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 Рейтинг (раздел 10)" sheetId="1" r:id="rId1"/>
    <sheet name=" Оценка (раздел 10)" sheetId="2" r:id="rId2"/>
    <sheet name=" Методика (раздел 10)" sheetId="3" r:id="rId3"/>
    <sheet name="10.1" sheetId="4" r:id="rId4"/>
    <sheet name="10.2" sheetId="5" r:id="rId5"/>
    <sheet name="10.3" sheetId="6" r:id="rId6"/>
    <sheet name="10.4" sheetId="7" r:id="rId7"/>
    <sheet name="10.5" sheetId="8" r:id="rId8"/>
    <sheet name="10.6" sheetId="9" r:id="rId9"/>
    <sheet name="10.7" sheetId="10" r:id="rId10"/>
    <sheet name="10.8" sheetId="11" r:id="rId11"/>
    <sheet name="10.9" sheetId="12" r:id="rId12"/>
    <sheet name="10.10" sheetId="13" r:id="rId13"/>
    <sheet name="10.11" sheetId="14" r:id="rId14"/>
  </sheets>
  <definedNames>
    <definedName name="_xlnm._FilterDatabase" localSheetId="3" hidden="1">'10.1'!$A$7:$P$99</definedName>
    <definedName name="_xlnm._FilterDatabase" localSheetId="12" hidden="1">'10.10'!$A$7:$O$7</definedName>
    <definedName name="_xlnm._FilterDatabase" localSheetId="13" hidden="1">'10.11'!$A$8:$P$100</definedName>
    <definedName name="_xlnm._FilterDatabase" localSheetId="4" hidden="1">'10.2'!$A$8:$O$8</definedName>
    <definedName name="_xlnm._FilterDatabase" localSheetId="5" hidden="1">'10.3'!$A$7:$O$7</definedName>
    <definedName name="_xlnm._FilterDatabase" localSheetId="6" hidden="1">'10.4'!$A$7:$N$7</definedName>
    <definedName name="_xlnm._FilterDatabase" localSheetId="7" hidden="1">'10.5'!$A$8:$N$8</definedName>
    <definedName name="_xlnm._FilterDatabase" localSheetId="8" hidden="1">'10.6'!$A$8:$O$8</definedName>
    <definedName name="_xlnm._FilterDatabase" localSheetId="9" hidden="1">'10.7'!$A$7:$O$7</definedName>
    <definedName name="_xlnm._FilterDatabase" localSheetId="10" hidden="1">'10.8'!$A$7:$N$7</definedName>
    <definedName name="_xlnm._FilterDatabase" localSheetId="11" hidden="1">'10.9'!$A$8:$O$8</definedName>
    <definedName name="_xlnm.Print_Titles" localSheetId="2">' Методика (раздел 10)'!$2:$3</definedName>
    <definedName name="_xlnm.Print_Titles" localSheetId="1">' Оценка (раздел 10)'!$A:$A,' Оценка (раздел 10)'!$3:$4</definedName>
    <definedName name="_xlnm.Print_Titles" localSheetId="0">' Рейтинг (раздел 10)'!$A:$A,' Рейтинг (раздел 10)'!$3:$4</definedName>
    <definedName name="_xlnm.Print_Titles" localSheetId="3">'10.1'!$3:$6</definedName>
    <definedName name="_xlnm.Print_Titles" localSheetId="12">'10.10'!$3:$6</definedName>
    <definedName name="_xlnm.Print_Titles" localSheetId="13">'10.11'!$3:$7</definedName>
    <definedName name="_xlnm.Print_Titles" localSheetId="4">'10.2'!$3:$7</definedName>
    <definedName name="_xlnm.Print_Titles" localSheetId="5">'10.3'!$3:$6</definedName>
    <definedName name="_xlnm.Print_Titles" localSheetId="6">'10.4'!$3:$6</definedName>
    <definedName name="_xlnm.Print_Titles" localSheetId="7">'10.5'!$3:$7</definedName>
    <definedName name="_xlnm.Print_Titles" localSheetId="8">'10.6'!$3:$7</definedName>
    <definedName name="_xlnm.Print_Titles" localSheetId="9">'10.7'!$3:$6</definedName>
    <definedName name="_xlnm.Print_Titles" localSheetId="10">'10.8'!$3:$6</definedName>
    <definedName name="_xlnm.Print_Titles" localSheetId="11">'10.9'!$3:$7</definedName>
    <definedName name="_xlnm.Print_Area" localSheetId="2">' Методика (раздел 10)'!$A$1:$F$71</definedName>
    <definedName name="_xlnm.Print_Area" localSheetId="1">' Оценка (раздел 10)'!$A$1:$P$98</definedName>
    <definedName name="_xlnm.Print_Area" localSheetId="0">' Рейтинг (раздел 10)'!$A$1:$O$90</definedName>
    <definedName name="_xlnm.Print_Area" localSheetId="3">'10.1'!$A$1:$P$99</definedName>
    <definedName name="_xlnm.Print_Area" localSheetId="12">'10.10'!$A$1:$O$99</definedName>
    <definedName name="_xlnm.Print_Area" localSheetId="13">'10.11'!$A$1:$P$100</definedName>
    <definedName name="_xlnm.Print_Area" localSheetId="4">'10.2'!$A$1:$O$100</definedName>
    <definedName name="_xlnm.Print_Area" localSheetId="5">'10.3'!$A$1:$O$99</definedName>
    <definedName name="_xlnm.Print_Area" localSheetId="6">'10.4'!$A$1:$N$99</definedName>
    <definedName name="_xlnm.Print_Area" localSheetId="7">'10.5'!$A$1:$N$100</definedName>
    <definedName name="_xlnm.Print_Area" localSheetId="8">'10.6'!$A$1:$O$100</definedName>
    <definedName name="_xlnm.Print_Area" localSheetId="9">'10.7'!$A$1:$O$99</definedName>
    <definedName name="_xlnm.Print_Area" localSheetId="10">'10.8'!$A$1:$N$99</definedName>
    <definedName name="_xlnm.Print_Area" localSheetId="11">'10.9'!$A$1:$O$100</definedName>
  </definedNames>
  <calcPr fullCalcOnLoad="1"/>
</workbook>
</file>

<file path=xl/sharedStrings.xml><?xml version="1.0" encoding="utf-8"?>
<sst xmlns="http://schemas.openxmlformats.org/spreadsheetml/2006/main" count="6585" uniqueCount="1048">
  <si>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</si>
  <si>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</si>
  <si>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</si>
  <si>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</si>
  <si>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</si>
  <si>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</si>
  <si>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</si>
  <si>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</si>
  <si>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</si>
  <si>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</si>
  <si>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</si>
  <si>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</si>
  <si>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</si>
  <si>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</si>
  <si>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</si>
  <si>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</si>
  <si>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</si>
  <si>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</si>
  <si>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</si>
  <si>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</si>
  <si>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</si>
  <si>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</si>
  <si>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</si>
  <si>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</si>
  <si>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</si>
  <si>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</si>
  <si>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</si>
  <si>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</si>
  <si>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</si>
  <si>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</si>
  <si>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</si>
  <si>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</si>
  <si>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</si>
  <si>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</si>
  <si>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</si>
  <si>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</si>
  <si>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</si>
  <si>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</si>
  <si>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</si>
  <si>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</si>
  <si>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</si>
  <si>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</si>
  <si>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</si>
  <si>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</si>
  <si>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</si>
  <si>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</si>
  <si>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</si>
  <si>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</si>
  <si>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</si>
  <si>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</si>
  <si>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</si>
  <si>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</si>
  <si>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</si>
  <si>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</si>
  <si>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</si>
  <si>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</si>
  <si>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</si>
  <si>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</si>
  <si>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</si>
  <si>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</si>
  <si>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</si>
  <si>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</si>
  <si>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</si>
  <si>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</si>
  <si>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</si>
  <si>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</si>
  <si>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</si>
  <si>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</si>
  <si>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</si>
  <si>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</si>
  <si>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</si>
  <si>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</si>
  <si>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</si>
  <si>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</si>
  <si>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</si>
  <si>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</si>
  <si>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</si>
  <si>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</si>
  <si>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</si>
  <si>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</si>
  <si>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</si>
  <si>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</si>
  <si>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</si>
  <si>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</si>
  <si>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</si>
  <si>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</si>
  <si>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</si>
  <si>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</si>
  <si>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</si>
  <si>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</si>
  <si>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Единица измерения</t>
  </si>
  <si>
    <t>баллов</t>
  </si>
  <si>
    <t>Республика Северная Осетия - Алания</t>
  </si>
  <si>
    <t>Место по федеральному округу</t>
  </si>
  <si>
    <t>место</t>
  </si>
  <si>
    <t>Ссылка на источник данных</t>
  </si>
  <si>
    <t>№ п/п</t>
  </si>
  <si>
    <t>Вопросы и варианты ответов</t>
  </si>
  <si>
    <t>Баллы</t>
  </si>
  <si>
    <t>Понижающие коэффициенты</t>
  </si>
  <si>
    <t>Республика Крым</t>
  </si>
  <si>
    <t>г.Севастополь</t>
  </si>
  <si>
    <t>Наименование субъекта                                                  Российской Федерации</t>
  </si>
  <si>
    <t>Итого</t>
  </si>
  <si>
    <t>Наименование субъекта                                               Российской Федерации</t>
  </si>
  <si>
    <t>Максимальный балл</t>
  </si>
  <si>
    <t>К1</t>
  </si>
  <si>
    <t>К2</t>
  </si>
  <si>
    <t>К3</t>
  </si>
  <si>
    <t xml:space="preserve">АНКЕТА ДЛЯ СОСТАВЛЕНИЯ РЕЙТИНГА СУБЪЕКТОВ РОССИЙСКОЙ ФЕДЕРАЦИИ ПО УРОВНЮ ОТКРЫТОСТИ БЮДЖЕТНЫХ ДАННЫХ В 2016 ГОДУ </t>
  </si>
  <si>
    <t>Комментарий к оценке показателя и применению понижающих коэффициентов</t>
  </si>
  <si>
    <r>
      <t xml:space="preserve">К1 </t>
    </r>
    <r>
      <rPr>
        <i/>
        <sz val="9"/>
        <rFont val="Times New Roman"/>
        <family val="1"/>
      </rPr>
      <t>формат</t>
    </r>
    <r>
      <rPr>
        <sz val="9"/>
        <rFont val="Times New Roman"/>
        <family val="1"/>
      </rPr>
      <t xml:space="preserve"> </t>
    </r>
  </si>
  <si>
    <r>
      <t xml:space="preserve">К2  </t>
    </r>
    <r>
      <rPr>
        <i/>
        <sz val="9"/>
        <rFont val="Times New Roman"/>
        <family val="1"/>
      </rPr>
      <t>поиск</t>
    </r>
  </si>
  <si>
    <r>
      <t xml:space="preserve">К3           </t>
    </r>
    <r>
      <rPr>
        <i/>
        <sz val="9"/>
        <rFont val="Times New Roman"/>
        <family val="1"/>
      </rPr>
      <t>срок</t>
    </r>
  </si>
  <si>
    <t>Специализированный портал</t>
  </si>
  <si>
    <t>Справочно: источники данных</t>
  </si>
  <si>
    <t>первая</t>
  </si>
  <si>
    <t>вторая</t>
  </si>
  <si>
    <t>г. Севастополь</t>
  </si>
  <si>
    <t>%</t>
  </si>
  <si>
    <t>Место по Российской Федерации</t>
  </si>
  <si>
    <t>Промежуточная отчетность об исполнении бюджета и аналитические данные</t>
  </si>
  <si>
    <t>В качестве промежуточной отчетности об исполнении бюджета рассматривается квартальная отчетность. Доступность промежуточной отчетности, а также специально разрабатываемых аналитических данных, позволяет осуществлять мониторинг и контроль за исполнением бюджета в течение финансового года.</t>
  </si>
  <si>
    <r>
      <t xml:space="preserve">В данном разделе оценивается публикация промежуточной отчетности (за первый квартал, полугодие, девять месяцев) об исполнении бюджета за 2016 год, а также аналитические данные. В целях оценки показателей раздела учитывается публикация сведений в открытом доступе </t>
    </r>
    <r>
      <rPr>
        <i/>
        <sz val="9"/>
        <color indexed="8"/>
        <rFont val="Times New Roman"/>
        <family val="1"/>
      </rPr>
      <t xml:space="preserve">на портале (сайте) субъекта РФ, предназначенном для публикации информации о бюджетных данных. </t>
    </r>
  </si>
  <si>
    <r>
      <t>В целях оценки показателей раздела оценивается публикация отчетности или аналитических данных за все отчетные периоды, по которым на момент проведения мониторинга наступил срок публикации, указанный в комментариях к конкретным показателям.</t>
    </r>
    <r>
      <rPr>
        <i/>
        <sz val="9"/>
        <color indexed="8"/>
        <rFont val="Times New Roman"/>
        <family val="1"/>
      </rPr>
      <t xml:space="preserve"> В случае установления факта несоблюдения указанных для конкретных показателей сроков публикации применяется понижающий коэффициент за нарушение сроков обеспечения доступа к бюджетным данным. В случае, если хотя бы за один отчетный период, которые на момент проведения мониторинга завершены и по которым наступил срок публикации, сведения не опубликованы, оценка показателя принимает значение 0 баллов. </t>
    </r>
  </si>
  <si>
    <t> 22</t>
  </si>
  <si>
    <t>Публикуются ли отчеты об исполнении бюджета субъекта РФ за первый квартал, полугодие, девять месяцев 2016 года, утвержденные высшим исполнительным органом государственной власти субъекта РФ?</t>
  </si>
  <si>
    <t>В целях оценки показателя учитываются официальные документы, принятые высшим исполнительным органом государственной власти субъекта РФ в соответствии с частью 5 статьи 264.2 Бюджетного кодекса РФ. Иные документы и материалы в целях оценки данного показателя не учитываются. Опубликованные сведения в обязательном порядке должны содержать: а) наименование, номер и дату правового акта, утверждающего отчет; б) должность, фамилию и инициалы лица, подписавшего правовой акт, утверждающий отчет.</t>
  </si>
  <si>
    <r>
      <t xml:space="preserve">Учитывается публикация отчетов со всеми приложениями; </t>
    </r>
    <r>
      <rPr>
        <i/>
        <sz val="9"/>
        <color indexed="8"/>
        <rFont val="Times New Roman"/>
        <family val="1"/>
      </rPr>
      <t>публикация отдельных составляющих в целях оценки показателя не учитывается.</t>
    </r>
  </si>
  <si>
    <t>Допускается публикация постановляющей части правового акта, утверждающего отчет, в графическом формате. За использование графического формата для публикации приложений к отчету (содержательной части) применяется понижающий коэффициент за используемый формат данных.</t>
  </si>
  <si>
    <t xml:space="preserve">Отчеты об исполнении бюджета субъекта РФ за первый квартал, полугодие, девять месяцев 2016 года, утвержденные высшим исполнительным органом государственной власти субъекта РФ, должны быть опубликованы в течение 3-х месяцев после окончания отчетного периода и сохраняться, как минимум, до принятия закона об исполнении бюджета за 2016 год. </t>
  </si>
  <si>
    <t>Да, опубликованы утвержденные высшим исполнительным органом государственной власти субъекта РФ отчеты за все отчетные периоды</t>
  </si>
  <si>
    <t>Нет, не опубликованы, или публикуются нерегулярно, или не отвечают требованиям</t>
  </si>
  <si>
    <t>Публикуются ли ежеквартально сведения об исполнении бюджета субъекта РФ за 2016 год по доходам в разрезе видов доходов в сравнении с запланированными значениями на соответствующий период (финансовый год)?</t>
  </si>
  <si>
    <t>Для оценки показателя в обязательном порядке должны быть указаны виды доходов по статьям доходов для 1-7 подгрупп 1 группы и для 2 подгруппы 2 группы классификации доходов бюджетов. Виды доходов, за исключением указанных, объем которых составляет менее 10% от общего объема доходов бюджета, допускается агрегировать в категорию «иные» в разрезе групп доходов. Если указанные требования не выполняются, оценка показателя принимает значение 0 баллов.</t>
  </si>
  <si>
    <t xml:space="preserve">Указанные сведения должны быть опубликованы в течение 1-го месяца после окончания отчетного периода и сохраняться, как минимум, до принятия закона об исполнении бюджета за 2016 год. </t>
  </si>
  <si>
    <t>Да, опубликованы за все отчетные периоды по всем указанным видам доходов</t>
  </si>
  <si>
    <t>Да, опубликованы за все отчетные периоды по отдельным видам доходов</t>
  </si>
  <si>
    <t>Публикуются ли ежеквартально сведения об исполнении бюджета субъекта РФ за 2016 год по расходам в разрезе разделов и подразделов классификации расходов в сравнении с запланированными значениями на соответствующий период (финансовый год)?</t>
  </si>
  <si>
    <t>Да, опубликованы за все отчетные периоды</t>
  </si>
  <si>
    <t>Публикуются ли ежеквартально сведения об исполнении бюджета субъекта РФ за 2016 год по расходам в разрезе государственных программ в сравнении с запланированными значениями на соответствующий период (финансовый год)?</t>
  </si>
  <si>
    <t>Публикуются ли ежеквартально сведения об объеме государственного долга субъекта РФ на начало 2016 года и на конец отчетного периода?</t>
  </si>
  <si>
    <t>Для максимальной оценки показателя требуется публикация сведений об объеме государственного долга по видам долговых обязательств или по видам заимствований.</t>
  </si>
  <si>
    <t>Да, опубликованы за все отчетные периоды, в том числе по видам долговых обязательств или по видам заимствований</t>
  </si>
  <si>
    <t>Да, опубликованы за все отчетные периоды, но не содержат сведений по видам долговых обязательств или по видам заимствований</t>
  </si>
  <si>
    <t>Публикуются ли ежеквартально аналитические данные о поступлении доходов в бюджет субъекта РФ по видам доходов за отчетный период 2016 года в сравнении с соответствующим периодом прошлого года?</t>
  </si>
  <si>
    <t>Публикуются ли ежеквартально аналитические данные о расходах бюджета субъекта РФ по разделам и подразделам классификации расходов бюджетов за отчетный период 2016 года в сравнении с соответствующим периодом прошлого года?</t>
  </si>
  <si>
    <t>Публикуются ли ежеквартально аналитические данные о расходах бюджета субъекта РФ по государственным программам за отчетный период 2016 года в сравнении с соответствующим периодом прошлого года?</t>
  </si>
  <si>
    <t>Публикуются ли ежеквартально сведения об исполнении консолидированного бюджета субъекта РФ по доходам в разрезе видов доходов за отчетный период 2016 года в сравнении с соответствующим периодом прошлого года?</t>
  </si>
  <si>
    <t>Публикуются ли ежеквартально сведения об исполнении консолидированного бюджета субъекта РФ по расходам в разрезе разделов и подразделов классификации расходов бюджетов за отчетный период 2016 года в сравнении с соответствующим периодом прошлого года?</t>
  </si>
  <si>
    <t>Опубликованы ли результаты оценки эффективности налоговых льгот, предоставленных по решениям органов государственной власти субъекта РФ, за 2015 год, а также исходные данные, используемые для оценки?</t>
  </si>
  <si>
    <t>Налоговые льготы представляют собой сокращение размера налогового платежа или полное освобождение от него определенных категорий налогоплательщиков. По своей сути, это расходы бюджета, осуществленные в особой форме. Предполагается, что предоставление налоговой льготы влечет за собой экономический или социальный эффект. Данный показатель оценивает  открытость данных, связанных с оценкой эффективности предоставленных по решениям органов государственной власти субъекта РФ налоговых льгот.</t>
  </si>
  <si>
    <r>
      <t xml:space="preserve">В целях оценки показателя учитываются сведения, опубликованные </t>
    </r>
    <r>
      <rPr>
        <i/>
        <sz val="9"/>
        <color indexed="8"/>
        <rFont val="Times New Roman"/>
        <family val="1"/>
      </rPr>
      <t xml:space="preserve">в открытом доступе </t>
    </r>
    <r>
      <rPr>
        <i/>
        <sz val="9"/>
        <color indexed="8"/>
        <rFont val="Times New Roman"/>
        <family val="1"/>
      </rPr>
      <t>на портале (сайте) субъекта РФ, предназначенном для публикации информации о бюджетных данных или доступные с указанного портала (сайта) по ссылке.</t>
    </r>
  </si>
  <si>
    <t>В целях оценки показателя учитываются сведения, удовлетворяющие следующим требованиям:</t>
  </si>
  <si>
    <r>
      <t>1)</t>
    </r>
    <r>
      <rPr>
        <i/>
        <sz val="7"/>
        <color indexed="8"/>
        <rFont val="Times New Roman"/>
        <family val="1"/>
      </rPr>
      <t xml:space="preserve">      </t>
    </r>
    <r>
      <rPr>
        <i/>
        <sz val="9"/>
        <color indexed="8"/>
        <rFont val="Times New Roman"/>
        <family val="1"/>
      </rPr>
      <t>В составе опубликованных сведений содержится информация о реквизитах правового акта субъекта РФ, в соответствии с которым проведена оценка эффективности налоговых льгот, либо указанный правовой акт опубликован вместе с результатами оценки (пакетом документов).</t>
    </r>
  </si>
  <si>
    <r>
      <t>2)</t>
    </r>
    <r>
      <rPr>
        <i/>
        <sz val="7"/>
        <color indexed="8"/>
        <rFont val="Times New Roman"/>
        <family val="1"/>
      </rPr>
      <t xml:space="preserve">      </t>
    </r>
    <r>
      <rPr>
        <i/>
        <sz val="9"/>
        <color indexed="8"/>
        <rFont val="Times New Roman"/>
        <family val="1"/>
      </rPr>
      <t>В составе опубликованных сведений содержится перечень всех налоговых льгот, установленных решениями органов государственной власти субъекта РФ. В случае, если отдельные налоговые льготы, установленные решениями органов государственной власти субъекта РФ, не упоминаются в опубликованных сведениях об оценке эффективности налоговых льгот, информация расценивается как недостоверная; в этом случае оценка показателя принимает значение 0 баллов.</t>
    </r>
  </si>
  <si>
    <r>
      <t>3)</t>
    </r>
    <r>
      <rPr>
        <i/>
        <sz val="7"/>
        <color indexed="8"/>
        <rFont val="Times New Roman"/>
        <family val="1"/>
      </rPr>
      <t xml:space="preserve">      </t>
    </r>
    <r>
      <rPr>
        <i/>
        <sz val="9"/>
        <color indexed="8"/>
        <rFont val="Times New Roman"/>
        <family val="1"/>
      </rPr>
      <t>Оценка эффективности проведена в разрезе налоговых льгот с той же детализацией по предоставленным преференциям и категориям налогоплательщиков, как они установлены в законах. Сведения, представленные в ином разрезе (в том числе по видам налогов, по нескольким преференциям или по нескольким категориям налогоплательщиков, которые в законе, устанавливающем льготы, выделены отдельно), в целях оценки показателя не учитываются.</t>
    </r>
  </si>
  <si>
    <r>
      <t>4)</t>
    </r>
    <r>
      <rPr>
        <i/>
        <sz val="7"/>
        <color indexed="8"/>
        <rFont val="Times New Roman"/>
        <family val="1"/>
      </rPr>
      <t xml:space="preserve">      </t>
    </r>
    <r>
      <rPr>
        <i/>
        <sz val="9"/>
        <color indexed="8"/>
        <rFont val="Times New Roman"/>
        <family val="1"/>
      </rPr>
      <t>Опубликованы результаты оценки эффективности налоговых льгот и исходные данные, используемые для оценки, по соответствующему виду налога, предоставленной преференции и категории налогоплательщиков, которой предоставлена льгота. Если опубликованных исходных данных недостаточно для проведения оценки в соответствии с правовым актом субъекта РФ, в соответствии с которым проведена оценка, или если опубликованные данные не соответствуют требованиям указанного правового акта, в целях оценки показателя они не учитываются.</t>
    </r>
  </si>
  <si>
    <t>Для максимальной оценки показателя должны быть опубликованы сведения, удовлетворяющие указанным требованиям, для всех налоговых льгот, установленных решениями органов государственной власти субъекта РФ. Исключения, сделанные в правовых актах субъектов РФ для отдельных видов налоговых льгот в части проведения оценки их эффективности, не являются достаточным основанием, чтобы такую оценку не проводить.</t>
  </si>
  <si>
    <t>Указанные сведения должны быть опубликованы до 01.10.2016 г. и сохраняться, как минимум, в течение календарного года.</t>
  </si>
  <si>
    <t xml:space="preserve">Да, опубликованы для всех налоговых льгот, предоставленных по решениям органов государственной власти субъекта РФ  </t>
  </si>
  <si>
    <t>Да, опубликованы для отдельных налоговых льгот, предоставленных по решениям органов государственной власти субъекта РФ</t>
  </si>
  <si>
    <t>Нет, не опубликованы или не отвечают требованиям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</si>
  <si>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</si>
  <si>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</si>
  <si>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</si>
  <si>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</si>
  <si>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</si>
  <si>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</si>
  <si>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</si>
  <si>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</si>
  <si>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</si>
  <si>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</si>
  <si>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</si>
  <si>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Исходные данные и оценка показателя 10.1. "Публикуются ли отчеты об исполнении бюджета субъекта РФ за первый квартал, полугодие, девять месяцев 2016 года, утвержденные высшим исполнительным органом государственной власти субъекта РФ?"</t>
  </si>
  <si>
    <t>10.1. Публикуются ли отчеты об исполнении бюджета субъекта РФ за первый квартал, полугодие, девять месяцев 2016 года, утвержденные высшим исполнительным органом государственной власти субъекта РФ?</t>
  </si>
  <si>
    <t>Публикуются нерегулярно или не отвечают требованиям</t>
  </si>
  <si>
    <t>Оценка показателя 10.1</t>
  </si>
  <si>
    <t>Дата проведения мониторинга показателей раздела 10</t>
  </si>
  <si>
    <t>Сайт финоргана или страница для публикации бюджетных данных на сайте исполнительных органов</t>
  </si>
  <si>
    <t>Исходные данные и оценка показателя 10.2. "Публикуются ли ежеквартально сведения об исполнении бюджета субъекта РФ за 2016 год по доходам в разрезе видов доходов в сравнении с запланированными значениями на соответствующий период (финансовый год)?"</t>
  </si>
  <si>
    <t>10.2. Публикуются ли ежеквартально сведения об исполнении бюджета субъекта РФ за 2016 год по доходам в разрезе видов доходов в сравнении с запланированными значениями на соответствующий период (финансовый год)?</t>
  </si>
  <si>
    <t>Оценка показателя 10.2</t>
  </si>
  <si>
    <t>Исходные данные и оценка показателя 10.4. "Публикуются ли ежеквартально сведения об исполнении бюджета субъекта РФ за 2016 год по расходам в разрезе государственных программ в сравнении с запланированными значениями на соответствующий период (финансовый год)?"</t>
  </si>
  <si>
    <t>10.4. Публикуются ли ежеквартально сведения об исполнении бюджета субъекта РФ за 2016 год по расходам в разрезе государственных программ в сравнении с запланированными значениями на соответствующий период (финансовый год)?</t>
  </si>
  <si>
    <t>Оценка показателя 10.4</t>
  </si>
  <si>
    <t>Формат данных</t>
  </si>
  <si>
    <t>Форма представления сведений</t>
  </si>
  <si>
    <t>Исходные данные и оценка показателя 10.5. "Публикуются ли ежеквартально сведения об объеме государственного долга субъекта РФ на начало 2016 года и на конец отчетного периода?"</t>
  </si>
  <si>
    <t>10.5. Публикуются ли ежеквартально сведения об объеме государственного долга субъекта РФ на начало 2016 года и на конец отчетного периода?</t>
  </si>
  <si>
    <t>Оценка показателя 10.5</t>
  </si>
  <si>
    <t>Исходные данные и оценка показателя 10.6. "Публикуются ли ежеквартально аналитические данные о поступлении доходов в бюджет субъекта РФ по видам доходов за отчетный период 2016 года в сравнении с соответствующим периодом прошлого года?"</t>
  </si>
  <si>
    <t>10.6. Публикуются ли ежеквартально аналитические данные о поступлении доходов в бюджет субъекта РФ по видам доходов за отчетный период 2016 года в сравнении с соответствующим периодом прошлого года?</t>
  </si>
  <si>
    <t>Оценка показателя 10.6</t>
  </si>
  <si>
    <t>Исходные данные и оценка показателя 10.7. "Публикуются ли ежеквартально аналитические данные о расходах бюджета субъекта РФ по разделам и подразделам классификации расходов бюджетов за отчетный период 2016 года в сравнении с соответствующим периодом прошлого года?"</t>
  </si>
  <si>
    <t>10.7. Публикуются ли ежеквартально аналитические данные о расходах бюджета субъекта РФ по разделам и подразделам классификации расходов бюджетов за отчетный период 2016 года в сравнении с соответствующим периодом прошлого года?</t>
  </si>
  <si>
    <t>Оценка показателя 10.7</t>
  </si>
  <si>
    <t>Исходные данные и оценка показателя 10.8. "Публикуются ли ежеквартально аналитические данные о расходах бюджета субъекта РФ по государственным программам за отчетный период 2016 года в сравнении с соответствующим периодом прошлого года?"</t>
  </si>
  <si>
    <t>10.8. Публикуются ли ежеквартально аналитические данные о расходах бюджета субъекта РФ по государственным программам за отчетный период 2016 года в сравнении с соответствующим периодом прошлого года?</t>
  </si>
  <si>
    <t>Оценка показателя 10.8</t>
  </si>
  <si>
    <t>Оценка показателя 10.9</t>
  </si>
  <si>
    <t>Исходные данные и оценка показателя 10.9. "Публикуются ли ежеквартально сведения об исполнении консолидированного бюджета субъекта РФ по доходам в разрезе видов доходов за отчетный период 2016 года в сравнении с соответствующим периодом прошлого года?"</t>
  </si>
  <si>
    <t>10.9. Публикуются ли ежеквартально сведения об исполнении консолидированного бюджета субъекта РФ по доходам в разрезе видов доходов за отчетный период 2016 года в сравнении с соответствующим периодом прошлого года?</t>
  </si>
  <si>
    <t>Оценка показателя 10.10</t>
  </si>
  <si>
    <t>Исходные данные и оценка показателя 10.10. "Публикуются ли ежеквартально сведения об исполнении консолидированного бюджета субъекта РФ по расходам в разрезе разделов и подразделов классификации расходов бюджетов за отчетный период 2016 года в сравнении с соответствующим периодом прошлого года?"</t>
  </si>
  <si>
    <t>10.10. Публикуются ли ежеквартально сведения об исполнении консолидированного бюджета субъекта РФ по расходам в разрезе разделов и подразделов классификации расходов бюджетов за отчетный период 2016 года в сравнении с соответствующим периодом прошлого года?</t>
  </si>
  <si>
    <t>Исходные данные и оценка показателя 10.11. "Опубликованы ли результаты оценки эффективности налоговых льгот, предоставленных по решениям органов государственной власти субъекта РФ, за 2015 год, а также исходные данные, используемые для оценки?"</t>
  </si>
  <si>
    <t>10.11. Опубликованы ли результаты оценки эффективности налоговых льгот, предоставленных по решениям органов государственной власти субъекта РФ, за 2015 год, а также исходные данные, используемые для оценки?</t>
  </si>
  <si>
    <t>Оценка показателя 10.11</t>
  </si>
  <si>
    <t>Опубликованные данные не отвечают требованиям</t>
  </si>
  <si>
    <t>Да, опубликованы для всех налоговых льгот, предоставленных по решениям органов государственной власти субъекта РФ</t>
  </si>
  <si>
    <t>Наличие сведений о реквизитах правового акта, в соответствии с которым проведена оценка, либо самого правового акта</t>
  </si>
  <si>
    <t>Наличие исходных данных для проведения оценки эффективности налоговых льгот</t>
  </si>
  <si>
    <t>Дата проведения мониторинга показателя</t>
  </si>
  <si>
    <t>https://minfin.sakha.gov.ru/zakonoproekty-2016</t>
  </si>
  <si>
    <t>да</t>
  </si>
  <si>
    <t>https://minfin.sakha.gov.ru/</t>
  </si>
  <si>
    <t>http://budget.sakha.gov.ru/ebudget/Menu/Page/215</t>
  </si>
  <si>
    <t>https://minfin.sakha.gov.ru/mesjachnyj-otchet-za-2016-god</t>
  </si>
  <si>
    <t>по форме МФ РФ</t>
  </si>
  <si>
    <t>excel</t>
  </si>
  <si>
    <t>Исходные данные и оценка показателя 10.3. "Публикуются ли ежеквартально сведения об исполнении бюджета субъекта РФ за 2016 год по расходам в разрезе разделов и подразделов классификации расходов в сравнении с запланированными значениями на соответствующий период (финансовый год)?"</t>
  </si>
  <si>
    <t>Нет, не опубликованы</t>
  </si>
  <si>
    <t>утвержденный отчет</t>
  </si>
  <si>
    <t>https://minfin.sakha.gov.ru/struktura-gosudarstvennogo-dolga-respubliki-saha-jakutija</t>
  </si>
  <si>
    <t>ежемесячно</t>
  </si>
  <si>
    <t>аналитические данные</t>
  </si>
  <si>
    <t>http://www.kamgov.ru/minfin</t>
  </si>
  <si>
    <t>http://openbudget.kamgov.ru/Dashboard#/main</t>
  </si>
  <si>
    <t>http://minfin.kamgov.ru/2016-god</t>
  </si>
  <si>
    <t>http://minfin.kamgov.ru/upravlenie-gosdolgom; http://openbudget.kamgov.ru/Dashboard#/info/debt</t>
  </si>
  <si>
    <t>http://primorsky.ru/authorities/executive-agencies/departments/finance/</t>
  </si>
  <si>
    <t>http://ebudget.primorsky.ru/Menu/Page/1</t>
  </si>
  <si>
    <t>http://primorsky.ru/authorities/executive-agencies/departments/finance/acts.php</t>
  </si>
  <si>
    <t>только за 1 квартал</t>
  </si>
  <si>
    <t>http://ebudget.primorsky.ru/Menu/Page/328</t>
  </si>
  <si>
    <t>http://primorsky.ru/authorities/executive-agencies/departments/finance/report/2016.php; http://ebudget.primorsky.ru/Menu/Page/328</t>
  </si>
  <si>
    <t>по форме МФ РФ; аналитические данные</t>
  </si>
  <si>
    <t>ежемесячно; ежеквартально</t>
  </si>
  <si>
    <t>ежеквартально</t>
  </si>
  <si>
    <t>Периодичность публикации</t>
  </si>
  <si>
    <t>Полнота представленных данных</t>
  </si>
  <si>
    <t>требования соблюдены</t>
  </si>
  <si>
    <t>Полнота представленных сведений</t>
  </si>
  <si>
    <t>требования не соблюдены</t>
  </si>
  <si>
    <t>нередактируемый</t>
  </si>
  <si>
    <t>презентация</t>
  </si>
  <si>
    <t>10.3. Публикуются ли ежеквартально сведения об исполнении бюджета субъекта РФ за 2016 год по расходам в разрезе разделов и подразделов классификации расходов в сравнении с запланированными значениями на соответствующий период (финансовый год)?</t>
  </si>
  <si>
    <t>Оценка показателя 10.3</t>
  </si>
  <si>
    <t>https://minfin.khabkrai.ru/portal/Menu/Page/1</t>
  </si>
  <si>
    <t>https://minfin.khabkrai.ru/civils/Menu/Page/1</t>
  </si>
  <si>
    <t>https://minfin.khabkrai.ru/portal/Show/Category/141?ItemId=493</t>
  </si>
  <si>
    <t>Применен понижающий коэффициент за используемый формат данных, так как приложения опубликованы в графическом формате (pdf)</t>
  </si>
  <si>
    <t>Формат данных для приложений</t>
  </si>
  <si>
    <t>pdf</t>
  </si>
  <si>
    <t>https://minfin.khabkrai.ru/portal/Menu/Page/557</t>
  </si>
  <si>
    <t>Применен понижающий коэффициент за используемый формат данных, так как сведения опубликованы в графическом формате (pdf)</t>
  </si>
  <si>
    <t>Применен понижающий коэффициент за используемый формат данных, так как сведения опубликованы в графическом формате (pdf).</t>
  </si>
  <si>
    <t>https://minfin.khabkrai.ru/portal/Menu/Page/90</t>
  </si>
  <si>
    <t>нет</t>
  </si>
  <si>
    <t>https://minfin.khabkrai.ru/portal/Show/Category/42?ItemId=185; https://minfin.khabkrai.ru/portal/Menu/Page/557</t>
  </si>
  <si>
    <t>excel, pdf</t>
  </si>
  <si>
    <t>https://minfin.khabkrai.ru/portal/Show/Category/24?ItemId=205; https://minfin.khabkrai.ru/portal/Menu/Page/557</t>
  </si>
  <si>
    <t>excel; pdf</t>
  </si>
  <si>
    <t>http://www.fin.amurobl.ru/normativnye-dokumenty.php?SECTION_ID=98</t>
  </si>
  <si>
    <t>http://www.fin.amurobl.ru/; http://www.amurobl.ru/wps/portal/Main/gov/iogv/ministry/fin/!ut/p/c5/04_SB8K8xLLM9MSSzPy8xBz9CP0os3gTAwN_RydDRwN_d3MDA09HHxfLEBdDYwM3A30v_aj0nPwkoEo_j_zcVP2C7EBFABA6iyY!/dl3/d3/L2dBISEvZ0FBIS9nQSEh/</t>
  </si>
  <si>
    <t>http://www.fin.amurobl.ru/normativnye-dokumenty.php?SECTION_ID=98; http://www.fin.amurobl.ru/deyatelnost/otchetnost/mesyachnye-otchety.php</t>
  </si>
  <si>
    <t>http://www.fin.amurobl.ru/oblastnoy-byudzhet/ispolnenie-oblastnogo-byudzheta/ezhemesyachnaya-informatsiya-ob-ispolnenii-oblastnogo-byudzheta-po-osnovnym-pokazaielyam/</t>
  </si>
  <si>
    <t>http://www.fin.amurobl.ru/normativnye-dokumenty.php?SECTION_ID=98; http://www.fin.amurobl.ru/deyatelnost/otchetnost/mesyachnye-otchety.php; http://www.fin.amurobl.ru/oblastnoy-byudzhet/ispolnenie-oblastnogo-byudzheta/kvartalnye-otchety-po-ispolneniyu-oblastnogo-byudzheta/</t>
  </si>
  <si>
    <t>http://www.fin.amurobl.ru/oblastnoy-byudzhet/ispolnenie-oblastnogo-byudzheta/kvartalnye-otchety-po-ispolneniyu-oblastnogo-byudzheta/</t>
  </si>
  <si>
    <t>http://www.fin.amurobl.ru/oblastnoy-byudzhet/gosudarstvennyy-dolg/</t>
  </si>
  <si>
    <t>http://www.amurobl.ru/wps/portal/!ut/p/c5/04_SB8K8xLLM9MSSzPy8xBz9CP0os3gTAwN_RydDRwML8yBTA89AE0cz0zBXAwMXc30v_aj0nPwkoEo_j_zcVP2C7EBFAK3qfgk!/dl3/d3/L2dJQSEvUUt3QS9ZQnZ3LzZfNDAwT0FCMUEwT0FFMTBJOTVIODRRRko4UzQ!/</t>
  </si>
  <si>
    <t>http://minfin.49gov.ru/</t>
  </si>
  <si>
    <t>http://iis.minfin.49gov.ru/ebudget/Menu/Page/1</t>
  </si>
  <si>
    <t>Применен понижающий коэффициент за используемый графический формат данных (pdf)</t>
  </si>
  <si>
    <t>Применен понижающий коэффициент за используемый формат данных (нередактируемая презентация)</t>
  </si>
  <si>
    <t>http://minfin.49gov.ru/activities/budget/regional_budget/#r07</t>
  </si>
  <si>
    <t>http://iis.minfin.49gov.ru/ebudget/Menu/Page/64</t>
  </si>
  <si>
    <t>http://minfin.49gov.ru/activities/budget/consolidated_budget/; http://iis.minfin.49gov.ru/ebudget/Menu/Page/64</t>
  </si>
  <si>
    <t>по форме МФ РФ, утвержденный отчет</t>
  </si>
  <si>
    <t>http://sakhminfin.ru/</t>
  </si>
  <si>
    <t>http://openbudget.sakhminfin.ru/Menu/Page/272</t>
  </si>
  <si>
    <t>http://sakhminfin.ru/index.php/finansy-oblasti/ispolnenie-byudzheta/tsobudget</t>
  </si>
  <si>
    <t>http://openbudget.sakhminfin.ru/Menu/Page/400</t>
  </si>
  <si>
    <t>http://openbudget.sakhminfin.ru/Menu/Page/313</t>
  </si>
  <si>
    <t>http://openbudget.sakhminfin.ru/Menu/Page/315</t>
  </si>
  <si>
    <t>http://openbudget.sakhminfin.ru/Menu/Page/366</t>
  </si>
  <si>
    <t>Долговые обязательства отсутствуют.</t>
  </si>
  <si>
    <t>http://www.eao.ru/isp-vlast/finansovoe-upravlenie-pravitelstva/ispolnenie-byudzheta/#2</t>
  </si>
  <si>
    <t>http://www.eao.ru/isp-vlast/finansovoe-upravlenie-pravitelstva/</t>
  </si>
  <si>
    <t>http://www.eao.ru/isp-vlast/finansovoe-upravlenie-pravitelstva/gosudarstvennyy-dolg-eao/</t>
  </si>
  <si>
    <t>http://www.eao.ru/search/index.php?tags=&amp;how=r&amp;q=%D0%BE%D1%82%D1%87%D0%B5%D1%82+%D0%BE%D0%B1+%D0%B8%D1%81%D0%BF%D0%BE%D0%BB%D0%BD%D0%B5%D0%BD%D0%B8%D0%B8+%D0%B1%D1%8E%D0%B4%D0%B6%D0%B5%D1%82%D0%B0+%D0%B7%D0%B0+I+%D0%BA%D0%B2%D0%B0%D1%80%D1%82%D0%B0%D0%BB+2016+%D0%B3%D0%BE%D0%B4%D0%B0&amp;where=</t>
  </si>
  <si>
    <t>http://чукотка.рф/power/administrative_setting/Dep_fin_ecom/</t>
  </si>
  <si>
    <t>http://чукотка.рф/power/administrative_setting/Dep_fin_ecom/budzet/</t>
  </si>
  <si>
    <t>нерегулярно</t>
  </si>
  <si>
    <t>http://чукотка.рф/power/administrative_setting/Dep_fin_ecom/analiticheskie_doklady_obzory_informatsionnogo_kharaktera/</t>
  </si>
  <si>
    <t>word</t>
  </si>
  <si>
    <t>выписка из долговой книги</t>
  </si>
  <si>
    <t>http://чукотка.рф/search/index.php?q=%EE%F2%F7%E5%F2+%EE%E1+%E8%F1%EF%EE%EB%ED%E5%ED%E8%E8+%E1%FE%E4%E6%E5%F2%E0&amp;x=4&amp;y=2</t>
  </si>
  <si>
    <t>http://www.minfin-altai.ru/</t>
  </si>
  <si>
    <t>http://www.open.minfin-altai.ru/</t>
  </si>
  <si>
    <t>http://www.minfin-altai.ru/byudzhet/rashodbudg/the-execution-of-the-republican-budget/2016.php</t>
  </si>
  <si>
    <t>http://www.minfin-altai.ru/byudzhet/rashodbudg/reports-on-execution-of-the-republican-budget-of-the-republic-of-altai/2016.php</t>
  </si>
  <si>
    <t>http://www.minfin-altai.ru/byudzhet/rashodbudg/execution-of-the-consolidated-budget/2016.php</t>
  </si>
  <si>
    <t>http://www.minfin-altai.ru/byudzhet/budget-for-citizens/</t>
  </si>
  <si>
    <t>Рекомендуется обратить внимание на дублирование данных на одну тему в разных подразделах разного содержания (периодичности) и наименования ссылок (в ряде случаев - не соответствуют содержанию)</t>
  </si>
  <si>
    <t>http://www.minfin-altai.ru/byudzhet/dohbug_nalpol/assessment-of-efficiency-of-tax-privileges/</t>
  </si>
  <si>
    <t>http://www.minfin-altai.ru/byudzhet/respdolg/</t>
  </si>
  <si>
    <t>http://minfinrb.ru/</t>
  </si>
  <si>
    <t>http://budget.govrb.ru/ebudget/Menu/Page/1</t>
  </si>
  <si>
    <t>http://www.minfinrb.ru/analytics/738/</t>
  </si>
  <si>
    <t>http://budget.govrb.ru/ebudget/Menu/Page/111</t>
  </si>
  <si>
    <t>сведения на портале, выгрузка в excel</t>
  </si>
  <si>
    <t>http://budget.govrb.ru/ebudget/Menu/Page/113</t>
  </si>
  <si>
    <t>http://minfinrb.ru/report/35/; http://budget.govrb.ru/ebudget/Menu/Page/112</t>
  </si>
  <si>
    <t>excel; сведения на портале</t>
  </si>
  <si>
    <t>http://budget.govrb.ru/ebudget/Menu/Page/112</t>
  </si>
  <si>
    <t>сведения на портале, возможность выгрузки в excel</t>
  </si>
  <si>
    <t>http://minfinrb.ru/report/35/; http://budget.govrb.ru/ebudget/Menu/Page/114</t>
  </si>
  <si>
    <t xml:space="preserve">excel; сведения на портале </t>
  </si>
  <si>
    <t>http://budget.govrb.ru/ebudget/Menu/Page/114</t>
  </si>
  <si>
    <t>http://budget.govrb.ru/ebudget/Menu/Page/10</t>
  </si>
  <si>
    <t>http://www.minfinrb.ru/search/?q=%EB%FC%E3%EE%F2%FB; http://budget.govrb.ru/ebudget/Page/Search?searchid=2269512&amp;text=%D0%BB%D1%8C%D0%B3%D0%BE%D1%82%D1%8B</t>
  </si>
  <si>
    <t>Поиск не дал результатов</t>
  </si>
  <si>
    <t xml:space="preserve">Чукотский автономный округ </t>
  </si>
  <si>
    <t>http://www.minfintuva.ru/old/index.php/byudzhet/ispolnenie-byudzheta/mesyachnaya</t>
  </si>
  <si>
    <t>http://www.minfintuva.ru/old/</t>
  </si>
  <si>
    <t>http://www.minfintuva.ru/old/index.php/byudzhet/gosudarstvennyj-dolg</t>
  </si>
  <si>
    <t>http://www.minfintuva.ru/old/index.php/nalogovaya-politika-v-oblasti-dokhodov/postuplenie-nalogovykh-i-ne-nalogovykh-dokhodov-v-konsolidirovannyj-byudzhet-rt</t>
  </si>
  <si>
    <t>Данные публикуются нерегулярно, не соблюдены требования к детализации по видам доходов</t>
  </si>
  <si>
    <t>http://budget17.ru/# (не актуализируется)</t>
  </si>
  <si>
    <t>http://www.minfintuva.ru/old/index.php/nalogovaya-politika-v-oblasti-dokhodov/lgoty-i-preferentsii; http://www.minfintuva.ru/old/index.php/76-ministerstvom-finansov-respubliki-tyva-provedena-otsenka-sotsialno-ekonomicheskoj-effektivnosti-nalogovykh-lgot-za-2015-god</t>
  </si>
  <si>
    <t>http://r-19.ru/authorities/ministry-of-finance-of-the-republic-of-khakassia/common/gosudarstvennye-finansy-respubliki-khakasiya/</t>
  </si>
  <si>
    <t>http://r-19.ru/authorities/ministry-of-finance-of-the-republic-of-khakassia/docs/godovye-i-kvartalnye-otchety-ob-ispolnenii-byudzheta/</t>
  </si>
  <si>
    <t>http://r-19.ru/authorities/ministry-of-finance-of-the-republic-of-khakassia/common/gosudarstvennye-finansy-respubliki-khakasiya/gosudarstvennyy-dolg-respubliki-khakasiya/; http://r-19.ru/authorities/ministry-of-finance-of-the-republic-of-khakassia/docs/2016/</t>
  </si>
  <si>
    <t>Ссылка в разделе "Госдолг" не открывается (первый источник данных); данные только на 01.01.2016 г. (второй источник данных).</t>
  </si>
  <si>
    <t>http://r-19.ru/authorities/ministry-of-finance-of-the-republic-of-khakassia/docs/2055516/</t>
  </si>
  <si>
    <t>http://fin22.ru/isp/ispbud/o2016/</t>
  </si>
  <si>
    <t>http://fin22.ru/</t>
  </si>
  <si>
    <t>на портале, с возможностью копирования в excel</t>
  </si>
  <si>
    <t>http://fin22.ru/isp/kons/k2016/</t>
  </si>
  <si>
    <t>http://fin22.ru/isp/gp/gp2016/</t>
  </si>
  <si>
    <t>http://fin22.ru/gosdolg/g2016/</t>
  </si>
  <si>
    <t>http://fin22.ru/search/?title=%EB%FC%E3%EE%F2</t>
  </si>
  <si>
    <t>http://минфин.забайкальскийкрай.рф/</t>
  </si>
  <si>
    <t>http://минфин.забайкальскийкрай.рф/budget/info_and_analitics.html</t>
  </si>
  <si>
    <t>http://минфин.забайкальскийкрай.рф/gosdolg/2016.html</t>
  </si>
  <si>
    <t>http://минфин.забайкальскийкрай.рф/buhuchet/kvart/f428/2016.html</t>
  </si>
  <si>
    <t>http://минфин.забайкальскийкрай.рф/documents/raspor.html</t>
  </si>
  <si>
    <t>http://минфин.забайкальскийкрай.рф/buhuchet/kvart/f428/2016.html; http://минфин.забайкальскийкрай.рф/bud_for_peoples/realized_bud.html</t>
  </si>
  <si>
    <t>http://минфин.забайкальскийкрай.рф/bud_for_peoples/realized_bud.html</t>
  </si>
  <si>
    <t>на портале, выгрузка в excel</t>
  </si>
  <si>
    <t>http://минфин.забайкальскийкрай.рф/budget/byudetnaya_i_nalogovaya_politika.html</t>
  </si>
  <si>
    <t>http://minfin.krskstate.ru/</t>
  </si>
  <si>
    <t>http://minfin.krskstate.ru/openbudget/execute</t>
  </si>
  <si>
    <t>pdf, excel</t>
  </si>
  <si>
    <t>http://minfin.krskstate.ru/openbudget/gosdolg</t>
  </si>
  <si>
    <t>http://gfu.ru/</t>
  </si>
  <si>
    <t>http://openbudget.gfu.ru/</t>
  </si>
  <si>
    <t>ежеквартально; ежемесячно</t>
  </si>
  <si>
    <t>аналитические данные; выписка из долговой книги</t>
  </si>
  <si>
    <t>http://gfu.ru/budget/section.php?PAGEN_1=1&amp;SECTION_ID=1220#nav_start; http://openbudget.gfu.ru/ispolnenie-budgeta/analiticheskie-dannye/section.php?IBLOCK_ID=26&amp;SECTION_ID=1220</t>
  </si>
  <si>
    <t>http://openbudget.gfu.ru/ispolnenie-budgeta/analiticheskie-dannye/section.php?IBLOCK_ID=26&amp;SECTION_ID=1220; http://gfu.ru/budget/section.php?PAGEN_1=1&amp;SECTION_ID=1220#nav_start; http://gfu.ru/dolg/section.php?IBLOCK_ID=30&amp;SECTION_ID=1309; http://gfu.ru/dolg/section.php?IBLOCK_ID=30&amp;SECTION_ID=258</t>
  </si>
  <si>
    <t>http://openbudget.gfu.ru/ispolnenie-budgeta/analiticheskie-dannye/section.php?IBLOCK_ID=26&amp;SECTION_ID=1220</t>
  </si>
  <si>
    <t>http://www.ofukem.ru/</t>
  </si>
  <si>
    <t>http://www.ofukem.ru/content/blogcategory/176/201/</t>
  </si>
  <si>
    <t>презентация с возможностью копирования в excel</t>
  </si>
  <si>
    <t>http://www.ofukem.ru/content/blogcategory/120/127/</t>
  </si>
  <si>
    <t>http://www.ofukem.ru/content/blogcategory/176/201/; http://www.ofukem.ru/content/blogcategory/162/185/</t>
  </si>
  <si>
    <t>аналитические данные; по форме МФ РФ</t>
  </si>
  <si>
    <t>http://www.ofukem.ru/index.php?searchword=%EE%F2%F7%E5%F2+%EE%E1+%E8%F1%EF%EE%EB%ED%E5%ED%E8%E8&amp;option=com_search&amp;Itemid=</t>
  </si>
  <si>
    <t>http://www.ofukem.ru/content/blogcategory/71/94/</t>
  </si>
  <si>
    <t>http://www.mfnso.nso.ru/</t>
  </si>
  <si>
    <t>http://www.mfnso.nso.ru/page/534</t>
  </si>
  <si>
    <t>http://www.mfnso.nso.ru/page/467; http://www.mfnso.nso.ru/page/534</t>
  </si>
  <si>
    <t>частично</t>
  </si>
  <si>
    <t xml:space="preserve">Отсутствует отчет за 1 квартал. Не соблюдены требования к полноте представленных данных: отсутствуют плановые значения. </t>
  </si>
  <si>
    <t>Требования по полноте представления данных выполнены частично: отсутствуют сведения о налоге на имущество физических лиц, земельном налоге, не в полной мере детализирована подгруппа 5 "Налоговые доходы на совокупный доход"</t>
  </si>
  <si>
    <t>Требования по полноте представления данных выполнены частично: отсутствуют сведения по земельному налогу, не детализированы по статьям безвозмездные поступления из федерального бюджета. Применен понижающий коэффициент за используемый формат данных, так как сведения опубликованы в графическом формате (pdf).</t>
  </si>
  <si>
    <t>Требования по полноте представления данных выполнены частично: отсутствуют сведения о безвозмездных поступлениях (2 группа доходов). Применен понижающий коэффициент за используемый формат данных, так как сведения опубликованы в графическом формате (pdf)</t>
  </si>
  <si>
    <t>Требования по полноте представления данных выполнены частично: не детализированы по статьям безвозмездные поступления из федерального бюджета.</t>
  </si>
  <si>
    <t>Требования по полноте представления данных выполнены частично: по ряду налоговых доходов (подгруппы 03, 06, 07) сведения не детализированы по статьям, не выделена подгруппа 05 налоговых доходов.</t>
  </si>
  <si>
    <t>Рекомендуется уточнить наименования приложений к постановлениям правительства об утверждении отчетов и исключить из текста постановления слова "не приводится" применительно к приложениям.</t>
  </si>
  <si>
    <t>http://www.mfnso.nso.ru/page/534; http://www.mfnso.nso.ru/page/532</t>
  </si>
  <si>
    <t>по форме МФ РФ, в т.ч. в составе утвержденного отчета</t>
  </si>
  <si>
    <t>http://www.mfnso.nso.ru/page/534; http://www.mfnso.nso.ru/page/530</t>
  </si>
  <si>
    <t>http://mf.omskportal.ru/</t>
  </si>
  <si>
    <t>http://budget.omsk.ifinmon.ru/</t>
  </si>
  <si>
    <t>http://mf.omskportal.ru/ru/RegionalPublicAuthorities/executivelist/MF/otkrbudg/ispolnenie/2016.html</t>
  </si>
  <si>
    <t>http://mf.omskportal.ru/ru/RegionalPublicAuthorities/executivelist/MF/otkrbudg/ispolnenie/2016.html; http://mf.omskportal.ru/ru/RegionalPublicAuthorities/executivelist/MF/otrasl6/razdel62/2010-03-30-23-24.html</t>
  </si>
  <si>
    <t>аналитические данные; по форме МФ РФ, в т.ч. в составе утвержденного отчета</t>
  </si>
  <si>
    <t>http://mf.omskportal.ru/ru/RegionalPublicAuthorities/executivelist/MF/otkrbudg/rezult_lgoty.html</t>
  </si>
  <si>
    <t>http://www.findep.org/</t>
  </si>
  <si>
    <t>http://open.findep.org/ - не загружается</t>
  </si>
  <si>
    <t>http://gosdolg.findep.org/gosdolg.html</t>
  </si>
  <si>
    <t>http://acts.findep.org/pravovie-akti-administratsii-tomskoy-oblasti-i-gubernatora-tomskoy-oblasti.html</t>
  </si>
  <si>
    <t>http://www.findep.org/kvartal-16.html</t>
  </si>
  <si>
    <t>аналитические данные; в составе утвержденного отчета</t>
  </si>
  <si>
    <t>http://www.findep.org/kvartal-16.html; http://acts.findep.org/pravovie-akti-administratsii-tomskoy-oblasti-i-gubernatora-tomskoy-oblasti.html</t>
  </si>
  <si>
    <t>Сведения публикуются нерегулярно: отсутствуют данные за 1 квартал 2016 г.</t>
  </si>
  <si>
    <t>http://budget.findep.org/otchet-ob-ispolnenii-oblastnogo-budjeta.html</t>
  </si>
  <si>
    <t>http://finupr.kurganobl.ru/#</t>
  </si>
  <si>
    <t>http://www.finupr.kurganobl.ru/index.php?test=govdolg</t>
  </si>
  <si>
    <t>http://www.finupr.kurganobl.ru/index.php?test=ispol</t>
  </si>
  <si>
    <t>http://www.finupr.kurganobl.ru/index.php?test=otm15</t>
  </si>
  <si>
    <t>http://www.finupr.kurganobl.ru/index.php?test=spkb1</t>
  </si>
  <si>
    <t>Не соблюдены требования к детализации: данные не детализированы по подразделам. Применен понижающий коэффициент за используемый графический формат данных (pdf)</t>
  </si>
  <si>
    <t>Требования по полноте представления данных выполнены частично: не детализированы по статьям доходов налоги на имущество, налоги на совокупный доход, платежи за пользование природными ресурсами. Применен понижающий коэффициент за используемый графический формат данных (pdf).</t>
  </si>
  <si>
    <t>http://www.finupr.kurganobl.ru/index.php?test=spob1</t>
  </si>
  <si>
    <t>http://minfin.midural.ru/</t>
  </si>
  <si>
    <t>http://info.mfural.ru/ebudget/Menu/Page/1</t>
  </si>
  <si>
    <t>http://minfin.midural.ru/document/category/17#document_list</t>
  </si>
  <si>
    <t>http://minfin.midural.ru/document/category/21#document_list</t>
  </si>
  <si>
    <t>аналитические данные, по форме МФ РФ</t>
  </si>
  <si>
    <t>Наличие результатов оценки эффективности налоговых льгот за 2015 год</t>
  </si>
  <si>
    <t>http://minfin.midural.ru/document/category/29#document_list</t>
  </si>
  <si>
    <t>http://admtyumen.ru/ogv_ru/finance/finance/bugjet.htm; http://admtyumen.ru/ogv_ru/gov/administrative/finance_department/general_information/more.htm?id=10293778@cmsArticle</t>
  </si>
  <si>
    <t>http://admtyumen.ru/ogv_ru/finance/finance/bugjet/ot.htm</t>
  </si>
  <si>
    <t>http://admtyumen.ru/ogv_ru/gov/administrative/finance_department/ongoing/more.htm?id=11382564@cmsArticle</t>
  </si>
  <si>
    <t>http://www.minfin74.ru/</t>
  </si>
  <si>
    <t>http://www.minfin74.ru/mBudget/execution/quarterly/quarterly.php</t>
  </si>
  <si>
    <t>http://www.minfin74.ru/mBudget/execution/monthly/monthly.php</t>
  </si>
  <si>
    <t>http://www.minfin74.ru/mBudget/execution/debt.php</t>
  </si>
  <si>
    <t>в составе утвержденного отчета</t>
  </si>
  <si>
    <t>Не представлены плановые значения</t>
  </si>
  <si>
    <t>http://www.depfin.admhmao.ru/</t>
  </si>
  <si>
    <t>http://www.depfin.admhmao.ru/otkrytyy-byudzhet/</t>
  </si>
  <si>
    <t>аналитические данные в составе утвержденного отчета (приложение к пояснительной записке)</t>
  </si>
  <si>
    <t>аналитические данные, в том числе в составе утвержденного отчета (приложение к пояснительной записке)</t>
  </si>
  <si>
    <t>excel, word</t>
  </si>
  <si>
    <t>http://www.depfin.admhmao.ru/otkrytyy-byudzhet/ispolnenie-byudzheta/ispolnenie-byudzheta-avtonomnogo-okruga/otchet-ob-ispolnenii-byudzheta-khanty-mansiyskogo-avtonomnogo-okruga-yugry/otchet-ob-ispolnenii-byudzheta-za-2016-god/</t>
  </si>
  <si>
    <t>http://www.depfin.admhmao.ru/otkrytyy-byudzhet/ispolnenie-byudzheta/ispolnenie-byudzheta-avtonomnogo-okruga/</t>
  </si>
  <si>
    <t>http://www.depfin.admhmao.ru/otkrytyy-byudzhet/gosudarstvennyy-dolg/gosudarstvennyy-dolg-avtonomnogo-okruga/351473/gosudarstvennyy-dolg-khanty-mansiyskogo-avtonomnogo-okruga-yugry-za-2016-god</t>
  </si>
  <si>
    <t>http://www.depfin.admhmao.ru/nalogovaya-politika/</t>
  </si>
  <si>
    <t>http://www.yamalfin.ru/index.php</t>
  </si>
  <si>
    <t>http://monitoring.yanao.ru/yamal/index.php?option=com_content&amp;view=article&amp;id=299&amp;Itemid=717</t>
  </si>
  <si>
    <t>http://www.yamalfin.ru/index.php?option=com_content&amp;view=category&amp;id=25:2010-04-15-02-50-59&amp;Itemid=29&amp;layout=default</t>
  </si>
  <si>
    <t>https://minfin.bashkortostan.ru/presscenter/news/</t>
  </si>
  <si>
    <t>https://minfin.bashkortostan.ru/activity/?SECTION_ID=16484</t>
  </si>
  <si>
    <t>https://minfin.bashkortostan.ru/activity/18373/</t>
  </si>
  <si>
    <t>https://minfin.bashkortostan.ru/activity/14673/</t>
  </si>
  <si>
    <t>http://mari-el.gov.ru/minfin/Pages/main.aspx</t>
  </si>
  <si>
    <t>http://mari-el.gov.ru/minfin/Pages/record_2016.aspx</t>
  </si>
  <si>
    <t>http://mari-el.gov.ru/minfin/Pages/gosdolgRME.aspx</t>
  </si>
  <si>
    <t>http://mari-el.gov.ru/minfin/Pages/others.aspx</t>
  </si>
  <si>
    <t>http://www.minfinrm.ru/</t>
  </si>
  <si>
    <t>http://www.minfinrm.ru/budget/otch-isp/2016/</t>
  </si>
  <si>
    <t>http://www.minfinrm.ru/nalog-polit/nalog-lgoty/</t>
  </si>
  <si>
    <t>По ряду льгот оценка эффективности не представлена. Исходные данные для оценки представлены ограниченно, в составе аналитической записки.</t>
  </si>
  <si>
    <t>http://www.minfinrm.ru/state-debt/ob-dolg/2016-god/</t>
  </si>
  <si>
    <t>http://www.minfinrm.ru/budget/otch-isp/2016/; http://www.minfinrm.ru/nalog-polit/stat-info/%d0%98%d1%81%d0%bf%d0%be%d0%bb%d0%bd%d0%b5%d0%bd%d0%b8%d0%b5%20%d0%b4%d0%be%d1%85%d0%be%d0%b4%d0%bd%d0%be%d0%b9%20%d1%87%d0%b0%d1%81%d1%82%d0%b8/</t>
  </si>
  <si>
    <t>в составе утвержденного отчета; аналитические данные</t>
  </si>
  <si>
    <t>http://www.minfinrm.ru/nalog-polit/stat-info/%d0%98%d1%81%d0%bf%d0%be%d0%bb%d0%bd%d0%b5%d0%bd%d0%b8%d0%b5%20%d0%b4%d0%be%d1%85%d0%be%d0%b4%d0%bd%d0%be%d0%b9%20%d1%87%d0%b0%d1%81%d1%82%d0%b8/</t>
  </si>
  <si>
    <t>http://minfin.tatarstan.ru/</t>
  </si>
  <si>
    <t>http://minfin.tatarstan.ru/rus/promezhutochnaya-otchetnost-ob-ispolnenii-byudzhet.htm</t>
  </si>
  <si>
    <t>http://minfin.tatarstan.ru/rus/gosudarstvenniy-dolg-respubliki-tatarstan.htm</t>
  </si>
  <si>
    <t xml:space="preserve">Отсутствует отчет за 1 полугодие 2016 г. </t>
  </si>
  <si>
    <t>word, pdf</t>
  </si>
  <si>
    <t>в составе утвержденного отчета (за 1 квартал); аналитические данные</t>
  </si>
  <si>
    <t>Применен понижающий коэффициент за используемый графический формат, так как сведения за 1 полугодие опубликованы в формате pdf. Сведения в составе публикуемых отчетов по форме МФ РФ (http://minfin.tatarstan.ru/rus/2016-god.htm) не отвечают требованиям по степени детализации.</t>
  </si>
  <si>
    <t>По состоянию на 14.09.2016 г. сведения за 1 квартал 2016 г. не опубликованы. Применен понижающий коэффициент за используемый графический формат данных (pdf)</t>
  </si>
  <si>
    <t>http://www.mfur.ru/</t>
  </si>
  <si>
    <t>http://www.mfur.ru/budjet/ispolnenie/otchet_ispolnenie/2016.php</t>
  </si>
  <si>
    <t>http://www.mfur.ru/budjet/ispolnenie/otchet/2016_pokv.php</t>
  </si>
  <si>
    <t>http://www.mfur.ru/budjet/ispolnenie/otchet_ispolnenie/2016.php; http://www.mfur.ru/budjet/ispolnenie/otchet/2016.php</t>
  </si>
  <si>
    <t>Требования по полноте представления данных выполнены частично: не детализированы по статьям доходов безвозмездные поступления из федерального бюджета</t>
  </si>
  <si>
    <t>http://www.mfur.ru/gm_dolg/2016.php</t>
  </si>
  <si>
    <t>http://gov.cap.ru/?gov_id=22</t>
  </si>
  <si>
    <t>http://budget.cap.ru/Menu/Page/1; http://budget.cap.ru/Menu/Page/176</t>
  </si>
  <si>
    <t>http://budget.cap.ru/Show/Category/161?ItemId=392</t>
  </si>
  <si>
    <t>http://gov.cap.ru/SiteMap.aspx?gov_id=22&amp;id=2108160; http://budget.cap.ru/Show/Category/160?ItemId=381</t>
  </si>
  <si>
    <t>http://budget.cap.ru/Show/Category/178?ItemId=455</t>
  </si>
  <si>
    <t>http://budget.cap.ru/Show/Category/177?ItemId=457</t>
  </si>
  <si>
    <t>http://budget.cap.ru/Show/Category/173?ItemId=394</t>
  </si>
  <si>
    <t>http://gov.cap.ru/SiteMap.aspx?gov_id=22&amp;id=2108160; http://budget.cap.ru/Show/Category/160?ItemId=381; http://budget.cap.ru/Show/Category/173?ItemId=394</t>
  </si>
  <si>
    <t>http://budget.cap.ru/Show/Category/174?ItemId=395</t>
  </si>
  <si>
    <t>http://gov.cap.ru/SiteMap.aspx?gov_id=22&amp;id=2158006; http://budget.cap.ru/Show/Category/175?ItemId=451</t>
  </si>
  <si>
    <t>выписка из долговой книги; аналитические данные</t>
  </si>
  <si>
    <t>Дублирование сведений на одну и ту же тему разного содержания на портале Минфина и на Портале управления общественными финансами; рекомендуется привести сведения в соответствие или устранить дублирование.</t>
  </si>
  <si>
    <t>Дублирование сведений на одну и ту же тему разного содержания в разделах "Бюджет" и "Открытый бюджет"; рекомендуется привести сведения в соответствие или устранить дублирование.</t>
  </si>
  <si>
    <t>http://budget.cap.ru/Show/Category/176?ItemId=452</t>
  </si>
  <si>
    <t>http://budget.cap.ru/Show/Category/172?ItemId=396</t>
  </si>
  <si>
    <t>http://mfin.permkrai.ru/</t>
  </si>
  <si>
    <t>http://budget.permkrai.ru/</t>
  </si>
  <si>
    <t>http://mfin.permkrai.ru/execution/smeta/krai_bud/2016/</t>
  </si>
  <si>
    <t>Не соблюдены требования к детализации: данные не детализированы по подразделам.</t>
  </si>
  <si>
    <t>http://mfin.permkrai.ru/execution/smeta/consbud/2016/</t>
  </si>
  <si>
    <t>http://mfin.permkrai.ru/execution/docbud/2016/</t>
  </si>
  <si>
    <t>http://mfin.permkrai.ru/Struktura/2016/</t>
  </si>
  <si>
    <t>http://mfin.permkrai.ru/execution/smeta/krai_bud/2016/; http://budget.permkrai.ru/budget_execution/incomes</t>
  </si>
  <si>
    <t>http://mfin.permkrai.ru/execution/smeta/krai_bud/2016/; http://budget.permkrai.ru/budget_execution/expenses_programs</t>
  </si>
  <si>
    <t>http://budget.permkrai.ru/budget_execution/expenses_areas; http://mfin.permkrai.ru/execution/smeta/krai_bud/2016/</t>
  </si>
  <si>
    <t>сведения на портале</t>
  </si>
  <si>
    <t>сведения на портале, с возможностью копирования в excel</t>
  </si>
  <si>
    <t>http://www.minfin.kirov.ru/</t>
  </si>
  <si>
    <t>http://www.minfin.kirov.ru/otkrytyy-byudzhet/dlya-spetsialistov/upravlenie-gosudarstvennym-dolgom/</t>
  </si>
  <si>
    <t>презентация, с возможностью копирования данных в excel</t>
  </si>
  <si>
    <t>http://www.minfin.kirov.ru/otkrytyy-byudzhet/dlya-spetsialistov/programmno-tselevoy-metod-planirovaniya/</t>
  </si>
  <si>
    <t>http://www.minfin.kirov.ru/otkrytyy-byudzhet/dlya-grazhdan/infografika/obl-budget-dohod-grafik.php?type=fact&amp;YEAR=2016</t>
  </si>
  <si>
    <t>на последнюю отчетную дату</t>
  </si>
  <si>
    <t>Сведения не отвечают требованиям по периодичности публикации (в открытом доступе только сведения на последнюю отчетную дату), а также по полноте представленных данных (сведения по видам доходов не представлены).</t>
  </si>
  <si>
    <t>http://www.minfin.kirov.ru/otkrytyy-byudzhet/dlya-grazhdan/infografika/obl-budget-rashod-grafik.php?type=fact&amp;YEAR=2016</t>
  </si>
  <si>
    <t>Сведения не отвечают требованиям по периодичности публикации (в открытом доступе только сведения на последнюю отчетную дату), а также по полноте представленных данных (сведения по подразделам не представлены).</t>
  </si>
  <si>
    <t>http://www.minfin.kirov.ru/search/index.php?q=%D0%BB%D1%8C%D0%B3%D0%BE%D1%82&amp;where=&amp;how=d</t>
  </si>
  <si>
    <t>http://mf.nnov.ru/</t>
  </si>
  <si>
    <t xml:space="preserve">http://mf.nnov.ru:8025/ </t>
  </si>
  <si>
    <t>http://mf.nnov.ru/index.php?option=com_k2&amp;view=item&amp;layout=item&amp;id=37&amp;Itemid=266</t>
  </si>
  <si>
    <t>word, excel</t>
  </si>
  <si>
    <t>http://mf.nnov.ru/index.php?option=com_content&amp;view=article&amp;id=28&amp;Itemid=391</t>
  </si>
  <si>
    <t>сведения на портале, с возможностью выгрузки в excel</t>
  </si>
  <si>
    <t>http://mf.nnov.ru/index.php?option=com_content&amp;view=article&amp;id=29&amp;Itemid=392</t>
  </si>
  <si>
    <t>http://mf.nnov.ru/index.php?option=com_k2&amp;view=item&amp;layout=item&amp;id=42&amp;Itemid=271</t>
  </si>
  <si>
    <t>http://mf.nnov.ru/index.php?option=com_k2&amp;view=item&amp;layout=item&amp;id=67&amp;Itemid=296</t>
  </si>
  <si>
    <t>не отвечает требованиям</t>
  </si>
  <si>
    <t>Опубликованная справка не содержит сведений об оценке эффективности налоговых льгот; в ней содержатся лишь данные об объемах предоставленных льгот, частично - о количестве организаций, которые воспользовались льготами. Данные опубликованы в подразделе "Прочая информация", что является основанием для применения понижающего коэффициента за затрудненный поиск.</t>
  </si>
  <si>
    <t>Неоднократное дублирование сведений на сайте финоргана, некоторые подразделы не актуализируются; рекомендуется оптимизировать структуру подразделов "Отчеты об исполнении бюджета", "Исполнение бюджета" в разделе "Информация" на сайте финоргана.</t>
  </si>
  <si>
    <t>http://minfin.orb.ru/</t>
  </si>
  <si>
    <t>http://budget.orb.ru/</t>
  </si>
  <si>
    <t>http://minfin.orb.ru/%D0%BE%D1%82%D1%87%D0%B5%D1%82%D1%8B-%D0%BE%D0%B1-%D0%B8%D1%81%D0%BF%D0%BE%D0%BB%D0%BD%D0%B5%D0%BD%D0%B8%D0%B8-%D0%B1%D1%8E%D0%B4%D0%B6%D0%B5%D1%82%D0%B0/</t>
  </si>
  <si>
    <t>http://minfin.orb.ru/%D0%BE%D1%82%D1%87%D0%B5%D1%82%D1%8B-%D0%BE%D0%B1-%D0%B8%D1%81%D0%BF%D0%BE%D0%BB%D0%BD%D0%B5%D0%BD%D0%B8%D0%B8-%D0%B1%D1%8E%D0%B4%D0%B6%D0%B5%D1%82%D0%B0/; http://minfin.orb.ru/%D0%BC%D0%B5%D1%82%D0%BE%D0%B4%D0%B8%D1%87%D0%B5%D1%81%D0%BA%D0%B8%D0%B5-%D0%B8-%D0%B0%D0%BD%D0%B0%D0%BB%D0%B8%D1%82%D0%B8%D1%87%D0%B5%D1%81%D0%BA%D0%B8%D0%B5-%D0%BC%D0%B0%D1%82%D0%B5%D1%80%D0%B8/</t>
  </si>
  <si>
    <t>по форме МФ РФ; в составе утвержденного отчета; аналитические данные</t>
  </si>
  <si>
    <t>http://minfin.orb.ru/%D0%BE%D0%BF%D0%B5%D1%80%D0%B0%D1%82%D0%B8%D0%B2%D0%BD%D0%B0%D1%8F-%D0%B8%D0%BD%D1%84-%D0%BE%D0%B1-%D0%B8%D1%81%D0%BF%D0%BE%D0%BB%D0%BD%D0%B5%D0%BD%D0%B8/; http://minfin.orb.ru/%D0%BC%D0%B5%D1%82%D0%BE%D0%B4%D0%B8%D1%87%D0%B5%D1%81%D0%BA%D0%B8%D0%B5-%D0%B8-%D0%B0%D0%BD%D0%B0%D0%BB%D0%B8%D1%82%D0%B8%D1%87%D0%B5%D1%81%D0%BA%D0%B8%D0%B5-%D0%BC%D0%B0%D1%82%D0%B5%D1%80%D0%B8/</t>
  </si>
  <si>
    <t>http://minfin.orb.ru/%D0%BC%D0%B5%D1%82%D0%BE%D0%B4%D0%B8%D1%87%D0%B5%D1%81%D0%BA%D0%B8%D0%B5-%D0%B8-%D0%B0%D0%BD%D0%B0%D0%BB%D0%B8%D1%82%D0%B8%D1%87%D0%B5%D1%81%D0%BA%D0%B8%D0%B5-%D0%BC%D0%B0%D1%82%D0%B5%D1%80%D0%B8/</t>
  </si>
  <si>
    <t>Неоднократное дублирование данных; рекомендуется оптимизировать структуру сайта</t>
  </si>
  <si>
    <t>http://minfin.orb.ru/%d0%b3%d0%be%d1%81%d1%83%d0%b4%d0%b0%d1%80%d1%81%d1%82%d0%b2%d0%b5%d0%bd%d0%bd%d1%8b%d0%b9-%d0%b4%d0%be%d0%bb%d0%b3/</t>
  </si>
  <si>
    <t>http://minfin.orb.ru/%d0%bd%d0%b0%d0%bb%d0%be%d0%b3%d0%be%d0%b2%d0%b0%d1%8f-%d0%bf%d0%be%d0%bb%d0%b8%d1%82%d0%b8%d0%ba%d0%b0/</t>
  </si>
  <si>
    <t>В отношении ряда налоговых льгот оценка не проводится в соответствии с законодательством Оренбургской области.</t>
  </si>
  <si>
    <t>http://finance.pnzreg.ru/</t>
  </si>
  <si>
    <t>http://finance.pnzreg.ru/state_debt/debentures/sogdpo16</t>
  </si>
  <si>
    <t>http://finance.pnzreg.ru/brief_analysis_news/2016/08/18/16093340</t>
  </si>
  <si>
    <t>http://finance.pnzreg.ru/consolidated_budget/brief_analysis_news</t>
  </si>
  <si>
    <t xml:space="preserve">Требования по полноте представления данных выполнены частично: не детализированы по видам безвозмездные поступления из федерального бюджета (в формате excel). Также частично выполнены требования по полноте представления данных для сведений "Краткий анализ исполнения бюджета", публикуемых в графическом формате (pdf): не выделена 7 подгруппа 1 групп доходов. </t>
  </si>
  <si>
    <t>http://finance.pnzreg.ru/consolidated_budget/summaries/budget_execution/Svodki_ob_ispolnenii_byudeta_Penzenskoy_oblasti_za_2016_god</t>
  </si>
  <si>
    <t>http://finance.pnzreg.ru/reference_list/gov_jus</t>
  </si>
  <si>
    <t>http://finance.pnzreg.ru/search</t>
  </si>
  <si>
    <t>http://minfin-samara.ru/</t>
  </si>
  <si>
    <t>http://minfin-samara.ru/reporting/execution_budget/Monthly_annual_reports/</t>
  </si>
  <si>
    <t>http://minfin-samara.ru/reporting/public_debt/information_condition/</t>
  </si>
  <si>
    <t>http://saratov.ifinmon.ru/</t>
  </si>
  <si>
    <t>http://www.saratov.gov.ru/gov/auth/minfin/</t>
  </si>
  <si>
    <t>http://saratov.gov.ru/gov/auth/minfin/spravky/execution/2016/</t>
  </si>
  <si>
    <t>http://saratov.gov.ru/gov/auth/minfin/spravky/section/2016/</t>
  </si>
  <si>
    <t>http://saratov.gov.ru/gov/auth/minfin/spravky/debts/2016/</t>
  </si>
  <si>
    <t>http://saratov.gov.ru/gov/auth/minfin/spravky/execution/2016/; http://saratov.gov.ru/gov/auth/minfin/bud_inf/otch_2016/</t>
  </si>
  <si>
    <t>word; excel</t>
  </si>
  <si>
    <t>в составе утвержденного отчета; по форме МФ РФ</t>
  </si>
  <si>
    <t>http://saratov.ifinmon.ru/index.php/razdely/monitoring-i-analiz-ispolneniya-konsolidirovannogo-byudzheta-sub-ekta-rf-byudzheta-sub-ekta-rf-i-byudzhetov-munitsipalnykh-obrazovanij/po-dannym-minfina-saratovskoj-oblasti/fo-0002-0003-defaultdetail</t>
  </si>
  <si>
    <t>сведения на портале с возможностью выгрузки в excel</t>
  </si>
  <si>
    <t>http://saratov.ifinmon.ru/index.php/razdely/monitoring-i-analiz-ispolneniya-konsolidirovannogo-byudzheta-sub-ekta-rf-byudzheta-sub-ekta-rf-i-byudzhetov-munitsipalnykh-obrazovanij/po-dannym-minfina-saratovskoj-oblasti/fo-0002-0006-defaultdetail</t>
  </si>
  <si>
    <t>http://saratov.gov.ru/gov/auth/minfin/reform/</t>
  </si>
  <si>
    <t>В опубликованной информации не упоминаются  льготы физическим лицам по транспортному налогу, установленные Законом Саратовской области от 25 ноября 2002 г. № 109-ЗСО (по факту составили 68,3 млн. руб.); по этой причине информация расценивается как неполная и недостоверная.  Исходные данные для оценки представлены ограниченно. Сведения опубликованы в разделе "Программа реформирования региональных финансов" (утверждена на 2008-2010г.), что является основанием для применения понижающего коэффициента за затрудненный поиск.</t>
  </si>
  <si>
    <t>http://ufo.ulntc.ru/</t>
  </si>
  <si>
    <t>http://ufo.ulntc.ru/index.php?mgf=budget&amp;slep=net</t>
  </si>
  <si>
    <t>http://ufo.ulntc.ru/index.php?mgf=budget&amp;slep=net; http://ufo.ulntc.ru/index.php?mgf=budget/isp&amp;slep=net</t>
  </si>
  <si>
    <t>http://ufo.ulntc.ru/index.php?mgf=budget/open_budget&amp;slep=net</t>
  </si>
  <si>
    <t>Опубликованные данные не содержат сведений о ряде льгот, установленных законодательством Ульяновской области; по этой причине расцениваются как неполные и недостоверные. Общие объемы льготы по видам налогов не соответствуют данным отчетов ФНС. Сведения об объемах льгот, представленные в разрезе категорий налогоплательщиков, не детализированы по видам налогов.</t>
  </si>
  <si>
    <t>Требования к полноте представления сведений соблюдены при публикации данных за 1 полугодие 2016 г.; сведения за 1 квартал не содержат данных о безвозмездных поступлениях.</t>
  </si>
  <si>
    <t>http://ufo.ulntc.ru/index.php?mgf=budget/gosdolg&amp;slep=net</t>
  </si>
  <si>
    <t>http://minfin.e-dag.ru/</t>
  </si>
  <si>
    <t>http://minfin.e-dag.ru/documenti/otchetnost</t>
  </si>
  <si>
    <t>http://minfin.e-dag.ru/documenti/nalogovye-lgoty123</t>
  </si>
  <si>
    <t>http://minfin.e-dag.ru/documenti/upravlenie-gosudarstvennym-dolgom1</t>
  </si>
  <si>
    <t>http://mfri.ru/</t>
  </si>
  <si>
    <t>http://mfri.ru/index.php/2013-12-01-16-49-08/2014-12-31-11-14-24</t>
  </si>
  <si>
    <t>Применен понижающий коэффициент за графический формат данных (pdf), используемый для публикации отчетов за отдельные отчетные периоды (в частности, на 01.07.2016 г.)</t>
  </si>
  <si>
    <t>http://pravitelstvo.kbr.ru/oigv/minfin/</t>
  </si>
  <si>
    <t>http://pravitelstvo.kbr.ru/oigv/minfin/gosdolg/vnutrennij_dolg_kbr.php</t>
  </si>
  <si>
    <t>http://pravitelstvo.kbr.ru/oigv/minfin/new/ispolnenie_byudzheta/otchety.php</t>
  </si>
  <si>
    <t>http://pravitelstvo.kbr.ru/oigv/minfin/new/ispolnenie_byudzheta/analitika.php</t>
  </si>
  <si>
    <t>Требования по полноте представления данных выполнены частично: не детализированы по статьям 05,06,07 подгруппы 1 группы доходов</t>
  </si>
  <si>
    <t>http://pravitelstvo.kbr.ru/oigv/minfin/nalogovye_otnosheniya.php</t>
  </si>
  <si>
    <t>в части льгот</t>
  </si>
  <si>
    <t>да (в части льгот)</t>
  </si>
  <si>
    <t>Оценка эффективности представлена по инвестиционной льготе по налогу на имущество. Оценка эффективности льгот по транспортному налогу не представлена.</t>
  </si>
  <si>
    <t>http://minfin09.ru/</t>
  </si>
  <si>
    <t>http://minfin09.ru/%d0%b4%d0%be%d1%85%d0%be%d0%b4%d1%8b-%d0%b1%d1%8e%d0%b4%d0%b6%d0%b5%d1%82%d0%b0/</t>
  </si>
  <si>
    <t>Требования по полноте представления данных выполнены частично: отсутствуют сведения о безвозмездных поступлениях, не детализированы по статьям подгруппы 5, 6, 7 1 группы доходов.</t>
  </si>
  <si>
    <t>Оценка эффективности представлена по отдельным льготам. В частности, не представлена оценка эффективности льгот по транспортному налогу, льгот, предоставленных общественным организациям инвалидов,  отсутствуют выводы об эффективности/неэффективности инвестиционных льгот.</t>
  </si>
  <si>
    <t>http://minfin09.ru/%d1%80%d0%b0%d1%81%d1%85%d0%be%d0%b4%d1%8b-%d0%b1%d1%8e%d0%b4%d0%b6%d0%b5%d1%82%d0%b0/</t>
  </si>
  <si>
    <t>аналитические данные, в том числе в составе утвержденного отчета</t>
  </si>
  <si>
    <t>http://minfin09.ru/%d1%80%d0%b0%d1%81%d1%85%d0%be%d0%b4%d1%8b-%d0%b1%d1%8e%d0%b4%d0%b6%d0%b5%d1%82%d0%b0/, http://minfin09.ru/category/load/%d0%b1%d1%8e%d0%b4%d0%b6%d0%b5%d1%82-%d1%80%d0%b5%d1%81%d0%bf%d1%83%d0%b1%d0%bb%d0%b8%d0%ba%d0%b8/%d0%b3%d0%be%d1%81%d0%b4%d0%be%d0%bb%d0%b3/</t>
  </si>
  <si>
    <t>http://minfin09.ru/category/load/%d0%be%d1%82%d1%87%d0%b5%d1%82-%d0%be%d0%b1-%d0%b8%d1%81%d0%bf%d0%be%d0%bb%d0%bd%d0%b5%d0%bd%d0%b8%d0%b8-%d0%b1%d1%8e%d0%b4%d0%b6%d0%b5%d1%82%d0%b0-%d0%ba%d1%87%d1%80/</t>
  </si>
  <si>
    <t>http://minfin09.ru/category/load/%d0%b1%d1%8e%d0%b4%d0%b6%d0%b5%d1%82-%d1%80%d0%b5%d1%81%d0%bf%d1%83%d0%b1%d0%bb%d0%b8%d0%ba%d0%b8/%d0%b3%d0%be%d1%81%d1%83%d0%b4%d0%b0%d1%80%d1%81%d1%82%d0%b2%d0%b5%d0%bd%d0%bd%d1%8b%d0%b5-%d0%bf%d1%80%d0%be%d0%b3%d1%80%d0%b0%d0%bc%d0%bc%d1%8b/</t>
  </si>
  <si>
    <t xml:space="preserve">Сведения за 1 полугодие 2016 года не открываются </t>
  </si>
  <si>
    <t>http://minfin09.ru/%d1%80%d0%b0%d1%81%d1%85%d0%be%d0%b4%d1%8b-%d0%b1%d1%8e%d0%b4%d0%b6%d0%b5%d1%82%d0%b0/; http://minfin09.ru/category/load/%d0%be%d1%82%d1%87%d0%b5%d1%82-%d0%be%d0%b1-%d0%b8%d1%81%d0%bf%d0%be%d0%bb%d0%bd%d0%b5%d0%bd%d0%b8%d0%b8-%d0%b1%d1%8e%d0%b4%d0%b6%d0%b5%d1%82%d0%b0-%d0%ba%d1%87%d1%80/</t>
  </si>
  <si>
    <t xml:space="preserve">Сведения за 1 полугодие 2016 года не открываются; в составе утвержденного отчета отсутствуют плановые значения. </t>
  </si>
  <si>
    <t>http://mfrno-a.ru/</t>
  </si>
  <si>
    <t>http://mfrno-a.ru/gosdolg.php</t>
  </si>
  <si>
    <t>Применен понижающий коэффициент за используемый графический формат (pdf)</t>
  </si>
  <si>
    <t>http://mfrno-a.ru/mesachnaya-otchetnost.php</t>
  </si>
  <si>
    <t>http://www.minfinchr.ru/</t>
  </si>
  <si>
    <t>http://chechnya.ifinmon.ru/</t>
  </si>
  <si>
    <t>http://www.minfinchr.ru/otkrytyj-byudzhet/45-news/633-ispolnenii-byudzheta-sub-ekta-rf-za-2016-god-po-dokhodam-v-razreze-vidov-dokhodov-v-sravnenii-s-zaplanirovannymi-znacheniyami-na-sootvetstvuyushchij-period-finansovyj-god</t>
  </si>
  <si>
    <t>Требования по полноте представления данных выполнены частично: отсутствуют сведения о безвозмездных поступлениях (2 группа доходов).</t>
  </si>
  <si>
    <t>http://www.minfinchr.ru/otkrytyj-byudzhet/45-news/634-postuplenie-dokhodov-v-byudzhet-chechenskoj-respubliki-po-vidam-dokhodov</t>
  </si>
  <si>
    <t>http://www.minfinchr.ru/otkrytyj-byudzhet/45-news/635-ispolnenii-konsolidirovannogo-byudzheta-sub-ekta-rf-po-dokhodam-v-razreze-vidov-dokhodov-za-otchetnyj-period</t>
  </si>
  <si>
    <t xml:space="preserve">Оценка эффективности налоговых льгот в опубликованных данных не представлена. </t>
  </si>
  <si>
    <t>http://www.minfinchr.ru/gosudarstvennyj-dolg-i-kreditorskaya-zadolzhennost</t>
  </si>
  <si>
    <t>Не указаны единицы измерения</t>
  </si>
  <si>
    <t>http://www.mfsk.ru/</t>
  </si>
  <si>
    <t>http://openbudsk.ru/</t>
  </si>
  <si>
    <t>http://www.mfsk.ru/working/buh-uchet/otchet-dohodov/2016</t>
  </si>
  <si>
    <t>http://mfsk.ru/law/npa_sk; http://openbudsk.ru/content/2016/archh.php</t>
  </si>
  <si>
    <t>http://mfsk.ru/working/konsol-otchet; http://mfsk.ru/law/npa_sk; http://openbudsk.ru/content/otchet2016/bud_po_dohod.php</t>
  </si>
  <si>
    <t>http://www.mfsk.ru/working/buh-uchet/otchet-dohodov/2016; http://openbudsk.ru/content/2016/10_3.php; http://mfsk.ru/working/konsol-otchet</t>
  </si>
  <si>
    <t>в составе пояснительной записки к утвержденному отчету; аналитические данные</t>
  </si>
  <si>
    <t>http://mfsk.ru/law/npa_sk; http://openbudsk.ru/content/2016/10_4.php</t>
  </si>
  <si>
    <t>http://www.mfsk.ru/working/gos-dolg/dolg-obyazatelstva/dolg.-kniga/dolg.kniga2016; http://openbudsk.ru/content/2016/gosdolg.php</t>
  </si>
  <si>
    <t>http://mfsk.ru/working/buh-uchet/otchet-dohodov/2016; http://openbudsk.ru/content/otchet2016/bud_po_dohod.php; http://openbudsk.ru/content/2016/1q.php</t>
  </si>
  <si>
    <t>http://openbudsk.ru/content/2016/10_8.php</t>
  </si>
  <si>
    <t>http://www.mfsk.ru/working/buh-uchet/otchet-dohodov/2016; http://openbudsk.ru/content/2016/10_7.php</t>
  </si>
  <si>
    <t>http://openbudsk.ru/content/2016/10_10.php</t>
  </si>
  <si>
    <t>http://openbudsk.ru/content/2016/effektivnost-lgot.php</t>
  </si>
  <si>
    <t>http://www.minfin01-maykop.ru/Menu/Page/1</t>
  </si>
  <si>
    <t>http://www.minfin01-maykop.ru/Menu/Page/196</t>
  </si>
  <si>
    <t>http://www.minfin01-maykop.ru/Menu/Page/202</t>
  </si>
  <si>
    <t>http://www.minfin01-maykop.ru/Menu/Page/202; http://www.minfin01-maykop.ru/Menu/Page/99</t>
  </si>
  <si>
    <t>http://www.minfin01-maykop.ru/Menu/Page/98</t>
  </si>
  <si>
    <t xml:space="preserve">аналитические данные </t>
  </si>
  <si>
    <t>http://www.minfin01-maykop.ru/Menu/Page/205</t>
  </si>
  <si>
    <t>http://www.minfin01-maykop.ru/Menu/Page/110</t>
  </si>
  <si>
    <t>Дублирование сведений на одну и ту же тему разного содержания в разделах "Информация" и "Исполнение бюджета"; рекомендуется привести сведения в соответствие или устранить дублирование.</t>
  </si>
  <si>
    <t>http://www.minfin01-maykop.ru/Show/Category/3?ItemId=70</t>
  </si>
  <si>
    <t>Требования по полноте представления данных не соблюдены: отсутствует детализация по статьям доходов. По адресу http://www.minfin01-maykop.ru/Show/Category/3?ItemId=70  публикация отчетов завершается 01.05.2016 г. (сведения публикуются нерегулярно).</t>
  </si>
  <si>
    <t>http://www.minfin01-maykop.ru/Menu/Page/203; http://www.minfin01-maykop.ru/Show/Category/3?ItemId=70</t>
  </si>
  <si>
    <t>http://www.minfin01-maykop.ru/Show/Category/8?ItemId=89</t>
  </si>
  <si>
    <t>Исходные данные, используемые для проведения оценки эффективности налоговых льгот, представлены ограниченно. Применен понижающий коэффициент за используемый графический формат данных (pdf).</t>
  </si>
  <si>
    <t>http://minfin.kalmregion.ru/deyatelnost/byudzhet-respubliki-kalmykiya/uchet-i-otchetnost/</t>
  </si>
  <si>
    <t>http://minfin.kalmregion.ru/dokumenty/?clear_cache=Y</t>
  </si>
  <si>
    <t>http://minfin.kalmregion.ru/dokumenty/; http://10.r08.z8.ru/index.php?option=com_content&amp;view=article&amp;id=17%3A2011-03-14-12-56-24&amp;catid=4&amp;Itemid=6</t>
  </si>
  <si>
    <t xml:space="preserve">http://minfin.kalmregion.ru/deyatelnost/byudzhet-respubliki-kalmykiya/uchet-i-otchetnost/; </t>
  </si>
  <si>
    <t xml:space="preserve">Применены понижающие коэффициенты: 1) за используемый графический формат (pdf); 2) за затрудненный поиск, так сведения опубликованы на старой (за 1 квартал) и новой (за полугодие) версиях сайта без указания об этом; кроме того, отсутствует наименование отчета за 1 полугодие (указаны только номер и дата постановления). По адресу http://minfin.kalmregion.ru/deyatelnost/byudzhet-respubliki-kalmykiya/uchet-i-otchetnost/ сведения не отвечают требованиям по полноте представленных данных (по подразделам не представлены). </t>
  </si>
  <si>
    <t>Требования по полноте представления данных выполнены частично: не детализированы по статьям подгруппы 3,5,6,7 первой группы доходов. В составе утвержденного отчета сведения представлены в полном объеме, при этом применяются коэффициенты за используемый графический формат данных и затрудненный поиск (оценка 0,5).</t>
  </si>
  <si>
    <t>Применены понижающие коэффициенты: 1) за используемый графический формат (pdf); 2) за затрудненный поиск, так как сведения опубликованы на старой (за 1 квартал) и новой (за полугодие) версиях сайта без указания об этом;  отсутствует наименование отчета за 1 полугодие (указаны только номер и дата постановления); сведения на старой версии по одной теме разного наполнения дублируются (см. http://10.r08.z8.ru/index.php?option=com_content&amp;view=article&amp;id=89).</t>
  </si>
  <si>
    <t>http://minfin.kalmregion.ru/; http://10.r08.z8.ru/ (предыдущая версия сайта)</t>
  </si>
  <si>
    <t>http://minfin.rk.gov.ru/rus/info.php?id=628916</t>
  </si>
  <si>
    <t>http://minfin.rk.gov.ru/</t>
  </si>
  <si>
    <t>http://www.minfinkubani.ru/</t>
  </si>
  <si>
    <t>http://бюджеткубани.рф/</t>
  </si>
  <si>
    <t>http://www.minfinkubani.ru/budget_isp/budget_execution.php</t>
  </si>
  <si>
    <t>Применен понижающий коэффициент за используемый графический формат (pdf).</t>
  </si>
  <si>
    <t>http://www.minfinkubani.ru/budget_isp/information_analytics/information_analytics_isg.php</t>
  </si>
  <si>
    <t>http://www.minfinkubani.ru/public_debt/data.php</t>
  </si>
  <si>
    <t>http://www.minfinkubani.ru/budget_isp/regional_kons_budget.php</t>
  </si>
  <si>
    <t>http://бюджеткубани.рф/analitika/ispolnenie-byudzheta/dokhody/ispolnenie-dokhodov-kraevogo-konsolidirovannogo-byudzheta</t>
  </si>
  <si>
    <t>сведения на портале с возможностью выгрузки в разные форматы, в т.ч. excel</t>
  </si>
  <si>
    <t>http://бюджеткубани.рф/analitika/ispolnenie-byudzheta/raskhody/raskhody-byudzheta</t>
  </si>
  <si>
    <t>http://бюджеткубани.рф/analitika/ispolnenie-byudzheta/dokhody/ispolnenie-dokhodov-kraevogo-konsolidirovannogo-byudzheta; http://бюджеткубани.рф/analitika/ispolnenie-byudzheta/otchetnost-ob-ispolnenii-byudzheta/otchetnost-ob-ib-2016</t>
  </si>
  <si>
    <t>http://бюджеткубани.рф/analitika/ispolnenie-byudzheta/raskhody/raskhody-byudzheta; http://бюджеткубани.рф/analitika/ispolnenie-byudzheta/otchetnost-ob-ispolnenii-byudzheta/otchetnost-ob-ib-2016</t>
  </si>
  <si>
    <t>http://www.minfinkubani.ru/budget_execution/dohod/assessment_efficiency.php</t>
  </si>
  <si>
    <t>частично (в части льгот)</t>
  </si>
  <si>
    <t>Оценка эффективности отдельных льгот не предусмотрена правовым актом края и, соответственно, не проведена (льготы по транспортному налогу физическим лицам). Исходные данные для оценки льгот представлены ограниченно.</t>
  </si>
  <si>
    <t>https://minfin.astrobl.ru/node</t>
  </si>
  <si>
    <t>https://minfin.astrobl.ru/site-page/otchety-po-kvartalam</t>
  </si>
  <si>
    <t>по форме МФ РФ; в составе утвержденного отчета</t>
  </si>
  <si>
    <t>https://minfin.astrobl.ru/site-page/otchety-po-ispolnenii-byudzheta-mf-rf; https://minfin.astrobl.ru/site-page/otchety-po-kvartalam</t>
  </si>
  <si>
    <t>https://minfin.astrobl.ru/site-page/gosdolg-ao</t>
  </si>
  <si>
    <t>https://minfin.astrobl.ru/site-page/ispolnenie-po-dohodam</t>
  </si>
  <si>
    <t xml:space="preserve">Оценка эффективности налоговых льгот в составе опубликованных данных не представлена. </t>
  </si>
  <si>
    <t>аналитические данные (текст)</t>
  </si>
  <si>
    <t>Сведения опубликованы только за 1 полугодие, по отдельным видам налогов</t>
  </si>
  <si>
    <t>http://volgafin.volganet.ru/</t>
  </si>
  <si>
    <t>http://www.minfin34.ru/</t>
  </si>
  <si>
    <t>Оценка эффективности отдельных льгот не предусмотрена правовым актом област и, соответственно, не проведена.</t>
  </si>
  <si>
    <t>http://volgafin.volganet.ru/current-activity/analytics/4636/</t>
  </si>
  <si>
    <t>http://volgafin.volganet.ru/current-activity/analytics/4664/</t>
  </si>
  <si>
    <t>http://volgafin.volganet.ru/other/5434/; http://volgafin.volganet.ru/current-activity/analytics/4664/; http://volgafin.volganet.ru/current-activity/analytics/5368/</t>
  </si>
  <si>
    <t>http://volgafin.volganet.ru/current-activity/analytics/5368/</t>
  </si>
  <si>
    <t>http://volgafin.volganet.ru/other/5434/; http://volgafin.volganet.ru/current-activity/analytics/5370/</t>
  </si>
  <si>
    <t>http://volgafin.volganet.ru/current-activity/analytics/5370/</t>
  </si>
  <si>
    <t>http://volgafin.volganet.ru/current-activity/analytics/4664/; http://volgafin.volganet.ru/current-activity/analytics/5370/</t>
  </si>
  <si>
    <t>http://volgafin.volganet.ru/current-activity/analytics/5373/</t>
  </si>
  <si>
    <t>http://www.minfin.donland.ru/</t>
  </si>
  <si>
    <t>http://minfin.donland.ru:8088/</t>
  </si>
  <si>
    <t>http://www.minfin.donland.ru/lgot</t>
  </si>
  <si>
    <t>http://www.minfin.donland.ru/isp_bg</t>
  </si>
  <si>
    <t>http://www.minfin.donland.ru/docs/s/10; http://www.minfin.donland.ru/isp_bg</t>
  </si>
  <si>
    <t>Дублирование сведений на одну и ту же тему разного содержания в подразделах раздела "Отчетность", разделе "Исполнение бюджета"; рекомендуется привести сведения в соответствие или устранить дублирование.</t>
  </si>
  <si>
    <t>http://www.ob.sev.gov.ru/</t>
  </si>
  <si>
    <t>http://sevastopol.gov.ru/</t>
  </si>
  <si>
    <t>http://sevastopol.gov.ru/goverment/statistics/butget/</t>
  </si>
  <si>
    <t>http://www.ob.sev.gov.ru/byudzhet-dlya-grazhdan/ispolnenie-byudzheta/gosudarstvennyj-dolg</t>
  </si>
  <si>
    <t>http://ob.sev.gov.ru/napravleniya-monitoringa/formirovanie-finansovogo-pasporta/raskhody-byudzheta</t>
  </si>
  <si>
    <t>http://ob.sev.gov.ru/napravleniya-monitoringa/formirovanie-finansovogo-pasporta/dokhody-byudzheta</t>
  </si>
  <si>
    <t>Требования по полноте представления данных выполнены частично: отсутствуют сведения по налогам на совокупный доход, платежам за пользование природными ресурсами</t>
  </si>
  <si>
    <t>Требования по полноте представления данных выполнены частично: отсутствуют сведения по налогам на совокупный доход, платежам за пользование природными ресурсами, земельному налогу, налогу на имущество физических лиц</t>
  </si>
  <si>
    <t xml:space="preserve">по форме МФ РФ; аналитические данные </t>
  </si>
  <si>
    <t>http://sevastopol.gov.ru/goverment/statistics/butget/; http://ob.sev.gov.ru/napravleniya-monitoringa/formirovanie-finansovogo-pasporta/raskhody-byudzheta</t>
  </si>
  <si>
    <t>http://ob.sev.gov.ru/napravleniya-monitoringa/finansovij-monitoring-gosudarstvennykh-programm</t>
  </si>
  <si>
    <t>на дату обращения</t>
  </si>
  <si>
    <t>http://ob.sev.gov.ru/dokumenty/promezhutochnaya-otchetnost; http://sevastopol.gov.ru/docs/253/?arrFilter_ff%5BNAME%5D=%D0%BE%D1%82%D1%87%D0%B5%D1%82+%D0%BE%D0%B1+%D0%B8%D1%81%D0%BF%D0%BE%D0%BB%D0%BD%D0%B5%D0%BD%D0%B8%D0%B8+%D0%B1%D1%8E%D0%B4%D0%B6%D0%B5%D1%82%D0%B0&amp;arrFilter_DATE_ACTIVE_FROM_1=&amp;arrFilter_DATE_ACTIVE_FROM_2=&amp;set_filter=%D0%A4%D0%B8%D0%BB%D1%8C%D1%82%D1%80&amp;set_filter=Y; http://ob.sev.gov.ru/dokumenty/promezhutochnaya-otchetnost</t>
  </si>
  <si>
    <t>http://minfin.karelia.ru/</t>
  </si>
  <si>
    <t>http://minfin.karelia.ru/2016-god-3/</t>
  </si>
  <si>
    <t>http://minfin.karelia.ru/2016-god-nal-lgoty/</t>
  </si>
  <si>
    <t>Опубликованные данные не отвечают требованиям, так как не содержат исходных данных, используемых для оценки эффективности. Опубликованы результаты оценки эффективности для отдельных льгот. Сведения опубликованы в графическом формате (pdf).</t>
  </si>
  <si>
    <t>http://minfin.karelia.ru/ispolnenie-konsolidirovannogo-bjudzheta-za-2016-god/</t>
  </si>
  <si>
    <t>http://minfin.karelia.ru/ispolnenie-bjudzheta-respubliki-karelija-za-2016-god/</t>
  </si>
  <si>
    <t>http://minfin.karelia.ru/otchetnost-ob-ispolnenii-bjudzheta-respubliki-karelija-8/</t>
  </si>
  <si>
    <t>http://minfin.karelia.ru/ispolnenie-bjudzheta-respubliki-karelija-za-2016-god/; http://minfin.karelia.ru/otchetnost-ob-ispolnenii-konsolidirovannogo-bjudzheta-respubliki-karelija-7/</t>
  </si>
  <si>
    <t>http://minfin.karelia.ru/ispolnenie-bjudzheta-respubliki-karelija-za-2016-god/; http://minfin.karelia.ru/gosudarstvennye-programmy-respubliki-karelija-i-finansovoe-obespechenie-ih-realizacii-za-schet-sredstv-bjudzheta-respubliki-karelija-2/</t>
  </si>
  <si>
    <t>http://fm.minfin.karelia.ru/FM/reports/FO_0002_0006/DefaultDetail.aspx</t>
  </si>
  <si>
    <t>http://minfin.rkomi.ru/minfin_rkomi/minfin_rbudj/budj_otch/</t>
  </si>
  <si>
    <t>http://minfin.rkomi.ru/page/7746/</t>
  </si>
  <si>
    <t>http://minfin.rkomi.ru/page/279/</t>
  </si>
  <si>
    <t>еженедельно</t>
  </si>
  <si>
    <t>http://minfin.rkomi.ru/search/?search_query=%D0%BD%D0%B0%D0%BB%D0%BE%D0%B3%D0%BE%D0%B2%D1%8B%D1%85+%D0%BB%D1%8C%D0%B3%D0%BE%D1%82</t>
  </si>
  <si>
    <t>http://dvinaland.ru/budget; http://dvinaland.ru/gov/-h3ffy732</t>
  </si>
  <si>
    <t>http://dvinaland.ru/budget/report</t>
  </si>
  <si>
    <t>http://dvinaland.ru/budget/-e0ut55ow</t>
  </si>
  <si>
    <t>Опубликованы данные на 01.02.2015 г.</t>
  </si>
  <si>
    <t>http://www.df35.ru/</t>
  </si>
  <si>
    <t>http://www.df35.ru/index.php?option=com_content&amp;view=category&amp;id=79&amp;Itemid=143</t>
  </si>
  <si>
    <t>http://www.df35.ru/index.php?option=com_content&amp;view=category&amp;id=275:2016-&amp;Itemid=195&amp;layout=default</t>
  </si>
  <si>
    <t>http://www.df35.ru/index.php?option=com_content&amp;view=category&amp;id=285&amp;Itemid=241</t>
  </si>
  <si>
    <t>http://www.df35.ru/index.php?option=com_content&amp;view=category&amp;id=275:2016-&amp;Itemid=195&amp;layout=default; http://www.df35.ru/index.php?option=com_content&amp;view=category&amp;id=285&amp;Itemid=241</t>
  </si>
  <si>
    <t>http://www.df35.ru/index.php?option=com_content&amp;view=category&amp;id=95&amp;Itemid=122</t>
  </si>
  <si>
    <t>http://www.minfin39.ru/index.php</t>
  </si>
  <si>
    <t>По состоянию на 21.09.2016 г. опубликованы данные только за январь 2016 г. и за 1 полугодие 2016 г. Требования по полноте представления данных выполнены частично: отсутствуют сведения о безвозмездных поступлениях.</t>
  </si>
  <si>
    <t>http://www.minfin39.ru/analitycs/breport/curanalytics/</t>
  </si>
  <si>
    <t>По состоянию на 21.09.2016 г. опубликованы отчеты за январь, апрель и июль 2016 г.</t>
  </si>
  <si>
    <t>http://www.minfin39.ru/analitycs/debt/curanalytics/</t>
  </si>
  <si>
    <t>По состоянию на 21.09.2016 г. опубликованы данные только за 1 квартал 2016 года.</t>
  </si>
  <si>
    <t>http://www.minfin39.ru/base/?docname=%EE%F2%F7%E5%F2+%EE%E1+%E8%F1%EF%EE%EB%ED%E5%ED%E8%E8+%E1%FE%E4%E6%E5%F2%E0&amp;ndoc=&amp;date=&amp;type=</t>
  </si>
  <si>
    <t>http://www.minfin39.ru/analitycs/bincome/curanalytics/; http://www.minfin39.ru/index.php</t>
  </si>
  <si>
    <t xml:space="preserve">По состоянию на 21.09.2016 г. опубликованы данные только за январь 2016 г. и за 1 полугодие 2016 г. Требования по полноте представления данных выполнены частично: отсутствуют сведения о безвозмездных поступлениях. </t>
  </si>
  <si>
    <t>http://finance.lenobl.ru/</t>
  </si>
  <si>
    <t>http://budget.lenobl.ru/new/</t>
  </si>
  <si>
    <t>http://finance.lenobl.ru/budget_lo/gosdolg_lo/info/2016</t>
  </si>
  <si>
    <t>http://finance.lenobl.ru/about/work/budshpol/execution/2016</t>
  </si>
  <si>
    <t>http://finance.lenobl.ru/about/work/kasnisp/otch/2016</t>
  </si>
  <si>
    <t>http://finance.lenobl.ru/about/work/kasnisp/otch/2016; http://budget.lenobl.ru/new/documents/?page=0&amp;sortOrder=&amp;type=&amp;sortName=&amp;sortDate=</t>
  </si>
  <si>
    <t>http://budget.lenobl.ru/new/documents/?page=1&amp;sortOrder=&amp;type=&amp;sortName=&amp;sortDate=</t>
  </si>
  <si>
    <t>http://finance.lenobl.ru/about/work/budshpol/execution/2016; http://budget.lenobl.ru/new/documents/?page=1&amp;sortOrder=&amp;type=&amp;sortName=&amp;sortDate=</t>
  </si>
  <si>
    <t>http://budget.lenobl.ru/new/documents/?page=3&amp;sortOrder=&amp;type=&amp;sortName=&amp;sortDate=</t>
  </si>
  <si>
    <t>http://budget.lenobl.ru/new/documents/?page=6&amp;sortOrder=&amp;type=&amp;sortName=&amp;sortDate=</t>
  </si>
  <si>
    <t>http://minfin.gov-murman.ru/</t>
  </si>
  <si>
    <t>http://b4u.gov-murman.ru/index.php#idMenu=1</t>
  </si>
  <si>
    <t>http://minfin.gov-murman.ru/open-budget/budget_execution/budget_execution/</t>
  </si>
  <si>
    <t>http://minfin.gov-murman.ru/open-budget/budget_execution/budget_execution/; http://minfin.gov-murman.ru/open-budget/budget_execution/execution_reports/</t>
  </si>
  <si>
    <t>excel, tif</t>
  </si>
  <si>
    <t>http://minfin.gov-murman.ru/open-budget/budget_execution/budget_execution/; http://minfin.gov-murman.ru/open-budget/budget_execution/debt_book_extractions/</t>
  </si>
  <si>
    <t>http://minfin.gov-murman.ru/documents/npa/Statements_of_Government/</t>
  </si>
  <si>
    <t>приложения не предусмотрены</t>
  </si>
  <si>
    <t>http://novkfo.ru/</t>
  </si>
  <si>
    <t>http://portal.novkfo.ru/Menu/Page/1</t>
  </si>
  <si>
    <t>http://novkfo.ru/%D0%B8%D0%BD%D1%84%D0%BE%D1%80%D0%BC%D0%B0%D1%86%D0%B8%D0%B8_%D0%BE%D0%B1_%D0%BE%D0%B1%D1%8A%D0%B5%D0%BC%D0%B5_%D0%B8_%D1%81%D1%82%D1%80%D1%83%D0%BA%D1%82%D1%83%D1%80%D0%B5_%D0%B3%D0%BE%D1%81%D1%83%D0%B4%D0%B0%D1%80%D1%81%D1%82%D0%B2%D0%B5%D0%BD%D0%BD%D0%BE%D0%B3%D0%BE_%D0%B4%D0%BE%D0%BB%D0%B3%D0%B0/</t>
  </si>
  <si>
    <t>http://novkfo.ru/%D0%BA%D0%B2%D0%B0%D1%80%D1%82%D0%B0%D0%BB%D1%8C%D0%BD%D1%8B%D0%B5_%D0%BE%D1%82%D1%87%D0%B5%D1%82%D1%8B_%D0%BE%D0%B1_%D0%B8%D1%81%D0%BF%D0%BE%D0%BB%D0%BD%D0%B5%D0%BD%D0%B8%D0%B8_%D0%BE%D0%B1%D0%BB%D0%B0%D1%81%D1%82%D0%BD%D0%BE%D0%B3%D0%BE_%D0%B1%D1%8E%D0%B4%D0%B6%D0%B5%D1%82%D0%B0/</t>
  </si>
  <si>
    <t>http://novkfo.ru/%D0%BA%D0%B2%D0%B0%D1%80%D1%82%D0%B0%D0%BB%D1%8C%D0%BD%D1%8B%D0%B5_%D0%BE%D1%82%D1%87%D0%B5%D1%82%D1%8B_%D0%BE%D0%B1_%D0%B8%D1%81%D0%BF%D0%BE%D0%BB%D0%BD%D0%B5%D0%BD%D0%B8%D0%B8_%D0%BE%D0%B1%D0%BB%D0%B0%D1%81%D1%82%D0%BD%D0%BE%D0%B3%D0%BE_%D0%B1%D1%8E%D0%B4%D0%B6%D0%B5%D1%82%D0%B0/; http://novkfo.ru/%D0%BE%D1%82%D1%87%D0%B5%D1%82%D1%8B_%D0%BE%D0%B1_%D0%B8%D1%81%D0%BF%D0%BE%D0%BB%D0%BD%D0%B5%D0%BD%D0%B8%D0%B8_%D0%BA%D0%BE%D0%BD%D1%81%D0%BE%D0%BB%D0%B8%D0%B4%D0%B8%D1%80%D0%BE%D0%B2%D0%B0%D0%BD%D0%BD%D0%BE%D0%B3%D0%BE_%D0%B1%D1%8E%D0%B4%D0%B6%D0%B5%D1%82%D0%B0/</t>
  </si>
  <si>
    <t>в составе утвержденного отчета; аналитические данные; по форме МФ РФ</t>
  </si>
  <si>
    <t>http://finance.pskov.ru/</t>
  </si>
  <si>
    <t>http://finance.pskov.ru/ob-upravlenii/otchety-ob-ispolnenii-byudzheta-pskovskoy-oblasti/otchety-ob-ispolnenii-byudzheta</t>
  </si>
  <si>
    <t>http://www.fincom.spb.ru/cf/main.htm</t>
  </si>
  <si>
    <t>сведения на портале с возможностью копирования в excel</t>
  </si>
  <si>
    <t>http://www.fincom.spb.ru/cf/activity/execution/parameters/ist/261.htm; http://www.fincom.spb.ru/cf/activity/execution/federal.htm</t>
  </si>
  <si>
    <t>http://www.fincom.spb.ru/cf/activity/gos_dolg/info/dolg_date.htm</t>
  </si>
  <si>
    <t>http://www.fincom.spb.ru/cf/docs/reports/budget_using/minfin/216_spbbud.htm; http://www.fincom.spb.ru/cf/activity/execution/parameters/ist/261.htm; http://www.fincom.spb.ru/cf/activity/execution/federal.htm</t>
  </si>
  <si>
    <t>excel; сведения на портале с возможностью выгрузки в excel</t>
  </si>
  <si>
    <t>На портале не детализированы по статьям безвозмездные поступления.</t>
  </si>
  <si>
    <t>http://www.fincom.spb.ru/cf/activity/execution/parameters/imp_func.htm?id=10249958@SXFolderAttrSearch&amp;fid=11&amp;link=10249958@SXFolderAttrSearch$10249961@SXTuneAttrSearch$1537251$1979391809&amp;blk=10273254&amp;g=; http://www.fincom.spb.ru/cf/docs/reports/budget_using/minfin/216_spbbud.htm</t>
  </si>
  <si>
    <t>сведения на портале с возможностью копирования в excel; по форме МФ РФ</t>
  </si>
  <si>
    <t>http://www.fincom.spb.ru/cf/docs/reports/budget_using/spb_report_budget/213_razd_podrasd.htm</t>
  </si>
  <si>
    <t>http://www.fincom.spb.ru/cf/docs/reports/budget_using/spb_report_budget/218_consol.htm</t>
  </si>
  <si>
    <t>http://www.fincom.spb.ru/cf/docs/reports/budget_using/spb_report_budget/214_gosprog.htm</t>
  </si>
  <si>
    <t>http://www.fincom.spb.ru/cf/sys/result.htm</t>
  </si>
  <si>
    <t>http://dfei.adm-nao.ru/</t>
  </si>
  <si>
    <t>http://dfei.adm-nao.ru/byudzhetnaya-otchetnost/otchetnost-v-sd-nao-sp-nao/</t>
  </si>
  <si>
    <t>http://dfei.adm-nao.ru/byudzhetnaya-otchetnost/otchety-ob-ispolnenii-byudzheta/</t>
  </si>
  <si>
    <t>http://dfei.adm-nao.ru/byudzhetnaya-otchetnost/otchety-ob-ispolnenii-byudzheta/; http://dfei.adm-nao.ru/byudzhetnaya-otchetnost/otchetnost-v-sd-nao-sp-nao/</t>
  </si>
  <si>
    <t>http://beldepfin.ru/</t>
  </si>
  <si>
    <t>http://beldepfin.ru/analiz-ispolneniya-byudzhetov/</t>
  </si>
  <si>
    <t>ежеквартально и отдельные месяцы</t>
  </si>
  <si>
    <t xml:space="preserve">Требования по полноте представления данных выполнены частично: отсутствуют сведения о безвозмездных поступлениях. </t>
  </si>
  <si>
    <t>http://beldepfin.ru/ispolnenie-konsolidirovannogo-byudzhe/</t>
  </si>
  <si>
    <t>http://beldepfin.ru/otchet-ob-ispolnenii-oblastnogo-byudzhe/</t>
  </si>
  <si>
    <t xml:space="preserve">ежеквартально </t>
  </si>
  <si>
    <t>http://beldepfin.ru/analiz-ispolneniya-byudzhetov/; http://beldepfin.ru/otchet-ob-ispolnenii-oblastnogo-byudzhe/</t>
  </si>
  <si>
    <t>аналитические данные; по форме МФ РФ; в составе утвержденного отчета</t>
  </si>
  <si>
    <t>http://beldepfin.ru/informatsiya-po-vnutrennemu-dolgu/</t>
  </si>
  <si>
    <t>http://budget.bryanskoblfin.ru/Show/Category/?ItemId=26</t>
  </si>
  <si>
    <t>http://budget.bryanskoblfin.ru/Show/Category/16?ItemId=10</t>
  </si>
  <si>
    <t xml:space="preserve">Оценка эффективности отдельных льгот не предусмотрена правовым актом области и, соответственно, не проведена. </t>
  </si>
  <si>
    <t>http://budget.bryanskoblfin.ru/Show/Category/13?ItemId=6</t>
  </si>
  <si>
    <t>http://budget.bryanskoblfin.ru/Show/Category/13?ItemId=6; http://budget.bryanskoblfin.ru/Show/Category/11?page=2&amp;ItemId=5</t>
  </si>
  <si>
    <t>по форме МФ РФ; в составе утвержденного отчета, аналитические данные</t>
  </si>
  <si>
    <t>http://budget.bryanskoblfin.ru/Show/Category/11?page=2&amp;ItemId=5</t>
  </si>
  <si>
    <t>аналитические данные; в составе приложений к утвержденному отчету</t>
  </si>
  <si>
    <t>http://budget.bryanskoblfin.ru/Show/Category/15?ItemId=11; http://budget.bryanskoblfin.ru/Show/Category/11?page=2&amp;ItemId=5</t>
  </si>
  <si>
    <t>аналитические данные в составе приложений к утвержденному отчету</t>
  </si>
  <si>
    <t>http://dtf.avo.ru/</t>
  </si>
  <si>
    <t>http://dtf.avo.ru/index.php?option=com_content&amp;view=article&amp;id=237&amp;Itemid=175</t>
  </si>
  <si>
    <t>Применен понижающий коэффициент за используемый графический формат (pdf). Рекомендуется исключить дублирование данных (см. http://dtf.avo.ru/index.php?option=com_content&amp;view=article&amp;id=17&amp;Itemid=7, опубликован утвержденный отчет только за 1 квартал 2016 г.).</t>
  </si>
  <si>
    <t>http://dtf.avo.ru/index.php?option=com_content&amp;view=article&amp;id=281:-2016-&amp;catid=54:2012-04-02-05-38-07&amp;Itemid=111</t>
  </si>
  <si>
    <t>Требования по полноте представления данных выполнены частично: не детализированы по статьям подгруппы 3,5,7 первой группы доходов. Сведения в составе утвержденного отчета опубликованы в формате pdf.</t>
  </si>
  <si>
    <t>http://dtf.avo.ru/index.php?option=com_content&amp;view=article&amp;id=277:-2016-&amp;catid=25:2010-07-20-06-17-09&amp;Itemid=42</t>
  </si>
  <si>
    <t>В информации за 1 квартал 2016 г. некорректно указаны даты.</t>
  </si>
  <si>
    <t>По состоянию на 22.09.2016 г. сведения о налоговых и неналоговых доходах за 1 полугодие не опубликованы.</t>
  </si>
  <si>
    <t>http://dtf.avo.ru/index.php?option=com_content&amp;view=article&amp;id=267:-2016-&amp;catid=73:2014-02-17-09-34-11&amp;Itemid=143</t>
  </si>
  <si>
    <t>http://dtf.avo.ru/index.php?option=com_content&amp;view=article&amp;id=157&amp;Itemid=189</t>
  </si>
  <si>
    <t xml:space="preserve">В опубликованной информации ряд установленных льгот не упоминается (в частности, льготы по транспортному налогу физическим лицам), по этой причине информация расценивается как неполная и недостоверная.  </t>
  </si>
  <si>
    <t>http://www.gfu.vrn.ru/</t>
  </si>
  <si>
    <t>http://df.ivanovoobl.ru/</t>
  </si>
  <si>
    <t>http://df.ivanovoobl.ru/?page_id=2973</t>
  </si>
  <si>
    <t>http://df.ivanovoobl.ru/?paged=2&amp;page_id=540</t>
  </si>
  <si>
    <t>http://df.ivanovoobl.ru/?page_id=2969</t>
  </si>
  <si>
    <t>http://df.ivanovoobl.ru/?paged=2&amp;page_id=540; http://df.ivanovoobl.ru/?page_id=2969</t>
  </si>
  <si>
    <t>http://df.ivanovoobl.ru/?page_id=2971</t>
  </si>
  <si>
    <t>Рекомендуется исключить дублирование (см. http://df.ivanovoobl.ru/?paged=2&amp;page_id=867, где данные только за 1 квартал 2016 г.)</t>
  </si>
  <si>
    <t>http://www.admoblkaluga.ru/main/work/finances/dolg_obaz/sved_obem.php</t>
  </si>
  <si>
    <t>http://www.admoblkaluga.ru/sub/finan/; http://www.admoblkaluga.ru/main/work/finances/</t>
  </si>
  <si>
    <t>http://www.admoblkaluga.ru/main/work/finances/ocenka_nalog.php</t>
  </si>
  <si>
    <t>Оценка эффективности ряда льгот не представлена (в частности, льгот по транспортному налогу). Исходные данные для оценки эффективности представлены ограниченно (в частности, не представлены в расчетах бюджетной эффективности). Применен понижающий коэффициент за используемый графический формат данных (pdf, ipg).</t>
  </si>
  <si>
    <t>http://www.admoblkaluga.ru/main/work/finances/budget/reports.php</t>
  </si>
  <si>
    <t>http://depfin.adm44.ru/index.aspx</t>
  </si>
  <si>
    <t>http://depfin.adm44.ru/gosdolg/infodolg/index.aspx</t>
  </si>
  <si>
    <t>http://depfin.adm44.ru/Budget/Otchet/mesot/index.aspx</t>
  </si>
  <si>
    <t>http://depfin.adm44.ru/Budget/Otchet/kvot/index.aspx</t>
  </si>
  <si>
    <t>http://depfin.adm44.ru/Budget/Otchet/mesot/index.aspx; http://depfin.adm44.ru/Budget/Otchet/kvot/index.aspx</t>
  </si>
  <si>
    <t>по форме МФ РФ; в составе утверэженного отчета</t>
  </si>
  <si>
    <t>http://depfin.adm44.ru/info/nalog/inftd/index.aspx</t>
  </si>
  <si>
    <t>http://depfin.adm44.ru/info/nalog/sved/index.aspx</t>
  </si>
  <si>
    <t>Требования по полноте представления данных выполнены частично: отсутствуют сведения о безвозмездных поступлениях. Применен понижающий коэффициент за затрудненный поиск, так как сведения опубликованы в разделе "Информация" (при наличии раздела "Бюджет" и публикации в нем бюджетной отчетности).</t>
  </si>
  <si>
    <t>http://nb44.ru/ (не актуализируется с 07.2016 г.)</t>
  </si>
  <si>
    <t>http://www.gfu.vrn.ru/bud001/reports/kvartal/</t>
  </si>
  <si>
    <t>http://www.gfu.vrn.ru/bud001/budget_process/</t>
  </si>
  <si>
    <t>Оценка эффективности ряда льгот не проводится (согласно правовому акту области льгота признается эффективной в любом случае, если предоставляется физическому лицу).  Исходные данные для оценки представлены ограниченно.</t>
  </si>
  <si>
    <t>http://www.gfu.vrn.ru/bud001/dir19/</t>
  </si>
  <si>
    <t>http://www.gfu.vrn.ru/bud001/reports/kvartalkonsolid/</t>
  </si>
  <si>
    <t>Ссылка открывается не всегда</t>
  </si>
  <si>
    <t>http://www.gfu.vrn.ru/bud001/reports/analitinfo/</t>
  </si>
  <si>
    <t>Ссылка открывается не всегда. Рекомендуется устранить дублирование сведений на одну тему в нескольких подразделах.</t>
  </si>
  <si>
    <t>http://adm.rkursk.ru/index.php?id=37</t>
  </si>
  <si>
    <t>http://adm.rkursk.ru/index.php?id=693</t>
  </si>
  <si>
    <t>http://adm.rkursk.ru/index.php?id=691&amp;mat_id=51902; http://adm.rkursk.ru/index.php?id=693</t>
  </si>
  <si>
    <t>http://adm.rkursk.ru/index.php?id=693; http://adm.rkursk.ru/index.php?id=700</t>
  </si>
  <si>
    <t>http://adm.rkursk.ru/index.php?id=700</t>
  </si>
  <si>
    <t>http://adm.rkursk.ru/index.php?query=%ED%E0%EB%EE%E3%EE%E2%FB%F5+%EB%FC%E3%EE%F2&amp;search=true</t>
  </si>
  <si>
    <t>http://ufin48.ru/Menu/Page/1</t>
  </si>
  <si>
    <t>http://www.admlip.ru/economy/finances/</t>
  </si>
  <si>
    <t>http://www.admlip.ru/economy/finances/otchety/</t>
  </si>
  <si>
    <t>по форме МФ РФ, аналитические данные</t>
  </si>
  <si>
    <t>http://www.admlip.ru/economy/finances/byudzhet/; http://www.admlip.ru/economy/finances/otchety/</t>
  </si>
  <si>
    <t>По состоянию на 26.09.2016 г. сведения за 1 полугодие отсутствуют.</t>
  </si>
  <si>
    <t>http://www.admlip.ru/economy/finances/otchety/; http://www.admlip.ru/economy/finances/dolgovye-obyazatelstva/svedeniya-o-dolgovykh-obyazatelstvakh-lipetskoy-oblasti/</t>
  </si>
  <si>
    <t>http://www.admlip.ru/economy/finances/otchety/; http://www.admlip.ru/search/?q=%ED%E0%EB%EE%E3%EE%E2%FB%F5+%EB%FC%E3%EE%F2&amp;where=&amp;how=d</t>
  </si>
  <si>
    <t>http://www.admlip.ru/economy/finances/otchety/; http://ufin48.ru/Show/Category/?ItemId=17&amp;headingId=5</t>
  </si>
  <si>
    <t>http://mf.mosreg.ru/</t>
  </si>
  <si>
    <t>http://budget.mosreg.ru/analitika/gosudarstvennyj-i-municipalnyj-dol/gosudarstvennyj-dolg-subekta/</t>
  </si>
  <si>
    <t>http://budget.mosreg.ru/</t>
  </si>
  <si>
    <t>http://budget.mosreg.ru/byudzhet-dlya-grazhdan/zakon-ob-ispolnenii-byudzheta-moskovskoj-oblasti/</t>
  </si>
  <si>
    <t>http://budget.mosreg.ru/dokumenty/byudzhetnaya-politika/otchetnost-ob-ispolnenii-byudzheta-moskovskoj-oblasti/; http://budget.mosreg.ru/byudzhet-dlya-grazhdan/zakon-ob-ispolnenii-byudzheta-moskovskoj-oblasti/</t>
  </si>
  <si>
    <t>по форме МФ РФ; аналитические данные; в составе утвержденного отчета (pdf)</t>
  </si>
  <si>
    <t>по форме МФ РФ; аналитические данные; в составе утвержденного отчета</t>
  </si>
  <si>
    <t>Дублирование сведений на одну и ту же тему разного содержания (см.: http://budget.mosreg.ru/dokumenty/byudzhetnaya-politika/pokazateli-ispolneniya-byudzheta-moskovskoj-oblasti/, где отсутствуют сведения за 1 полугодие); рекомендуется привести сведения в соответствие или устранить дублирование.</t>
  </si>
  <si>
    <t>http://budget.mosreg.ru/byudzhet-dlya-grazhdan/zakon-ob-ispolnenii-byudzheta-moskovskoj-oblasti/normativno-pravovye-akty-po-ocenke-effektivnosti-nalogovyx-lgot-za-2015-god-vklyuchaya-isxodnye-dannye/</t>
  </si>
  <si>
    <t>Сведения об оценке эффективности налоговых льгот не опубликованы; опубликованы лишь данные об объемах предоставленных льгот.</t>
  </si>
  <si>
    <t>http://orel-region.ru/index.php?head=20&amp;part=25</t>
  </si>
  <si>
    <t>http://orel-region.ru/index.php?head=180&amp;part=109&amp;unit=13#ch1</t>
  </si>
  <si>
    <t>Требования по полноте представления данных выполнены частично: не детализированы по статьям подгрупп 3,5,7 первой группы доходов.</t>
  </si>
  <si>
    <t xml:space="preserve">Требования по полноте представления данных выполнены частично: отсутствует детализация по статьям подгрупп 5,7 первой группы. Применен понижающий коэффициент за используемый графический формат данных (pdf). </t>
  </si>
  <si>
    <t>Требования по полноте представленных данных не соблюдены: отсутствуют сведения по подразделам. Применен понижающий коэффициент за используемый графический формат данных (pdf)</t>
  </si>
  <si>
    <t>http://orel-region.ru/index.php?head=180&amp;part=109&amp;unit=13#ch6</t>
  </si>
  <si>
    <t>Сведения не детализированы по госпрограммам. Применен понижающий коэффициент за используемый графический формат данных (pdf)</t>
  </si>
  <si>
    <t>http://orel-region.ru/index.php?head=17&amp;part=19&amp;formName=docsearch&amp;doc_type=0&amp;doc_organ=0&amp;fwords=%EE%F2%F7%E5%F2+%EE%E1+%E8%F1%EF%EE%EB%ED%E5%ED%E8%E8+%E1%FE%E4%E6%E5%F2%E0&amp;number=&amp;date1f=%E4%E4-%EC%EC-%E3%E3%E3%E3&amp;date2f=01-01-2016&amp;date3f=26-09-2016&amp;x=43&amp;y=13</t>
  </si>
  <si>
    <t>Найдено с использованием функции поиска</t>
  </si>
  <si>
    <t>по форме МФ РФ, в составе утвержденного отчета</t>
  </si>
  <si>
    <t>http://orel-region.ru/index.php?head=20&amp;part=25&amp;in=11; http://orel-region.ru/index.php?head=17&amp;part=19&amp;formName=docsearch&amp;doc_type=0&amp;doc_organ=0&amp;fwords=%EE%F2%F7%E5%F2+%EE%E1+%E8%F1%EF%EE%EB%ED%E5%ED%E8%E8+%E1%FE%E4%E6%E5%F2%E0&amp;number=&amp;date1f=%E4%E4-%EC%EC-%E3%E3%E3%E3&amp;date2f=01-01-2016&amp;date3f=26-09-2016&amp;x=43&amp;y=13</t>
  </si>
  <si>
    <t>http://minfin.ryazangov.ru/</t>
  </si>
  <si>
    <t>http://minfin.ryazangov.ru/activities/budget/budget_execution/otchet/2016/index.php</t>
  </si>
  <si>
    <t>http://minfin.ryazangov.ru/activities/budget/public_debt_ryazan/infor/</t>
  </si>
  <si>
    <t>http://orel-region.ru/index.php?head=1&amp;op=find&amp;ffind=%ED%E0%EB%EE%E3%EE%E2%FB%F5+%EB%FC%E3%EE%F2</t>
  </si>
  <si>
    <t>http://minfin.ryazangov.ru/search/index.php?q=%EE%F2%F7%E5%F2+%EE%E1+%E8%F1%EF%EE%EB%ED%E5%ED%E8%E8+%E1%FE%E4%E6%E5%F2%E0&amp;s=+</t>
  </si>
  <si>
    <t>http://www.finsmol.ru/minfin/nJv5HcKn</t>
  </si>
  <si>
    <t>Применен понижающий коэффициент за затрудненный поиск, так как сведения публикуются в разделе "Мониторинг Минфина"</t>
  </si>
  <si>
    <t>http://www.finsmol.ru/minfin/nJvSDcK7</t>
  </si>
  <si>
    <t>http://www.finsmol.ru/taxconc/nJMVJ3tj</t>
  </si>
  <si>
    <t>Опубликованные сведения не содержат исходных данных, на основе которых сделана оценка эффективности. Ряд льгот не оценивается на предмет эффективности в соответствии с правовым актом области.</t>
  </si>
  <si>
    <t>http://www.finsmol.ru/start</t>
  </si>
  <si>
    <t>http://www.finsmol.ru/bpa/aaZMXH85lJ88</t>
  </si>
  <si>
    <t>http://fin.tmbreg.ru/</t>
  </si>
  <si>
    <t>http://fin.tmbreg.ru/6347/6366/8101.html</t>
  </si>
  <si>
    <t>http://fin.tmbreg.ru/6230/6485.html</t>
  </si>
  <si>
    <t>http://fin.tmbreg.ru/6241/6444.html</t>
  </si>
  <si>
    <t>http://www.tverfin.ru/</t>
  </si>
  <si>
    <t>http://portal.tverfin.ru/portal/Menu/Page/1</t>
  </si>
  <si>
    <t>http://www.tverfin.ru/deyatelnost-ministerstva/otsenka-effetivnosti-predostavlennykh-nalogovykh-lgot-i-stavok-nalogov/</t>
  </si>
  <si>
    <t>Оценка эффективности отдельных льгот не предусмотрена правовым актом области и, соответственно, не проведена. Исходные данные для оценки эффективности представлены ограниченно. Применен понижающий коэффициент за используемый графический формат данных (pdf).</t>
  </si>
  <si>
    <t>http://portal.tverfin.ru/portal/Menu/Page/595</t>
  </si>
  <si>
    <t>http://www.tverfin.ru/deyatelnost-ministerstva/dolgovaya-politika/gosdolg/; http://portal.tverfin.ru/portal/Menu/Page/595</t>
  </si>
  <si>
    <t>http://portal.tverfin.ru/portal/Menu/Page/595; http://portal.tverfin.ru/portal/Menu/Page/605</t>
  </si>
  <si>
    <t>http://minfin.tularegion.ru/</t>
  </si>
  <si>
    <t>http://dfto.ru/</t>
  </si>
  <si>
    <t>http://dfto.ru/index.php/razdel/ispolnenie-byudzheta/struktura-gosudarstvennogo-dolga</t>
  </si>
  <si>
    <t>http://dfto.ru/index.php/razdel/ispolnenie-byudzheta/otchety</t>
  </si>
  <si>
    <t>http://dfto.ru/index.php/razdel/ispolnenie-byudzheta/rezultaty-otsenki-effektivnosti-nalogovykh-lgot; http://dfto.ru/index.php/razdel/ispolnenie-byudzheta/otchety</t>
  </si>
  <si>
    <t>Опубликованные сведения не содержат оценки эффективности предоставленных льгот. Применен понижающий коэффициент за затрудненный поиск, так как в пазделе "Результаты оценки эффективности налоговых льгот" свежения отсутствуют.</t>
  </si>
  <si>
    <t>http://www.yarregion.ru/depts/depfin/default.aspx</t>
  </si>
  <si>
    <t>http://www.yarregion.ru/depts/depfin/tmpPages/docs.aspx</t>
  </si>
  <si>
    <t>http://yar.ifinmon.ru/index.php/razdely-2/monitoring-i-analiz-ispolneniya-byudzhetov-yaroslavskoj-oblasti</t>
  </si>
  <si>
    <t>http://yar.ifinmon.ru/index.php/razdely/operativnyj-monitoring-ispolneniya-oblastnogo-byudzheta/gp-0001-0001-report</t>
  </si>
  <si>
    <t>ежедневно</t>
  </si>
  <si>
    <t>http://findep.mos.ru/</t>
  </si>
  <si>
    <t>http://budget.mos.ru/</t>
  </si>
  <si>
    <t>http://budget.mos.ru/debt_types</t>
  </si>
  <si>
    <t>сведения на портале с возможноcтью копирования; excel</t>
  </si>
  <si>
    <t>сведения на портале с возможноcтью копирования</t>
  </si>
  <si>
    <t>http://findep.mos.ru/activities-of-the-department/results-of-execution-of-the-budget-of-the-city-of-moscow/monthly-reports-on-budget-execution-for-the-city-of-moscow/monthly-reports-on-budget-execution-for-the-city-of-moscow/</t>
  </si>
  <si>
    <t>http://budget.mos.ru/budget_isp_o</t>
  </si>
  <si>
    <t>http://budget.mos.ru/isp_inc</t>
  </si>
  <si>
    <t>http://budget.mos.ru/isp_exp</t>
  </si>
  <si>
    <t>http://findep.mos.ru/activities-of-the-department/results-of-execution-of-the-budget-of-the-city-of-moscow/monthly-reports-on-budget-execution-for-the-city-of-moscow/monthly-reports-on-budget-execution-for-the-city-of-moscow/; http://budget.mos.ru/isp_exp</t>
  </si>
  <si>
    <t>http://depr.mos.ru/deyatelnost_departamenta/the-results-of-the-assessment-of-efficiency-of-tax-privileges-established-by-the-laws-of-the-city-of.php?clear_cache=Y</t>
  </si>
  <si>
    <t>http://budget.mos.ru/budget_isp_o; http://budget.mos.ru/isp_exp</t>
  </si>
  <si>
    <t>pdf; excel</t>
  </si>
  <si>
    <t>Оценка эффективности по видам льгот в опубликованных сведениях отсутствует. Приложения 1-11, на которые дана ссылка в аналитической записке, не опубликованы.</t>
  </si>
  <si>
    <t>04.10.2016 (с учетом письма)</t>
  </si>
  <si>
    <t xml:space="preserve">Применен понижающий коэффициент за несоблюдение срока обеспечения доступа к бюджетным данным, так как сведения опубликованы после 22.09.2016 г. </t>
  </si>
  <si>
    <t>Требования по полноте представления данных выполнены частично: отсутствует детализация по статьям подгруппы 5 первой группы, не выделена подгруппа 7 первой группы доходов.</t>
  </si>
  <si>
    <t xml:space="preserve">Требования по полноте представления данных выполнены частично: не выделена подгруппа 5 первой группы доходов, подгруппа 6 первой группы доходов детализирована по статьям частично. Применен понижающий коэффициент за несоблюдение срока обеспечения доступа к бюджетным данным, так как сведения опубликованы после 22.09.2016 г. </t>
  </si>
  <si>
    <t>05.10.2016 (с учетом письма)</t>
  </si>
  <si>
    <t>06.10.2016 (с учетом письма)</t>
  </si>
  <si>
    <t>Применен понижающий коэффициент за затрудненный поиск, так как для поиска осуществлено более 5 переходов, сведения требуемой детализации обнаружены только в информационно-аналитической системе iMonitoring при переходе по баннеру. В составе отчетных и аналитических данных, http://minfin.karelia.ru/ispolnenie-bjudzheta-respubliki-karelija-za-2016-god/,  сведения не детализированы по подразделам и поэтому в целях оценки показателя не учитываются.</t>
  </si>
  <si>
    <t>Применен понижающий коэффициент за несоблюдение срока обеспечения доступа к бюджетным данным, так как сведения опубликованы после 21.09.2016 г.</t>
  </si>
  <si>
    <t>Применен понижающий коэффициент за затрудненный поиск, так как для поиска осуществлено более 5 переходов, сведения требуемой детализации обнаружены только в информационно-аналитической системе iMonitoring при переходе по баннеру. В составе отчетных и аналитических данных, http://minfin.karelia.ru/ispolnenie-konsolidirovannogo-bjudzheta-za-2016-god/, сведения не детализированы по подразделам и поэтому не учитываются в целях оценки показателя.</t>
  </si>
  <si>
    <t>pdf, word</t>
  </si>
  <si>
    <t>Отчет в формате  word размещен после 21.09.2016 г..</t>
  </si>
  <si>
    <t xml:space="preserve">Применен понижающий коэффициент за несоблюдение срока обеспечения доступа к бюджетным данным, так как сведения опубликованы после 21.09.2016 г. </t>
  </si>
  <si>
    <t>http://www.df35.ru/index.php?option=com_content&amp;view=article&amp;id=5571:2016-09-28-14-04-43&amp;catid=285:2016-&amp;Itemid=241</t>
  </si>
  <si>
    <t>Согласно закону области №1806-ОЗ от 27.06.2008 г. оценка эффективности осуществляется в порядке, установленном Правительством области; сведений об этом порядке нет. Не ясно, каким образом проведена оценка. Отсутствуют исходные данные, на основе которых сделаны выводы об эффективности или неэффективности льгот.</t>
  </si>
  <si>
    <t>07.10.2016 (с учетом письма)</t>
  </si>
  <si>
    <t xml:space="preserve">По состоянию на 07.10.2016 г. отсутствует отчет за 1 полугодие 2016 г. Сведения опубликованы в разделе "Документы", подразделе "Закон о бюджете" при наличии подраздела "Отчеты" (наименование подраздела не соответствует содержанию документа). </t>
  </si>
  <si>
    <t xml:space="preserve">Применен понижающий коэффициент за затрудненный поиск, так как в браузере Mozilla файлы не открываются. </t>
  </si>
  <si>
    <t>http://minfin.gov-murman.ru/open-budget/budget_execution/execution_reports/</t>
  </si>
  <si>
    <t xml:space="preserve">Вывод об эффективности или неэффективности ряда льгот сделан без проведения оценки, то есть оценка эффективности ряда льгот не проведена. </t>
  </si>
  <si>
    <t>http://novkfo.ru/%D0%BE%D1%86%D0%B5%D0%BD%D0%BA%D0%B0_%D1%8D%D1%84%D1%84%D0%B5%D0%BA%D1%82%D0%B8%D0%B2%D0%BD%D0%BE%D1%81%D1%82%D0%B8_%D0%BB%D1%8C%D0%B3%D0%BE%D1%82/</t>
  </si>
  <si>
    <t>Оценка эффективности ряда льгот не проведена, в том числе в части льгот проведение оценки эффективности не предусмотрено правовым актом области. Исходные данные представлены не для всех льгот, по которым сделан вывод лб оценке эффективности или неэффективности.</t>
  </si>
  <si>
    <t>Сведения опубликованы в подразделе «Отчетность в СД НАО, в СП НАО» (что это значит, непонятно); рекомендуется уточнить наименование подраздела.</t>
  </si>
  <si>
    <t>по форме МФ РФ; аналитические данные в составе приложений к утвержденному отчету</t>
  </si>
  <si>
    <t>Применен понижающий коэффициент за несоблюдение срока обеспечения доступа к бюджетным данным, так как сведения опубликованы после 22.09.2016 г. Сведения опубликованы в подразделе «Отчетность в СД НАО, в СП НАО» (что это значит, непонятно); рекомендуется уточнить наименование подраздела.</t>
  </si>
  <si>
    <t>Оценка эффективности ряда льгот не предусмотрена правовым актом округа и, соответственно, не проведена. Исходные данные для оценки эффективности представлены ограниченно.  Применен понижающий коэффициент за затрудненый поиск, так как: а) поиск информации осуществлялся по всем разделам сайта;  б) функция поиска не работает; в) страница http://dfei.adm-nao.ru/tekushaya-deyatelnost/svedeniya-o-predostavlyaemyh-lgotah-otsrochkah-rassrochkah/ вводит потребителя в заблуждение.</t>
  </si>
  <si>
    <t>http://dfei.adm-nao.ru/byudzhetnyj-process/ocenka-effektivnosti-nalogovyh-lgot/</t>
  </si>
  <si>
    <t>В разделе "Направления деятельности" на сайте финоргана, http://finance.lenobl.ru/about/work/budshpol/execution/2016, опубликована информация на аналогичную тему иного содержания. Рекомендуется устранить дублирование или привести данные в соответствие.</t>
  </si>
  <si>
    <t>10.10.2016 (с учетом письма)</t>
  </si>
  <si>
    <t>По состоянию на 20.09.2016 г. сведения были опубликованы только в графическом формате.</t>
  </si>
  <si>
    <t>Применен понижающий коэффициент за несоблюдение срока обеспечения доступа к бюджетным данным, так как сведения за 1 квартал 2016 г. опубликованы после 20.09.2016 г. На специализированном портале, http://minfin.donland.ru:8088/perfomance/213881499, сведения только на последнюю отчетную дату.</t>
  </si>
  <si>
    <t>Применен понижающий коэффициент за несоблюдение срока обеспечения доступа к бюджетным данным, так как сведения за 1 квартал 2016 г. опубликованы после 20.09.2016 г.</t>
  </si>
  <si>
    <t>Применен понижающий коэффициент за несоблюдение срока обеспечения доступа к бюджетным данным, так как сведения опубликованы после 20.09.2016 г.</t>
  </si>
  <si>
    <t>требования соблюдены (для отчета за I квартал)</t>
  </si>
  <si>
    <t>excel, word (для отчета за I квартал)</t>
  </si>
  <si>
    <t>На специализированном портале, http://www.ob.sev.gov.ru/dokumenty/promezhutochnaya-otchetnost, вместо правового акта об утверждении отчета за 1 квартал 2016 года опубликована аналитическая справка. Правовой акт обнаружен на сайте высшего исполнительного органа с использованием  функции поиска, в связи с чем применен понижающий коэффициент за затрудненный поиск.</t>
  </si>
  <si>
    <t>pdf, excel, word</t>
  </si>
  <si>
    <t>Не выполнены требования к периодичности публикации данных: сведения формируются ежедневно, на дату обращения; формирование отчетов за предыдущие даты не предусмотрено.</t>
  </si>
  <si>
    <t>http://ob.sev.gov.ru/dokumenty/prochie-dokumenty</t>
  </si>
  <si>
    <t xml:space="preserve">нет </t>
  </si>
  <si>
    <t>Оценка эффективности налоговых льгот не представлена.</t>
  </si>
  <si>
    <t>11.10.2016 (с учетом письма)</t>
  </si>
  <si>
    <t>http://www.minfinchr.ru/component/search/?searchword=%D0%B8%D1%81%D0%BF%D0%BE%D0%BB%D0%BD%D0%B5%D0%BD%D0%B8%D0%B8%20%D0%B1%D1%8E%D0%B4%D0%B6%D0%B5%D1%82%D0%B0&amp;searchphrase=all&amp;Itemid=101</t>
  </si>
  <si>
    <t>В письме даны ссылки на архивы, которые на сайте финоргана отсутствуют. Использование функции поиска не дало результатов.</t>
  </si>
  <si>
    <t>http://forcitizens.ru/ib/ispolnenie-byudzheta</t>
  </si>
  <si>
    <t xml:space="preserve">Применен понижающий коэффициент за несоблюдение срока обеспечения доступа к бюджетным данным, так как сведения в полном объеме опубликованы после 19.09.2016 г. </t>
  </si>
  <si>
    <t xml:space="preserve">Применен понижающий коэффициент за несоблюдение срока обеспечения доступа к бюджетным данным, так как сведения опубликованы после 19.09.2016 г. </t>
  </si>
  <si>
    <t>Опубликованные сведения не содержат данных о льготах по транспортному налогу физическим лицам (соглласно отчету ФНС за 2015 год предоставлены в объеме 16 млн.руб.), в связи с чем расцениваются как неполные и недостоверные.</t>
  </si>
  <si>
    <t>12.10.2016 (с учетом письма)</t>
  </si>
  <si>
    <t>http://gov.cap.ru/SiteMap.aspx?gov_id=22&amp;id=1984073</t>
  </si>
  <si>
    <t>Оценка эффективности проведена по отдельным льготам.</t>
  </si>
  <si>
    <t>в составе материалов к утвержденному отчету</t>
  </si>
  <si>
    <t>аналитические данные (1 квартал); в составе материалов к утвержденному отчету (1 полугодие)</t>
  </si>
  <si>
    <t>Опубликованные данные не содержат оценки эффективности или неэффективности налоговых льгот (вывод об этом как таковой отсутствует). Исходные данные для оценки представлены ограниченно.</t>
  </si>
  <si>
    <t>http://minfin.orb.ru/%D0%B3%D0%BE%D1%81%D1%83%D0%B4%D0%B0%D1%80%D1%81%D1%82%D0%B2%D0%B5%D0%BD%D0%BD%D1%8B%D0%B5-%D0%BF%D1%80%D0%BE%D0%B3%D1%80%D0%B0%D0%BC%D0%BC%D1%8B/</t>
  </si>
  <si>
    <t>Рекомендуется дублировать информацию в разделе "бюджет и отчетность"</t>
  </si>
  <si>
    <t>13.10.2016 (с учетом письма)</t>
  </si>
  <si>
    <t xml:space="preserve">Опубликованные сведения об оценке эффективности налоговых льгот не соответствуют порядку такой оценки, утвержденному постановлением Правительства Свердловской области от 16.01.2007 г. №13-ПП. </t>
  </si>
  <si>
    <t>14.10.2016 (с учетом письма)</t>
  </si>
  <si>
    <t>Опубликованные сведения не соответствуют требованиям Порядка оценки эффективности налоговых льгот, утвержденного постановлением Правительства Республики Алтай от 30.06.2006 г. №158</t>
  </si>
  <si>
    <t xml:space="preserve">Рекомендуется регулярно размещать данные по адресу http://www.minfin-altai.ru/byudzhet/rashodbudg/execution-of-the-consolidated-budget/2016.php либо устранить дублирование информации. </t>
  </si>
  <si>
    <t>Применен понижающий коэффициент за затрудненный поиск, так как документ опубликован в разделе "Новости".</t>
  </si>
  <si>
    <t>В отношении льгот по транспортному налогу оценка эффективности не проведена. Применен понижающий коэффициент за затрудненный поиск, так как информация опубликована в разделе "Новости".</t>
  </si>
  <si>
    <t>17.10.2016 (с учетом письма)</t>
  </si>
  <si>
    <t>http://econ.krskstate.ru/nalog/facility</t>
  </si>
  <si>
    <t>В отношении ряда налоговых льгот оценка не проводится в соответствии с правовым актом области. В отношении ряда льгот отсутствуют исходные данные, используемые для оценки эффективности (в т.ч. со ссылкой на коммерческую тайну. Сведения о численности работников, данные бухгалтерской (финансовой) отчетности согласно федеральному законодательству не могут быть отнесены к коммерческой тайне) .</t>
  </si>
  <si>
    <t>http://ebudget.primorsky.ru/Menu/Page/224; http://ebudget.primorsky.ru/Menu/Presentation/360?ItemId=360</t>
  </si>
  <si>
    <t>http://ebudget.primorsky.ru/Menu/Page/328; http://ebudget.primorsky.ru/Menu/Page/388</t>
  </si>
  <si>
    <t>http://ebudget.primorsky.ru/Menu/Page/390</t>
  </si>
  <si>
    <t>Опубликованные данные не содержат требуемых сведений об оценке эффективности налоговых льгот.</t>
  </si>
  <si>
    <t>18.10.2016 (с учетом письма)</t>
  </si>
  <si>
    <t xml:space="preserve">Опубликованные данные не содержат исходных данных, используемых для оценки эффективности. Отсутствует вывод об эффективности или неэффективности налоговой льготы. В отношении ряда налоговых льгот оценка не проводится в соответствии с правовым актом края. </t>
  </si>
  <si>
    <t>Применен понижающий коэффициент за несоблюдение срока обеспечения доступа к бюджетным данным: утвержденный отчет за 1 квартал 2016 года с приложением опубликован с нарушением установленного срока (10.06.2016 г.)</t>
  </si>
  <si>
    <t>http://sakhminfin.ru/index.php/finansy-oblasti/ispolnenie-byudzheta/tsobudget; http://openbudget.sakhminfin.ru/Menu/Page/362</t>
  </si>
  <si>
    <t>http://sakhminfin.ru/index.php/finansy-oblasti/oblastnoj-byudzhet/dokhody-byudzheta/lgots/2139-provedena-otsenka-effektivnosti-regionalnykh-nalogovykh-lgot-za-2015-god; http://openbudget.sakhminfin.ru/Menu/Page/448</t>
  </si>
  <si>
    <t>Опубликованные данные не содержат сведений об оценке эффективности налоговых льгот. Исходные данные, необходимые для оценки, отсутствуют.</t>
  </si>
  <si>
    <t>http://portal.minfinrd.ru/Menu/Page/1 не загружается</t>
  </si>
  <si>
    <t>Отчеты публикуются нерегулярно: по состоянию на 21.10.2016 г. последний опубликованный отчет - за март 2016 г.</t>
  </si>
  <si>
    <t>Отсутствует отчет за 1 полугодие 2016 г. (по состоянию на 21.10.2016 г.)</t>
  </si>
  <si>
    <t>Полнота представленных сведений об оценке эффективности налоговых льгот</t>
  </si>
  <si>
    <t>http://df.ivanovoobl.ru/?page_id=545; http://df.ivanovoobl.ru/?page_id=3483</t>
  </si>
  <si>
    <t>Опубликованные сведения: а) не содержат исходных даннных, используемых для оценки; б) не соответствуют порядку оценки, установленному правовым актом области.</t>
  </si>
  <si>
    <t>http://minfin.ryazangov.ru/activities/budget/budget_execution/infor/</t>
  </si>
  <si>
    <t xml:space="preserve">Опубликованные сведения содержат неполный перечень налоговых льгот, установленных Законом Рязанской области от 29 апреля 1998 г. N 68-ОЗ, и по этой причине расцениваются как недостоверные. </t>
  </si>
  <si>
    <t xml:space="preserve">Сведения об оценке эффективности налоговых льгот с детализацией по видам установленных преференций и категориям налоголательщиков не опубликованы. Исходные данные для оценки отсутствуют. </t>
  </si>
  <si>
    <t>21.10.2016 (с учетом письма)</t>
  </si>
  <si>
    <t>http://dvinaland.ru/searchresults?searchid=2190570&amp;text=%D0%BD%D0%B0%D0%BB%D0%BE%D0%B3%D0%BE%D0%B2%D1%8B%D1%85%20%D0%BB%D1%8C%D0%B3%D0%BE%D1%82&amp;web=0#how=tm&amp;lr=213; http://dvinaland.ru/searchresults?searchid=2190570&amp;text=%D1%8D%D1%84%D1%84%D0%B5%D0%BA%D1%82%D0%B8%D0%B2%D0%BD%D0%BE%D1%81%D1%82%D1%8C%20%D0%BD%D0%B0%D0%BB%D0%BE%D0%B3%D0%BE%D0%B2%D1%8B%D1%85%20%D0%BB%D1%8C%D0%B3%D0%BE%D1%82%20%D0%B7%D0%B0%202015&amp;web=0#</t>
  </si>
  <si>
    <t>http://finance.pskov.ru/spravochnaya-informaciya/spravochnaya-informaciya; http://finance.pskov.ru/ob-upravlenii/byudzhetnyy-process</t>
  </si>
  <si>
    <t>http://www.fincom.spb.ru/cf/sys/result.htm?f=1&amp;fid=9&amp;blk=10274557; http://www.fincom.spb.ru/cf/activity/budjet/doh/lgots.htm</t>
  </si>
  <si>
    <t>http://finance.lenobl.ru/about/work/budshpol/privilege; http://budget.lenobl.ru/new/budget/num/region/current/incomes/index.php?sphrase_id=3857; http://budget.lenobl.ru/new/search/index.php?q=%D0%BD%D0%B0%D0%BB%D0%BE%D0%B3%D0%BE%D0%B2%D1%8B%D0%B5+%D0%BB%D1%8C%D0%B3%D0%BE%D1%82%D1%8B</t>
  </si>
  <si>
    <t>http://minfin.rk.gov.ru/index.htm/gsearch?q=%D0%BD%D0%B0%D0%BB%D0%BE%D0%B3%D0%BE%D0%B2%D1%8B%D1%85+%D0%BB%D1%8C%D0%B3%D0%BE%D1%82+2015&amp;cx=001408793658065433087%3A6r8_uaevjkq&amp;ie=UTF-8&amp;submit=</t>
  </si>
  <si>
    <t>http://mfri.ru/index.php/component/search/?searchword=%D0%BD%D0%B0%D0%BB%D0%BE%D0%B3%D0%BE%D0%B2%D1%8B%D1%85+%D0%BB%D1%8C%D0%B3%D0%BE%D1%82+2015&amp;ordering=&amp;searchphrase=all</t>
  </si>
  <si>
    <t>http://mfrno-a.ru/search-results.php?n_f_temp_id=1&amp;n_f_full=%D0%BD%D0%B0%D0%BB%D0%BE%D0%B3%D0%BE%D0%B2%D1%8B%D1%85+%D0%BB%D1%8C%D0%B3%D0%BE%D1%82+2015</t>
  </si>
  <si>
    <t>http://minfin.tatarstan.ru/rus/iii-etap-ispolnenie-byudzheta-i-finansoviy-kontrol.htm; http://minfin.tatarstan.ru/index.htm/gsearch?q=%D0%BD%D0%B0%D0%BB%D0%BE%D0%B3%D0%BE%D0%B2%D1%8B%D1%85+%D0%BB%D1%8C%D0%B3%D0%BE%D1%82+2015&amp;cx=012753296022561690147%3Ae8vf79v1pyq&amp;cof=FORID%3A9&amp;ie=UTF-8</t>
  </si>
  <si>
    <t>http://budget.permkrai.ru/budget/privileges; http://mfin.permkrai.ru/search/?searchid=2265522&amp;text=%D0%BD%D0%B0%D0%BB%D0%BE%D0%B3%D0%BE%D0%B2%D1%8B%D1%85+%D0%BB%D1%8C%D0%B3%D0%BE%D1%82+2015#</t>
  </si>
  <si>
    <t>Опубликованные сведения: а) не содержат исходных данных, используемых для оценки; б) не соответствуют требованиям постановления Кировской области от 14 октября 2013 г. N 231/651.</t>
  </si>
  <si>
    <t>http://www.finupr.kurganobl.ru/index.php?test=lgot</t>
  </si>
  <si>
    <t>Опубликованные сведения не содержат оценки эффективности предоставленных налоговых льгот.</t>
  </si>
  <si>
    <t>http://admtyumen.ru/ogv_ru/services/result.htm?searchid=215555&amp;text=%D0%BB%D1%8C%D0%B3%D0%BE%D1%82%D1%8B&amp;web=0#; http://admtyumen.ru/ogv_ru/services/result.htm?searchid=215555&amp;text=%D1%8D%D1%84%D1%84%D0%B5%D0%BA%D1%82%D0%B8%D0%B2%D0%BD%D0%BE%D1%81%D1%82%D0%B8%20%D0%BD%D0%B0%D0%BB%D0%BE%D0%B3%D0%BE%D0%B2%D1%8B%D1%85%20%D0%BB%D1%8C%D0%B3%D0%BE%D1%82%202015&amp;web=0#</t>
  </si>
  <si>
    <t>http://minfin-samara.ru/?s=%D0%BD%D0%B0%D0%BB%D0%BE%D0%B3%D0%BE%D0%B2%D1%8B%D1%85+%D0%BB%D1%8C%D0%B3%D0%BE%D1%82+2015</t>
  </si>
  <si>
    <t>http://www.minfin74.ru/search/?tags=&amp;q=%D0%BD%D0%B0%D0%BB%D0%BE%D0%B3%D0%BE%D0%B2%D1%8B%D1%85+%D0%BB%D1%8C%D0%B3%D0%BE%D1%82+2015&amp;where=&amp;how=d</t>
  </si>
  <si>
    <t>http://www.yamalfin.ru/index.php?option=com_content&amp;view=category&amp;id=105&amp;Itemid=94</t>
  </si>
  <si>
    <t>В отношении ряда налоговых льгот оценка не проводится в соответствии с правовыми актами округа.</t>
  </si>
  <si>
    <t>Исходные данные, используемые для оценки эффективности, отсутствуют.</t>
  </si>
  <si>
    <t>Оценка эффективности отсутствует в части инвестиционных льгот, льгот физическим лицам по транспортному налогу.</t>
  </si>
  <si>
    <t>http://gfu.ru/nalog/</t>
  </si>
  <si>
    <t>http://www.mfnso.nso.ru/page/546; http://www.mfnso.nso.ru/search-results?keys=%D0%BD%D0%B0%D0%BB%D0%BE%D0%B3%D0%BE%D0%B2%D1%8B%D1%85%20%D0%BB%D1%8C%D0%B3%D0%BE%D1%82%202015</t>
  </si>
  <si>
    <t>http://www.findep.org/prochaya-informatsiya.html; http://www.findep.org/search.html?searchid=1904260&amp;text=%D0%BD%D0%B0%D0%BB%D0%BE%D0%B3%D0%BE%D0%B2%D1%8B%D1%85%20%D0%BB%D1%8C%D0%B3%D0%BE%D1%82%202015&amp;web=0</t>
  </si>
  <si>
    <t>https://minfin.sakha.gov.ru/search/default/index?query=%D0%BD%D0%B0%D0%BB%D0%BE%D0%B3%D0%BE%D0%B2%D1%8B%D1%85+%D0%BB%D1%8C%D0%B3%D0%BE%D1%82+2015</t>
  </si>
  <si>
    <t>http://www.kamgov.ru/search?query=%D0%BD%D0%B0%D0%BB%D0%BE%D0%B3%D0%BE%D0%B2%D1%8B%D1%85%2B%D0%BB%D1%8C%D0%B3%D0%BE%D1%82%2B2015</t>
  </si>
  <si>
    <t>Отсутствуют исходные данные, используемые для оценки эффективности налоговых льгот. По отдельным льготам оценка не проводится в соответствии с правовым актом области.</t>
  </si>
  <si>
    <t>http://minfin.49gov.ru/search/index.php?q=%D0%BD%D0%B0%D0%BB%D0%BE%D0%B3%D0%BE%D0%B2%D1%8B%D1%85+%D0%BB%D1%8C%D0%B3%D0%BE%D1%82+2015; http://iis.minfin.49gov.ru/ebudget/Page/Search?q=%D0%BD%D0%B0%D0%BB%D0%BE%D0%B3%D0%BE%D0%B2%D1%8B%D1%85+%D0%BB%D1%8C%D0%B3%D0%BE%D1%82+2015</t>
  </si>
  <si>
    <t>http://www.eao.ru/search/?q=%D0%BD%D0%B0%D0%BB%D0%BE%D0%B3%D0%BE%D0%B2%D1%8B%D1%85+%D0%BB%D1%8C%D0%B3%D0%BE%D1%82&amp;where=&amp;tags=&amp;how=dhttp://www.eao.ru/search/index.php?q=%D0%BD%D0%B0%D0%BB%D0%BE%D0%B3%D0%BE%D0%B2%D1%8B%D1%85+%D0%BB%D1%8C%D0%B3%D0%BE%D1%82+2015</t>
  </si>
  <si>
    <t>http://чукотка.рф/search/index.php?q=%ED%E0%EB%EE%E3%EE%E2%FB%F5+%EB%FC%E3%EE%F2+2015&amp;x=0&amp;y=0</t>
  </si>
  <si>
    <t>http://www.minfin39.ru/analitycs/bincome/ananalytics/; http://minfin39.ru/search/index.php?q=%ED%E0%EB%EE%E3%EE%E2%FB%F5+%EB%FC%E3%EE%F2+2015&amp;submit=</t>
  </si>
  <si>
    <t>http://r-19.ru/authorities/ministry-of-finance-of-the-republic-of-khakassia/common/tsifry-i-fakty/svedeniya-o-nalogovykh-lgotakh-otsrochkakh-rassrochkakh-spisaniyakh/; http://r-19.ru/authorities/ministry-of-finance-of-the-republic-of-khakassia/common/byudzhetnaya-reforma/postanovlenie-pravitelstva-respubliki-khakasiya-ot-14-10-2004-290-ob-utverzhdenii-polozheniya-ob-ots.html; http://r-19.ru/search/index.php?q=%D0%BD%D0%B0%D0%BB%D0%BE%D0%B3%D0%BE%D0%B2%D1%8B%D1%85+%D0%BB%D1%8C%D0%B3%D0%BE%D1%82+2015&amp;s=%D0%98%D1%81%D0%BA%D0%B0%D1%82%D1%8C</t>
  </si>
  <si>
    <t xml:space="preserve">Мониторинг и оценка показателей раздела проведены в период с 9 сентября по 22 октября 2016 года. </t>
  </si>
  <si>
    <t>Мониторинг и оценка показателей раздела проведены в период с 9 сентября по 22 октября 2015 года. Оценивалось наличие отчетов за 1 квартал и 1 полугодие 2016 года, в части оценки эффективности налоговых льгот - оценка за 2015 год.</t>
  </si>
  <si>
    <t>Мониторинг и оценка показателей раздела проведены в период с 9 сентября по 22 октября 2016 года. Оценивалось наличие отчетов за 1 квартал и 1 полугодие 2016 года.</t>
  </si>
  <si>
    <t>Итого баллов по разделу 10</t>
  </si>
  <si>
    <t>% от максимального количества баллов по разделу 10</t>
  </si>
  <si>
    <t>Документы найдены только с использованием функции поиска; размещены в подразделе "Информация для налогоплательщиков".</t>
  </si>
  <si>
    <t>Применен понижающий коэффициент за используемый графический формат данных (для отчета за 1 полугодие)</t>
  </si>
  <si>
    <t>в составе утвержденного отчёта</t>
  </si>
  <si>
    <t>Применен понижающий коэффициент за несоблюдение сроков обеспечения доступа к бюджетным данным, так как сведения за 1 квартал 2016 г. опубликованы по истечении 1-го месяца после окончания отчетного периода; дата публикации (11.05.2016) указана на сайте.</t>
  </si>
  <si>
    <t>Применен понижающий коэффициент за используемый графический формат данных (pdf с неправильной ориентацией и отсутствием возможности поворота страниц)</t>
  </si>
  <si>
    <t>Требования по полноте представления данных выполнены частично: не детализированы по статьям налоги на совокупный доход, безвозмездные поступления из федерального бюджета</t>
  </si>
  <si>
    <t>Отсутствуют данные о Порядке оценки социально-экономической эффективности предоставленных (планируемых к предоставлению) налоговых льгот, утвержденным Правительством Республики Тыва. Опубликованы сведения об объемах предоставленных льгот, что недостаточно для оценки показателя. Применен понижающий коэффициент за затрудненный поиск, так как сведения содержатся в разделе "Новости", тогда как на сайте есть раздел "Налоговая политика".</t>
  </si>
  <si>
    <t>Отсутствуют сведения о правовом акте, в соответствии с которым проведена оценка. Опубликованные сведения содержат не полную информацию об установленных региональным законодательством налоговых льготах (в частности, отсутствуют сведения о льготах физлицам по транспортному налогу, по отчету ФНС -62,6 млн. руб. за 2015 год); по этой причине информация расценивается как недостоверная.</t>
  </si>
  <si>
    <t>Пензенская область *</t>
  </si>
  <si>
    <t>* Оценка показателя уточнена.</t>
  </si>
  <si>
    <t>* Исходные данные, используемые для оценки показателя, уточнены.</t>
  </si>
  <si>
    <t xml:space="preserve">Применен понижающий коэффициент за затрудненный поиск. Сведения публикуются ежемесячно, однако в части безвозмездных поступлений детализация предусмотрена только в аналитических данных за квартал. Требования по полноте представления данных выполнены частично для сведений "Краткий анализ исполнения бюджета", публикуемых в графическом формате (pdf): не выделена 7 подгруппа 1 группы доходов. </t>
  </si>
  <si>
    <r>
      <t xml:space="preserve">Рейтинг субъектов Российской Федерации по разделу 10 "Промежуточная отчетность об исполнении бюджета и аналитические данные" </t>
    </r>
    <r>
      <rPr>
        <sz val="9"/>
        <color indexed="8"/>
        <rFont val="Times New Roman"/>
        <family val="1"/>
      </rPr>
      <t>(группировка по федеральным округам)</t>
    </r>
  </si>
  <si>
    <r>
      <t xml:space="preserve">Рейтинг субъектов Российской Федерации по разделу 10 "Промежуточная отчетность об исполнении бюджета и аналитические данные" </t>
    </r>
    <r>
      <rPr>
        <sz val="9"/>
        <color indexed="8"/>
        <rFont val="Times New Roman"/>
        <family val="1"/>
      </rPr>
      <t>(группировка по набранному количеству баллов)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</si>
</sst>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7"/>
      <color indexed="8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Calibri"/>
      <family val="2"/>
    </font>
    <font>
      <i/>
      <sz val="11"/>
      <name val="Calibri"/>
      <family val="2"/>
    </font>
    <font>
      <b/>
      <sz val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b/>
      <sz val="11"/>
      <name val="Calibri"/>
      <family val="2"/>
    </font>
    <font>
      <sz val="9"/>
      <color indexed="6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C0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E4D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 style="thin">
        <color rgb="FFA6A6A6"/>
      </left>
      <right style="thin">
        <color rgb="FFA6A6A6"/>
      </right>
      <top style="thin">
        <color rgb="FFA6A6A6"/>
      </top>
      <bottom/>
    </border>
    <border>
      <left style="thin">
        <color rgb="FFA6A6A6"/>
      </left>
      <right style="thin">
        <color rgb="FFA6A6A6"/>
      </right>
      <top/>
      <bottom style="thin">
        <color rgb="FFA6A6A6"/>
      </bottom>
    </border>
    <border>
      <left style="thin">
        <color rgb="FFA6A6A6"/>
      </left>
      <right style="thin">
        <color rgb="FFA6A6A6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thin">
        <color rgb="FFA6A6A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62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 horizontal="center"/>
    </xf>
    <xf numFmtId="0" fontId="29" fillId="0" borderId="0" xfId="0" applyFont="1" applyFill="1" applyAlignment="1">
      <alignment/>
    </xf>
    <xf numFmtId="4" fontId="30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0" fontId="32" fillId="0" borderId="0" xfId="0" applyFont="1" applyAlignment="1">
      <alignment/>
    </xf>
    <xf numFmtId="0" fontId="29" fillId="0" borderId="0" xfId="0" applyFont="1" applyAlignment="1">
      <alignment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0" fontId="65" fillId="0" borderId="11" xfId="0" applyFont="1" applyBorder="1" applyAlignment="1">
      <alignment horizontal="left" vertical="center" wrapText="1" indent="1"/>
    </xf>
    <xf numFmtId="0" fontId="66" fillId="34" borderId="12" xfId="0" applyFont="1" applyFill="1" applyBorder="1" applyAlignment="1">
      <alignment vertical="center" wrapText="1"/>
    </xf>
    <xf numFmtId="0" fontId="67" fillId="34" borderId="13" xfId="0" applyFont="1" applyFill="1" applyBorder="1" applyAlignment="1">
      <alignment vertical="center" wrapText="1"/>
    </xf>
    <xf numFmtId="0" fontId="65" fillId="35" borderId="12" xfId="0" applyFont="1" applyFill="1" applyBorder="1" applyAlignment="1">
      <alignment vertical="center" wrapText="1"/>
    </xf>
    <xf numFmtId="0" fontId="68" fillId="35" borderId="14" xfId="0" applyFont="1" applyFill="1" applyBorder="1" applyAlignment="1">
      <alignment vertical="center" wrapText="1"/>
    </xf>
    <xf numFmtId="0" fontId="67" fillId="35" borderId="14" xfId="0" applyFont="1" applyFill="1" applyBorder="1" applyAlignment="1">
      <alignment vertical="center" wrapText="1"/>
    </xf>
    <xf numFmtId="0" fontId="3" fillId="13" borderId="10" xfId="0" applyFont="1" applyFill="1" applyBorder="1" applyAlignment="1">
      <alignment horizontal="left" vertical="center" wrapText="1"/>
    </xf>
    <xf numFmtId="0" fontId="3" fillId="1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13" borderId="10" xfId="0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horizontal="center" vertical="center"/>
    </xf>
    <xf numFmtId="173" fontId="3" fillId="1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36" fillId="0" borderId="0" xfId="0" applyFont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2" fontId="3" fillId="13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/>
    </xf>
    <xf numFmtId="173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left" vertical="center"/>
    </xf>
    <xf numFmtId="0" fontId="3" fillId="13" borderId="10" xfId="0" applyFont="1" applyFill="1" applyBorder="1" applyAlignment="1">
      <alignment horizontal="left" vertical="center"/>
    </xf>
    <xf numFmtId="173" fontId="6" fillId="1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/>
    </xf>
    <xf numFmtId="0" fontId="3" fillId="13" borderId="15" xfId="0" applyFont="1" applyFill="1" applyBorder="1" applyAlignment="1">
      <alignment vertical="center" wrapText="1"/>
    </xf>
    <xf numFmtId="172" fontId="3" fillId="13" borderId="15" xfId="0" applyNumberFormat="1" applyFont="1" applyFill="1" applyBorder="1" applyAlignment="1">
      <alignment horizontal="center" vertical="center"/>
    </xf>
    <xf numFmtId="1" fontId="3" fillId="33" borderId="15" xfId="0" applyNumberFormat="1" applyFont="1" applyFill="1" applyBorder="1" applyAlignment="1">
      <alignment horizontal="center" vertical="center" wrapText="1"/>
    </xf>
    <xf numFmtId="173" fontId="6" fillId="33" borderId="15" xfId="0" applyNumberFormat="1" applyFont="1" applyFill="1" applyBorder="1" applyAlignment="1">
      <alignment horizontal="center" vertical="center" wrapText="1"/>
    </xf>
    <xf numFmtId="173" fontId="6" fillId="0" borderId="15" xfId="53" applyNumberFormat="1" applyFont="1" applyFill="1" applyBorder="1" applyAlignment="1">
      <alignment horizontal="center" vertical="center"/>
      <protection/>
    </xf>
    <xf numFmtId="1" fontId="3" fillId="13" borderId="15" xfId="0" applyNumberFormat="1" applyFont="1" applyFill="1" applyBorder="1" applyAlignment="1">
      <alignment horizontal="center" vertical="center" wrapText="1"/>
    </xf>
    <xf numFmtId="1" fontId="3" fillId="13" borderId="15" xfId="0" applyNumberFormat="1" applyFont="1" applyFill="1" applyBorder="1" applyAlignment="1">
      <alignment vertical="center" wrapText="1"/>
    </xf>
    <xf numFmtId="173" fontId="6" fillId="13" borderId="15" xfId="0" applyNumberFormat="1" applyFont="1" applyFill="1" applyBorder="1" applyAlignment="1">
      <alignment horizontal="center" vertical="center" wrapText="1"/>
    </xf>
    <xf numFmtId="173" fontId="6" fillId="13" borderId="15" xfId="53" applyNumberFormat="1" applyFont="1" applyFill="1" applyBorder="1" applyAlignment="1">
      <alignment horizontal="center" vertical="center"/>
      <protection/>
    </xf>
    <xf numFmtId="1" fontId="3" fillId="0" borderId="15" xfId="0" applyNumberFormat="1" applyFont="1" applyFill="1" applyBorder="1" applyAlignment="1">
      <alignment horizontal="center" vertical="center" wrapText="1"/>
    </xf>
    <xf numFmtId="1" fontId="69" fillId="0" borderId="15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73" fontId="3" fillId="33" borderId="15" xfId="0" applyNumberFormat="1" applyFont="1" applyFill="1" applyBorder="1" applyAlignment="1">
      <alignment horizontal="center" vertical="center" wrapText="1"/>
    </xf>
    <xf numFmtId="173" fontId="3" fillId="13" borderId="15" xfId="0" applyNumberFormat="1" applyFont="1" applyFill="1" applyBorder="1" applyAlignment="1">
      <alignment horizontal="center" vertical="center" wrapText="1"/>
    </xf>
    <xf numFmtId="1" fontId="69" fillId="0" borderId="15" xfId="0" applyNumberFormat="1" applyFont="1" applyFill="1" applyBorder="1" applyAlignment="1">
      <alignment horizontal="center"/>
    </xf>
    <xf numFmtId="49" fontId="65" fillId="0" borderId="11" xfId="0" applyNumberFormat="1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8" fillId="34" borderId="14" xfId="0" applyFont="1" applyFill="1" applyBorder="1" applyAlignment="1">
      <alignment vertical="center" wrapText="1"/>
    </xf>
    <xf numFmtId="49" fontId="66" fillId="0" borderId="11" xfId="0" applyNumberFormat="1" applyFont="1" applyBorder="1" applyAlignment="1">
      <alignment horizontal="center" vertical="center" wrapText="1"/>
    </xf>
    <xf numFmtId="0" fontId="68" fillId="35" borderId="13" xfId="0" applyFont="1" applyFill="1" applyBorder="1" applyAlignment="1">
      <alignment vertical="center" wrapText="1"/>
    </xf>
    <xf numFmtId="0" fontId="65" fillId="36" borderId="12" xfId="0" applyFont="1" applyFill="1" applyBorder="1" applyAlignment="1">
      <alignment vertical="center" wrapText="1"/>
    </xf>
    <xf numFmtId="0" fontId="68" fillId="36" borderId="14" xfId="0" applyFont="1" applyFill="1" applyBorder="1" applyAlignment="1">
      <alignment vertical="center" wrapText="1"/>
    </xf>
    <xf numFmtId="0" fontId="68" fillId="36" borderId="13" xfId="0" applyFont="1" applyFill="1" applyBorder="1" applyAlignment="1">
      <alignment vertical="center" wrapText="1"/>
    </xf>
    <xf numFmtId="0" fontId="70" fillId="36" borderId="12" xfId="0" applyFont="1" applyFill="1" applyBorder="1" applyAlignment="1">
      <alignment vertical="center" wrapText="1"/>
    </xf>
    <xf numFmtId="0" fontId="67" fillId="35" borderId="14" xfId="0" applyFont="1" applyFill="1" applyBorder="1" applyAlignment="1">
      <alignment horizontal="left" vertical="center" wrapText="1" indent="2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42" applyFont="1" applyFill="1" applyBorder="1" applyAlignment="1">
      <alignment horizontal="left" vertical="center"/>
    </xf>
    <xf numFmtId="0" fontId="6" fillId="13" borderId="10" xfId="42" applyFont="1" applyFill="1" applyBorder="1" applyAlignment="1">
      <alignment horizontal="left" vertical="center"/>
    </xf>
    <xf numFmtId="2" fontId="6" fillId="13" borderId="10" xfId="42" applyNumberFormat="1" applyFont="1" applyFill="1" applyBorder="1" applyAlignment="1">
      <alignment horizontal="left" vertical="center"/>
    </xf>
    <xf numFmtId="2" fontId="6" fillId="0" borderId="10" xfId="42" applyNumberFormat="1" applyFont="1" applyFill="1" applyBorder="1" applyAlignment="1">
      <alignment horizontal="left" vertical="center"/>
    </xf>
    <xf numFmtId="0" fontId="6" fillId="0" borderId="10" xfId="42" applyFont="1" applyFill="1" applyBorder="1" applyAlignment="1">
      <alignment/>
    </xf>
    <xf numFmtId="0" fontId="71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173" fontId="6" fillId="0" borderId="10" xfId="0" applyNumberFormat="1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2" fontId="6" fillId="0" borderId="10" xfId="42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3" fillId="13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4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left" wrapText="1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6" fillId="0" borderId="10" xfId="0" applyNumberFormat="1" applyFont="1" applyFill="1" applyBorder="1" applyAlignment="1">
      <alignment horizontal="left" vertical="center"/>
    </xf>
    <xf numFmtId="14" fontId="3" fillId="13" borderId="10" xfId="0" applyNumberFormat="1" applyFont="1" applyFill="1" applyBorder="1" applyAlignment="1">
      <alignment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14" fontId="3" fillId="13" borderId="10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/>
    </xf>
    <xf numFmtId="14" fontId="32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13" borderId="10" xfId="0" applyFont="1" applyFill="1" applyBorder="1" applyAlignment="1">
      <alignment vertical="center"/>
    </xf>
    <xf numFmtId="0" fontId="6" fillId="0" borderId="10" xfId="42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9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65" fillId="0" borderId="11" xfId="0" applyFont="1" applyBorder="1" applyAlignment="1">
      <alignment horizontal="center" vertical="center" wrapText="1"/>
    </xf>
    <xf numFmtId="49" fontId="65" fillId="0" borderId="11" xfId="0" applyNumberFormat="1" applyFont="1" applyBorder="1" applyAlignment="1">
      <alignment horizontal="center" vertical="center" wrapText="1"/>
    </xf>
    <xf numFmtId="49" fontId="65" fillId="0" borderId="12" xfId="0" applyNumberFormat="1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36" borderId="11" xfId="0" applyFont="1" applyFill="1" applyBorder="1" applyAlignment="1">
      <alignment horizontal="center" vertical="center" wrapText="1"/>
    </xf>
    <xf numFmtId="49" fontId="65" fillId="35" borderId="11" xfId="0" applyNumberFormat="1" applyFont="1" applyFill="1" applyBorder="1" applyAlignment="1">
      <alignment horizontal="center" vertical="center" wrapText="1"/>
    </xf>
    <xf numFmtId="49" fontId="65" fillId="36" borderId="11" xfId="0" applyNumberFormat="1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/>
    </xf>
    <xf numFmtId="49" fontId="66" fillId="34" borderId="11" xfId="0" applyNumberFormat="1" applyFont="1" applyFill="1" applyBorder="1" applyAlignment="1">
      <alignment horizontal="center" vertical="center" wrapText="1"/>
    </xf>
    <xf numFmtId="0" fontId="65" fillId="35" borderId="11" xfId="0" applyFont="1" applyFill="1" applyBorder="1" applyAlignment="1">
      <alignment horizontal="center" vertical="center" wrapText="1"/>
    </xf>
    <xf numFmtId="49" fontId="70" fillId="36" borderId="11" xfId="0" applyNumberFormat="1" applyFont="1" applyFill="1" applyBorder="1" applyAlignment="1">
      <alignment horizontal="center" vertical="center" wrapText="1"/>
    </xf>
    <xf numFmtId="0" fontId="70" fillId="36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9" fillId="0" borderId="20" xfId="0" applyFont="1" applyBorder="1" applyAlignment="1">
      <alignment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14" fontId="6" fillId="33" borderId="17" xfId="0" applyNumberFormat="1" applyFont="1" applyFill="1" applyBorder="1" applyAlignment="1">
      <alignment horizontal="center" vertical="center" wrapText="1"/>
    </xf>
    <xf numFmtId="14" fontId="76" fillId="0" borderId="18" xfId="0" applyNumberFormat="1" applyFont="1" applyBorder="1" applyAlignment="1">
      <alignment horizontal="center" vertical="center" wrapText="1"/>
    </xf>
    <xf numFmtId="14" fontId="76" fillId="0" borderId="19" xfId="0" applyNumberFormat="1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minfin01-maykop.ru/Menu/Page/202" TargetMode="External" /><Relationship Id="rId2" Type="http://schemas.openxmlformats.org/officeDocument/2006/relationships/hyperlink" Target="http://www.df35.ru/index.php?option=com_content&amp;view=category&amp;id=285&amp;Itemid=241" TargetMode="Externa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mf.nnov.ru/index.php?option=com_k2&amp;view=item&amp;layout=item&amp;id=37&amp;Itemid=266" TargetMode="External" /><Relationship Id="rId2" Type="http://schemas.openxmlformats.org/officeDocument/2006/relationships/hyperlink" Target="http://budget.mosreg.ru/byudzhet-dlya-grazhdan/zakon-ob-ispolnenii-byudzheta-moskovskoj-oblasti/" TargetMode="Externa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beldepfin.ru/ispolnenie-konsolidirovannogo-byudzhe/" TargetMode="External" /><Relationship Id="rId2" Type="http://schemas.openxmlformats.org/officeDocument/2006/relationships/hyperlink" Target="http://depfin.adm44.ru/info/nalog/sved/index.aspx" TargetMode="External" /><Relationship Id="rId3" Type="http://schemas.openxmlformats.org/officeDocument/2006/relationships/hyperlink" Target="http://ebudget.primorsky.ru/Menu/Page/328" TargetMode="External" /><Relationship Id="rId4" Type="http://schemas.openxmlformats.org/officeDocument/2006/relationships/hyperlink" Target="http://www.findep.org/kvartal-16.html" TargetMode="External" /><Relationship Id="rId5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minfin01-maykop.ru/Menu/Page/202" TargetMode="External" /><Relationship Id="rId2" Type="http://schemas.openxmlformats.org/officeDocument/2006/relationships/hyperlink" Target="http://www.minfin-altai.ru/byudzhet/budget-for-citizens/" TargetMode="External" /><Relationship Id="rId3" Type="http://schemas.openxmlformats.org/officeDocument/2006/relationships/hyperlink" Target="http://www.findep.org/kvartal-16.html" TargetMode="Externa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budget/byudetnaya_i_nalogovaya_politika.html" TargetMode="External" /><Relationship Id="rId2" Type="http://schemas.openxmlformats.org/officeDocument/2006/relationships/hyperlink" Target="http://www.admoblkaluga.ru/main/work/finances/ocenka_nalog.php" TargetMode="External" /><Relationship Id="rId3" Type="http://schemas.openxmlformats.org/officeDocument/2006/relationships/hyperlink" Target="http://depfin.adm44.ru/info/nalog/inftd/index.aspx" TargetMode="External" /><Relationship Id="rId4" Type="http://schemas.openxmlformats.org/officeDocument/2006/relationships/hyperlink" Target="http://minfin.karelia.ru/2016-god-nal-lgoty/" TargetMode="External" /><Relationship Id="rId5" Type="http://schemas.openxmlformats.org/officeDocument/2006/relationships/hyperlink" Target="http://www.minfinkubani.ru/budget_execution/dohod/assessment_efficiency.php" TargetMode="External" /><Relationship Id="rId6" Type="http://schemas.openxmlformats.org/officeDocument/2006/relationships/hyperlink" Target="http://volgafin.volganet.ru/current-activity/analytics/4636/" TargetMode="External" /><Relationship Id="rId7" Type="http://schemas.openxmlformats.org/officeDocument/2006/relationships/hyperlink" Target="http://minfin.orb.ru/%d0%bd%d0%b0%d0%bb%d0%be%d0%b3%d0%be%d0%b2%d0%b0%d1%8f-%d0%bf%d0%be%d0%bb%d0%b8%d1%82%d0%b8%d0%ba%d0%b0/" TargetMode="External" /><Relationship Id="rId8" Type="http://schemas.openxmlformats.org/officeDocument/2006/relationships/hyperlink" Target="http://minfin.midural.ru/document/category/17#document_list" TargetMode="External" /><Relationship Id="rId9" Type="http://schemas.openxmlformats.org/officeDocument/2006/relationships/hyperlink" Target="http://www.minfin-altai.ru/byudzhet/dohbug_nalpol/assessment-of-efficiency-of-tax-privileges/" TargetMode="External" /><Relationship Id="rId10" Type="http://schemas.openxmlformats.org/officeDocument/2006/relationships/hyperlink" Target="http://mf.omskportal.ru/ru/RegionalPublicAuthorities/executivelist/MF/otkrbudg/rezult_lgoty.html" TargetMode="External" /><Relationship Id="rId11" Type="http://schemas.openxmlformats.org/officeDocument/2006/relationships/hyperlink" Target="https://minfin.khabkrai.ru/portal/Menu/Page/90" TargetMode="External" /><Relationship Id="rId12" Type="http://schemas.openxmlformats.org/officeDocument/2006/relationships/hyperlink" Target="http://adm.rkursk.ru/index.php?query=%ED%E0%EB%EE%E3%EE%E2%FB%F5+%EB%FC%E3%EE%F2&amp;search=true" TargetMode="External" /><Relationship Id="rId13" Type="http://schemas.openxmlformats.org/officeDocument/2006/relationships/hyperlink" Target="http://orel-region.ru/index.php?head=1&amp;op=find&amp;ffind=%ED%E0%EB%EE%E3%EE%E2%FB%F5+%EB%FC%E3%EE%F2" TargetMode="External" /><Relationship Id="rId14" Type="http://schemas.openxmlformats.org/officeDocument/2006/relationships/hyperlink" Target="http://depr.mos.ru/deyatelnost_departamenta/the-results-of-the-assessment-of-efficiency-of-tax-privileges-established-by-the-laws-of-the-city-of.php?clear_cache=Y" TargetMode="External" /><Relationship Id="rId15" Type="http://schemas.openxmlformats.org/officeDocument/2006/relationships/hyperlink" Target="http://dvinaland.ru/searchresults?searchid=2190570&amp;text=%D0%BD%D0%B0%D0%BB%D0%BE%D0%B3%D0%BE%D0%B2%D1%8B%D1%85%20%D0%BB%D1%8C%D0%B3%D0%BE%D1%82&amp;web=0#how=tm&amp;lr=213" TargetMode="External" /><Relationship Id="rId16" Type="http://schemas.openxmlformats.org/officeDocument/2006/relationships/hyperlink" Target="http://www.minfin39.ru/analitycs/bincome/ananalytics/" TargetMode="External" /><Relationship Id="rId17" Type="http://schemas.openxmlformats.org/officeDocument/2006/relationships/hyperlink" Target="http://finance.pskov.ru/spravochnaya-informaciya/spravochnaya-informaciya" TargetMode="External" /><Relationship Id="rId18" Type="http://schemas.openxmlformats.org/officeDocument/2006/relationships/hyperlink" Target="http://www.fincom.spb.ru/cf/sys/result.htm?f=1&amp;fid=9&amp;blk=10274557" TargetMode="External" /><Relationship Id="rId19" Type="http://schemas.openxmlformats.org/officeDocument/2006/relationships/hyperlink" Target="http://minfin.e-dag.ru/documenti/nalogovye-lgoty123" TargetMode="External" /><Relationship Id="rId20" Type="http://schemas.openxmlformats.org/officeDocument/2006/relationships/hyperlink" Target="http://minfin.tatarstan.ru/" TargetMode="External" /><Relationship Id="rId21" Type="http://schemas.openxmlformats.org/officeDocument/2006/relationships/hyperlink" Target="http://budget.permkrai.ru/budget/privileges" TargetMode="External" /><Relationship Id="rId22" Type="http://schemas.openxmlformats.org/officeDocument/2006/relationships/hyperlink" Target="http://www.minfin.kirov.ru/search/index.php?q=%D0%BB%D1%8C%D0%B3%D0%BE%D1%82&amp;where=&amp;how=d" TargetMode="External" /><Relationship Id="rId23" Type="http://schemas.openxmlformats.org/officeDocument/2006/relationships/hyperlink" Target="http://finance.pnzreg.ru/search" TargetMode="External" /><Relationship Id="rId24" Type="http://schemas.openxmlformats.org/officeDocument/2006/relationships/hyperlink" Target="http://minfin-samara.ru/" TargetMode="External" /><Relationship Id="rId25" Type="http://schemas.openxmlformats.org/officeDocument/2006/relationships/hyperlink" Target="http://admtyumen.ru/ogv_ru/services/result.htm?searchid=215555&amp;text=%D0%BB%D1%8C%D0%B3%D0%BE%D1%82%D1%8B&amp;web=0" TargetMode="External" /><Relationship Id="rId26" Type="http://schemas.openxmlformats.org/officeDocument/2006/relationships/hyperlink" Target="http://www.yamalfin.ru/index.php?option=com_content&amp;view=category&amp;id=105&amp;Itemid=94" TargetMode="External" /><Relationship Id="rId27" Type="http://schemas.openxmlformats.org/officeDocument/2006/relationships/hyperlink" Target="http://fin22.ru/search/?title=%EB%FC%E3%EE%F2" TargetMode="External" /><Relationship Id="rId28" Type="http://schemas.openxmlformats.org/officeDocument/2006/relationships/hyperlink" Target="http://gfu.ru/nalog/" TargetMode="External" /><Relationship Id="rId29" Type="http://schemas.openxmlformats.org/officeDocument/2006/relationships/hyperlink" Target="http://www.ofukem.ru/content/blogcategory/71/94/" TargetMode="External" /><Relationship Id="rId30" Type="http://schemas.openxmlformats.org/officeDocument/2006/relationships/hyperlink" Target="http://www.mfnso.nso.ru/page/546" TargetMode="External" /><Relationship Id="rId31" Type="http://schemas.openxmlformats.org/officeDocument/2006/relationships/hyperlink" Target="http://www.findep.org/prochaya-informatsiya.html" TargetMode="External" /><Relationship Id="rId32" Type="http://schemas.openxmlformats.org/officeDocument/2006/relationships/hyperlink" Target="https://minfin.sakha.gov.ru/" TargetMode="External" /><Relationship Id="rId33" Type="http://schemas.openxmlformats.org/officeDocument/2006/relationships/hyperlink" Target="http://www.kamgov.ru/search?query=%D0%BD%D0%B0%D0%BB%D0%BE%D0%B3%D0%BE%D0%B2%D1%8B%D1%85%2B%D0%BB%D1%8C%D0%B3%D0%BE%D1%82%2B2015" TargetMode="External" /><Relationship Id="rId34" Type="http://schemas.openxmlformats.org/officeDocument/2006/relationships/hyperlink" Target="https://minfin.bashkortostan.ru/activity/14673/" TargetMode="External" /><Relationship Id="rId35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primorsky.ru/authorities/executive-agencies/departments/finance/acts.php" TargetMode="External" /><Relationship Id="rId2" Type="http://schemas.openxmlformats.org/officeDocument/2006/relationships/hyperlink" Target="http://sakhminfin.ru/index.php/finansy-oblasti/ispolnenie-byudzheta/tsobudget" TargetMode="External" /><Relationship Id="rId3" Type="http://schemas.openxmlformats.org/officeDocument/2006/relationships/hyperlink" Target="http://budget17.ru/#%20(&#1085;&#1077;%20&#1072;&#1082;&#1090;&#1091;&#1072;&#1083;&#1080;&#1079;&#1080;&#1088;&#1091;&#1077;&#1090;&#1089;&#1103;)" TargetMode="External" /><Relationship Id="rId4" Type="http://schemas.openxmlformats.org/officeDocument/2006/relationships/hyperlink" Target="http://openbudget.gfu.ru/ispolnenie-budgeta/analiticheskie-dannye/section.php?IBLOCK_ID=26&amp;SECTION_ID=1220" TargetMode="External" /><Relationship Id="rId5" Type="http://schemas.openxmlformats.org/officeDocument/2006/relationships/hyperlink" Target="http://open.findep.org/%20-%20&#1085;&#1077;%20&#1079;&#1072;&#1075;&#1088;&#1091;&#1078;&#1072;&#1077;&#1090;&#1089;&#1103;" TargetMode="External" /><Relationship Id="rId6" Type="http://schemas.openxmlformats.org/officeDocument/2006/relationships/hyperlink" Target="http://acts.findep.org/pravovie-akti-administratsii-tomskoy-oblasti-i-gubernatora-tomskoy-oblasti.html" TargetMode="External" /><Relationship Id="rId7" Type="http://schemas.openxmlformats.org/officeDocument/2006/relationships/hyperlink" Target="http://mf.nnov.ru:8025/" TargetMode="External" /><Relationship Id="rId8" Type="http://schemas.openxmlformats.org/officeDocument/2006/relationships/hyperlink" Target="http://portal.minfinrd.ru/Menu/Page/1%20&#1085;&#1077;%20&#1079;&#1072;&#1075;&#1088;&#1091;&#1078;&#1072;&#1077;&#1090;&#1089;&#1103;" TargetMode="External" /><Relationship Id="rId9" Type="http://schemas.openxmlformats.org/officeDocument/2006/relationships/hyperlink" Target="http://sevastopol.gov.ru/" TargetMode="External" /><Relationship Id="rId10" Type="http://schemas.openxmlformats.org/officeDocument/2006/relationships/hyperlink" Target="http://nb44.ru/%20(&#1085;&#1077;%20&#1072;&#1082;&#1090;&#1091;&#1072;&#1083;&#1080;&#1079;&#1080;&#1088;&#1091;&#1077;&#1090;&#1089;&#1103;%20&#1089;%2007.2016%20&#1075;.)" TargetMode="External" /><Relationship Id="rId11" Type="http://schemas.openxmlformats.org/officeDocument/2006/relationships/hyperlink" Target="http://www.admoblkaluga.ru/main/work/finances/budget/reports.php" TargetMode="External" /><Relationship Id="rId12" Type="http://schemas.openxmlformats.org/officeDocument/2006/relationships/hyperlink" Target="http://depfin.adm44.ru/Budget/Otchet/kvot/index.aspx" TargetMode="External" /><Relationship Id="rId13" Type="http://schemas.openxmlformats.org/officeDocument/2006/relationships/hyperlink" Target="http://minfin.karelia.ru/ispolnenie-bjudzheta-respubliki-karelija-za-2016-god/" TargetMode="External" /><Relationship Id="rId14" Type="http://schemas.openxmlformats.org/officeDocument/2006/relationships/hyperlink" Target="http://www.df35.ru/index.php?option=com_content&amp;view=category&amp;id=95&amp;Itemid=122" TargetMode="External" /><Relationship Id="rId15" Type="http://schemas.openxmlformats.org/officeDocument/2006/relationships/hyperlink" Target="http://budget.lenobl.ru/new/documents/?page=3&amp;sortOrder=&amp;type=&amp;sortName=&amp;sortDate=" TargetMode="External" /><Relationship Id="rId16" Type="http://schemas.openxmlformats.org/officeDocument/2006/relationships/hyperlink" Target="http://dfei.adm-nao.ru/byudzhetnaya-otchetnost/otchetnost-v-sd-nao-sp-nao/" TargetMode="External" /><Relationship Id="rId17" Type="http://schemas.openxmlformats.org/officeDocument/2006/relationships/hyperlink" Target="http://www.minfin01-maykop.ru/Show/Category/3?ItemId=70" TargetMode="External" /><Relationship Id="rId18" Type="http://schemas.openxmlformats.org/officeDocument/2006/relationships/hyperlink" Target="http://www.minfinkubani.ru/budget_isp/budget_execution.php" TargetMode="External" /><Relationship Id="rId19" Type="http://schemas.openxmlformats.org/officeDocument/2006/relationships/hyperlink" Target="http://www.ob.sev.gov.ru/" TargetMode="External" /><Relationship Id="rId20" Type="http://schemas.openxmlformats.org/officeDocument/2006/relationships/hyperlink" Target="http://www.minfinchr.ru/" TargetMode="External" /><Relationship Id="rId21" Type="http://schemas.openxmlformats.org/officeDocument/2006/relationships/hyperlink" Target="http://minfin.midural.ru/document/category/21#document_list" TargetMode="External" /><Relationship Id="rId22" Type="http://schemas.openxmlformats.org/officeDocument/2006/relationships/hyperlink" Target="http://minfin.krskstate.ru/openbudget/execute" TargetMode="External" /><Relationship Id="rId23" Type="http://schemas.openxmlformats.org/officeDocument/2006/relationships/hyperlink" Target="http://mf.omskportal.ru/ru/RegionalPublicAuthorities/executivelist/MF/otkrbudg/ispolnenie/2016.html" TargetMode="External" /><Relationship Id="rId24" Type="http://schemas.openxmlformats.org/officeDocument/2006/relationships/hyperlink" Target="http://dvinaland.ru/budget/report" TargetMode="External" /><Relationship Id="rId25" Type="http://schemas.openxmlformats.org/officeDocument/2006/relationships/hyperlink" Target="https://minfin.bashkortostan.ru/activity/18373/" TargetMode="External" /><Relationship Id="rId26" Type="http://schemas.openxmlformats.org/officeDocument/2006/relationships/hyperlink" Target="http://minfin.tatarstan.ru/rus/promezhutochnaya-otchetnost-ob-ispolnenii-byudzhet.htm" TargetMode="External" /><Relationship Id="rId27" Type="http://schemas.openxmlformats.org/officeDocument/2006/relationships/hyperlink" Target="http://www.finupr.kurganobl.ru/index.php?test=ispol" TargetMode="External" /><Relationship Id="rId28" Type="http://schemas.openxmlformats.org/officeDocument/2006/relationships/hyperlink" Target="https://minfin.sakha.gov.ru/zakonoproekty-2016" TargetMode="External" /><Relationship Id="rId29" Type="http://schemas.openxmlformats.org/officeDocument/2006/relationships/hyperlink" Target="http://budget.mosreg.ru/byudzhet-dlya-grazhdan/zakon-ob-ispolnenii-byudzheta-moskovskoj-oblasti/" TargetMode="External" /><Relationship Id="rId3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volgafin.volganet.ru/other/5434/;" TargetMode="External" /><Relationship Id="rId2" Type="http://schemas.openxmlformats.org/officeDocument/2006/relationships/hyperlink" Target="http://www.gfu.vrn.ru/bud001/reports/analitinfo/" TargetMode="External" /><Relationship Id="rId3" Type="http://schemas.openxmlformats.org/officeDocument/2006/relationships/hyperlink" Target="http://mf.nnov.ru/index.php?option=com_content&amp;view=article&amp;id=29&amp;Itemid=392" TargetMode="External" /><Relationship Id="rId4" Type="http://schemas.openxmlformats.org/officeDocument/2006/relationships/hyperlink" Target="http://www.admoblkaluga.ru/main/work/finances/budget/reports.php" TargetMode="External" /><Relationship Id="rId5" Type="http://schemas.openxmlformats.org/officeDocument/2006/relationships/hyperlink" Target="http://www.df35.ru/index.php?option=com_content&amp;view=category&amp;id=275:2016-&amp;Itemid=195&amp;layout=default" TargetMode="External" /><Relationship Id="rId6" Type="http://schemas.openxmlformats.org/officeDocument/2006/relationships/hyperlink" Target="https://minfin.khabkrai.ru/portal/Menu/Page/557" TargetMode="External" /><Relationship Id="rId7" Type="http://schemas.openxmlformats.org/officeDocument/2006/relationships/hyperlink" Target="http://www.minfintuva.ru/old/index.php/byudzhet/ispolnenie-byudzheta/mesyachnaya" TargetMode="External" /><Relationship Id="rId8" Type="http://schemas.openxmlformats.org/officeDocument/2006/relationships/hyperlink" Target="http://&#1095;&#1091;&#1082;&#1086;&#1090;&#1082;&#1072;.&#1088;&#1092;/power/administrative_setting/Dep_fin_ecom/budzet/" TargetMode="External" /><Relationship Id="rId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mf.nnov.ru/index.php?option=com_content&amp;view=article&amp;id=28&amp;Itemid=391" TargetMode="External" /><Relationship Id="rId2" Type="http://schemas.openxmlformats.org/officeDocument/2006/relationships/hyperlink" Target="http://minfin.kalmregion.ru/deyatelnost/byudzhet-respubliki-kalmykiya/uchet-i-otchetnost/;" TargetMode="External" /><Relationship Id="rId3" Type="http://schemas.openxmlformats.org/officeDocument/2006/relationships/hyperlink" Target="http://adm.rkursk.ru/index.php?id=693" TargetMode="Externa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ebudget.primorsky.ru/Menu/Page/328" TargetMode="External" /><Relationship Id="rId2" Type="http://schemas.openxmlformats.org/officeDocument/2006/relationships/hyperlink" Target="http://volgafin.volganet.ru/current-activity/analytics/4664/" TargetMode="External" /><Relationship Id="rId3" Type="http://schemas.openxmlformats.org/officeDocument/2006/relationships/hyperlink" Target="http://budget.mosreg.ru/byudzhet-dlya-grazhdan/zakon-ob-ispolnenii-byudzheta-moskovskoj-oblasti/" TargetMode="External" /><Relationship Id="rId4" Type="http://schemas.openxmlformats.org/officeDocument/2006/relationships/hyperlink" Target="http://www.minfin.donland.ru/isp_bg" TargetMode="External" /><Relationship Id="rId5" Type="http://schemas.openxmlformats.org/officeDocument/2006/relationships/hyperlink" Target="http://ob.sev.gov.ru/napravleniya-monitoringa/finansovij-monitoring-gosudarstvennykh-programm" TargetMode="External" /><Relationship Id="rId6" Type="http://schemas.openxmlformats.org/officeDocument/2006/relationships/hyperlink" Target="http://budget.lenobl.ru/new/documents/?page=1&amp;sortOrder=&amp;type=&amp;sortName=&amp;sortDate=" TargetMode="External" /><Relationship Id="rId7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budget/info_and_analitics.html" TargetMode="External" /><Relationship Id="rId8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minfin.tatarstan.ru/rus/gosudarstvenniy-dolg-respubliki-tatarstan.htm" TargetMode="External" /><Relationship Id="rId2" Type="http://schemas.openxmlformats.org/officeDocument/2006/relationships/hyperlink" Target="http://ebudget.primorsky.ru/Menu/Page/224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.amurobl.ru/oblastnoy-byudzhet/ispolnenie-oblastnogo-byudzheta/ezhemesyachnaya-informatsiya-ob-ispolnenii-oblastnogo-byudzheta-po-osnovnym-pokazaielyam/" TargetMode="External" /><Relationship Id="rId2" Type="http://schemas.openxmlformats.org/officeDocument/2006/relationships/hyperlink" Target="http://volgafin.volganet.ru/current-activity/analytics/5368/" TargetMode="External" /><Relationship Id="rId3" Type="http://schemas.openxmlformats.org/officeDocument/2006/relationships/hyperlink" Target="http://budget.bryanskoblfin.ru/Show/Category/11?page=2&amp;ItemId=5" TargetMode="External" /><Relationship Id="rId4" Type="http://schemas.openxmlformats.org/officeDocument/2006/relationships/hyperlink" Target="http://depfin.adm44.ru/info/nalog/sved/index.aspx" TargetMode="External" /><Relationship Id="rId5" Type="http://schemas.openxmlformats.org/officeDocument/2006/relationships/hyperlink" Target="http://www.minfinchr.ru/otkrytyj-byudzhet/45-news/634-postuplenie-dokhodov-v-byudzhet-chechenskoj-respubliki-po-vidam-dokhodov" TargetMode="External" /><Relationship Id="rId6" Type="http://schemas.openxmlformats.org/officeDocument/2006/relationships/hyperlink" Target="http://www.mfnso.nso.ru/page/534" TargetMode="External" /><Relationship Id="rId7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80" workbookViewId="0" topLeftCell="A1">
      <pane ySplit="3" topLeftCell="A4" activePane="bottomLeft" state="frozen"/>
      <selection pane="topLeft" activeCell="A1" sqref="A1"/>
      <selection pane="bottomLeft" activeCell="A2" sqref="A2:O2"/>
    </sheetView>
  </sheetViews>
  <sheetFormatPr defaultColWidth="9.140625" defaultRowHeight="15"/>
  <cols>
    <col min="1" max="1" width="34.8515625" style="0" customWidth="1"/>
    <col min="2" max="2" width="12.140625" style="0" customWidth="1"/>
    <col min="3" max="3" width="13.140625" style="0" customWidth="1"/>
    <col min="4" max="4" width="12.7109375" style="0" customWidth="1"/>
    <col min="5" max="5" width="20.8515625" style="0" customWidth="1"/>
    <col min="6" max="6" width="21.57421875" style="0" customWidth="1"/>
    <col min="7" max="7" width="23.8515625" style="0" customWidth="1"/>
    <col min="8" max="8" width="22.7109375" style="0" customWidth="1"/>
    <col min="9" max="9" width="16.140625" style="0" customWidth="1"/>
    <col min="10" max="10" width="20.140625" style="0" customWidth="1"/>
    <col min="11" max="11" width="22.57421875" style="0" customWidth="1"/>
    <col min="12" max="12" width="21.00390625" style="0" customWidth="1"/>
    <col min="13" max="13" width="21.7109375" style="0" customWidth="1"/>
    <col min="14" max="14" width="25.421875" style="0" customWidth="1"/>
    <col min="15" max="15" width="19.8515625" style="0" customWidth="1"/>
  </cols>
  <sheetData>
    <row r="1" spans="1:15" ht="23.25" customHeight="1">
      <c r="A1" s="119" t="s">
        <v>1047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17.25" customHeight="1">
      <c r="A2" s="121" t="s">
        <v>1030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129.75" customHeight="1">
      <c r="A3" s="48" t="s">
        <v>104</v>
      </c>
      <c r="B3" s="117" t="s">
        <v>120</v>
      </c>
      <c r="C3" s="117" t="s">
        <v>1033</v>
      </c>
      <c r="D3" s="117" t="s">
        <v>1032</v>
      </c>
      <c r="E3" s="48" t="str">
        <f>'10.1'!B3</f>
        <v>10.1. Публикуются ли отчеты об исполнении бюджета субъекта РФ за первый квартал, полугодие, девять месяцев 2016 года, утвержденные высшим исполнительным органом государственной власти субъекта РФ?</v>
      </c>
      <c r="F3" s="48" t="str">
        <f>'10.2'!B3</f>
        <v>10.2. Публикуются ли ежеквартально сведения об исполнении бюджета субъекта РФ за 2016 год по доходам в разрезе видов доходов в сравнении с запланированными значениями на соответствующий период (финансовый год)?</v>
      </c>
      <c r="G3" s="48" t="str">
        <f>'10.3'!B3</f>
        <v>10.3. Публикуются ли ежеквартально сведения об исполнении бюджета субъекта РФ за 2016 год по расходам в разрезе разделов и подразделов классификации расходов в сравнении с запланированными значениями на соответствующий период (финансовый год)?</v>
      </c>
      <c r="H3" s="48" t="str">
        <f>'10.4'!B3</f>
        <v>10.4. Публикуются ли ежеквартально сведения об исполнении бюджета субъекта РФ за 2016 год по расходам в разрезе государственных программ в сравнении с запланированными значениями на соответствующий период (финансовый год)?</v>
      </c>
      <c r="I3" s="48" t="str">
        <f>'10.5'!B3</f>
        <v>10.5. Публикуются ли ежеквартально сведения об объеме государственного долга субъекта РФ на начало 2016 года и на конец отчетного периода?</v>
      </c>
      <c r="J3" s="48" t="str">
        <f>'10.6'!B3</f>
        <v>10.6. Публикуются ли ежеквартально аналитические данные о поступлении доходов в бюджет субъекта РФ по видам доходов за отчетный период 2016 года в сравнении с соответствующим периодом прошлого года?</v>
      </c>
      <c r="K3" s="48" t="str">
        <f>'10.7'!B3</f>
        <v>10.7. Публикуются ли ежеквартально аналитические данные о расходах бюджета субъекта РФ по разделам и подразделам классификации расходов бюджетов за отчетный период 2016 года в сравнении с соответствующим периодом прошлого года?</v>
      </c>
      <c r="L3" s="48" t="str">
        <f>'10.8'!B3</f>
        <v>10.8. Публикуются ли ежеквартально аналитические данные о расходах бюджета субъекта РФ по государственным программам за отчетный период 2016 года в сравнении с соответствующим периодом прошлого года?</v>
      </c>
      <c r="M3" s="48" t="str">
        <f>'10.9'!B3</f>
        <v>10.9. Публикуются ли ежеквартально сведения об исполнении консолидированного бюджета субъекта РФ по доходам в разрезе видов доходов за отчетный период 2016 года в сравнении с соответствующим периодом прошлого года?</v>
      </c>
      <c r="N3" s="48" t="str">
        <f>'10.10'!B3</f>
        <v>10.10. Публикуются ли ежеквартально сведения об исполнении консолидированного бюджета субъекта РФ по расходам в разрезе разделов и подразделов классификации расходов бюджетов за отчетный период 2016 года в сравнении с соответствующим периодом прошлого года?</v>
      </c>
      <c r="O3" s="48" t="str">
        <f>'10.11'!B3</f>
        <v>10.11. Опубликованы ли результаты оценки эффективности налоговых льгот, предоставленных по решениям органов государственной власти субъекта РФ, за 2015 год, а также исходные данные, используемые для оценки?</v>
      </c>
    </row>
    <row r="4" spans="1:15" ht="15.75" customHeight="1">
      <c r="A4" s="49" t="s">
        <v>90</v>
      </c>
      <c r="B4" s="63" t="s">
        <v>94</v>
      </c>
      <c r="C4" s="63" t="s">
        <v>119</v>
      </c>
      <c r="D4" s="63" t="s">
        <v>91</v>
      </c>
      <c r="E4" s="49" t="s">
        <v>91</v>
      </c>
      <c r="F4" s="51" t="s">
        <v>91</v>
      </c>
      <c r="G4" s="51" t="s">
        <v>91</v>
      </c>
      <c r="H4" s="51" t="s">
        <v>91</v>
      </c>
      <c r="I4" s="51" t="s">
        <v>91</v>
      </c>
      <c r="J4" s="51" t="s">
        <v>91</v>
      </c>
      <c r="K4" s="51" t="s">
        <v>91</v>
      </c>
      <c r="L4" s="51" t="s">
        <v>91</v>
      </c>
      <c r="M4" s="51" t="s">
        <v>91</v>
      </c>
      <c r="N4" s="51" t="s">
        <v>91</v>
      </c>
      <c r="O4" s="51" t="s">
        <v>91</v>
      </c>
    </row>
    <row r="5" spans="1:15" ht="15.75" customHeight="1">
      <c r="A5" s="49" t="s">
        <v>105</v>
      </c>
      <c r="B5" s="50"/>
      <c r="C5" s="50"/>
      <c r="D5" s="50">
        <f aca="true" t="shared" si="0" ref="D5:D36">SUM(E5:O5)</f>
        <v>22</v>
      </c>
      <c r="E5" s="49">
        <v>2</v>
      </c>
      <c r="F5" s="51">
        <v>2</v>
      </c>
      <c r="G5" s="51">
        <v>2</v>
      </c>
      <c r="H5" s="51">
        <v>2</v>
      </c>
      <c r="I5" s="51">
        <v>2</v>
      </c>
      <c r="J5" s="51">
        <v>2</v>
      </c>
      <c r="K5" s="51">
        <v>2</v>
      </c>
      <c r="L5" s="51">
        <v>2</v>
      </c>
      <c r="M5" s="51">
        <v>2</v>
      </c>
      <c r="N5" s="51">
        <v>2</v>
      </c>
      <c r="O5" s="51">
        <v>2</v>
      </c>
    </row>
    <row r="6" spans="1:15" ht="15.75" customHeight="1">
      <c r="A6" s="47" t="s">
        <v>17</v>
      </c>
      <c r="B6" s="54" t="str">
        <f>RANK(C6,$C$6:$C$90)&amp;IF(COUNTIF($C$6:$C$90,C6)&gt;1,"-"&amp;RANK(C6,$C$6:$C$90)+COUNTIF($C$6:$C$90,C6)-1,"")</f>
        <v>1-3</v>
      </c>
      <c r="C6" s="64">
        <f aca="true" t="shared" si="1" ref="C6:C37">D6/$D$5*100</f>
        <v>100</v>
      </c>
      <c r="D6" s="64">
        <f t="shared" si="0"/>
        <v>22</v>
      </c>
      <c r="E6" s="55">
        <f>'10.1'!G24</f>
        <v>2</v>
      </c>
      <c r="F6" s="56">
        <f>'10.2'!G25</f>
        <v>2</v>
      </c>
      <c r="G6" s="56">
        <f>'10.3'!G24</f>
        <v>2</v>
      </c>
      <c r="H6" s="56">
        <f>'10.4'!G24</f>
        <v>2</v>
      </c>
      <c r="I6" s="56">
        <f>'10.5'!G25</f>
        <v>2</v>
      </c>
      <c r="J6" s="56">
        <f>'10.6'!G25</f>
        <v>2</v>
      </c>
      <c r="K6" s="56">
        <f>'10.7'!G24</f>
        <v>2</v>
      </c>
      <c r="L6" s="56">
        <f>'10.8'!G24</f>
        <v>2</v>
      </c>
      <c r="M6" s="56">
        <f>'10.9'!G25</f>
        <v>2</v>
      </c>
      <c r="N6" s="56">
        <f>'10.10'!G24</f>
        <v>2</v>
      </c>
      <c r="O6" s="56">
        <f>'10.11'!G25</f>
        <v>2</v>
      </c>
    </row>
    <row r="7" spans="1:15" ht="15.75" customHeight="1">
      <c r="A7" s="47" t="s">
        <v>46</v>
      </c>
      <c r="B7" s="54" t="str">
        <f aca="true" t="shared" si="2" ref="B7:B70">RANK(C7,$C$6:$C$90)&amp;IF(COUNTIF($C$6:$C$90,C7)&gt;1,"-"&amp;RANK(C7,$C$6:$C$90)+COUNTIF($C$6:$C$90,C7)-1,"")</f>
        <v>1-3</v>
      </c>
      <c r="C7" s="64">
        <f t="shared" si="1"/>
        <v>100</v>
      </c>
      <c r="D7" s="64">
        <f t="shared" si="0"/>
        <v>22</v>
      </c>
      <c r="E7" s="55">
        <f>'10.1'!G56</f>
        <v>2</v>
      </c>
      <c r="F7" s="56">
        <f>'10.2'!G57</f>
        <v>2</v>
      </c>
      <c r="G7" s="56">
        <f>'10.3'!G56</f>
        <v>2</v>
      </c>
      <c r="H7" s="56">
        <f>'10.4'!G56</f>
        <v>2</v>
      </c>
      <c r="I7" s="56">
        <f>'10.5'!G57</f>
        <v>2</v>
      </c>
      <c r="J7" s="56">
        <f>'10.6'!G57</f>
        <v>2</v>
      </c>
      <c r="K7" s="56">
        <f>'10.7'!G56</f>
        <v>2</v>
      </c>
      <c r="L7" s="56">
        <f>'10.8'!G56</f>
        <v>2</v>
      </c>
      <c r="M7" s="56">
        <f>'10.9'!G57</f>
        <v>2</v>
      </c>
      <c r="N7" s="56">
        <f>'10.10'!G56</f>
        <v>2</v>
      </c>
      <c r="O7" s="56">
        <f>'10.11'!G57</f>
        <v>2</v>
      </c>
    </row>
    <row r="8" spans="1:15" ht="15.75" customHeight="1">
      <c r="A8" s="96" t="s">
        <v>65</v>
      </c>
      <c r="B8" s="54" t="str">
        <f t="shared" si="2"/>
        <v>1-3</v>
      </c>
      <c r="C8" s="64">
        <f t="shared" si="1"/>
        <v>100</v>
      </c>
      <c r="D8" s="64">
        <f t="shared" si="0"/>
        <v>22</v>
      </c>
      <c r="E8" s="55">
        <f>'10.1'!G75</f>
        <v>2</v>
      </c>
      <c r="F8" s="56">
        <f>'10.2'!G76</f>
        <v>2</v>
      </c>
      <c r="G8" s="56">
        <f>'10.3'!G75</f>
        <v>2</v>
      </c>
      <c r="H8" s="56">
        <f>'10.4'!G75</f>
        <v>2</v>
      </c>
      <c r="I8" s="56">
        <f>'10.5'!G76</f>
        <v>2</v>
      </c>
      <c r="J8" s="56">
        <f>'10.6'!G76</f>
        <v>2</v>
      </c>
      <c r="K8" s="56">
        <f>'10.7'!G75</f>
        <v>2</v>
      </c>
      <c r="L8" s="56">
        <f>'10.8'!G75</f>
        <v>2</v>
      </c>
      <c r="M8" s="56">
        <f>'10.9'!G76</f>
        <v>2</v>
      </c>
      <c r="N8" s="56">
        <f>'10.10'!G75</f>
        <v>2</v>
      </c>
      <c r="O8" s="56">
        <f>'10.11'!G76</f>
        <v>2</v>
      </c>
    </row>
    <row r="9" spans="1:15" ht="15.75" customHeight="1">
      <c r="A9" s="47" t="s">
        <v>2</v>
      </c>
      <c r="B9" s="54" t="str">
        <f t="shared" si="2"/>
        <v>4-13</v>
      </c>
      <c r="C9" s="64">
        <f t="shared" si="1"/>
        <v>95.45454545454545</v>
      </c>
      <c r="D9" s="64">
        <f t="shared" si="0"/>
        <v>21</v>
      </c>
      <c r="E9" s="55">
        <f>'10.1'!G9</f>
        <v>2</v>
      </c>
      <c r="F9" s="56">
        <f>'10.2'!G10</f>
        <v>2</v>
      </c>
      <c r="G9" s="56">
        <f>'10.3'!G9</f>
        <v>2</v>
      </c>
      <c r="H9" s="56">
        <f>'10.4'!G9</f>
        <v>2</v>
      </c>
      <c r="I9" s="56">
        <f>'10.5'!G10</f>
        <v>2</v>
      </c>
      <c r="J9" s="56">
        <f>'10.6'!G10</f>
        <v>2</v>
      </c>
      <c r="K9" s="56">
        <f>'10.7'!G9</f>
        <v>2</v>
      </c>
      <c r="L9" s="56">
        <f>'10.8'!G9</f>
        <v>2</v>
      </c>
      <c r="M9" s="56">
        <f>'10.9'!G10</f>
        <v>2</v>
      </c>
      <c r="N9" s="56">
        <f>'10.10'!G9</f>
        <v>2</v>
      </c>
      <c r="O9" s="56">
        <f>'10.11'!G10</f>
        <v>1</v>
      </c>
    </row>
    <row r="10" spans="1:15" ht="15.75" customHeight="1">
      <c r="A10" s="47" t="s">
        <v>26</v>
      </c>
      <c r="B10" s="54" t="str">
        <f t="shared" si="2"/>
        <v>4-13</v>
      </c>
      <c r="C10" s="64">
        <f t="shared" si="1"/>
        <v>95.45454545454545</v>
      </c>
      <c r="D10" s="64">
        <f t="shared" si="0"/>
        <v>21</v>
      </c>
      <c r="E10" s="55">
        <f>'10.1'!G33</f>
        <v>2</v>
      </c>
      <c r="F10" s="56">
        <f>'10.2'!G34</f>
        <v>2</v>
      </c>
      <c r="G10" s="56">
        <f>'10.3'!G33</f>
        <v>2</v>
      </c>
      <c r="H10" s="56">
        <f>'10.4'!G33</f>
        <v>2</v>
      </c>
      <c r="I10" s="56">
        <f>'10.5'!G34</f>
        <v>2</v>
      </c>
      <c r="J10" s="56">
        <f>'10.6'!G34</f>
        <v>2</v>
      </c>
      <c r="K10" s="56">
        <f>'10.7'!G33</f>
        <v>2</v>
      </c>
      <c r="L10" s="56">
        <f>'10.8'!G33</f>
        <v>2</v>
      </c>
      <c r="M10" s="56">
        <f>'10.9'!G34</f>
        <v>2</v>
      </c>
      <c r="N10" s="56">
        <f>'10.10'!G33</f>
        <v>2</v>
      </c>
      <c r="O10" s="56">
        <f>'10.11'!G34</f>
        <v>1</v>
      </c>
    </row>
    <row r="11" spans="1:15" ht="15.75" customHeight="1">
      <c r="A11" s="47" t="s">
        <v>27</v>
      </c>
      <c r="B11" s="54" t="str">
        <f t="shared" si="2"/>
        <v>4-13</v>
      </c>
      <c r="C11" s="64">
        <f t="shared" si="1"/>
        <v>95.45454545454545</v>
      </c>
      <c r="D11" s="64">
        <f t="shared" si="0"/>
        <v>21</v>
      </c>
      <c r="E11" s="55">
        <f>'10.1'!G34</f>
        <v>2</v>
      </c>
      <c r="F11" s="56">
        <f>'10.2'!G35</f>
        <v>2</v>
      </c>
      <c r="G11" s="56">
        <f>'10.3'!G34</f>
        <v>2</v>
      </c>
      <c r="H11" s="56">
        <f>'10.4'!G34</f>
        <v>2</v>
      </c>
      <c r="I11" s="56">
        <f>'10.5'!G35</f>
        <v>2</v>
      </c>
      <c r="J11" s="56">
        <f>'10.6'!G35</f>
        <v>2</v>
      </c>
      <c r="K11" s="56">
        <f>'10.7'!G34</f>
        <v>2</v>
      </c>
      <c r="L11" s="56">
        <f>'10.8'!G34</f>
        <v>2</v>
      </c>
      <c r="M11" s="56">
        <f>'10.9'!G35</f>
        <v>2</v>
      </c>
      <c r="N11" s="56">
        <f>'10.10'!G34</f>
        <v>2</v>
      </c>
      <c r="O11" s="56">
        <f>'10.11'!G35</f>
        <v>1</v>
      </c>
    </row>
    <row r="12" spans="1:15" ht="15.75" customHeight="1">
      <c r="A12" s="47" t="s">
        <v>34</v>
      </c>
      <c r="B12" s="54" t="str">
        <f t="shared" si="2"/>
        <v>4-13</v>
      </c>
      <c r="C12" s="64">
        <f t="shared" si="1"/>
        <v>95.45454545454545</v>
      </c>
      <c r="D12" s="64">
        <f t="shared" si="0"/>
        <v>21</v>
      </c>
      <c r="E12" s="55">
        <f>'10.1'!G42</f>
        <v>2</v>
      </c>
      <c r="F12" s="56">
        <f>'10.2'!G43</f>
        <v>2</v>
      </c>
      <c r="G12" s="56">
        <f>'10.3'!G42</f>
        <v>2</v>
      </c>
      <c r="H12" s="56">
        <f>'10.4'!G42</f>
        <v>2</v>
      </c>
      <c r="I12" s="56">
        <f>'10.5'!G43</f>
        <v>2</v>
      </c>
      <c r="J12" s="56">
        <f>'10.6'!G43</f>
        <v>2</v>
      </c>
      <c r="K12" s="56">
        <f>'10.7'!G42</f>
        <v>2</v>
      </c>
      <c r="L12" s="56">
        <f>'10.8'!G42</f>
        <v>2</v>
      </c>
      <c r="M12" s="56">
        <f>'10.9'!G43</f>
        <v>2</v>
      </c>
      <c r="N12" s="56">
        <f>'10.10'!G42</f>
        <v>2</v>
      </c>
      <c r="O12" s="56">
        <f>'10.11'!G43</f>
        <v>1</v>
      </c>
    </row>
    <row r="13" spans="1:15" ht="15.75" customHeight="1">
      <c r="A13" s="47" t="s">
        <v>36</v>
      </c>
      <c r="B13" s="54" t="str">
        <f t="shared" si="2"/>
        <v>4-13</v>
      </c>
      <c r="C13" s="64">
        <f t="shared" si="1"/>
        <v>95.45454545454545</v>
      </c>
      <c r="D13" s="64">
        <f t="shared" si="0"/>
        <v>21</v>
      </c>
      <c r="E13" s="55">
        <f>'10.1'!G44</f>
        <v>2</v>
      </c>
      <c r="F13" s="56">
        <f>'10.2'!G45</f>
        <v>2</v>
      </c>
      <c r="G13" s="56">
        <f>'10.3'!G44</f>
        <v>2</v>
      </c>
      <c r="H13" s="56">
        <f>'10.4'!G44</f>
        <v>2</v>
      </c>
      <c r="I13" s="56">
        <f>'10.5'!G45</f>
        <v>2</v>
      </c>
      <c r="J13" s="56">
        <f>'10.6'!G45</f>
        <v>2</v>
      </c>
      <c r="K13" s="56">
        <f>'10.7'!G44</f>
        <v>2</v>
      </c>
      <c r="L13" s="56">
        <f>'10.8'!G44</f>
        <v>2</v>
      </c>
      <c r="M13" s="56">
        <f>'10.9'!G45</f>
        <v>2</v>
      </c>
      <c r="N13" s="56">
        <f>'10.10'!G44</f>
        <v>2</v>
      </c>
      <c r="O13" s="56">
        <f>'10.11'!G45</f>
        <v>1</v>
      </c>
    </row>
    <row r="14" spans="1:15" s="2" customFormat="1" ht="15.75" customHeight="1">
      <c r="A14" s="47" t="s">
        <v>51</v>
      </c>
      <c r="B14" s="54" t="str">
        <f t="shared" si="2"/>
        <v>4-13</v>
      </c>
      <c r="C14" s="64">
        <f t="shared" si="1"/>
        <v>95.45454545454545</v>
      </c>
      <c r="D14" s="64">
        <f t="shared" si="0"/>
        <v>21</v>
      </c>
      <c r="E14" s="55">
        <f>'10.1'!G61</f>
        <v>2</v>
      </c>
      <c r="F14" s="56">
        <f>'10.2'!G62</f>
        <v>2</v>
      </c>
      <c r="G14" s="56">
        <f>'10.3'!G61</f>
        <v>2</v>
      </c>
      <c r="H14" s="56">
        <f>'10.4'!G61</f>
        <v>2</v>
      </c>
      <c r="I14" s="56">
        <f>'10.5'!G62</f>
        <v>2</v>
      </c>
      <c r="J14" s="56">
        <f>'10.6'!G62</f>
        <v>2</v>
      </c>
      <c r="K14" s="56">
        <f>'10.7'!G61</f>
        <v>2</v>
      </c>
      <c r="L14" s="56">
        <f>'10.8'!G61</f>
        <v>2</v>
      </c>
      <c r="M14" s="56">
        <f>'10.9'!G62</f>
        <v>2</v>
      </c>
      <c r="N14" s="56">
        <f>'10.10'!G61</f>
        <v>2</v>
      </c>
      <c r="O14" s="56">
        <f>'10.11'!G62</f>
        <v>1</v>
      </c>
    </row>
    <row r="15" spans="1:15" ht="15.75" customHeight="1">
      <c r="A15" s="47" t="s">
        <v>55</v>
      </c>
      <c r="B15" s="54" t="str">
        <f t="shared" si="2"/>
        <v>4-13</v>
      </c>
      <c r="C15" s="64">
        <f t="shared" si="1"/>
        <v>95.45454545454545</v>
      </c>
      <c r="D15" s="64">
        <f t="shared" si="0"/>
        <v>21</v>
      </c>
      <c r="E15" s="55">
        <f>'10.1'!G65</f>
        <v>2</v>
      </c>
      <c r="F15" s="56">
        <f>'10.2'!G66</f>
        <v>2</v>
      </c>
      <c r="G15" s="56">
        <f>'10.3'!G65</f>
        <v>2</v>
      </c>
      <c r="H15" s="56">
        <f>'10.4'!G65</f>
        <v>2</v>
      </c>
      <c r="I15" s="56">
        <f>'10.5'!G66</f>
        <v>2</v>
      </c>
      <c r="J15" s="56">
        <f>'10.6'!G66</f>
        <v>2</v>
      </c>
      <c r="K15" s="56">
        <f>'10.7'!G65</f>
        <v>2</v>
      </c>
      <c r="L15" s="56">
        <f>'10.8'!G65</f>
        <v>2</v>
      </c>
      <c r="M15" s="56">
        <f>'10.9'!G66</f>
        <v>2</v>
      </c>
      <c r="N15" s="56">
        <f>'10.10'!G65</f>
        <v>2</v>
      </c>
      <c r="O15" s="56">
        <f>'10.11'!G66</f>
        <v>1</v>
      </c>
    </row>
    <row r="16" spans="1:15" ht="15.75" customHeight="1">
      <c r="A16" s="47" t="s">
        <v>66</v>
      </c>
      <c r="B16" s="54" t="str">
        <f t="shared" si="2"/>
        <v>4-13</v>
      </c>
      <c r="C16" s="64">
        <f t="shared" si="1"/>
        <v>95.45454545454545</v>
      </c>
      <c r="D16" s="64">
        <f t="shared" si="0"/>
        <v>21</v>
      </c>
      <c r="E16" s="55">
        <f>'10.1'!G76</f>
        <v>2</v>
      </c>
      <c r="F16" s="56">
        <f>'10.2'!G77</f>
        <v>2</v>
      </c>
      <c r="G16" s="56">
        <f>'10.3'!G76</f>
        <v>2</v>
      </c>
      <c r="H16" s="56">
        <f>'10.4'!G76</f>
        <v>2</v>
      </c>
      <c r="I16" s="56">
        <f>'10.5'!G77</f>
        <v>2</v>
      </c>
      <c r="J16" s="56">
        <f>'10.6'!G77</f>
        <v>2</v>
      </c>
      <c r="K16" s="56">
        <f>'10.7'!G76</f>
        <v>2</v>
      </c>
      <c r="L16" s="56">
        <f>'10.8'!G76</f>
        <v>2</v>
      </c>
      <c r="M16" s="56">
        <f>'10.9'!G77</f>
        <v>2</v>
      </c>
      <c r="N16" s="56">
        <f>'10.10'!G76</f>
        <v>2</v>
      </c>
      <c r="O16" s="56">
        <f>'10.11'!G77</f>
        <v>1</v>
      </c>
    </row>
    <row r="17" spans="1:15" ht="15.75" customHeight="1">
      <c r="A17" s="47" t="s">
        <v>74</v>
      </c>
      <c r="B17" s="54" t="str">
        <f t="shared" si="2"/>
        <v>4-13</v>
      </c>
      <c r="C17" s="64">
        <f t="shared" si="1"/>
        <v>95.45454545454545</v>
      </c>
      <c r="D17" s="64">
        <f t="shared" si="0"/>
        <v>21</v>
      </c>
      <c r="E17" s="55">
        <f>'10.1'!G84</f>
        <v>2</v>
      </c>
      <c r="F17" s="56">
        <f>'10.2'!G85</f>
        <v>2</v>
      </c>
      <c r="G17" s="56">
        <f>'10.3'!G84</f>
        <v>2</v>
      </c>
      <c r="H17" s="56">
        <f>'10.4'!G84</f>
        <v>2</v>
      </c>
      <c r="I17" s="56">
        <f>'10.5'!G85</f>
        <v>2</v>
      </c>
      <c r="J17" s="56">
        <f>'10.6'!G85</f>
        <v>2</v>
      </c>
      <c r="K17" s="56">
        <f>'10.7'!G84</f>
        <v>2</v>
      </c>
      <c r="L17" s="56">
        <f>'10.8'!G84</f>
        <v>2</v>
      </c>
      <c r="M17" s="56">
        <f>'10.9'!G85</f>
        <v>2</v>
      </c>
      <c r="N17" s="56">
        <f>'10.10'!G84</f>
        <v>2</v>
      </c>
      <c r="O17" s="56">
        <f>'10.11'!G85</f>
        <v>1</v>
      </c>
    </row>
    <row r="18" spans="1:15" s="2" customFormat="1" ht="15.75" customHeight="1">
      <c r="A18" s="47" t="s">
        <v>78</v>
      </c>
      <c r="B18" s="54" t="str">
        <f t="shared" si="2"/>
        <v>4-13</v>
      </c>
      <c r="C18" s="64">
        <f t="shared" si="1"/>
        <v>95.45454545454545</v>
      </c>
      <c r="D18" s="64">
        <f t="shared" si="0"/>
        <v>21</v>
      </c>
      <c r="E18" s="55">
        <f>'10.1'!G88</f>
        <v>2</v>
      </c>
      <c r="F18" s="56">
        <f>'10.2'!G89</f>
        <v>2</v>
      </c>
      <c r="G18" s="56">
        <f>'10.3'!G88</f>
        <v>2</v>
      </c>
      <c r="H18" s="56">
        <f>'10.4'!G88</f>
        <v>2</v>
      </c>
      <c r="I18" s="56">
        <f>'10.5'!G89</f>
        <v>2</v>
      </c>
      <c r="J18" s="56">
        <f>'10.6'!G89</f>
        <v>2</v>
      </c>
      <c r="K18" s="56">
        <f>'10.7'!G88</f>
        <v>2</v>
      </c>
      <c r="L18" s="56">
        <f>'10.8'!G88</f>
        <v>2</v>
      </c>
      <c r="M18" s="56">
        <f>'10.9'!G89</f>
        <v>2</v>
      </c>
      <c r="N18" s="56">
        <f>'10.10'!G88</f>
        <v>2</v>
      </c>
      <c r="O18" s="56">
        <f>'10.11'!G89</f>
        <v>1</v>
      </c>
    </row>
    <row r="19" spans="1:15" ht="15.75" customHeight="1">
      <c r="A19" s="47" t="s">
        <v>15</v>
      </c>
      <c r="B19" s="54" t="str">
        <f t="shared" si="2"/>
        <v>14</v>
      </c>
      <c r="C19" s="64">
        <f t="shared" si="1"/>
        <v>93.18181818181817</v>
      </c>
      <c r="D19" s="64">
        <f t="shared" si="0"/>
        <v>20.5</v>
      </c>
      <c r="E19" s="55">
        <f>'10.1'!G22</f>
        <v>2</v>
      </c>
      <c r="F19" s="56">
        <f>'10.2'!G23</f>
        <v>2</v>
      </c>
      <c r="G19" s="56">
        <f>'10.3'!G22</f>
        <v>2</v>
      </c>
      <c r="H19" s="56">
        <f>'10.4'!G22</f>
        <v>2</v>
      </c>
      <c r="I19" s="56">
        <f>'10.5'!G23</f>
        <v>2</v>
      </c>
      <c r="J19" s="56">
        <f>'10.6'!G23</f>
        <v>2</v>
      </c>
      <c r="K19" s="56">
        <f>'10.7'!G22</f>
        <v>2</v>
      </c>
      <c r="L19" s="56">
        <f>'10.8'!G22</f>
        <v>2</v>
      </c>
      <c r="M19" s="56">
        <f>'10.9'!G23</f>
        <v>2</v>
      </c>
      <c r="N19" s="56">
        <f>'10.10'!G22</f>
        <v>2</v>
      </c>
      <c r="O19" s="56">
        <f>'10.11'!G23</f>
        <v>0.5</v>
      </c>
    </row>
    <row r="20" spans="1:15" ht="15.75" customHeight="1">
      <c r="A20" s="47" t="s">
        <v>5</v>
      </c>
      <c r="B20" s="54" t="str">
        <f t="shared" si="2"/>
        <v>15-23</v>
      </c>
      <c r="C20" s="64">
        <f t="shared" si="1"/>
        <v>90.9090909090909</v>
      </c>
      <c r="D20" s="64">
        <f t="shared" si="0"/>
        <v>20</v>
      </c>
      <c r="E20" s="55">
        <f>'10.1'!G12</f>
        <v>2</v>
      </c>
      <c r="F20" s="56">
        <f>'10.2'!G13</f>
        <v>2</v>
      </c>
      <c r="G20" s="56">
        <f>'10.3'!G12</f>
        <v>2</v>
      </c>
      <c r="H20" s="56">
        <f>'10.4'!G12</f>
        <v>2</v>
      </c>
      <c r="I20" s="56">
        <f>'10.5'!G13</f>
        <v>2</v>
      </c>
      <c r="J20" s="56">
        <f>'10.6'!G13</f>
        <v>2</v>
      </c>
      <c r="K20" s="56">
        <f>'10.7'!G12</f>
        <v>2</v>
      </c>
      <c r="L20" s="56">
        <f>'10.8'!G12</f>
        <v>2</v>
      </c>
      <c r="M20" s="56">
        <f>'10.9'!G13</f>
        <v>2</v>
      </c>
      <c r="N20" s="56">
        <f>'10.10'!G12</f>
        <v>2</v>
      </c>
      <c r="O20" s="56">
        <f>'10.11'!G13</f>
        <v>0</v>
      </c>
    </row>
    <row r="21" spans="1:15" ht="15.75" customHeight="1">
      <c r="A21" s="47" t="s">
        <v>10</v>
      </c>
      <c r="B21" s="54" t="str">
        <f t="shared" si="2"/>
        <v>15-23</v>
      </c>
      <c r="C21" s="64">
        <f t="shared" si="1"/>
        <v>90.9090909090909</v>
      </c>
      <c r="D21" s="64">
        <f t="shared" si="0"/>
        <v>20</v>
      </c>
      <c r="E21" s="55">
        <f>'10.1'!G17</f>
        <v>2</v>
      </c>
      <c r="F21" s="56">
        <f>'10.2'!G18</f>
        <v>2</v>
      </c>
      <c r="G21" s="56">
        <f>'10.3'!G17</f>
        <v>2</v>
      </c>
      <c r="H21" s="56">
        <f>'10.4'!G17</f>
        <v>2</v>
      </c>
      <c r="I21" s="56">
        <f>'10.5'!G18</f>
        <v>2</v>
      </c>
      <c r="J21" s="56">
        <f>'10.6'!G18</f>
        <v>2</v>
      </c>
      <c r="K21" s="56">
        <f>'10.7'!G17</f>
        <v>2</v>
      </c>
      <c r="L21" s="56">
        <f>'10.8'!G17</f>
        <v>2</v>
      </c>
      <c r="M21" s="56">
        <f>'10.9'!G18</f>
        <v>2</v>
      </c>
      <c r="N21" s="56">
        <f>'10.10'!G17</f>
        <v>2</v>
      </c>
      <c r="O21" s="56">
        <f>'10.11'!G18</f>
        <v>0</v>
      </c>
    </row>
    <row r="22" spans="1:15" ht="15.75" customHeight="1">
      <c r="A22" s="47" t="s">
        <v>14</v>
      </c>
      <c r="B22" s="54" t="str">
        <f t="shared" si="2"/>
        <v>15-23</v>
      </c>
      <c r="C22" s="64">
        <f t="shared" si="1"/>
        <v>90.9090909090909</v>
      </c>
      <c r="D22" s="64">
        <f t="shared" si="0"/>
        <v>20</v>
      </c>
      <c r="E22" s="55">
        <f>'10.1'!G21</f>
        <v>2</v>
      </c>
      <c r="F22" s="56">
        <f>'10.2'!G22</f>
        <v>2</v>
      </c>
      <c r="G22" s="56">
        <f>'10.3'!G21</f>
        <v>2</v>
      </c>
      <c r="H22" s="56">
        <f>'10.4'!G21</f>
        <v>2</v>
      </c>
      <c r="I22" s="56">
        <f>'10.5'!G22</f>
        <v>2</v>
      </c>
      <c r="J22" s="56">
        <f>'10.6'!G22</f>
        <v>2</v>
      </c>
      <c r="K22" s="56">
        <f>'10.7'!G21</f>
        <v>2</v>
      </c>
      <c r="L22" s="56">
        <f>'10.8'!G21</f>
        <v>2</v>
      </c>
      <c r="M22" s="56">
        <f>'10.9'!G22</f>
        <v>2</v>
      </c>
      <c r="N22" s="56">
        <f>'10.10'!G21</f>
        <v>2</v>
      </c>
      <c r="O22" s="56">
        <f>'10.11'!G22</f>
        <v>0</v>
      </c>
    </row>
    <row r="23" spans="1:15" ht="15.75" customHeight="1">
      <c r="A23" s="47" t="s">
        <v>16</v>
      </c>
      <c r="B23" s="54" t="str">
        <f t="shared" si="2"/>
        <v>15-23</v>
      </c>
      <c r="C23" s="64">
        <f t="shared" si="1"/>
        <v>90.9090909090909</v>
      </c>
      <c r="D23" s="64">
        <f t="shared" si="0"/>
        <v>20</v>
      </c>
      <c r="E23" s="55">
        <f>'10.1'!G23</f>
        <v>2</v>
      </c>
      <c r="F23" s="56">
        <f>'10.2'!G24</f>
        <v>2</v>
      </c>
      <c r="G23" s="56">
        <f>'10.3'!G23</f>
        <v>2</v>
      </c>
      <c r="H23" s="56">
        <f>'10.4'!G23</f>
        <v>2</v>
      </c>
      <c r="I23" s="56">
        <f>'10.5'!G24</f>
        <v>2</v>
      </c>
      <c r="J23" s="56">
        <f>'10.6'!G24</f>
        <v>2</v>
      </c>
      <c r="K23" s="56">
        <f>'10.7'!G23</f>
        <v>2</v>
      </c>
      <c r="L23" s="56">
        <f>'10.8'!G23</f>
        <v>2</v>
      </c>
      <c r="M23" s="56">
        <f>'10.9'!G24</f>
        <v>2</v>
      </c>
      <c r="N23" s="56">
        <f>'10.10'!G23</f>
        <v>2</v>
      </c>
      <c r="O23" s="56">
        <f>'10.11'!G24</f>
        <v>0</v>
      </c>
    </row>
    <row r="24" spans="1:15" ht="15.75" customHeight="1">
      <c r="A24" s="47" t="s">
        <v>44</v>
      </c>
      <c r="B24" s="54" t="str">
        <f t="shared" si="2"/>
        <v>15-23</v>
      </c>
      <c r="C24" s="64">
        <f t="shared" si="1"/>
        <v>90.9090909090909</v>
      </c>
      <c r="D24" s="64">
        <f t="shared" si="0"/>
        <v>20</v>
      </c>
      <c r="E24" s="55">
        <f>'10.1'!G54</f>
        <v>2</v>
      </c>
      <c r="F24" s="56">
        <f>'10.2'!G55</f>
        <v>2</v>
      </c>
      <c r="G24" s="56">
        <f>'10.3'!G54</f>
        <v>2</v>
      </c>
      <c r="H24" s="56">
        <f>'10.4'!G54</f>
        <v>2</v>
      </c>
      <c r="I24" s="56">
        <f>'10.5'!G55</f>
        <v>2</v>
      </c>
      <c r="J24" s="56">
        <f>'10.6'!G55</f>
        <v>2</v>
      </c>
      <c r="K24" s="56">
        <f>'10.7'!G54</f>
        <v>2</v>
      </c>
      <c r="L24" s="56">
        <f>'10.8'!G54</f>
        <v>2</v>
      </c>
      <c r="M24" s="56">
        <f>'10.9'!G55</f>
        <v>2</v>
      </c>
      <c r="N24" s="56">
        <f>'10.10'!G54</f>
        <v>2</v>
      </c>
      <c r="O24" s="56">
        <f>'10.11'!G55</f>
        <v>0</v>
      </c>
    </row>
    <row r="25" spans="1:15" ht="15.75" customHeight="1">
      <c r="A25" s="47" t="s">
        <v>54</v>
      </c>
      <c r="B25" s="54" t="str">
        <f t="shared" si="2"/>
        <v>15-23</v>
      </c>
      <c r="C25" s="64">
        <f t="shared" si="1"/>
        <v>90.9090909090909</v>
      </c>
      <c r="D25" s="64">
        <f t="shared" si="0"/>
        <v>20</v>
      </c>
      <c r="E25" s="55">
        <f>'10.1'!G64</f>
        <v>2</v>
      </c>
      <c r="F25" s="56">
        <f>'10.2'!G65</f>
        <v>2</v>
      </c>
      <c r="G25" s="56">
        <f>'10.3'!G64</f>
        <v>2</v>
      </c>
      <c r="H25" s="56">
        <f>'10.4'!G64</f>
        <v>2</v>
      </c>
      <c r="I25" s="56">
        <f>'10.5'!G65</f>
        <v>2</v>
      </c>
      <c r="J25" s="56">
        <f>'10.6'!G65</f>
        <v>2</v>
      </c>
      <c r="K25" s="56">
        <f>'10.7'!G64</f>
        <v>2</v>
      </c>
      <c r="L25" s="56">
        <f>'10.8'!G64</f>
        <v>2</v>
      </c>
      <c r="M25" s="56">
        <f>'10.9'!G65</f>
        <v>2</v>
      </c>
      <c r="N25" s="56">
        <f>'10.10'!G64</f>
        <v>2</v>
      </c>
      <c r="O25" s="56">
        <f>'10.11'!G65</f>
        <v>0</v>
      </c>
    </row>
    <row r="26" spans="1:15" s="2" customFormat="1" ht="15.75" customHeight="1">
      <c r="A26" s="47" t="s">
        <v>58</v>
      </c>
      <c r="B26" s="54" t="str">
        <f t="shared" si="2"/>
        <v>15-23</v>
      </c>
      <c r="C26" s="64">
        <f t="shared" si="1"/>
        <v>90.9090909090909</v>
      </c>
      <c r="D26" s="64">
        <f t="shared" si="0"/>
        <v>20</v>
      </c>
      <c r="E26" s="55">
        <f>'10.1'!G68</f>
        <v>2</v>
      </c>
      <c r="F26" s="56">
        <f>'10.2'!G69</f>
        <v>2</v>
      </c>
      <c r="G26" s="56">
        <f>'10.3'!G68</f>
        <v>2</v>
      </c>
      <c r="H26" s="56">
        <f>'10.4'!G68</f>
        <v>2</v>
      </c>
      <c r="I26" s="56">
        <f>'10.5'!G69</f>
        <v>2</v>
      </c>
      <c r="J26" s="56">
        <f>'10.6'!G69</f>
        <v>2</v>
      </c>
      <c r="K26" s="56">
        <f>'10.7'!G68</f>
        <v>2</v>
      </c>
      <c r="L26" s="56">
        <f>'10.8'!G68</f>
        <v>2</v>
      </c>
      <c r="M26" s="56">
        <f>'10.9'!G69</f>
        <v>2</v>
      </c>
      <c r="N26" s="56">
        <f>'10.10'!G68</f>
        <v>2</v>
      </c>
      <c r="O26" s="56">
        <f>'10.11'!G69</f>
        <v>0</v>
      </c>
    </row>
    <row r="27" spans="1:15" ht="15.75" customHeight="1">
      <c r="A27" s="47" t="s">
        <v>68</v>
      </c>
      <c r="B27" s="54" t="str">
        <f t="shared" si="2"/>
        <v>15-23</v>
      </c>
      <c r="C27" s="64">
        <f t="shared" si="1"/>
        <v>90.9090909090909</v>
      </c>
      <c r="D27" s="64">
        <f t="shared" si="0"/>
        <v>20</v>
      </c>
      <c r="E27" s="55">
        <f>'10.1'!G78</f>
        <v>2</v>
      </c>
      <c r="F27" s="56">
        <f>'10.2'!G79</f>
        <v>2</v>
      </c>
      <c r="G27" s="56">
        <f>'10.3'!G78</f>
        <v>2</v>
      </c>
      <c r="H27" s="56">
        <f>'10.4'!G78</f>
        <v>2</v>
      </c>
      <c r="I27" s="56">
        <f>'10.5'!G79</f>
        <v>2</v>
      </c>
      <c r="J27" s="56">
        <f>'10.6'!G79</f>
        <v>2</v>
      </c>
      <c r="K27" s="56">
        <f>'10.7'!G78</f>
        <v>2</v>
      </c>
      <c r="L27" s="56">
        <f>'10.8'!G78</f>
        <v>2</v>
      </c>
      <c r="M27" s="56">
        <f>'10.9'!G79</f>
        <v>2</v>
      </c>
      <c r="N27" s="56">
        <f>'10.10'!G78</f>
        <v>2</v>
      </c>
      <c r="O27" s="56">
        <f>'10.11'!G79</f>
        <v>0</v>
      </c>
    </row>
    <row r="28" spans="1:15" ht="15.75" customHeight="1">
      <c r="A28" s="47" t="s">
        <v>72</v>
      </c>
      <c r="B28" s="54" t="str">
        <f t="shared" si="2"/>
        <v>15-23</v>
      </c>
      <c r="C28" s="64">
        <f t="shared" si="1"/>
        <v>90.9090909090909</v>
      </c>
      <c r="D28" s="64">
        <f t="shared" si="0"/>
        <v>20</v>
      </c>
      <c r="E28" s="55">
        <f>'10.1'!G82</f>
        <v>2</v>
      </c>
      <c r="F28" s="56">
        <f>'10.2'!G83</f>
        <v>2</v>
      </c>
      <c r="G28" s="56">
        <f>'10.3'!G82</f>
        <v>2</v>
      </c>
      <c r="H28" s="56">
        <f>'10.4'!G82</f>
        <v>2</v>
      </c>
      <c r="I28" s="56">
        <f>'10.5'!G83</f>
        <v>2</v>
      </c>
      <c r="J28" s="56">
        <f>'10.6'!G83</f>
        <v>2</v>
      </c>
      <c r="K28" s="56">
        <f>'10.7'!G82</f>
        <v>2</v>
      </c>
      <c r="L28" s="56">
        <f>'10.8'!G82</f>
        <v>2</v>
      </c>
      <c r="M28" s="56">
        <f>'10.9'!G83</f>
        <v>2</v>
      </c>
      <c r="N28" s="56">
        <f>'10.10'!G82</f>
        <v>2</v>
      </c>
      <c r="O28" s="56">
        <f>'10.11'!G83</f>
        <v>0</v>
      </c>
    </row>
    <row r="29" spans="1:15" ht="15.75" customHeight="1">
      <c r="A29" s="47" t="s">
        <v>69</v>
      </c>
      <c r="B29" s="54" t="str">
        <f t="shared" si="2"/>
        <v>24</v>
      </c>
      <c r="C29" s="64">
        <f t="shared" si="1"/>
        <v>88.63636363636364</v>
      </c>
      <c r="D29" s="64">
        <f t="shared" si="0"/>
        <v>19.5</v>
      </c>
      <c r="E29" s="55">
        <f>'10.1'!G79</f>
        <v>1</v>
      </c>
      <c r="F29" s="56">
        <f>'10.2'!G80</f>
        <v>2</v>
      </c>
      <c r="G29" s="56">
        <f>'10.3'!G79</f>
        <v>2</v>
      </c>
      <c r="H29" s="56">
        <f>'10.4'!G79</f>
        <v>2</v>
      </c>
      <c r="I29" s="56">
        <f>'10.5'!G80</f>
        <v>2</v>
      </c>
      <c r="J29" s="56">
        <f>'10.6'!G80</f>
        <v>2</v>
      </c>
      <c r="K29" s="56">
        <f>'10.7'!G79</f>
        <v>2</v>
      </c>
      <c r="L29" s="56">
        <f>'10.8'!G79</f>
        <v>2</v>
      </c>
      <c r="M29" s="56">
        <f>'10.9'!G80</f>
        <v>2</v>
      </c>
      <c r="N29" s="56">
        <f>'10.10'!G79</f>
        <v>2</v>
      </c>
      <c r="O29" s="56">
        <f>'10.11'!G80</f>
        <v>0.5</v>
      </c>
    </row>
    <row r="30" spans="1:15" ht="15.75" customHeight="1">
      <c r="A30" s="47" t="s">
        <v>41</v>
      </c>
      <c r="B30" s="54" t="str">
        <f t="shared" si="2"/>
        <v>25-31</v>
      </c>
      <c r="C30" s="64">
        <f t="shared" si="1"/>
        <v>86.36363636363636</v>
      </c>
      <c r="D30" s="64">
        <f t="shared" si="0"/>
        <v>19</v>
      </c>
      <c r="E30" s="55">
        <f>'10.1'!G50</f>
        <v>2</v>
      </c>
      <c r="F30" s="56">
        <f>'10.2'!G51</f>
        <v>2</v>
      </c>
      <c r="G30" s="56">
        <f>'10.3'!G50</f>
        <v>2</v>
      </c>
      <c r="H30" s="56">
        <f>'10.4'!G50</f>
        <v>2</v>
      </c>
      <c r="I30" s="56">
        <f>'10.5'!G51</f>
        <v>2</v>
      </c>
      <c r="J30" s="56">
        <f>'10.6'!G51</f>
        <v>1</v>
      </c>
      <c r="K30" s="56">
        <f>'10.7'!G50</f>
        <v>2</v>
      </c>
      <c r="L30" s="56">
        <f>'10.8'!G50</f>
        <v>2</v>
      </c>
      <c r="M30" s="56">
        <f>'10.9'!G51</f>
        <v>1</v>
      </c>
      <c r="N30" s="56">
        <f>'10.10'!G50</f>
        <v>2</v>
      </c>
      <c r="O30" s="56">
        <f>'10.11'!G51</f>
        <v>1</v>
      </c>
    </row>
    <row r="31" spans="1:15" ht="15.75" customHeight="1">
      <c r="A31" s="47" t="s">
        <v>50</v>
      </c>
      <c r="B31" s="54" t="str">
        <f t="shared" si="2"/>
        <v>25-31</v>
      </c>
      <c r="C31" s="64">
        <f t="shared" si="1"/>
        <v>86.36363636363636</v>
      </c>
      <c r="D31" s="64">
        <f t="shared" si="0"/>
        <v>19</v>
      </c>
      <c r="E31" s="55">
        <f>'10.1'!G60</f>
        <v>2</v>
      </c>
      <c r="F31" s="56">
        <f>'10.2'!G61</f>
        <v>2</v>
      </c>
      <c r="G31" s="56">
        <f>'10.3'!G60</f>
        <v>2</v>
      </c>
      <c r="H31" s="56">
        <f>'10.4'!G60</f>
        <v>2</v>
      </c>
      <c r="I31" s="56">
        <f>'10.5'!G61</f>
        <v>2</v>
      </c>
      <c r="J31" s="56">
        <f>'10.6'!G61</f>
        <v>2</v>
      </c>
      <c r="K31" s="56">
        <f>'10.7'!G60</f>
        <v>2</v>
      </c>
      <c r="L31" s="56">
        <f>'10.8'!G60</f>
        <v>2</v>
      </c>
      <c r="M31" s="56">
        <f>'10.9'!G61</f>
        <v>1</v>
      </c>
      <c r="N31" s="56">
        <f>'10.10'!G60</f>
        <v>2</v>
      </c>
      <c r="O31" s="56">
        <f>'10.11'!G61</f>
        <v>0</v>
      </c>
    </row>
    <row r="32" spans="1:15" s="2" customFormat="1" ht="15.75" customHeight="1">
      <c r="A32" s="47" t="s">
        <v>56</v>
      </c>
      <c r="B32" s="54" t="str">
        <f t="shared" si="2"/>
        <v>25-31</v>
      </c>
      <c r="C32" s="64">
        <f t="shared" si="1"/>
        <v>86.36363636363636</v>
      </c>
      <c r="D32" s="64">
        <f t="shared" si="0"/>
        <v>19</v>
      </c>
      <c r="E32" s="55">
        <f>'10.1'!G66</f>
        <v>2</v>
      </c>
      <c r="F32" s="56">
        <f>'10.2'!G67</f>
        <v>2</v>
      </c>
      <c r="G32" s="56">
        <f>'10.3'!G66</f>
        <v>2</v>
      </c>
      <c r="H32" s="56">
        <f>'10.4'!G66</f>
        <v>2</v>
      </c>
      <c r="I32" s="56">
        <f>'10.5'!G67</f>
        <v>2</v>
      </c>
      <c r="J32" s="56">
        <f>'10.6'!G67</f>
        <v>2</v>
      </c>
      <c r="K32" s="56">
        <f>'10.7'!G66</f>
        <v>2</v>
      </c>
      <c r="L32" s="56">
        <f>'10.8'!G66</f>
        <v>2</v>
      </c>
      <c r="M32" s="56">
        <f>'10.9'!G67</f>
        <v>1</v>
      </c>
      <c r="N32" s="56">
        <f>'10.10'!G66</f>
        <v>2</v>
      </c>
      <c r="O32" s="56">
        <f>'10.11'!G67</f>
        <v>0</v>
      </c>
    </row>
    <row r="33" spans="1:15" s="2" customFormat="1" ht="15.75" customHeight="1">
      <c r="A33" s="47" t="s">
        <v>62</v>
      </c>
      <c r="B33" s="54" t="str">
        <f t="shared" si="2"/>
        <v>25-31</v>
      </c>
      <c r="C33" s="64">
        <f t="shared" si="1"/>
        <v>86.36363636363636</v>
      </c>
      <c r="D33" s="64">
        <f t="shared" si="0"/>
        <v>19</v>
      </c>
      <c r="E33" s="55">
        <f>'10.1'!G72</f>
        <v>1</v>
      </c>
      <c r="F33" s="56">
        <f>'10.2'!G73</f>
        <v>2</v>
      </c>
      <c r="G33" s="56">
        <f>'10.3'!G72</f>
        <v>2</v>
      </c>
      <c r="H33" s="56">
        <f>'10.4'!G72</f>
        <v>2</v>
      </c>
      <c r="I33" s="56">
        <f>'10.5'!G73</f>
        <v>2</v>
      </c>
      <c r="J33" s="56">
        <f>'10.6'!G73</f>
        <v>2</v>
      </c>
      <c r="K33" s="56">
        <f>'10.7'!G72</f>
        <v>2</v>
      </c>
      <c r="L33" s="56">
        <f>'10.8'!G72</f>
        <v>2</v>
      </c>
      <c r="M33" s="56">
        <f>'10.9'!G73</f>
        <v>2</v>
      </c>
      <c r="N33" s="56">
        <f>'10.10'!G72</f>
        <v>2</v>
      </c>
      <c r="O33" s="56">
        <f>'10.11'!G73</f>
        <v>0</v>
      </c>
    </row>
    <row r="34" spans="1:15" ht="15.75" customHeight="1">
      <c r="A34" s="47" t="s">
        <v>75</v>
      </c>
      <c r="B34" s="54" t="str">
        <f t="shared" si="2"/>
        <v>25-31</v>
      </c>
      <c r="C34" s="64">
        <f t="shared" si="1"/>
        <v>86.36363636363636</v>
      </c>
      <c r="D34" s="64">
        <f t="shared" si="0"/>
        <v>19</v>
      </c>
      <c r="E34" s="55">
        <f>'10.1'!G85</f>
        <v>1</v>
      </c>
      <c r="F34" s="56">
        <f>'10.2'!G86</f>
        <v>2</v>
      </c>
      <c r="G34" s="56">
        <f>'10.3'!G85</f>
        <v>2</v>
      </c>
      <c r="H34" s="56">
        <f>'10.4'!G85</f>
        <v>2</v>
      </c>
      <c r="I34" s="56">
        <f>'10.5'!G86</f>
        <v>2</v>
      </c>
      <c r="J34" s="56">
        <f>'10.6'!G86</f>
        <v>2</v>
      </c>
      <c r="K34" s="56">
        <f>'10.7'!G85</f>
        <v>2</v>
      </c>
      <c r="L34" s="56">
        <f>'10.8'!G85</f>
        <v>2</v>
      </c>
      <c r="M34" s="56">
        <f>'10.9'!G86</f>
        <v>2</v>
      </c>
      <c r="N34" s="56">
        <f>'10.10'!G85</f>
        <v>2</v>
      </c>
      <c r="O34" s="56">
        <f>'10.11'!G86</f>
        <v>0</v>
      </c>
    </row>
    <row r="35" spans="1:15" ht="15.75" customHeight="1">
      <c r="A35" s="47" t="s">
        <v>76</v>
      </c>
      <c r="B35" s="54" t="str">
        <f t="shared" si="2"/>
        <v>25-31</v>
      </c>
      <c r="C35" s="64">
        <f t="shared" si="1"/>
        <v>86.36363636363636</v>
      </c>
      <c r="D35" s="64">
        <f t="shared" si="0"/>
        <v>19</v>
      </c>
      <c r="E35" s="55">
        <f>'10.1'!G86</f>
        <v>0</v>
      </c>
      <c r="F35" s="56">
        <f>'10.2'!G87</f>
        <v>2</v>
      </c>
      <c r="G35" s="56">
        <f>'10.3'!G86</f>
        <v>2</v>
      </c>
      <c r="H35" s="56">
        <f>'10.4'!G86</f>
        <v>2</v>
      </c>
      <c r="I35" s="56">
        <f>'10.5'!G87</f>
        <v>2</v>
      </c>
      <c r="J35" s="56">
        <f>'10.6'!G87</f>
        <v>2</v>
      </c>
      <c r="K35" s="56">
        <f>'10.7'!G86</f>
        <v>2</v>
      </c>
      <c r="L35" s="56">
        <f>'10.8'!G86</f>
        <v>2</v>
      </c>
      <c r="M35" s="56">
        <f>'10.9'!G87</f>
        <v>2</v>
      </c>
      <c r="N35" s="56">
        <f>'10.10'!G86</f>
        <v>2</v>
      </c>
      <c r="O35" s="56">
        <f>'10.11'!G87</f>
        <v>1</v>
      </c>
    </row>
    <row r="36" spans="1:15" ht="15.75" customHeight="1">
      <c r="A36" s="47" t="s">
        <v>87</v>
      </c>
      <c r="B36" s="54" t="str">
        <f t="shared" si="2"/>
        <v>25-31</v>
      </c>
      <c r="C36" s="64">
        <f t="shared" si="1"/>
        <v>86.36363636363636</v>
      </c>
      <c r="D36" s="64">
        <f t="shared" si="0"/>
        <v>19</v>
      </c>
      <c r="E36" s="55">
        <f>'10.1'!G97</f>
        <v>1</v>
      </c>
      <c r="F36" s="56">
        <f>'10.2'!G98</f>
        <v>2</v>
      </c>
      <c r="G36" s="56">
        <f>'10.3'!G97</f>
        <v>2</v>
      </c>
      <c r="H36" s="56">
        <f>'10.4'!G97</f>
        <v>2</v>
      </c>
      <c r="I36" s="56">
        <f>'10.5'!G98</f>
        <v>2</v>
      </c>
      <c r="J36" s="56">
        <f>'10.6'!G98</f>
        <v>2</v>
      </c>
      <c r="K36" s="56">
        <f>'10.7'!G97</f>
        <v>2</v>
      </c>
      <c r="L36" s="56">
        <f>'10.8'!G97</f>
        <v>2</v>
      </c>
      <c r="M36" s="56">
        <f>'10.9'!G98</f>
        <v>2</v>
      </c>
      <c r="N36" s="56">
        <f>'10.10'!G97</f>
        <v>2</v>
      </c>
      <c r="O36" s="56">
        <f>'10.11'!G98</f>
        <v>0</v>
      </c>
    </row>
    <row r="37" spans="1:15" ht="15.75" customHeight="1">
      <c r="A37" s="47" t="s">
        <v>1</v>
      </c>
      <c r="B37" s="54" t="str">
        <f t="shared" si="2"/>
        <v>32-39</v>
      </c>
      <c r="C37" s="64">
        <f t="shared" si="1"/>
        <v>81.81818181818183</v>
      </c>
      <c r="D37" s="64">
        <f aca="true" t="shared" si="3" ref="D37:D68">SUM(E37:O37)</f>
        <v>18</v>
      </c>
      <c r="E37" s="55">
        <f>'10.1'!G8</f>
        <v>1</v>
      </c>
      <c r="F37" s="56">
        <f>'10.2'!G9</f>
        <v>2</v>
      </c>
      <c r="G37" s="56">
        <f>'10.3'!G8</f>
        <v>2</v>
      </c>
      <c r="H37" s="56">
        <f>'10.4'!G8</f>
        <v>2</v>
      </c>
      <c r="I37" s="56">
        <f>'10.5'!G9</f>
        <v>2</v>
      </c>
      <c r="J37" s="56">
        <f>'10.6'!G9</f>
        <v>1</v>
      </c>
      <c r="K37" s="56">
        <f>'10.7'!G8</f>
        <v>2</v>
      </c>
      <c r="L37" s="56">
        <f>'10.8'!G8</f>
        <v>2</v>
      </c>
      <c r="M37" s="56">
        <f>'10.9'!G9</f>
        <v>2</v>
      </c>
      <c r="N37" s="56">
        <f>'10.10'!G8</f>
        <v>2</v>
      </c>
      <c r="O37" s="56">
        <f>'10.11'!G9</f>
        <v>0</v>
      </c>
    </row>
    <row r="38" spans="1:15" ht="15.75" customHeight="1">
      <c r="A38" s="47" t="s">
        <v>8</v>
      </c>
      <c r="B38" s="54" t="str">
        <f t="shared" si="2"/>
        <v>32-39</v>
      </c>
      <c r="C38" s="64">
        <f aca="true" t="shared" si="4" ref="C38:C69">D38/$D$5*100</f>
        <v>81.81818181818183</v>
      </c>
      <c r="D38" s="64">
        <f t="shared" si="3"/>
        <v>18</v>
      </c>
      <c r="E38" s="55">
        <f>'10.1'!G15</f>
        <v>0</v>
      </c>
      <c r="F38" s="56">
        <f>'10.2'!G16</f>
        <v>2</v>
      </c>
      <c r="G38" s="56">
        <f>'10.3'!G15</f>
        <v>2</v>
      </c>
      <c r="H38" s="56">
        <f>'10.4'!G15</f>
        <v>2</v>
      </c>
      <c r="I38" s="56">
        <f>'10.5'!G16</f>
        <v>2</v>
      </c>
      <c r="J38" s="56">
        <f>'10.6'!G16</f>
        <v>2</v>
      </c>
      <c r="K38" s="56">
        <f>'10.7'!G15</f>
        <v>2</v>
      </c>
      <c r="L38" s="56">
        <f>'10.8'!G15</f>
        <v>2</v>
      </c>
      <c r="M38" s="56">
        <f>'10.9'!G16</f>
        <v>2</v>
      </c>
      <c r="N38" s="56">
        <f>'10.10'!G15</f>
        <v>2</v>
      </c>
      <c r="O38" s="56">
        <f>'10.11'!G16</f>
        <v>0</v>
      </c>
    </row>
    <row r="39" spans="1:15" ht="15.75" customHeight="1">
      <c r="A39" s="47" t="s">
        <v>18</v>
      </c>
      <c r="B39" s="54" t="str">
        <f t="shared" si="2"/>
        <v>32-39</v>
      </c>
      <c r="C39" s="64">
        <f t="shared" si="4"/>
        <v>81.81818181818183</v>
      </c>
      <c r="D39" s="64">
        <f t="shared" si="3"/>
        <v>18</v>
      </c>
      <c r="E39" s="55">
        <f>'10.1'!G25</f>
        <v>1</v>
      </c>
      <c r="F39" s="56">
        <f>'10.2'!G26</f>
        <v>2</v>
      </c>
      <c r="G39" s="56">
        <f>'10.3'!G25</f>
        <v>2</v>
      </c>
      <c r="H39" s="56">
        <f>'10.4'!G25</f>
        <v>2</v>
      </c>
      <c r="I39" s="56">
        <f>'10.5'!G26</f>
        <v>2</v>
      </c>
      <c r="J39" s="56">
        <f>'10.6'!G26</f>
        <v>1</v>
      </c>
      <c r="K39" s="56">
        <f>'10.7'!G25</f>
        <v>2</v>
      </c>
      <c r="L39" s="56">
        <f>'10.8'!G25</f>
        <v>2</v>
      </c>
      <c r="M39" s="56">
        <f>'10.9'!G26</f>
        <v>2</v>
      </c>
      <c r="N39" s="56">
        <f>'10.10'!G25</f>
        <v>2</v>
      </c>
      <c r="O39" s="56">
        <f>'10.11'!G26</f>
        <v>0</v>
      </c>
    </row>
    <row r="40" spans="1:15" s="2" customFormat="1" ht="15.75" customHeight="1">
      <c r="A40" s="47" t="s">
        <v>23</v>
      </c>
      <c r="B40" s="54" t="str">
        <f t="shared" si="2"/>
        <v>32-39</v>
      </c>
      <c r="C40" s="64">
        <f t="shared" si="4"/>
        <v>81.81818181818183</v>
      </c>
      <c r="D40" s="64">
        <f t="shared" si="3"/>
        <v>18</v>
      </c>
      <c r="E40" s="55">
        <f>'10.1'!G30</f>
        <v>2</v>
      </c>
      <c r="F40" s="56">
        <f>'10.2'!G31</f>
        <v>2</v>
      </c>
      <c r="G40" s="56">
        <f>'10.3'!G30</f>
        <v>2</v>
      </c>
      <c r="H40" s="56">
        <f>'10.4'!G30</f>
        <v>2</v>
      </c>
      <c r="I40" s="56">
        <f>'10.5'!G31</f>
        <v>2</v>
      </c>
      <c r="J40" s="56">
        <f>'10.6'!G31</f>
        <v>1</v>
      </c>
      <c r="K40" s="56">
        <f>'10.7'!G30</f>
        <v>2</v>
      </c>
      <c r="L40" s="56">
        <f>'10.8'!G30</f>
        <v>2</v>
      </c>
      <c r="M40" s="56">
        <f>'10.9'!G31</f>
        <v>1</v>
      </c>
      <c r="N40" s="56">
        <f>'10.10'!G30</f>
        <v>2</v>
      </c>
      <c r="O40" s="56">
        <f>'10.11'!G31</f>
        <v>0</v>
      </c>
    </row>
    <row r="41" spans="1:15" ht="15.75" customHeight="1">
      <c r="A41" s="47" t="s">
        <v>37</v>
      </c>
      <c r="B41" s="54" t="str">
        <f t="shared" si="2"/>
        <v>32-39</v>
      </c>
      <c r="C41" s="64">
        <f t="shared" si="4"/>
        <v>81.81818181818183</v>
      </c>
      <c r="D41" s="64">
        <f t="shared" si="3"/>
        <v>18</v>
      </c>
      <c r="E41" s="55">
        <f>'10.1'!G45</f>
        <v>2</v>
      </c>
      <c r="F41" s="56">
        <f>'10.2'!G46</f>
        <v>2</v>
      </c>
      <c r="G41" s="56">
        <f>'10.3'!G45</f>
        <v>2</v>
      </c>
      <c r="H41" s="56">
        <f>'10.4'!G45</f>
        <v>1</v>
      </c>
      <c r="I41" s="56">
        <f>'10.5'!G46</f>
        <v>1</v>
      </c>
      <c r="J41" s="56">
        <f>'10.6'!G46</f>
        <v>2</v>
      </c>
      <c r="K41" s="56">
        <f>'10.7'!G45</f>
        <v>2</v>
      </c>
      <c r="L41" s="56">
        <f>'10.8'!G45</f>
        <v>1</v>
      </c>
      <c r="M41" s="56">
        <f>'10.9'!G46</f>
        <v>2</v>
      </c>
      <c r="N41" s="56">
        <f>'10.10'!G45</f>
        <v>2</v>
      </c>
      <c r="O41" s="56">
        <f>'10.11'!G46</f>
        <v>1</v>
      </c>
    </row>
    <row r="42" spans="1:15" ht="15.75" customHeight="1">
      <c r="A42" s="47" t="s">
        <v>59</v>
      </c>
      <c r="B42" s="54" t="str">
        <f t="shared" si="2"/>
        <v>32-39</v>
      </c>
      <c r="C42" s="64">
        <f t="shared" si="4"/>
        <v>81.81818181818183</v>
      </c>
      <c r="D42" s="64">
        <f t="shared" si="3"/>
        <v>18</v>
      </c>
      <c r="E42" s="55">
        <f>'10.1'!G69</f>
        <v>2</v>
      </c>
      <c r="F42" s="56">
        <f>'10.2'!G70</f>
        <v>2</v>
      </c>
      <c r="G42" s="56">
        <f>'10.3'!G69</f>
        <v>2</v>
      </c>
      <c r="H42" s="56">
        <f>'10.4'!G69</f>
        <v>2</v>
      </c>
      <c r="I42" s="56">
        <f>'10.5'!G70</f>
        <v>2</v>
      </c>
      <c r="J42" s="56">
        <f>'10.6'!G70</f>
        <v>2</v>
      </c>
      <c r="K42" s="56">
        <f>'10.7'!G69</f>
        <v>2</v>
      </c>
      <c r="L42" s="56">
        <f>'10.8'!G69</f>
        <v>2</v>
      </c>
      <c r="M42" s="56">
        <f>'10.9'!G70</f>
        <v>0</v>
      </c>
      <c r="N42" s="56">
        <f>'10.10'!G69</f>
        <v>2</v>
      </c>
      <c r="O42" s="56">
        <f>'10.11'!G70</f>
        <v>0</v>
      </c>
    </row>
    <row r="43" spans="1:15" ht="15.75" customHeight="1">
      <c r="A43" s="47" t="s">
        <v>77</v>
      </c>
      <c r="B43" s="54" t="str">
        <f t="shared" si="2"/>
        <v>32-39</v>
      </c>
      <c r="C43" s="64">
        <f t="shared" si="4"/>
        <v>81.81818181818183</v>
      </c>
      <c r="D43" s="64">
        <f t="shared" si="3"/>
        <v>18</v>
      </c>
      <c r="E43" s="55">
        <f>'10.1'!G87</f>
        <v>2</v>
      </c>
      <c r="F43" s="56">
        <f>'10.2'!G88</f>
        <v>2</v>
      </c>
      <c r="G43" s="56">
        <f>'10.3'!G87</f>
        <v>2</v>
      </c>
      <c r="H43" s="56">
        <f>'10.4'!G87</f>
        <v>2</v>
      </c>
      <c r="I43" s="56">
        <f>'10.5'!G88</f>
        <v>2</v>
      </c>
      <c r="J43" s="56">
        <f>'10.6'!G88</f>
        <v>1</v>
      </c>
      <c r="K43" s="56">
        <f>'10.7'!G87</f>
        <v>2</v>
      </c>
      <c r="L43" s="56">
        <f>'10.8'!G87</f>
        <v>2</v>
      </c>
      <c r="M43" s="56">
        <f>'10.9'!G88</f>
        <v>1</v>
      </c>
      <c r="N43" s="56">
        <f>'10.10'!G87</f>
        <v>2</v>
      </c>
      <c r="O43" s="56">
        <f>'10.11'!G88</f>
        <v>0</v>
      </c>
    </row>
    <row r="44" spans="1:15" ht="15.75" customHeight="1">
      <c r="A44" s="47" t="s">
        <v>83</v>
      </c>
      <c r="B44" s="54" t="str">
        <f t="shared" si="2"/>
        <v>32-39</v>
      </c>
      <c r="C44" s="64">
        <f t="shared" si="4"/>
        <v>81.81818181818183</v>
      </c>
      <c r="D44" s="64">
        <f t="shared" si="3"/>
        <v>18</v>
      </c>
      <c r="E44" s="55">
        <f>'10.1'!G93</f>
        <v>2</v>
      </c>
      <c r="F44" s="56">
        <f>'10.2'!G94</f>
        <v>2</v>
      </c>
      <c r="G44" s="56">
        <f>'10.3'!G93</f>
        <v>2</v>
      </c>
      <c r="H44" s="56">
        <f>'10.4'!G93</f>
        <v>2</v>
      </c>
      <c r="I44" s="56">
        <f>'10.5'!G94</f>
        <v>1</v>
      </c>
      <c r="J44" s="56">
        <f>'10.6'!G94</f>
        <v>2</v>
      </c>
      <c r="K44" s="56">
        <f>'10.7'!G93</f>
        <v>2</v>
      </c>
      <c r="L44" s="56">
        <f>'10.8'!G93</f>
        <v>2</v>
      </c>
      <c r="M44" s="56">
        <f>'10.9'!G94</f>
        <v>1</v>
      </c>
      <c r="N44" s="56">
        <f>'10.10'!G93</f>
        <v>2</v>
      </c>
      <c r="O44" s="56">
        <f>'10.11'!G94</f>
        <v>0</v>
      </c>
    </row>
    <row r="45" spans="1:15" ht="15.75" customHeight="1">
      <c r="A45" s="47" t="s">
        <v>20</v>
      </c>
      <c r="B45" s="54" t="str">
        <f t="shared" si="2"/>
        <v>40-41</v>
      </c>
      <c r="C45" s="64">
        <f t="shared" si="4"/>
        <v>77.27272727272727</v>
      </c>
      <c r="D45" s="64">
        <f t="shared" si="3"/>
        <v>17</v>
      </c>
      <c r="E45" s="55">
        <f>'10.1'!G27</f>
        <v>2</v>
      </c>
      <c r="F45" s="56">
        <f>'10.2'!G28</f>
        <v>2</v>
      </c>
      <c r="G45" s="56">
        <f>'10.3'!G27</f>
        <v>2</v>
      </c>
      <c r="H45" s="56">
        <f>'10.4'!G27</f>
        <v>2</v>
      </c>
      <c r="I45" s="56">
        <f>'10.5'!G28</f>
        <v>2</v>
      </c>
      <c r="J45" s="56">
        <f>'10.6'!G28</f>
        <v>2</v>
      </c>
      <c r="K45" s="56">
        <f>'10.7'!G27</f>
        <v>1</v>
      </c>
      <c r="L45" s="56">
        <f>'10.8'!G27</f>
        <v>1</v>
      </c>
      <c r="M45" s="56">
        <f>'10.9'!G28</f>
        <v>2</v>
      </c>
      <c r="N45" s="56">
        <f>'10.10'!G27</f>
        <v>1</v>
      </c>
      <c r="O45" s="56">
        <f>'10.11'!G28</f>
        <v>0</v>
      </c>
    </row>
    <row r="46" spans="1:15" ht="15.75" customHeight="1">
      <c r="A46" s="47" t="s">
        <v>32</v>
      </c>
      <c r="B46" s="54" t="str">
        <f t="shared" si="2"/>
        <v>40-41</v>
      </c>
      <c r="C46" s="64">
        <f t="shared" si="4"/>
        <v>77.27272727272727</v>
      </c>
      <c r="D46" s="64">
        <f t="shared" si="3"/>
        <v>17</v>
      </c>
      <c r="E46" s="55">
        <f>'10.1'!G39</f>
        <v>2</v>
      </c>
      <c r="F46" s="56">
        <f>'10.2'!G40</f>
        <v>2</v>
      </c>
      <c r="G46" s="56">
        <f>'10.3'!G39</f>
        <v>2</v>
      </c>
      <c r="H46" s="56">
        <f>'10.4'!G39</f>
        <v>2</v>
      </c>
      <c r="I46" s="56">
        <f>'10.5'!G40</f>
        <v>2</v>
      </c>
      <c r="J46" s="56">
        <f>'10.6'!G40</f>
        <v>0</v>
      </c>
      <c r="K46" s="56">
        <f>'10.7'!G39</f>
        <v>2</v>
      </c>
      <c r="L46" s="56">
        <f>'10.8'!G39</f>
        <v>2</v>
      </c>
      <c r="M46" s="56">
        <f>'10.9'!G40</f>
        <v>0</v>
      </c>
      <c r="N46" s="56">
        <f>'10.10'!G39</f>
        <v>2</v>
      </c>
      <c r="O46" s="56">
        <f>'10.11'!G40</f>
        <v>1</v>
      </c>
    </row>
    <row r="47" spans="1:15" ht="15.75" customHeight="1">
      <c r="A47" s="47" t="s">
        <v>21</v>
      </c>
      <c r="B47" s="54" t="str">
        <f t="shared" si="2"/>
        <v>42-45</v>
      </c>
      <c r="C47" s="64">
        <f t="shared" si="4"/>
        <v>72.72727272727273</v>
      </c>
      <c r="D47" s="64">
        <f t="shared" si="3"/>
        <v>16</v>
      </c>
      <c r="E47" s="55">
        <f>'10.1'!G28</f>
        <v>2</v>
      </c>
      <c r="F47" s="56">
        <f>'10.2'!G29</f>
        <v>2</v>
      </c>
      <c r="G47" s="56">
        <f>'10.3'!G28</f>
        <v>2</v>
      </c>
      <c r="H47" s="56">
        <f>'10.4'!G28</f>
        <v>2</v>
      </c>
      <c r="I47" s="56">
        <f>'10.5'!G29</f>
        <v>2</v>
      </c>
      <c r="J47" s="56">
        <f>'10.6'!G29</f>
        <v>0</v>
      </c>
      <c r="K47" s="56">
        <f>'10.7'!G28</f>
        <v>2</v>
      </c>
      <c r="L47" s="56">
        <f>'10.8'!G28</f>
        <v>2</v>
      </c>
      <c r="M47" s="56">
        <f>'10.9'!G29</f>
        <v>0</v>
      </c>
      <c r="N47" s="56">
        <f>'10.10'!G28</f>
        <v>2</v>
      </c>
      <c r="O47" s="56">
        <f>'10.11'!G29</f>
        <v>0</v>
      </c>
    </row>
    <row r="48" spans="1:15" ht="15.75" customHeight="1">
      <c r="A48" s="47" t="s">
        <v>25</v>
      </c>
      <c r="B48" s="54" t="str">
        <f t="shared" si="2"/>
        <v>42-45</v>
      </c>
      <c r="C48" s="64">
        <f t="shared" si="4"/>
        <v>72.72727272727273</v>
      </c>
      <c r="D48" s="64">
        <f t="shared" si="3"/>
        <v>16</v>
      </c>
      <c r="E48" s="55">
        <f>'10.1'!G32</f>
        <v>0</v>
      </c>
      <c r="F48" s="56">
        <f>'10.2'!G33</f>
        <v>2</v>
      </c>
      <c r="G48" s="56">
        <f>'10.3'!G32</f>
        <v>2</v>
      </c>
      <c r="H48" s="56">
        <f>'10.4'!G32</f>
        <v>1</v>
      </c>
      <c r="I48" s="56">
        <f>'10.5'!G33</f>
        <v>2</v>
      </c>
      <c r="J48" s="56">
        <f>'10.6'!G33</f>
        <v>2</v>
      </c>
      <c r="K48" s="56">
        <f>'10.7'!G32</f>
        <v>2</v>
      </c>
      <c r="L48" s="56">
        <f>'10.8'!G32</f>
        <v>1</v>
      </c>
      <c r="M48" s="56">
        <f>'10.9'!G33</f>
        <v>2</v>
      </c>
      <c r="N48" s="56">
        <f>'10.10'!G32</f>
        <v>2</v>
      </c>
      <c r="O48" s="56">
        <f>'10.11'!G33</f>
        <v>0</v>
      </c>
    </row>
    <row r="49" spans="1:15" ht="15.75" customHeight="1">
      <c r="A49" s="47" t="s">
        <v>29</v>
      </c>
      <c r="B49" s="54" t="str">
        <f t="shared" si="2"/>
        <v>42-45</v>
      </c>
      <c r="C49" s="64">
        <f t="shared" si="4"/>
        <v>72.72727272727273</v>
      </c>
      <c r="D49" s="64">
        <f t="shared" si="3"/>
        <v>16</v>
      </c>
      <c r="E49" s="55">
        <f>'10.1'!G36</f>
        <v>0</v>
      </c>
      <c r="F49" s="56">
        <f>'10.2'!G37</f>
        <v>2</v>
      </c>
      <c r="G49" s="56">
        <f>'10.3'!G36</f>
        <v>2</v>
      </c>
      <c r="H49" s="56">
        <f>'10.4'!G36</f>
        <v>2</v>
      </c>
      <c r="I49" s="56">
        <f>'10.5'!G37</f>
        <v>2</v>
      </c>
      <c r="J49" s="56">
        <f>'10.6'!G37</f>
        <v>1</v>
      </c>
      <c r="K49" s="56">
        <f>'10.7'!G36</f>
        <v>2</v>
      </c>
      <c r="L49" s="56">
        <f>'10.8'!G36</f>
        <v>2</v>
      </c>
      <c r="M49" s="56">
        <f>'10.9'!G37</f>
        <v>1</v>
      </c>
      <c r="N49" s="56">
        <f>'10.10'!G36</f>
        <v>2</v>
      </c>
      <c r="O49" s="56">
        <f>'10.11'!G37</f>
        <v>0</v>
      </c>
    </row>
    <row r="50" spans="1:15" ht="15.75" customHeight="1">
      <c r="A50" s="47" t="s">
        <v>35</v>
      </c>
      <c r="B50" s="54" t="str">
        <f t="shared" si="2"/>
        <v>42-45</v>
      </c>
      <c r="C50" s="64">
        <f t="shared" si="4"/>
        <v>72.72727272727273</v>
      </c>
      <c r="D50" s="64">
        <f t="shared" si="3"/>
        <v>16</v>
      </c>
      <c r="E50" s="55">
        <f>'10.1'!G43</f>
        <v>2</v>
      </c>
      <c r="F50" s="56">
        <f>'10.2'!G44</f>
        <v>2</v>
      </c>
      <c r="G50" s="56">
        <f>'10.3'!G43</f>
        <v>2</v>
      </c>
      <c r="H50" s="56">
        <f>'10.4'!G43</f>
        <v>2</v>
      </c>
      <c r="I50" s="56">
        <f>'10.5'!G44</f>
        <v>2</v>
      </c>
      <c r="J50" s="56">
        <f>'10.6'!G44</f>
        <v>0</v>
      </c>
      <c r="K50" s="56">
        <f>'10.7'!G43</f>
        <v>2</v>
      </c>
      <c r="L50" s="56">
        <f>'10.8'!G43</f>
        <v>2</v>
      </c>
      <c r="M50" s="56">
        <f>'10.9'!G44</f>
        <v>0</v>
      </c>
      <c r="N50" s="56">
        <f>'10.10'!G43</f>
        <v>2</v>
      </c>
      <c r="O50" s="56">
        <f>'10.11'!G44</f>
        <v>0</v>
      </c>
    </row>
    <row r="51" spans="1:15" ht="15.75" customHeight="1">
      <c r="A51" s="47" t="s">
        <v>3</v>
      </c>
      <c r="B51" s="54" t="str">
        <f t="shared" si="2"/>
        <v>46-51</v>
      </c>
      <c r="C51" s="64">
        <f t="shared" si="4"/>
        <v>68.18181818181817</v>
      </c>
      <c r="D51" s="64">
        <f t="shared" si="3"/>
        <v>15</v>
      </c>
      <c r="E51" s="55">
        <f>'10.1'!G10</f>
        <v>1</v>
      </c>
      <c r="F51" s="56">
        <f>'10.2'!G11</f>
        <v>1</v>
      </c>
      <c r="G51" s="56">
        <f>'10.3'!G10</f>
        <v>2</v>
      </c>
      <c r="H51" s="56">
        <f>'10.4'!G10</f>
        <v>2</v>
      </c>
      <c r="I51" s="56">
        <f>'10.5'!G11</f>
        <v>2</v>
      </c>
      <c r="J51" s="56">
        <f>'10.6'!G11</f>
        <v>1</v>
      </c>
      <c r="K51" s="56">
        <f>'10.7'!G10</f>
        <v>2</v>
      </c>
      <c r="L51" s="56">
        <f>'10.8'!G10</f>
        <v>2</v>
      </c>
      <c r="M51" s="56">
        <f>'10.9'!G11</f>
        <v>0</v>
      </c>
      <c r="N51" s="56">
        <f>'10.10'!G10</f>
        <v>2</v>
      </c>
      <c r="O51" s="56">
        <f>'10.11'!G11</f>
        <v>0</v>
      </c>
    </row>
    <row r="52" spans="1:15" ht="15.75" customHeight="1">
      <c r="A52" s="47" t="s">
        <v>4</v>
      </c>
      <c r="B52" s="54" t="str">
        <f t="shared" si="2"/>
        <v>46-51</v>
      </c>
      <c r="C52" s="64">
        <f t="shared" si="4"/>
        <v>68.18181818181817</v>
      </c>
      <c r="D52" s="64">
        <f t="shared" si="3"/>
        <v>15</v>
      </c>
      <c r="E52" s="55">
        <f>'10.1'!G11</f>
        <v>0</v>
      </c>
      <c r="F52" s="56">
        <f>'10.2'!G12</f>
        <v>2</v>
      </c>
      <c r="G52" s="56">
        <f>'10.3'!G11</f>
        <v>2</v>
      </c>
      <c r="H52" s="56">
        <f>'10.4'!G11</f>
        <v>0</v>
      </c>
      <c r="I52" s="56">
        <f>'10.5'!G12</f>
        <v>2</v>
      </c>
      <c r="J52" s="56">
        <f>'10.6'!G12</f>
        <v>2</v>
      </c>
      <c r="K52" s="56">
        <f>'10.7'!G11</f>
        <v>2</v>
      </c>
      <c r="L52" s="56">
        <f>'10.8'!G11</f>
        <v>0</v>
      </c>
      <c r="M52" s="56">
        <f>'10.9'!G12</f>
        <v>2</v>
      </c>
      <c r="N52" s="56">
        <f>'10.10'!G11</f>
        <v>2</v>
      </c>
      <c r="O52" s="56">
        <f>'10.11'!G12</f>
        <v>1</v>
      </c>
    </row>
    <row r="53" spans="1:15" ht="15.75" customHeight="1">
      <c r="A53" s="47" t="s">
        <v>6</v>
      </c>
      <c r="B53" s="54" t="str">
        <f t="shared" si="2"/>
        <v>46-51</v>
      </c>
      <c r="C53" s="64">
        <f t="shared" si="4"/>
        <v>68.18181818181817</v>
      </c>
      <c r="D53" s="64">
        <f t="shared" si="3"/>
        <v>15</v>
      </c>
      <c r="E53" s="55">
        <f>'10.1'!G13</f>
        <v>2</v>
      </c>
      <c r="F53" s="56">
        <f>'10.2'!G14</f>
        <v>2</v>
      </c>
      <c r="G53" s="56">
        <f>'10.3'!G13</f>
        <v>2</v>
      </c>
      <c r="H53" s="56">
        <f>'10.4'!G13</f>
        <v>2</v>
      </c>
      <c r="I53" s="56">
        <f>'10.5'!G14</f>
        <v>2</v>
      </c>
      <c r="J53" s="56">
        <f>'10.6'!G14</f>
        <v>1</v>
      </c>
      <c r="K53" s="56">
        <f>'10.7'!G13</f>
        <v>1</v>
      </c>
      <c r="L53" s="56">
        <f>'10.8'!G13</f>
        <v>1</v>
      </c>
      <c r="M53" s="56">
        <f>'10.9'!G14</f>
        <v>0.5</v>
      </c>
      <c r="N53" s="56">
        <f>'10.10'!G13</f>
        <v>1</v>
      </c>
      <c r="O53" s="56">
        <f>'10.11'!G14</f>
        <v>0.5</v>
      </c>
    </row>
    <row r="54" spans="1:15" s="2" customFormat="1" ht="15.75" customHeight="1">
      <c r="A54" s="47" t="s">
        <v>42</v>
      </c>
      <c r="B54" s="54" t="str">
        <f t="shared" si="2"/>
        <v>46-51</v>
      </c>
      <c r="C54" s="64">
        <f t="shared" si="4"/>
        <v>68.18181818181817</v>
      </c>
      <c r="D54" s="64">
        <f t="shared" si="3"/>
        <v>15</v>
      </c>
      <c r="E54" s="55">
        <f>'10.1'!G51</f>
        <v>2</v>
      </c>
      <c r="F54" s="56">
        <f>'10.2'!G52</f>
        <v>2</v>
      </c>
      <c r="G54" s="56">
        <f>'10.3'!G51</f>
        <v>2</v>
      </c>
      <c r="H54" s="56">
        <f>'10.4'!G51</f>
        <v>0</v>
      </c>
      <c r="I54" s="56">
        <f>'10.5'!G52</f>
        <v>2</v>
      </c>
      <c r="J54" s="56">
        <f>'10.6'!G52</f>
        <v>1</v>
      </c>
      <c r="K54" s="56">
        <f>'10.7'!G51</f>
        <v>2</v>
      </c>
      <c r="L54" s="56">
        <f>'10.8'!G51</f>
        <v>0</v>
      </c>
      <c r="M54" s="56">
        <f>'10.9'!G52</f>
        <v>1</v>
      </c>
      <c r="N54" s="56">
        <f>'10.10'!G51</f>
        <v>2</v>
      </c>
      <c r="O54" s="56">
        <f>'10.11'!G52</f>
        <v>1</v>
      </c>
    </row>
    <row r="55" spans="1:15" ht="15.75" customHeight="1">
      <c r="A55" s="47" t="s">
        <v>79</v>
      </c>
      <c r="B55" s="54" t="str">
        <f t="shared" si="2"/>
        <v>46-51</v>
      </c>
      <c r="C55" s="64">
        <f t="shared" si="4"/>
        <v>68.18181818181817</v>
      </c>
      <c r="D55" s="64">
        <f t="shared" si="3"/>
        <v>15</v>
      </c>
      <c r="E55" s="55">
        <f>'10.1'!G89</f>
        <v>2</v>
      </c>
      <c r="F55" s="56">
        <f>'10.2'!G90</f>
        <v>1</v>
      </c>
      <c r="G55" s="56">
        <f>'10.3'!G89</f>
        <v>2</v>
      </c>
      <c r="H55" s="56">
        <f>'10.4'!G89</f>
        <v>2</v>
      </c>
      <c r="I55" s="56">
        <f>'10.5'!G90</f>
        <v>2</v>
      </c>
      <c r="J55" s="56">
        <f>'10.6'!G90</f>
        <v>0</v>
      </c>
      <c r="K55" s="56">
        <f>'10.7'!G89</f>
        <v>2</v>
      </c>
      <c r="L55" s="56">
        <f>'10.8'!G89</f>
        <v>2</v>
      </c>
      <c r="M55" s="56">
        <f>'10.9'!G90</f>
        <v>0</v>
      </c>
      <c r="N55" s="56">
        <f>'10.10'!G89</f>
        <v>2</v>
      </c>
      <c r="O55" s="56">
        <f>'10.11'!G90</f>
        <v>0</v>
      </c>
    </row>
    <row r="56" spans="1:15" ht="15.75" customHeight="1">
      <c r="A56" s="47" t="s">
        <v>85</v>
      </c>
      <c r="B56" s="54" t="str">
        <f t="shared" si="2"/>
        <v>46-51</v>
      </c>
      <c r="C56" s="64">
        <f t="shared" si="4"/>
        <v>68.18181818181817</v>
      </c>
      <c r="D56" s="64">
        <f t="shared" si="3"/>
        <v>15</v>
      </c>
      <c r="E56" s="55">
        <f>'10.1'!G95</f>
        <v>2</v>
      </c>
      <c r="F56" s="56">
        <f>'10.2'!G96</f>
        <v>2</v>
      </c>
      <c r="G56" s="56">
        <f>'10.3'!G95</f>
        <v>2</v>
      </c>
      <c r="H56" s="56">
        <f>'10.4'!G95</f>
        <v>2</v>
      </c>
      <c r="I56" s="56">
        <f>'10.5'!G96</f>
        <v>2</v>
      </c>
      <c r="J56" s="56">
        <f>'10.6'!G96</f>
        <v>1</v>
      </c>
      <c r="K56" s="56">
        <f>'10.7'!G95</f>
        <v>2</v>
      </c>
      <c r="L56" s="56">
        <f>'10.8'!G95</f>
        <v>2</v>
      </c>
      <c r="M56" s="56">
        <f>'10.9'!G96</f>
        <v>0</v>
      </c>
      <c r="N56" s="56">
        <f>'10.10'!G95</f>
        <v>0</v>
      </c>
      <c r="O56" s="56">
        <f>'10.11'!G96</f>
        <v>0</v>
      </c>
    </row>
    <row r="57" spans="1:15" ht="15.75" customHeight="1">
      <c r="A57" s="47" t="s">
        <v>30</v>
      </c>
      <c r="B57" s="54" t="str">
        <f t="shared" si="2"/>
        <v>52</v>
      </c>
      <c r="C57" s="64">
        <f t="shared" si="4"/>
        <v>65.9090909090909</v>
      </c>
      <c r="D57" s="64">
        <f t="shared" si="3"/>
        <v>14.5</v>
      </c>
      <c r="E57" s="55">
        <f>'10.1'!G37</f>
        <v>2</v>
      </c>
      <c r="F57" s="56">
        <f>'10.2'!G38</f>
        <v>2</v>
      </c>
      <c r="G57" s="56">
        <f>'10.3'!G37</f>
        <v>2</v>
      </c>
      <c r="H57" s="56">
        <f>'10.4'!G37</f>
        <v>1</v>
      </c>
      <c r="I57" s="56">
        <f>'10.5'!G38</f>
        <v>2</v>
      </c>
      <c r="J57" s="56">
        <f>'10.6'!G38</f>
        <v>1</v>
      </c>
      <c r="K57" s="56">
        <f>'10.7'!G37</f>
        <v>1</v>
      </c>
      <c r="L57" s="56">
        <f>'10.8'!G37</f>
        <v>1</v>
      </c>
      <c r="M57" s="56">
        <f>'10.9'!G38</f>
        <v>1</v>
      </c>
      <c r="N57" s="56">
        <f>'10.10'!G37</f>
        <v>1</v>
      </c>
      <c r="O57" s="56">
        <f>'10.11'!G38</f>
        <v>0.5</v>
      </c>
    </row>
    <row r="58" spans="1:15" ht="15.75" customHeight="1">
      <c r="A58" s="47" t="s">
        <v>9</v>
      </c>
      <c r="B58" s="54" t="str">
        <f t="shared" si="2"/>
        <v>53-54</v>
      </c>
      <c r="C58" s="64">
        <f t="shared" si="4"/>
        <v>63.63636363636363</v>
      </c>
      <c r="D58" s="64">
        <f t="shared" si="3"/>
        <v>14</v>
      </c>
      <c r="E58" s="55">
        <f>'10.1'!G16</f>
        <v>0</v>
      </c>
      <c r="F58" s="56">
        <f>'10.2'!G17</f>
        <v>2</v>
      </c>
      <c r="G58" s="56">
        <f>'10.3'!G16</f>
        <v>2</v>
      </c>
      <c r="H58" s="56">
        <f>'10.4'!G16</f>
        <v>0</v>
      </c>
      <c r="I58" s="56">
        <f>'10.5'!G17</f>
        <v>2</v>
      </c>
      <c r="J58" s="56">
        <f>'10.6'!G17</f>
        <v>2</v>
      </c>
      <c r="K58" s="56">
        <f>'10.7'!G16</f>
        <v>2</v>
      </c>
      <c r="L58" s="56">
        <f>'10.8'!G16</f>
        <v>0</v>
      </c>
      <c r="M58" s="56">
        <f>'10.9'!G17</f>
        <v>2</v>
      </c>
      <c r="N58" s="56">
        <f>'10.10'!G16</f>
        <v>2</v>
      </c>
      <c r="O58" s="56">
        <f>'10.11'!G17</f>
        <v>0</v>
      </c>
    </row>
    <row r="59" spans="1:15" ht="15.75" customHeight="1">
      <c r="A59" s="47" t="s">
        <v>52</v>
      </c>
      <c r="B59" s="54" t="str">
        <f t="shared" si="2"/>
        <v>53-54</v>
      </c>
      <c r="C59" s="64">
        <f t="shared" si="4"/>
        <v>63.63636363636363</v>
      </c>
      <c r="D59" s="64">
        <f t="shared" si="3"/>
        <v>14</v>
      </c>
      <c r="E59" s="55">
        <f>'10.1'!G62</f>
        <v>2</v>
      </c>
      <c r="F59" s="56">
        <f>'10.2'!G63</f>
        <v>2</v>
      </c>
      <c r="G59" s="56">
        <f>'10.3'!G62</f>
        <v>2</v>
      </c>
      <c r="H59" s="56">
        <f>'10.4'!G62</f>
        <v>2</v>
      </c>
      <c r="I59" s="56">
        <f>'10.5'!G63</f>
        <v>2</v>
      </c>
      <c r="J59" s="56">
        <f>'10.6'!G63</f>
        <v>1</v>
      </c>
      <c r="K59" s="56">
        <f>'10.7'!G62</f>
        <v>0</v>
      </c>
      <c r="L59" s="56">
        <f>'10.8'!G62</f>
        <v>2</v>
      </c>
      <c r="M59" s="56">
        <f>'10.9'!G63</f>
        <v>1</v>
      </c>
      <c r="N59" s="56">
        <f>'10.10'!G62</f>
        <v>0</v>
      </c>
      <c r="O59" s="56">
        <f>'10.11'!G63</f>
        <v>0</v>
      </c>
    </row>
    <row r="60" spans="1:15" ht="15.75" customHeight="1">
      <c r="A60" s="47" t="s">
        <v>7</v>
      </c>
      <c r="B60" s="54" t="str">
        <f t="shared" si="2"/>
        <v>55-56</v>
      </c>
      <c r="C60" s="64">
        <f t="shared" si="4"/>
        <v>59.09090909090909</v>
      </c>
      <c r="D60" s="64">
        <f t="shared" si="3"/>
        <v>13</v>
      </c>
      <c r="E60" s="55">
        <f>'10.1'!G14</f>
        <v>2</v>
      </c>
      <c r="F60" s="56">
        <f>'10.2'!G15</f>
        <v>2</v>
      </c>
      <c r="G60" s="56">
        <f>'10.3'!G14</f>
        <v>1</v>
      </c>
      <c r="H60" s="56">
        <f>'10.4'!G14</f>
        <v>2</v>
      </c>
      <c r="I60" s="56">
        <f>'10.5'!G15</f>
        <v>2</v>
      </c>
      <c r="J60" s="56">
        <f>'10.6'!G15</f>
        <v>0.5</v>
      </c>
      <c r="K60" s="56">
        <f>'10.7'!G14</f>
        <v>1</v>
      </c>
      <c r="L60" s="56">
        <f>'10.8'!G14</f>
        <v>0</v>
      </c>
      <c r="M60" s="56">
        <f>'10.9'!G15</f>
        <v>0.5</v>
      </c>
      <c r="N60" s="56">
        <f>'10.10'!G14</f>
        <v>1</v>
      </c>
      <c r="O60" s="56">
        <f>'10.11'!G15</f>
        <v>1</v>
      </c>
    </row>
    <row r="61" spans="1:15" ht="15.75" customHeight="1">
      <c r="A61" s="47" t="s">
        <v>118</v>
      </c>
      <c r="B61" s="54" t="str">
        <f t="shared" si="2"/>
        <v>55-56</v>
      </c>
      <c r="C61" s="64">
        <f t="shared" si="4"/>
        <v>59.09090909090909</v>
      </c>
      <c r="D61" s="64">
        <f t="shared" si="3"/>
        <v>13</v>
      </c>
      <c r="E61" s="55">
        <f>'10.1'!G46</f>
        <v>1</v>
      </c>
      <c r="F61" s="56">
        <f>'10.2'!G47</f>
        <v>2</v>
      </c>
      <c r="G61" s="56">
        <f>'10.3'!G46</f>
        <v>2</v>
      </c>
      <c r="H61" s="56">
        <f>'10.4'!G46</f>
        <v>0</v>
      </c>
      <c r="I61" s="56">
        <f>'10.5'!G47</f>
        <v>2</v>
      </c>
      <c r="J61" s="56">
        <f>'10.6'!G47</f>
        <v>1</v>
      </c>
      <c r="K61" s="56">
        <f>'10.7'!G46</f>
        <v>2</v>
      </c>
      <c r="L61" s="56">
        <f>'10.8'!G46</f>
        <v>0</v>
      </c>
      <c r="M61" s="56">
        <f>'10.9'!G47</f>
        <v>1</v>
      </c>
      <c r="N61" s="56">
        <f>'10.10'!G46</f>
        <v>2</v>
      </c>
      <c r="O61" s="56">
        <f>'10.11'!G47</f>
        <v>0</v>
      </c>
    </row>
    <row r="62" spans="1:15" ht="15.75" customHeight="1">
      <c r="A62" s="47" t="s">
        <v>48</v>
      </c>
      <c r="B62" s="54" t="str">
        <f t="shared" si="2"/>
        <v>57-58</v>
      </c>
      <c r="C62" s="64">
        <f t="shared" si="4"/>
        <v>54.54545454545454</v>
      </c>
      <c r="D62" s="64">
        <f t="shared" si="3"/>
        <v>12</v>
      </c>
      <c r="E62" s="55">
        <f>'10.1'!G58</f>
        <v>2</v>
      </c>
      <c r="F62" s="56">
        <f>'10.2'!G59</f>
        <v>2</v>
      </c>
      <c r="G62" s="56">
        <f>'10.3'!G58</f>
        <v>2</v>
      </c>
      <c r="H62" s="56">
        <f>'10.4'!G58</f>
        <v>0</v>
      </c>
      <c r="I62" s="56">
        <f>'10.5'!G59</f>
        <v>1</v>
      </c>
      <c r="J62" s="56">
        <f>'10.6'!G59</f>
        <v>2</v>
      </c>
      <c r="K62" s="56">
        <f>'10.7'!G58</f>
        <v>0</v>
      </c>
      <c r="L62" s="56">
        <f>'10.8'!G58</f>
        <v>0</v>
      </c>
      <c r="M62" s="56">
        <f>'10.9'!G59</f>
        <v>2</v>
      </c>
      <c r="N62" s="56">
        <f>'10.10'!G58</f>
        <v>0</v>
      </c>
      <c r="O62" s="56">
        <f>'10.11'!G59</f>
        <v>1</v>
      </c>
    </row>
    <row r="63" spans="1:15" ht="15.75" customHeight="1">
      <c r="A63" s="47" t="s">
        <v>73</v>
      </c>
      <c r="B63" s="54" t="str">
        <f t="shared" si="2"/>
        <v>57-58</v>
      </c>
      <c r="C63" s="64">
        <f t="shared" si="4"/>
        <v>54.54545454545454</v>
      </c>
      <c r="D63" s="64">
        <f t="shared" si="3"/>
        <v>12</v>
      </c>
      <c r="E63" s="55">
        <f>'10.1'!G83</f>
        <v>1</v>
      </c>
      <c r="F63" s="56">
        <f>'10.2'!G84</f>
        <v>2</v>
      </c>
      <c r="G63" s="56">
        <f>'10.3'!G83</f>
        <v>2</v>
      </c>
      <c r="H63" s="56">
        <f>'10.4'!G83</f>
        <v>0</v>
      </c>
      <c r="I63" s="56">
        <f>'10.5'!G84</f>
        <v>2</v>
      </c>
      <c r="J63" s="56">
        <f>'10.6'!G84</f>
        <v>0</v>
      </c>
      <c r="K63" s="56">
        <f>'10.7'!G83</f>
        <v>2</v>
      </c>
      <c r="L63" s="56">
        <f>'10.8'!G83</f>
        <v>0</v>
      </c>
      <c r="M63" s="56">
        <f>'10.9'!G84</f>
        <v>0</v>
      </c>
      <c r="N63" s="56">
        <f>'10.10'!G83</f>
        <v>2</v>
      </c>
      <c r="O63" s="56">
        <f>'10.11'!G84</f>
        <v>1</v>
      </c>
    </row>
    <row r="64" spans="1:15" ht="15.75" customHeight="1">
      <c r="A64" s="47" t="s">
        <v>43</v>
      </c>
      <c r="B64" s="54" t="str">
        <f t="shared" si="2"/>
        <v>59-60</v>
      </c>
      <c r="C64" s="64">
        <f t="shared" si="4"/>
        <v>45.45454545454545</v>
      </c>
      <c r="D64" s="64">
        <f t="shared" si="3"/>
        <v>10</v>
      </c>
      <c r="E64" s="55">
        <f>'10.1'!G53</f>
        <v>0</v>
      </c>
      <c r="F64" s="56">
        <f>'10.2'!G54</f>
        <v>1</v>
      </c>
      <c r="G64" s="56">
        <f>'10.3'!G53</f>
        <v>1</v>
      </c>
      <c r="H64" s="56">
        <f>'10.4'!G53</f>
        <v>1</v>
      </c>
      <c r="I64" s="56">
        <f>'10.5'!G54</f>
        <v>2</v>
      </c>
      <c r="J64" s="56">
        <f>'10.6'!G54</f>
        <v>1</v>
      </c>
      <c r="K64" s="56">
        <f>'10.7'!G53</f>
        <v>1</v>
      </c>
      <c r="L64" s="56">
        <f>'10.8'!G53</f>
        <v>1</v>
      </c>
      <c r="M64" s="56">
        <f>'10.9'!G54</f>
        <v>1</v>
      </c>
      <c r="N64" s="56">
        <f>'10.10'!G53</f>
        <v>1</v>
      </c>
      <c r="O64" s="56">
        <f>'10.11'!G54</f>
        <v>0</v>
      </c>
    </row>
    <row r="65" spans="1:15" ht="15.75" customHeight="1">
      <c r="A65" s="47" t="s">
        <v>84</v>
      </c>
      <c r="B65" s="54" t="str">
        <f t="shared" si="2"/>
        <v>59-60</v>
      </c>
      <c r="C65" s="64">
        <f t="shared" si="4"/>
        <v>45.45454545454545</v>
      </c>
      <c r="D65" s="64">
        <f t="shared" si="3"/>
        <v>10</v>
      </c>
      <c r="E65" s="55">
        <f>'10.1'!G94</f>
        <v>1</v>
      </c>
      <c r="F65" s="56">
        <f>'10.2'!G95</f>
        <v>0.5</v>
      </c>
      <c r="G65" s="56">
        <f>'10.3'!G94</f>
        <v>1</v>
      </c>
      <c r="H65" s="56">
        <f>'10.4'!G94</f>
        <v>1</v>
      </c>
      <c r="I65" s="56">
        <f>'10.5'!G95</f>
        <v>2</v>
      </c>
      <c r="J65" s="56">
        <f>'10.6'!G95</f>
        <v>1</v>
      </c>
      <c r="K65" s="56">
        <f>'10.7'!G94</f>
        <v>1</v>
      </c>
      <c r="L65" s="56">
        <f>'10.8'!G94</f>
        <v>1</v>
      </c>
      <c r="M65" s="56">
        <f>'10.9'!G95</f>
        <v>0.5</v>
      </c>
      <c r="N65" s="56">
        <f>'10.10'!G94</f>
        <v>1</v>
      </c>
      <c r="O65" s="56">
        <f>'10.11'!G95</f>
        <v>0</v>
      </c>
    </row>
    <row r="66" spans="1:15" ht="15.75" customHeight="1">
      <c r="A66" s="47" t="s">
        <v>49</v>
      </c>
      <c r="B66" s="54" t="str">
        <f t="shared" si="2"/>
        <v>61</v>
      </c>
      <c r="C66" s="64">
        <f t="shared" si="4"/>
        <v>40.909090909090914</v>
      </c>
      <c r="D66" s="64">
        <f t="shared" si="3"/>
        <v>9</v>
      </c>
      <c r="E66" s="55">
        <f>'10.1'!G59</f>
        <v>0</v>
      </c>
      <c r="F66" s="56">
        <f>'10.2'!G60</f>
        <v>2</v>
      </c>
      <c r="G66" s="56">
        <f>'10.3'!G59</f>
        <v>1</v>
      </c>
      <c r="H66" s="56">
        <f>'10.4'!G59</f>
        <v>0</v>
      </c>
      <c r="I66" s="56">
        <f>'10.5'!G60</f>
        <v>2</v>
      </c>
      <c r="J66" s="56">
        <f>'10.6'!G60</f>
        <v>2</v>
      </c>
      <c r="K66" s="56">
        <f>'10.7'!G59</f>
        <v>0</v>
      </c>
      <c r="L66" s="56">
        <f>'10.8'!G59</f>
        <v>0</v>
      </c>
      <c r="M66" s="56">
        <f>'10.9'!G60</f>
        <v>2</v>
      </c>
      <c r="N66" s="56">
        <f>'10.10'!G59</f>
        <v>0</v>
      </c>
      <c r="O66" s="56">
        <f>'10.11'!G60</f>
        <v>0</v>
      </c>
    </row>
    <row r="67" spans="1:15" ht="15.75" customHeight="1">
      <c r="A67" s="47" t="s">
        <v>61</v>
      </c>
      <c r="B67" s="54" t="str">
        <f t="shared" si="2"/>
        <v>62-63</v>
      </c>
      <c r="C67" s="64">
        <f t="shared" si="4"/>
        <v>36.36363636363637</v>
      </c>
      <c r="D67" s="64">
        <f t="shared" si="3"/>
        <v>8</v>
      </c>
      <c r="E67" s="55">
        <f>'10.1'!G71</f>
        <v>2</v>
      </c>
      <c r="F67" s="56">
        <f>'10.2'!G72</f>
        <v>2</v>
      </c>
      <c r="G67" s="56">
        <f>'10.3'!G71</f>
        <v>2</v>
      </c>
      <c r="H67" s="56">
        <f>'10.4'!G71</f>
        <v>0</v>
      </c>
      <c r="I67" s="56">
        <f>'10.5'!G72</f>
        <v>1</v>
      </c>
      <c r="J67" s="56">
        <f>'10.6'!G72</f>
        <v>0.5</v>
      </c>
      <c r="K67" s="56">
        <f>'10.7'!G71</f>
        <v>0</v>
      </c>
      <c r="L67" s="56">
        <f>'10.8'!G71</f>
        <v>0</v>
      </c>
      <c r="M67" s="56">
        <f>'10.9'!G72</f>
        <v>0.5</v>
      </c>
      <c r="N67" s="56">
        <f>'10.10'!G71</f>
        <v>0</v>
      </c>
      <c r="O67" s="56">
        <f>'10.11'!G72</f>
        <v>0</v>
      </c>
    </row>
    <row r="68" spans="1:15" ht="15.75" customHeight="1">
      <c r="A68" s="47" t="s">
        <v>81</v>
      </c>
      <c r="B68" s="54" t="str">
        <f t="shared" si="2"/>
        <v>62-63</v>
      </c>
      <c r="C68" s="64">
        <f t="shared" si="4"/>
        <v>36.36363636363637</v>
      </c>
      <c r="D68" s="64">
        <f t="shared" si="3"/>
        <v>8</v>
      </c>
      <c r="E68" s="55">
        <f>'10.1'!G91</f>
        <v>2</v>
      </c>
      <c r="F68" s="56">
        <f>'10.2'!G92</f>
        <v>2</v>
      </c>
      <c r="G68" s="56">
        <f>'10.3'!G91</f>
        <v>2</v>
      </c>
      <c r="H68" s="56">
        <f>'10.4'!G91</f>
        <v>0</v>
      </c>
      <c r="I68" s="56">
        <f>'10.5'!G92</f>
        <v>2</v>
      </c>
      <c r="J68" s="56">
        <f>'10.6'!G92</f>
        <v>0</v>
      </c>
      <c r="K68" s="56">
        <f>'10.7'!G91</f>
        <v>0</v>
      </c>
      <c r="L68" s="56">
        <f>'10.8'!G91</f>
        <v>0</v>
      </c>
      <c r="M68" s="56">
        <f>'10.9'!G92</f>
        <v>0</v>
      </c>
      <c r="N68" s="56">
        <f>'10.10'!G91</f>
        <v>0</v>
      </c>
      <c r="O68" s="56">
        <f>'10.11'!G92</f>
        <v>0</v>
      </c>
    </row>
    <row r="69" spans="1:15" ht="15.75" customHeight="1">
      <c r="A69" s="47" t="s">
        <v>11</v>
      </c>
      <c r="B69" s="54" t="str">
        <f t="shared" si="2"/>
        <v>64</v>
      </c>
      <c r="C69" s="64">
        <f t="shared" si="4"/>
        <v>34.090909090909086</v>
      </c>
      <c r="D69" s="64">
        <f aca="true" t="shared" si="5" ref="D69:D100">SUM(E69:O69)</f>
        <v>7.5</v>
      </c>
      <c r="E69" s="55">
        <f>'10.1'!G18</f>
        <v>2</v>
      </c>
      <c r="F69" s="56">
        <f>'10.2'!G19</f>
        <v>2</v>
      </c>
      <c r="G69" s="56">
        <f>'10.3'!G18</f>
        <v>2</v>
      </c>
      <c r="H69" s="56">
        <f>'10.4'!G18</f>
        <v>0</v>
      </c>
      <c r="I69" s="56">
        <f>'10.5'!G19</f>
        <v>1</v>
      </c>
      <c r="J69" s="56">
        <f>'10.6'!G19</f>
        <v>0.5</v>
      </c>
      <c r="K69" s="56">
        <f>'10.7'!G18</f>
        <v>0</v>
      </c>
      <c r="L69" s="56">
        <f>'10.8'!G18</f>
        <v>0</v>
      </c>
      <c r="M69" s="56">
        <f>'10.9'!G19</f>
        <v>0</v>
      </c>
      <c r="N69" s="56">
        <f>'10.10'!G18</f>
        <v>0</v>
      </c>
      <c r="O69" s="56">
        <f>'10.11'!G19</f>
        <v>0</v>
      </c>
    </row>
    <row r="70" spans="1:15" ht="15.75" customHeight="1">
      <c r="A70" s="47" t="s">
        <v>22</v>
      </c>
      <c r="B70" s="54" t="str">
        <f t="shared" si="2"/>
        <v>65-66</v>
      </c>
      <c r="C70" s="64">
        <f aca="true" t="shared" si="6" ref="C70:C101">D70/$D$5*100</f>
        <v>31.818181818181817</v>
      </c>
      <c r="D70" s="64">
        <f t="shared" si="5"/>
        <v>7</v>
      </c>
      <c r="E70" s="55">
        <f>'10.1'!G29</f>
        <v>2</v>
      </c>
      <c r="F70" s="56">
        <f>'10.2'!G30</f>
        <v>2</v>
      </c>
      <c r="G70" s="56">
        <f>'10.3'!G29</f>
        <v>2</v>
      </c>
      <c r="H70" s="56">
        <f>'10.4'!G29</f>
        <v>0</v>
      </c>
      <c r="I70" s="56">
        <f>'10.5'!G30</f>
        <v>1</v>
      </c>
      <c r="J70" s="56">
        <f>'10.6'!G30</f>
        <v>0</v>
      </c>
      <c r="K70" s="56">
        <f>'10.7'!G29</f>
        <v>0</v>
      </c>
      <c r="L70" s="56">
        <f>'10.8'!G29</f>
        <v>0</v>
      </c>
      <c r="M70" s="56">
        <f>'10.9'!G30</f>
        <v>0</v>
      </c>
      <c r="N70" s="56">
        <f>'10.10'!G29</f>
        <v>0</v>
      </c>
      <c r="O70" s="56">
        <f>'10.11'!G30</f>
        <v>0</v>
      </c>
    </row>
    <row r="71" spans="1:15" ht="15.75" customHeight="1">
      <c r="A71" s="47" t="s">
        <v>64</v>
      </c>
      <c r="B71" s="54" t="str">
        <f aca="true" t="shared" si="7" ref="B71:B90">RANK(C71,$C$6:$C$90)&amp;IF(COUNTIF($C$6:$C$90,C71)&gt;1,"-"&amp;RANK(C71,$C$6:$C$90)+COUNTIF($C$6:$C$90,C71)-1,"")</f>
        <v>65-66</v>
      </c>
      <c r="C71" s="64">
        <f t="shared" si="6"/>
        <v>31.818181818181817</v>
      </c>
      <c r="D71" s="64">
        <f t="shared" si="5"/>
        <v>7</v>
      </c>
      <c r="E71" s="55">
        <f>'10.1'!G74</f>
        <v>1</v>
      </c>
      <c r="F71" s="56">
        <f>'10.2'!G75</f>
        <v>2</v>
      </c>
      <c r="G71" s="56">
        <f>'10.3'!G74</f>
        <v>2</v>
      </c>
      <c r="H71" s="56">
        <f>'10.4'!G74</f>
        <v>0</v>
      </c>
      <c r="I71" s="56">
        <f>'10.5'!G75</f>
        <v>2</v>
      </c>
      <c r="J71" s="56">
        <f>'10.6'!G75</f>
        <v>0</v>
      </c>
      <c r="K71" s="56">
        <f>'10.7'!G74</f>
        <v>0</v>
      </c>
      <c r="L71" s="56">
        <f>'10.8'!G74</f>
        <v>0</v>
      </c>
      <c r="M71" s="56">
        <f>'10.9'!G75</f>
        <v>0</v>
      </c>
      <c r="N71" s="56">
        <f>'10.10'!G74</f>
        <v>0</v>
      </c>
      <c r="O71" s="56">
        <f>'10.11'!G75</f>
        <v>0</v>
      </c>
    </row>
    <row r="72" spans="1:15" ht="15.75" customHeight="1">
      <c r="A72" s="47" t="s">
        <v>12</v>
      </c>
      <c r="B72" s="54" t="str">
        <f t="shared" si="7"/>
        <v>67-69</v>
      </c>
      <c r="C72" s="64">
        <f t="shared" si="6"/>
        <v>27.27272727272727</v>
      </c>
      <c r="D72" s="64">
        <f t="shared" si="5"/>
        <v>6</v>
      </c>
      <c r="E72" s="55">
        <f>'10.1'!G19</f>
        <v>0</v>
      </c>
      <c r="F72" s="56">
        <f>'10.2'!G20</f>
        <v>2</v>
      </c>
      <c r="G72" s="56">
        <f>'10.3'!G19</f>
        <v>2</v>
      </c>
      <c r="H72" s="56">
        <f>'10.4'!G19</f>
        <v>0</v>
      </c>
      <c r="I72" s="56">
        <f>'10.5'!G20</f>
        <v>2</v>
      </c>
      <c r="J72" s="56">
        <f>'10.6'!G20</f>
        <v>0</v>
      </c>
      <c r="K72" s="56">
        <f>'10.7'!G19</f>
        <v>0</v>
      </c>
      <c r="L72" s="56">
        <f>'10.8'!G19</f>
        <v>0</v>
      </c>
      <c r="M72" s="56">
        <f>'10.9'!G20</f>
        <v>0</v>
      </c>
      <c r="N72" s="56">
        <f>'10.10'!G19</f>
        <v>0</v>
      </c>
      <c r="O72" s="56">
        <f>'10.11'!G20</f>
        <v>0</v>
      </c>
    </row>
    <row r="73" spans="1:15" ht="15.75" customHeight="1">
      <c r="A73" s="47" t="s">
        <v>47</v>
      </c>
      <c r="B73" s="54" t="str">
        <f t="shared" si="7"/>
        <v>67-69</v>
      </c>
      <c r="C73" s="64">
        <f t="shared" si="6"/>
        <v>27.27272727272727</v>
      </c>
      <c r="D73" s="64">
        <f t="shared" si="5"/>
        <v>6</v>
      </c>
      <c r="E73" s="55">
        <f>'10.1'!G57</f>
        <v>0</v>
      </c>
      <c r="F73" s="56">
        <f>'10.2'!G58</f>
        <v>2</v>
      </c>
      <c r="G73" s="56">
        <f>'10.3'!G57</f>
        <v>2</v>
      </c>
      <c r="H73" s="56">
        <f>'10.4'!G57</f>
        <v>0</v>
      </c>
      <c r="I73" s="56">
        <f>'10.5'!G58</f>
        <v>2</v>
      </c>
      <c r="J73" s="56">
        <f>'10.6'!G58</f>
        <v>0</v>
      </c>
      <c r="K73" s="56">
        <f>'10.7'!G57</f>
        <v>0</v>
      </c>
      <c r="L73" s="56">
        <f>'10.8'!G57</f>
        <v>0</v>
      </c>
      <c r="M73" s="56">
        <f>'10.9'!G58</f>
        <v>0</v>
      </c>
      <c r="N73" s="56">
        <f>'10.10'!G57</f>
        <v>0</v>
      </c>
      <c r="O73" s="56">
        <f>'10.11'!G58</f>
        <v>0</v>
      </c>
    </row>
    <row r="74" spans="1:15" ht="15.75" customHeight="1">
      <c r="A74" s="47" t="s">
        <v>57</v>
      </c>
      <c r="B74" s="54" t="str">
        <f t="shared" si="7"/>
        <v>67-69</v>
      </c>
      <c r="C74" s="64">
        <f t="shared" si="6"/>
        <v>27.27272727272727</v>
      </c>
      <c r="D74" s="64">
        <f t="shared" si="5"/>
        <v>6</v>
      </c>
      <c r="E74" s="55">
        <f>'10.1'!G67</f>
        <v>0</v>
      </c>
      <c r="F74" s="56">
        <f>'10.2'!G68</f>
        <v>2</v>
      </c>
      <c r="G74" s="56">
        <f>'10.3'!G67</f>
        <v>2</v>
      </c>
      <c r="H74" s="56">
        <f>'10.4'!G67</f>
        <v>0</v>
      </c>
      <c r="I74" s="56">
        <f>'10.5'!G68</f>
        <v>2</v>
      </c>
      <c r="J74" s="56">
        <f>'10.6'!G68</f>
        <v>0</v>
      </c>
      <c r="K74" s="56">
        <f>'10.7'!G67</f>
        <v>0</v>
      </c>
      <c r="L74" s="56">
        <f>'10.8'!G67</f>
        <v>0</v>
      </c>
      <c r="M74" s="56">
        <f>'10.9'!G68</f>
        <v>0</v>
      </c>
      <c r="N74" s="56">
        <f>'10.10'!G67</f>
        <v>0</v>
      </c>
      <c r="O74" s="56">
        <f>'10.11'!G68</f>
        <v>0</v>
      </c>
    </row>
    <row r="75" spans="1:15" ht="15.75" customHeight="1">
      <c r="A75" s="47" t="s">
        <v>92</v>
      </c>
      <c r="B75" s="54" t="str">
        <f t="shared" si="7"/>
        <v>70-75</v>
      </c>
      <c r="C75" s="64">
        <f t="shared" si="6"/>
        <v>22.727272727272727</v>
      </c>
      <c r="D75" s="64">
        <f t="shared" si="5"/>
        <v>5</v>
      </c>
      <c r="E75" s="55">
        <f>'10.1'!G52</f>
        <v>0</v>
      </c>
      <c r="F75" s="56">
        <f>'10.2'!G53</f>
        <v>2</v>
      </c>
      <c r="G75" s="56">
        <f>'10.3'!G52</f>
        <v>2</v>
      </c>
      <c r="H75" s="56">
        <f>'10.4'!G52</f>
        <v>0</v>
      </c>
      <c r="I75" s="56">
        <f>'10.5'!G53</f>
        <v>1</v>
      </c>
      <c r="J75" s="56">
        <f>'10.6'!G53</f>
        <v>0</v>
      </c>
      <c r="K75" s="56">
        <f>'10.7'!G52</f>
        <v>0</v>
      </c>
      <c r="L75" s="56">
        <f>'10.8'!G52</f>
        <v>0</v>
      </c>
      <c r="M75" s="56">
        <f>'10.9'!G53</f>
        <v>0</v>
      </c>
      <c r="N75" s="56">
        <f>'10.10'!G52</f>
        <v>0</v>
      </c>
      <c r="O75" s="56">
        <f>'10.11'!G53</f>
        <v>0</v>
      </c>
    </row>
    <row r="76" spans="1:15" ht="15.75" customHeight="1">
      <c r="A76" s="47" t="s">
        <v>63</v>
      </c>
      <c r="B76" s="54" t="str">
        <f t="shared" si="7"/>
        <v>70-75</v>
      </c>
      <c r="C76" s="64">
        <f t="shared" si="6"/>
        <v>22.727272727272727</v>
      </c>
      <c r="D76" s="64">
        <f t="shared" si="5"/>
        <v>5</v>
      </c>
      <c r="E76" s="55">
        <f>'10.1'!G73</f>
        <v>0</v>
      </c>
      <c r="F76" s="56">
        <f>'10.2'!G74</f>
        <v>2</v>
      </c>
      <c r="G76" s="56">
        <f>'10.3'!G73</f>
        <v>2</v>
      </c>
      <c r="H76" s="56">
        <f>'10.4'!G73</f>
        <v>0</v>
      </c>
      <c r="I76" s="56">
        <f>'10.5'!G74</f>
        <v>1</v>
      </c>
      <c r="J76" s="56">
        <f>'10.6'!G74</f>
        <v>0</v>
      </c>
      <c r="K76" s="56">
        <f>'10.7'!G73</f>
        <v>0</v>
      </c>
      <c r="L76" s="56">
        <f>'10.8'!G73</f>
        <v>0</v>
      </c>
      <c r="M76" s="56">
        <f>'10.9'!G74</f>
        <v>0</v>
      </c>
      <c r="N76" s="56">
        <f>'10.10'!G73</f>
        <v>0</v>
      </c>
      <c r="O76" s="56">
        <f>'10.11'!G74</f>
        <v>0</v>
      </c>
    </row>
    <row r="77" spans="1:15" ht="15.75" customHeight="1">
      <c r="A77" s="47" t="s">
        <v>70</v>
      </c>
      <c r="B77" s="54" t="str">
        <f t="shared" si="7"/>
        <v>70-75</v>
      </c>
      <c r="C77" s="64">
        <f t="shared" si="6"/>
        <v>22.727272727272727</v>
      </c>
      <c r="D77" s="64">
        <f t="shared" si="5"/>
        <v>5</v>
      </c>
      <c r="E77" s="55">
        <f>'10.1'!G80</f>
        <v>0</v>
      </c>
      <c r="F77" s="56">
        <f>'10.2'!G81</f>
        <v>2</v>
      </c>
      <c r="G77" s="56">
        <f>'10.3'!G80</f>
        <v>2</v>
      </c>
      <c r="H77" s="56">
        <f>'10.4'!G80</f>
        <v>0</v>
      </c>
      <c r="I77" s="56">
        <f>'10.5'!G81</f>
        <v>1</v>
      </c>
      <c r="J77" s="56">
        <f>'10.6'!G81</f>
        <v>0</v>
      </c>
      <c r="K77" s="56">
        <f>'10.7'!G80</f>
        <v>0</v>
      </c>
      <c r="L77" s="56">
        <f>'10.8'!G80</f>
        <v>0</v>
      </c>
      <c r="M77" s="56">
        <f>'10.9'!G81</f>
        <v>0</v>
      </c>
      <c r="N77" s="56">
        <f>'10.10'!G80</f>
        <v>0</v>
      </c>
      <c r="O77" s="56">
        <f>'10.11'!G81</f>
        <v>0</v>
      </c>
    </row>
    <row r="78" spans="1:15" ht="15.75" customHeight="1">
      <c r="A78" s="47" t="s">
        <v>71</v>
      </c>
      <c r="B78" s="54" t="str">
        <f t="shared" si="7"/>
        <v>70-75</v>
      </c>
      <c r="C78" s="64">
        <f t="shared" si="6"/>
        <v>22.727272727272727</v>
      </c>
      <c r="D78" s="64">
        <f t="shared" si="5"/>
        <v>5</v>
      </c>
      <c r="E78" s="55">
        <f>'10.1'!G81</f>
        <v>1</v>
      </c>
      <c r="F78" s="56">
        <f>'10.2'!G82</f>
        <v>2</v>
      </c>
      <c r="G78" s="56">
        <f>'10.3'!G81</f>
        <v>2</v>
      </c>
      <c r="H78" s="56">
        <f>'10.4'!G81</f>
        <v>0</v>
      </c>
      <c r="I78" s="56">
        <f>'10.5'!G82</f>
        <v>0</v>
      </c>
      <c r="J78" s="56">
        <f>'10.6'!G82</f>
        <v>0</v>
      </c>
      <c r="K78" s="56">
        <f>'10.7'!G81</f>
        <v>0</v>
      </c>
      <c r="L78" s="56">
        <f>'10.8'!G81</f>
        <v>0</v>
      </c>
      <c r="M78" s="56">
        <f>'10.9'!G82</f>
        <v>0</v>
      </c>
      <c r="N78" s="56">
        <f>'10.10'!G81</f>
        <v>0</v>
      </c>
      <c r="O78" s="56">
        <f>'10.11'!G82</f>
        <v>0</v>
      </c>
    </row>
    <row r="79" spans="1:15" ht="15.75" customHeight="1">
      <c r="A79" s="47" t="s">
        <v>86</v>
      </c>
      <c r="B79" s="54" t="str">
        <f t="shared" si="7"/>
        <v>70-75</v>
      </c>
      <c r="C79" s="64">
        <f t="shared" si="6"/>
        <v>22.727272727272727</v>
      </c>
      <c r="D79" s="64">
        <f t="shared" si="5"/>
        <v>5</v>
      </c>
      <c r="E79" s="55">
        <f>'10.1'!G96</f>
        <v>1</v>
      </c>
      <c r="F79" s="56">
        <f>'10.2'!G97</f>
        <v>1</v>
      </c>
      <c r="G79" s="56">
        <f>'10.3'!G96</f>
        <v>1</v>
      </c>
      <c r="H79" s="56">
        <f>'10.4'!G96</f>
        <v>1</v>
      </c>
      <c r="I79" s="56">
        <f>'10.5'!G97</f>
        <v>1</v>
      </c>
      <c r="J79" s="56">
        <f>'10.6'!G97</f>
        <v>0</v>
      </c>
      <c r="K79" s="56">
        <f>'10.7'!G96</f>
        <v>0</v>
      </c>
      <c r="L79" s="56">
        <f>'10.8'!G96</f>
        <v>0</v>
      </c>
      <c r="M79" s="56">
        <f>'10.9'!G97</f>
        <v>0</v>
      </c>
      <c r="N79" s="56">
        <f>'10.10'!G96</f>
        <v>0</v>
      </c>
      <c r="O79" s="56">
        <f>'10.11'!G97</f>
        <v>0</v>
      </c>
    </row>
    <row r="80" spans="1:15" ht="15.75" customHeight="1">
      <c r="A80" s="47" t="s">
        <v>88</v>
      </c>
      <c r="B80" s="54" t="str">
        <f t="shared" si="7"/>
        <v>70-75</v>
      </c>
      <c r="C80" s="64">
        <f t="shared" si="6"/>
        <v>22.727272727272727</v>
      </c>
      <c r="D80" s="64">
        <f t="shared" si="5"/>
        <v>5</v>
      </c>
      <c r="E80" s="55">
        <f>'10.1'!G98</f>
        <v>0</v>
      </c>
      <c r="F80" s="56">
        <f>'10.2'!G99</f>
        <v>2</v>
      </c>
      <c r="G80" s="56">
        <f>'10.3'!G98</f>
        <v>2</v>
      </c>
      <c r="H80" s="56">
        <f>'10.4'!G98</f>
        <v>0</v>
      </c>
      <c r="I80" s="56">
        <f>'10.5'!G99</f>
        <v>1</v>
      </c>
      <c r="J80" s="56">
        <f>'10.6'!G99</f>
        <v>0</v>
      </c>
      <c r="K80" s="56">
        <f>'10.7'!G98</f>
        <v>0</v>
      </c>
      <c r="L80" s="56">
        <f>'10.8'!G98</f>
        <v>0</v>
      </c>
      <c r="M80" s="56">
        <f>'10.9'!G99</f>
        <v>0</v>
      </c>
      <c r="N80" s="56">
        <f>'10.10'!G98</f>
        <v>0</v>
      </c>
      <c r="O80" s="56">
        <f>'10.11'!G99</f>
        <v>0</v>
      </c>
    </row>
    <row r="81" spans="1:15" ht="15.75" customHeight="1">
      <c r="A81" s="47" t="s">
        <v>28</v>
      </c>
      <c r="B81" s="54" t="str">
        <f t="shared" si="7"/>
        <v>76-79</v>
      </c>
      <c r="C81" s="64">
        <f t="shared" si="6"/>
        <v>18.181818181818183</v>
      </c>
      <c r="D81" s="64">
        <f t="shared" si="5"/>
        <v>4</v>
      </c>
      <c r="E81" s="55">
        <f>'10.1'!G35</f>
        <v>0</v>
      </c>
      <c r="F81" s="56">
        <f>'10.2'!G36</f>
        <v>2</v>
      </c>
      <c r="G81" s="56">
        <f>'10.3'!G35</f>
        <v>2</v>
      </c>
      <c r="H81" s="56">
        <f>'10.4'!G35</f>
        <v>0</v>
      </c>
      <c r="I81" s="56">
        <f>'10.5'!G36</f>
        <v>0</v>
      </c>
      <c r="J81" s="56">
        <f>'10.6'!G36</f>
        <v>0</v>
      </c>
      <c r="K81" s="56">
        <f>'10.7'!G35</f>
        <v>0</v>
      </c>
      <c r="L81" s="56">
        <f>'10.8'!G35</f>
        <v>0</v>
      </c>
      <c r="M81" s="56">
        <f>'10.9'!G36</f>
        <v>0</v>
      </c>
      <c r="N81" s="56">
        <f>'10.10'!G35</f>
        <v>0</v>
      </c>
      <c r="O81" s="56">
        <f>'10.11'!G36</f>
        <v>0</v>
      </c>
    </row>
    <row r="82" spans="1:15" ht="15.75" customHeight="1">
      <c r="A82" s="47" t="s">
        <v>39</v>
      </c>
      <c r="B82" s="54" t="str">
        <f t="shared" si="7"/>
        <v>76-79</v>
      </c>
      <c r="C82" s="64">
        <f t="shared" si="6"/>
        <v>18.181818181818183</v>
      </c>
      <c r="D82" s="64">
        <f t="shared" si="5"/>
        <v>4</v>
      </c>
      <c r="E82" s="55">
        <f>'10.1'!G48</f>
        <v>0</v>
      </c>
      <c r="F82" s="56">
        <f>'10.2'!G49</f>
        <v>2</v>
      </c>
      <c r="G82" s="56">
        <f>'10.3'!G48</f>
        <v>2</v>
      </c>
      <c r="H82" s="56">
        <f>'10.4'!G48</f>
        <v>0</v>
      </c>
      <c r="I82" s="56">
        <f>'10.5'!G49</f>
        <v>0</v>
      </c>
      <c r="J82" s="56">
        <f>'10.6'!G49</f>
        <v>0</v>
      </c>
      <c r="K82" s="56">
        <f>'10.7'!G48</f>
        <v>0</v>
      </c>
      <c r="L82" s="56">
        <f>'10.8'!G48</f>
        <v>0</v>
      </c>
      <c r="M82" s="56">
        <f>'10.9'!G49</f>
        <v>0</v>
      </c>
      <c r="N82" s="56">
        <f>'10.10'!G48</f>
        <v>0</v>
      </c>
      <c r="O82" s="56">
        <f>'10.11'!G49</f>
        <v>0</v>
      </c>
    </row>
    <row r="83" spans="1:15" ht="15.75" customHeight="1">
      <c r="A83" s="47" t="s">
        <v>53</v>
      </c>
      <c r="B83" s="54" t="str">
        <f t="shared" si="7"/>
        <v>76-79</v>
      </c>
      <c r="C83" s="64">
        <f t="shared" si="6"/>
        <v>18.181818181818183</v>
      </c>
      <c r="D83" s="64">
        <f t="shared" si="5"/>
        <v>4</v>
      </c>
      <c r="E83" s="55">
        <f>'10.1'!G63</f>
        <v>0</v>
      </c>
      <c r="F83" s="56">
        <f>'10.2'!G64</f>
        <v>0</v>
      </c>
      <c r="G83" s="56">
        <f>'10.3'!G63</f>
        <v>0</v>
      </c>
      <c r="H83" s="56">
        <f>'10.4'!G63</f>
        <v>2</v>
      </c>
      <c r="I83" s="56">
        <f>'10.5'!G64</f>
        <v>2</v>
      </c>
      <c r="J83" s="56">
        <f>'10.6'!G64</f>
        <v>0</v>
      </c>
      <c r="K83" s="56">
        <f>'10.7'!G63</f>
        <v>0</v>
      </c>
      <c r="L83" s="56">
        <f>'10.8'!G63</f>
        <v>0</v>
      </c>
      <c r="M83" s="56">
        <f>'10.9'!G64</f>
        <v>0</v>
      </c>
      <c r="N83" s="56">
        <f>'10.10'!G63</f>
        <v>0</v>
      </c>
      <c r="O83" s="56">
        <f>'10.11'!G64</f>
        <v>0</v>
      </c>
    </row>
    <row r="84" spans="1:15" ht="15.75" customHeight="1">
      <c r="A84" s="47" t="s">
        <v>82</v>
      </c>
      <c r="B84" s="54" t="str">
        <f t="shared" si="7"/>
        <v>76-79</v>
      </c>
      <c r="C84" s="64">
        <f t="shared" si="6"/>
        <v>18.181818181818183</v>
      </c>
      <c r="D84" s="64">
        <f t="shared" si="5"/>
        <v>4</v>
      </c>
      <c r="E84" s="55">
        <f>'10.1'!G92</f>
        <v>0</v>
      </c>
      <c r="F84" s="56">
        <f>'10.2'!G93</f>
        <v>2</v>
      </c>
      <c r="G84" s="56">
        <f>'10.3'!G92</f>
        <v>2</v>
      </c>
      <c r="H84" s="56">
        <f>'10.4'!G92</f>
        <v>0</v>
      </c>
      <c r="I84" s="56">
        <f>'10.5'!G93</f>
        <v>0</v>
      </c>
      <c r="J84" s="56">
        <f>'10.6'!G93</f>
        <v>0</v>
      </c>
      <c r="K84" s="56">
        <f>'10.7'!G92</f>
        <v>0</v>
      </c>
      <c r="L84" s="56">
        <f>'10.8'!G92</f>
        <v>0</v>
      </c>
      <c r="M84" s="56">
        <f>'10.9'!G93</f>
        <v>0</v>
      </c>
      <c r="N84" s="56">
        <f>'10.10'!G92</f>
        <v>0</v>
      </c>
      <c r="O84" s="56">
        <f>'10.11'!G93</f>
        <v>0</v>
      </c>
    </row>
    <row r="85" spans="1:15" ht="15.75" customHeight="1">
      <c r="A85" s="47" t="s">
        <v>13</v>
      </c>
      <c r="B85" s="54" t="str">
        <f t="shared" si="7"/>
        <v>80</v>
      </c>
      <c r="C85" s="64">
        <f t="shared" si="6"/>
        <v>13.636363636363635</v>
      </c>
      <c r="D85" s="64">
        <f t="shared" si="5"/>
        <v>3</v>
      </c>
      <c r="E85" s="55">
        <f>'10.1'!G20</f>
        <v>0</v>
      </c>
      <c r="F85" s="56">
        <f>'10.2'!G21</f>
        <v>1</v>
      </c>
      <c r="G85" s="56">
        <f>'10.3'!G20</f>
        <v>1</v>
      </c>
      <c r="H85" s="56">
        <f>'10.4'!G20</f>
        <v>0</v>
      </c>
      <c r="I85" s="56">
        <f>'10.5'!G21</f>
        <v>1</v>
      </c>
      <c r="J85" s="56">
        <f>'10.6'!G21</f>
        <v>0</v>
      </c>
      <c r="K85" s="56">
        <f>'10.7'!G20</f>
        <v>0</v>
      </c>
      <c r="L85" s="56">
        <f>'10.8'!G20</f>
        <v>0</v>
      </c>
      <c r="M85" s="56">
        <f>'10.9'!G21</f>
        <v>0</v>
      </c>
      <c r="N85" s="56">
        <f>'10.10'!G20</f>
        <v>0</v>
      </c>
      <c r="O85" s="56">
        <f>'10.11'!G21</f>
        <v>0</v>
      </c>
    </row>
    <row r="86" spans="1:15" ht="15.75" customHeight="1">
      <c r="A86" s="47" t="s">
        <v>33</v>
      </c>
      <c r="B86" s="54" t="str">
        <f t="shared" si="7"/>
        <v>81-84</v>
      </c>
      <c r="C86" s="64">
        <f t="shared" si="6"/>
        <v>9.090909090909092</v>
      </c>
      <c r="D86" s="64">
        <f t="shared" si="5"/>
        <v>2</v>
      </c>
      <c r="E86" s="55">
        <f>'10.1'!G40</f>
        <v>0.5</v>
      </c>
      <c r="F86" s="56">
        <f>'10.2'!G41</f>
        <v>1</v>
      </c>
      <c r="G86" s="56">
        <f>'10.3'!G40</f>
        <v>0.5</v>
      </c>
      <c r="H86" s="56">
        <f>'10.4'!G40</f>
        <v>0</v>
      </c>
      <c r="I86" s="56">
        <f>'10.5'!G41</f>
        <v>0</v>
      </c>
      <c r="J86" s="56">
        <f>'10.6'!G41</f>
        <v>0</v>
      </c>
      <c r="K86" s="56">
        <f>'10.7'!G40</f>
        <v>0</v>
      </c>
      <c r="L86" s="56">
        <f>'10.8'!G40</f>
        <v>0</v>
      </c>
      <c r="M86" s="56">
        <f>'10.9'!G41</f>
        <v>0</v>
      </c>
      <c r="N86" s="56">
        <f>'10.10'!G40</f>
        <v>0</v>
      </c>
      <c r="O86" s="56">
        <f>'10.11'!G41</f>
        <v>0</v>
      </c>
    </row>
    <row r="87" spans="1:15" ht="15.75" customHeight="1">
      <c r="A87" s="47" t="s">
        <v>100</v>
      </c>
      <c r="B87" s="54" t="str">
        <f t="shared" si="7"/>
        <v>81-84</v>
      </c>
      <c r="C87" s="64">
        <f t="shared" si="6"/>
        <v>9.090909090909092</v>
      </c>
      <c r="D87" s="64">
        <f t="shared" si="5"/>
        <v>2</v>
      </c>
      <c r="E87" s="55">
        <f>'10.1'!G41</f>
        <v>0</v>
      </c>
      <c r="F87" s="56">
        <f>'10.2'!G42</f>
        <v>1</v>
      </c>
      <c r="G87" s="56">
        <f>'10.3'!G41</f>
        <v>1</v>
      </c>
      <c r="H87" s="56">
        <f>'10.4'!G41</f>
        <v>0</v>
      </c>
      <c r="I87" s="56">
        <f>'10.5'!G42</f>
        <v>0</v>
      </c>
      <c r="J87" s="56">
        <f>'10.6'!G42</f>
        <v>0</v>
      </c>
      <c r="K87" s="56">
        <f>'10.7'!G41</f>
        <v>0</v>
      </c>
      <c r="L87" s="56">
        <f>'10.8'!G41</f>
        <v>0</v>
      </c>
      <c r="M87" s="56">
        <f>'10.9'!G42</f>
        <v>0</v>
      </c>
      <c r="N87" s="56">
        <f>'10.10'!G41</f>
        <v>0</v>
      </c>
      <c r="O87" s="56">
        <f>'10.11'!G42</f>
        <v>0</v>
      </c>
    </row>
    <row r="88" spans="1:15" ht="15.75" customHeight="1">
      <c r="A88" s="47" t="s">
        <v>40</v>
      </c>
      <c r="B88" s="54" t="str">
        <f t="shared" si="7"/>
        <v>81-84</v>
      </c>
      <c r="C88" s="64">
        <f t="shared" si="6"/>
        <v>9.090909090909092</v>
      </c>
      <c r="D88" s="64">
        <f t="shared" si="5"/>
        <v>2</v>
      </c>
      <c r="E88" s="55">
        <f>'10.1'!G49</f>
        <v>0</v>
      </c>
      <c r="F88" s="56">
        <f>'10.2'!G50</f>
        <v>1</v>
      </c>
      <c r="G88" s="56">
        <f>'10.3'!G49</f>
        <v>1</v>
      </c>
      <c r="H88" s="56">
        <f>'10.4'!G49</f>
        <v>0</v>
      </c>
      <c r="I88" s="56">
        <f>'10.5'!G50</f>
        <v>0</v>
      </c>
      <c r="J88" s="56">
        <f>'10.6'!G50</f>
        <v>0</v>
      </c>
      <c r="K88" s="56">
        <f>'10.7'!G49</f>
        <v>0</v>
      </c>
      <c r="L88" s="56">
        <f>'10.8'!G49</f>
        <v>0</v>
      </c>
      <c r="M88" s="56">
        <f>'10.9'!G50</f>
        <v>0</v>
      </c>
      <c r="N88" s="56">
        <f>'10.10'!G49</f>
        <v>0</v>
      </c>
      <c r="O88" s="56">
        <f>'10.11'!G50</f>
        <v>0</v>
      </c>
    </row>
    <row r="89" spans="1:15" ht="15.75" customHeight="1">
      <c r="A89" s="47" t="s">
        <v>89</v>
      </c>
      <c r="B89" s="54" t="str">
        <f t="shared" si="7"/>
        <v>81-84</v>
      </c>
      <c r="C89" s="64">
        <f t="shared" si="6"/>
        <v>9.090909090909092</v>
      </c>
      <c r="D89" s="64">
        <f t="shared" si="5"/>
        <v>2</v>
      </c>
      <c r="E89" s="55">
        <f>'10.1'!G99</f>
        <v>0</v>
      </c>
      <c r="F89" s="56">
        <f>'10.2'!G100</f>
        <v>0</v>
      </c>
      <c r="G89" s="56">
        <f>'10.3'!G99</f>
        <v>0</v>
      </c>
      <c r="H89" s="56">
        <f>'10.4'!G99</f>
        <v>0</v>
      </c>
      <c r="I89" s="56">
        <f>'10.5'!G100</f>
        <v>2</v>
      </c>
      <c r="J89" s="56">
        <f>'10.6'!G100</f>
        <v>0</v>
      </c>
      <c r="K89" s="56">
        <f>'10.7'!G99</f>
        <v>0</v>
      </c>
      <c r="L89" s="56">
        <f>'10.8'!G99</f>
        <v>0</v>
      </c>
      <c r="M89" s="56">
        <f>'10.9'!G100</f>
        <v>0</v>
      </c>
      <c r="N89" s="56">
        <f>'10.10'!G99</f>
        <v>0</v>
      </c>
      <c r="O89" s="56">
        <f>'10.11'!G100</f>
        <v>0</v>
      </c>
    </row>
    <row r="90" spans="1:15" ht="15.75" customHeight="1">
      <c r="A90" s="47" t="s">
        <v>24</v>
      </c>
      <c r="B90" s="54" t="str">
        <f t="shared" si="7"/>
        <v>85</v>
      </c>
      <c r="C90" s="64">
        <f t="shared" si="6"/>
        <v>0</v>
      </c>
      <c r="D90" s="64">
        <f t="shared" si="5"/>
        <v>0</v>
      </c>
      <c r="E90" s="55">
        <f>'10.1'!G31</f>
        <v>0</v>
      </c>
      <c r="F90" s="56">
        <f>'10.2'!G32</f>
        <v>0</v>
      </c>
      <c r="G90" s="56">
        <f>'10.3'!G31</f>
        <v>0</v>
      </c>
      <c r="H90" s="56">
        <f>'10.4'!G31</f>
        <v>0</v>
      </c>
      <c r="I90" s="56">
        <f>'10.5'!G32</f>
        <v>0</v>
      </c>
      <c r="J90" s="56">
        <f>'10.6'!G32</f>
        <v>0</v>
      </c>
      <c r="K90" s="56">
        <f>'10.7'!G31</f>
        <v>0</v>
      </c>
      <c r="L90" s="56">
        <f>'10.8'!G31</f>
        <v>0</v>
      </c>
      <c r="M90" s="56">
        <f>'10.9'!G32</f>
        <v>0</v>
      </c>
      <c r="N90" s="56">
        <f>'10.10'!G31</f>
        <v>0</v>
      </c>
      <c r="O90" s="56">
        <f>'10.11'!G32</f>
        <v>0</v>
      </c>
    </row>
  </sheetData>
  <sheetProtection/>
  <mergeCells count="2">
    <mergeCell ref="A1:O1"/>
    <mergeCell ref="A2:O2"/>
  </mergeCells>
  <printOptions/>
  <pageMargins left="0.7086614173228347" right="0.7086614173228347" top="0.7874015748031497" bottom="0.7874015748031497" header="0.4330708661417323" footer="0.4330708661417323"/>
  <pageSetup fitToHeight="3" horizontalDpi="600" verticalDpi="600" orientation="landscape" paperSize="9" scale="60" r:id="rId1"/>
  <headerFooter scaleWithDoc="0">
    <oddFooter>&amp;C&amp;"Times New Roman,обычный"&amp;8&amp;A&amp;R&amp;9&amp;P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M83" sqref="M83"/>
    </sheetView>
  </sheetViews>
  <sheetFormatPr defaultColWidth="8.8515625" defaultRowHeight="15"/>
  <cols>
    <col min="1" max="1" width="33.421875" style="3" customWidth="1"/>
    <col min="2" max="2" width="43.57421875" style="3" customWidth="1"/>
    <col min="3" max="3" width="6.7109375" style="3" customWidth="1"/>
    <col min="4" max="4" width="7.7109375" style="3" customWidth="1"/>
    <col min="5" max="6" width="6.7109375" style="3" customWidth="1"/>
    <col min="7" max="7" width="6.7109375" style="10" customWidth="1"/>
    <col min="8" max="8" width="14.421875" style="3" customWidth="1"/>
    <col min="9" max="9" width="18.57421875" style="3" customWidth="1"/>
    <col min="10" max="10" width="12.8515625" style="3" customWidth="1"/>
    <col min="11" max="11" width="15.00390625" style="3" customWidth="1"/>
    <col min="12" max="12" width="22.140625" style="3" customWidth="1"/>
    <col min="13" max="13" width="18.8515625" style="103" customWidth="1"/>
    <col min="14" max="14" width="20.7109375" style="3" customWidth="1"/>
    <col min="15" max="15" width="20.7109375" style="1" customWidth="1"/>
    <col min="16" max="16384" width="8.8515625" style="1" customWidth="1"/>
  </cols>
  <sheetData>
    <row r="1" spans="1:15" s="5" customFormat="1" ht="22.5" customHeight="1">
      <c r="A1" s="144" t="s">
        <v>194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5"/>
    </row>
    <row r="2" spans="1:15" s="5" customFormat="1" ht="22.5" customHeight="1">
      <c r="A2" s="146" t="s">
        <v>1031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5" ht="63" customHeight="1">
      <c r="A3" s="136" t="s">
        <v>102</v>
      </c>
      <c r="B3" s="111" t="s">
        <v>195</v>
      </c>
      <c r="C3" s="148" t="s">
        <v>196</v>
      </c>
      <c r="D3" s="149"/>
      <c r="E3" s="149"/>
      <c r="F3" s="149"/>
      <c r="G3" s="149"/>
      <c r="H3" s="136" t="s">
        <v>240</v>
      </c>
      <c r="I3" s="136" t="s">
        <v>243</v>
      </c>
      <c r="J3" s="136" t="s">
        <v>186</v>
      </c>
      <c r="K3" s="136" t="s">
        <v>187</v>
      </c>
      <c r="L3" s="136" t="s">
        <v>110</v>
      </c>
      <c r="M3" s="136" t="s">
        <v>95</v>
      </c>
      <c r="N3" s="150" t="s">
        <v>115</v>
      </c>
      <c r="O3" s="151"/>
    </row>
    <row r="4" spans="1:15" ht="16.5" customHeight="1">
      <c r="A4" s="142"/>
      <c r="B4" s="33" t="s">
        <v>139</v>
      </c>
      <c r="C4" s="136" t="s">
        <v>98</v>
      </c>
      <c r="D4" s="136" t="s">
        <v>111</v>
      </c>
      <c r="E4" s="136" t="s">
        <v>112</v>
      </c>
      <c r="F4" s="136" t="s">
        <v>113</v>
      </c>
      <c r="G4" s="139" t="s">
        <v>103</v>
      </c>
      <c r="H4" s="142"/>
      <c r="I4" s="137"/>
      <c r="J4" s="137"/>
      <c r="K4" s="137"/>
      <c r="L4" s="142"/>
      <c r="M4" s="142"/>
      <c r="N4" s="150" t="s">
        <v>179</v>
      </c>
      <c r="O4" s="150" t="s">
        <v>114</v>
      </c>
    </row>
    <row r="5" spans="1:15" ht="16.5" customHeight="1">
      <c r="A5" s="137"/>
      <c r="B5" s="33" t="s">
        <v>176</v>
      </c>
      <c r="C5" s="137"/>
      <c r="D5" s="137"/>
      <c r="E5" s="137"/>
      <c r="F5" s="137"/>
      <c r="G5" s="140"/>
      <c r="H5" s="137"/>
      <c r="I5" s="137"/>
      <c r="J5" s="137"/>
      <c r="K5" s="137"/>
      <c r="L5" s="137"/>
      <c r="M5" s="137"/>
      <c r="N5" s="151"/>
      <c r="O5" s="151"/>
    </row>
    <row r="6" spans="1:15" s="6" customFormat="1" ht="16.5" customHeight="1">
      <c r="A6" s="138"/>
      <c r="B6" s="33" t="s">
        <v>222</v>
      </c>
      <c r="C6" s="138"/>
      <c r="D6" s="138"/>
      <c r="E6" s="138"/>
      <c r="F6" s="138"/>
      <c r="G6" s="141"/>
      <c r="H6" s="138"/>
      <c r="I6" s="138"/>
      <c r="J6" s="138"/>
      <c r="K6" s="138"/>
      <c r="L6" s="138"/>
      <c r="M6" s="138"/>
      <c r="N6" s="151"/>
      <c r="O6" s="151"/>
    </row>
    <row r="7" spans="1:15" s="7" customFormat="1" ht="15.75" customHeight="1">
      <c r="A7" s="22" t="s">
        <v>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2"/>
      <c r="N7" s="23"/>
      <c r="O7" s="34"/>
    </row>
    <row r="8" spans="1:15" ht="15.75" customHeight="1">
      <c r="A8" s="24" t="s">
        <v>1</v>
      </c>
      <c r="B8" s="31" t="s">
        <v>139</v>
      </c>
      <c r="C8" s="41">
        <f>IF(B8="Да, опубликованы за все отчетные периоды",2,0)</f>
        <v>2</v>
      </c>
      <c r="D8" s="41"/>
      <c r="E8" s="41"/>
      <c r="F8" s="41"/>
      <c r="G8" s="30">
        <f>C8*(1-D8)*(1-E8)*(1-F8)</f>
        <v>2</v>
      </c>
      <c r="H8" s="29" t="s">
        <v>239</v>
      </c>
      <c r="I8" s="29" t="s">
        <v>242</v>
      </c>
      <c r="J8" s="29" t="s">
        <v>220</v>
      </c>
      <c r="K8" s="31" t="s">
        <v>226</v>
      </c>
      <c r="L8" s="29"/>
      <c r="M8" s="31" t="s">
        <v>769</v>
      </c>
      <c r="N8" s="31" t="str">
        <f>'10.1'!O8</f>
        <v>http://beldepfin.ru/</v>
      </c>
      <c r="O8" s="81" t="str">
        <f>'10.1'!P8</f>
        <v>нет</v>
      </c>
    </row>
    <row r="9" spans="1:15" ht="15.75" customHeight="1">
      <c r="A9" s="24" t="s">
        <v>2</v>
      </c>
      <c r="B9" s="31" t="s">
        <v>139</v>
      </c>
      <c r="C9" s="41">
        <f aca="true" t="shared" si="0" ref="C9:C72">IF(B9="Да, опубликованы за все отчетные периоды",2,0)</f>
        <v>2</v>
      </c>
      <c r="D9" s="41"/>
      <c r="E9" s="41"/>
      <c r="F9" s="41"/>
      <c r="G9" s="30">
        <f aca="true" t="shared" si="1" ref="G9:G72">C9*(1-D9)*(1-E9)*(1-F9)</f>
        <v>2</v>
      </c>
      <c r="H9" s="29" t="s">
        <v>239</v>
      </c>
      <c r="I9" s="29" t="s">
        <v>242</v>
      </c>
      <c r="J9" s="29" t="s">
        <v>220</v>
      </c>
      <c r="K9" s="31" t="s">
        <v>787</v>
      </c>
      <c r="L9" s="29"/>
      <c r="M9" s="31" t="s">
        <v>784</v>
      </c>
      <c r="N9" s="31" t="str">
        <f>'10.1'!O9</f>
        <v>http://budget.bryanskoblfin.ru/Show/Category/?ItemId=26</v>
      </c>
      <c r="O9" s="81" t="str">
        <f>'10.1'!P9</f>
        <v>нет</v>
      </c>
    </row>
    <row r="10" spans="1:15" ht="15.75" customHeight="1">
      <c r="A10" s="24" t="s">
        <v>3</v>
      </c>
      <c r="B10" s="31" t="s">
        <v>139</v>
      </c>
      <c r="C10" s="41">
        <f t="shared" si="0"/>
        <v>2</v>
      </c>
      <c r="D10" s="41"/>
      <c r="E10" s="41"/>
      <c r="F10" s="41"/>
      <c r="G10" s="30">
        <f t="shared" si="1"/>
        <v>2</v>
      </c>
      <c r="H10" s="29" t="s">
        <v>239</v>
      </c>
      <c r="I10" s="29" t="s">
        <v>242</v>
      </c>
      <c r="J10" s="29" t="s">
        <v>220</v>
      </c>
      <c r="K10" s="31" t="s">
        <v>226</v>
      </c>
      <c r="L10" s="29"/>
      <c r="M10" s="31" t="s">
        <v>791</v>
      </c>
      <c r="N10" s="31" t="str">
        <f>'10.1'!O10</f>
        <v>http://dtf.avo.ru/</v>
      </c>
      <c r="O10" s="81" t="str">
        <f>'10.1'!P10</f>
        <v>нет</v>
      </c>
    </row>
    <row r="11" spans="1:15" ht="15.75" customHeight="1">
      <c r="A11" s="24" t="s">
        <v>4</v>
      </c>
      <c r="B11" s="31" t="s">
        <v>139</v>
      </c>
      <c r="C11" s="41">
        <f t="shared" si="0"/>
        <v>2</v>
      </c>
      <c r="D11" s="41"/>
      <c r="E11" s="41"/>
      <c r="F11" s="41"/>
      <c r="G11" s="30">
        <f t="shared" si="1"/>
        <v>2</v>
      </c>
      <c r="H11" s="29" t="s">
        <v>239</v>
      </c>
      <c r="I11" s="29" t="s">
        <v>242</v>
      </c>
      <c r="J11" s="29" t="s">
        <v>220</v>
      </c>
      <c r="K11" s="31" t="s">
        <v>226</v>
      </c>
      <c r="L11" s="31"/>
      <c r="M11" s="31" t="s">
        <v>822</v>
      </c>
      <c r="N11" s="31" t="str">
        <f>'10.1'!O11</f>
        <v>http://www.gfu.vrn.ru/</v>
      </c>
      <c r="O11" s="81" t="str">
        <f>'10.1'!P11</f>
        <v>нет</v>
      </c>
    </row>
    <row r="12" spans="1:15" ht="15.75" customHeight="1">
      <c r="A12" s="24" t="s">
        <v>5</v>
      </c>
      <c r="B12" s="31" t="s">
        <v>139</v>
      </c>
      <c r="C12" s="41">
        <f t="shared" si="0"/>
        <v>2</v>
      </c>
      <c r="D12" s="41"/>
      <c r="E12" s="41"/>
      <c r="F12" s="41"/>
      <c r="G12" s="30">
        <f t="shared" si="1"/>
        <v>2</v>
      </c>
      <c r="H12" s="29" t="s">
        <v>239</v>
      </c>
      <c r="I12" s="29" t="s">
        <v>242</v>
      </c>
      <c r="J12" s="29" t="s">
        <v>220</v>
      </c>
      <c r="K12" s="31" t="s">
        <v>226</v>
      </c>
      <c r="L12" s="31" t="s">
        <v>806</v>
      </c>
      <c r="M12" s="81" t="s">
        <v>805</v>
      </c>
      <c r="N12" s="31" t="str">
        <f>'10.1'!O12</f>
        <v>http://df.ivanovoobl.ru/</v>
      </c>
      <c r="O12" s="81" t="str">
        <f>'10.1'!P12</f>
        <v>нет</v>
      </c>
    </row>
    <row r="13" spans="1:15" ht="15.75" customHeight="1">
      <c r="A13" s="24" t="s">
        <v>6</v>
      </c>
      <c r="B13" s="31" t="s">
        <v>139</v>
      </c>
      <c r="C13" s="41">
        <f t="shared" si="0"/>
        <v>2</v>
      </c>
      <c r="D13" s="41"/>
      <c r="E13" s="41"/>
      <c r="F13" s="41">
        <v>0.5</v>
      </c>
      <c r="G13" s="30">
        <f t="shared" si="1"/>
        <v>1</v>
      </c>
      <c r="H13" s="29" t="s">
        <v>239</v>
      </c>
      <c r="I13" s="29" t="s">
        <v>242</v>
      </c>
      <c r="J13" s="29" t="s">
        <v>220</v>
      </c>
      <c r="K13" s="31" t="s">
        <v>226</v>
      </c>
      <c r="L13" s="31" t="s">
        <v>915</v>
      </c>
      <c r="M13" s="81" t="s">
        <v>811</v>
      </c>
      <c r="N13" s="31" t="str">
        <f>'10.1'!O13</f>
        <v>http://www.admoblkaluga.ru/sub/finan/; http://www.admoblkaluga.ru/main/work/finances/</v>
      </c>
      <c r="O13" s="81" t="str">
        <f>'10.1'!P13</f>
        <v>нет</v>
      </c>
    </row>
    <row r="14" spans="1:15" ht="15.75" customHeight="1">
      <c r="A14" s="24" t="s">
        <v>7</v>
      </c>
      <c r="B14" s="31" t="s">
        <v>139</v>
      </c>
      <c r="C14" s="41">
        <f t="shared" si="0"/>
        <v>2</v>
      </c>
      <c r="D14" s="41"/>
      <c r="E14" s="41"/>
      <c r="F14" s="41">
        <v>0.5</v>
      </c>
      <c r="G14" s="30">
        <f t="shared" si="1"/>
        <v>1</v>
      </c>
      <c r="H14" s="29" t="s">
        <v>239</v>
      </c>
      <c r="I14" s="29" t="s">
        <v>242</v>
      </c>
      <c r="J14" s="29" t="s">
        <v>220</v>
      </c>
      <c r="K14" s="31" t="s">
        <v>226</v>
      </c>
      <c r="L14" s="31" t="s">
        <v>915</v>
      </c>
      <c r="M14" s="31" t="s">
        <v>815</v>
      </c>
      <c r="N14" s="31" t="str">
        <f>'10.1'!O14</f>
        <v>http://depfin.adm44.ru/index.aspx</v>
      </c>
      <c r="O14" s="81" t="str">
        <f>'10.1'!P14</f>
        <v>http://nb44.ru/ (не актуализируется с 07.2016 г.)</v>
      </c>
    </row>
    <row r="15" spans="1:15" s="7" customFormat="1" ht="15.75" customHeight="1">
      <c r="A15" s="24" t="s">
        <v>8</v>
      </c>
      <c r="B15" s="31" t="s">
        <v>139</v>
      </c>
      <c r="C15" s="41">
        <f t="shared" si="0"/>
        <v>2</v>
      </c>
      <c r="D15" s="41"/>
      <c r="E15" s="41"/>
      <c r="F15" s="41"/>
      <c r="G15" s="30">
        <f t="shared" si="1"/>
        <v>2</v>
      </c>
      <c r="H15" s="29" t="s">
        <v>239</v>
      </c>
      <c r="I15" s="29" t="s">
        <v>242</v>
      </c>
      <c r="J15" s="29" t="s">
        <v>220</v>
      </c>
      <c r="K15" s="31" t="s">
        <v>226</v>
      </c>
      <c r="L15" s="29"/>
      <c r="M15" s="31" t="s">
        <v>831</v>
      </c>
      <c r="N15" s="31" t="str">
        <f>'10.1'!O15</f>
        <v>http://adm.rkursk.ru/index.php?id=37</v>
      </c>
      <c r="O15" s="81" t="str">
        <f>'10.1'!P15</f>
        <v>нет</v>
      </c>
    </row>
    <row r="16" spans="1:15" s="7" customFormat="1" ht="15.75" customHeight="1">
      <c r="A16" s="24" t="s">
        <v>9</v>
      </c>
      <c r="B16" s="31" t="s">
        <v>139</v>
      </c>
      <c r="C16" s="41">
        <f t="shared" si="0"/>
        <v>2</v>
      </c>
      <c r="D16" s="41"/>
      <c r="E16" s="41"/>
      <c r="F16" s="41"/>
      <c r="G16" s="30">
        <f t="shared" si="1"/>
        <v>2</v>
      </c>
      <c r="H16" s="29" t="s">
        <v>239</v>
      </c>
      <c r="I16" s="29" t="s">
        <v>242</v>
      </c>
      <c r="J16" s="29" t="s">
        <v>220</v>
      </c>
      <c r="K16" s="31" t="s">
        <v>226</v>
      </c>
      <c r="L16" s="29"/>
      <c r="M16" s="31" t="s">
        <v>838</v>
      </c>
      <c r="N16" s="31" t="str">
        <f>'10.1'!O16</f>
        <v>http://www.admlip.ru/economy/finances/</v>
      </c>
      <c r="O16" s="81" t="str">
        <f>'10.1'!P16</f>
        <v>http://ufin48.ru/Menu/Page/1</v>
      </c>
    </row>
    <row r="17" spans="1:15" ht="15.75" customHeight="1">
      <c r="A17" s="24" t="s">
        <v>10</v>
      </c>
      <c r="B17" s="31" t="s">
        <v>139</v>
      </c>
      <c r="C17" s="41">
        <f t="shared" si="0"/>
        <v>2</v>
      </c>
      <c r="D17" s="41"/>
      <c r="E17" s="41"/>
      <c r="F17" s="41"/>
      <c r="G17" s="30">
        <f t="shared" si="1"/>
        <v>2</v>
      </c>
      <c r="H17" s="29" t="s">
        <v>239</v>
      </c>
      <c r="I17" s="29" t="s">
        <v>242</v>
      </c>
      <c r="J17" s="29" t="s">
        <v>220</v>
      </c>
      <c r="K17" s="31" t="s">
        <v>226</v>
      </c>
      <c r="L17" s="31" t="s">
        <v>852</v>
      </c>
      <c r="M17" s="81" t="s">
        <v>848</v>
      </c>
      <c r="N17" s="31" t="str">
        <f>'10.1'!O17</f>
        <v>http://mf.mosreg.ru/</v>
      </c>
      <c r="O17" s="81" t="str">
        <f>'10.1'!P17</f>
        <v>http://budget.mosreg.ru/</v>
      </c>
    </row>
    <row r="18" spans="1:15" ht="15.75" customHeight="1">
      <c r="A18" s="24" t="s">
        <v>11</v>
      </c>
      <c r="B18" s="31" t="s">
        <v>176</v>
      </c>
      <c r="C18" s="41">
        <f t="shared" si="0"/>
        <v>0</v>
      </c>
      <c r="D18" s="41">
        <v>0.5</v>
      </c>
      <c r="E18" s="41"/>
      <c r="F18" s="41"/>
      <c r="G18" s="30">
        <f t="shared" si="1"/>
        <v>0</v>
      </c>
      <c r="H18" s="29" t="s">
        <v>239</v>
      </c>
      <c r="I18" s="31" t="s">
        <v>244</v>
      </c>
      <c r="J18" s="29" t="s">
        <v>254</v>
      </c>
      <c r="K18" s="31" t="s">
        <v>226</v>
      </c>
      <c r="L18" s="31" t="s">
        <v>859</v>
      </c>
      <c r="M18" s="31" t="s">
        <v>856</v>
      </c>
      <c r="N18" s="31" t="str">
        <f>'10.1'!O18</f>
        <v>http://orel-region.ru/index.php?head=20&amp;part=25</v>
      </c>
      <c r="O18" s="81" t="str">
        <f>'10.1'!P18</f>
        <v>нет</v>
      </c>
    </row>
    <row r="19" spans="1:15" ht="15.75" customHeight="1">
      <c r="A19" s="24" t="s">
        <v>12</v>
      </c>
      <c r="B19" s="31" t="s">
        <v>222</v>
      </c>
      <c r="C19" s="41">
        <f t="shared" si="0"/>
        <v>0</v>
      </c>
      <c r="D19" s="41"/>
      <c r="E19" s="41"/>
      <c r="F19" s="41"/>
      <c r="G19" s="30">
        <f t="shared" si="1"/>
        <v>0</v>
      </c>
      <c r="H19" s="29"/>
      <c r="I19" s="29"/>
      <c r="J19" s="29"/>
      <c r="K19" s="29"/>
      <c r="L19" s="29"/>
      <c r="M19" s="31"/>
      <c r="N19" s="31" t="str">
        <f>'10.1'!O19</f>
        <v>http://minfin.ryazangov.ru/</v>
      </c>
      <c r="O19" s="81" t="str">
        <f>'10.1'!P19</f>
        <v>нет</v>
      </c>
    </row>
    <row r="20" spans="1:15" ht="15.75" customHeight="1">
      <c r="A20" s="24" t="s">
        <v>13</v>
      </c>
      <c r="B20" s="31" t="s">
        <v>222</v>
      </c>
      <c r="C20" s="41">
        <f t="shared" si="0"/>
        <v>0</v>
      </c>
      <c r="D20" s="41"/>
      <c r="E20" s="41"/>
      <c r="F20" s="41"/>
      <c r="G20" s="30">
        <f t="shared" si="1"/>
        <v>0</v>
      </c>
      <c r="H20" s="29"/>
      <c r="I20" s="29"/>
      <c r="J20" s="29"/>
      <c r="K20" s="29"/>
      <c r="L20" s="29"/>
      <c r="M20" s="31"/>
      <c r="N20" s="31" t="str">
        <f>'10.1'!O20</f>
        <v>http://www.finsmol.ru/start</v>
      </c>
      <c r="O20" s="81" t="str">
        <f>'10.1'!P20</f>
        <v>нет</v>
      </c>
    </row>
    <row r="21" spans="1:15" ht="15.75" customHeight="1">
      <c r="A21" s="24" t="s">
        <v>14</v>
      </c>
      <c r="B21" s="31" t="s">
        <v>139</v>
      </c>
      <c r="C21" s="41">
        <f t="shared" si="0"/>
        <v>2</v>
      </c>
      <c r="D21" s="41"/>
      <c r="E21" s="41"/>
      <c r="F21" s="41"/>
      <c r="G21" s="30">
        <f t="shared" si="1"/>
        <v>2</v>
      </c>
      <c r="H21" s="29" t="s">
        <v>239</v>
      </c>
      <c r="I21" s="29" t="s">
        <v>242</v>
      </c>
      <c r="J21" s="29" t="s">
        <v>220</v>
      </c>
      <c r="K21" s="31" t="s">
        <v>226</v>
      </c>
      <c r="L21" s="29"/>
      <c r="M21" s="31" t="s">
        <v>879</v>
      </c>
      <c r="N21" s="31" t="str">
        <f>'10.1'!O21</f>
        <v>http://fin.tmbreg.ru/</v>
      </c>
      <c r="O21" s="81" t="str">
        <f>'10.1'!P21</f>
        <v>нет</v>
      </c>
    </row>
    <row r="22" spans="1:15" ht="15.75" customHeight="1">
      <c r="A22" s="24" t="s">
        <v>15</v>
      </c>
      <c r="B22" s="31" t="s">
        <v>139</v>
      </c>
      <c r="C22" s="41">
        <f t="shared" si="0"/>
        <v>2</v>
      </c>
      <c r="D22" s="41"/>
      <c r="E22" s="41"/>
      <c r="F22" s="41"/>
      <c r="G22" s="30">
        <f t="shared" si="1"/>
        <v>2</v>
      </c>
      <c r="H22" s="29" t="s">
        <v>239</v>
      </c>
      <c r="I22" s="29" t="s">
        <v>242</v>
      </c>
      <c r="J22" s="29" t="s">
        <v>220</v>
      </c>
      <c r="K22" s="31" t="s">
        <v>226</v>
      </c>
      <c r="L22" s="29"/>
      <c r="M22" s="31" t="s">
        <v>886</v>
      </c>
      <c r="N22" s="31" t="str">
        <f>'10.1'!O22</f>
        <v>http://www.tverfin.ru/</v>
      </c>
      <c r="O22" s="81" t="str">
        <f>'10.1'!P22</f>
        <v>http://portal.tverfin.ru/portal/Menu/Page/1</v>
      </c>
    </row>
    <row r="23" spans="1:15" ht="15.75" customHeight="1">
      <c r="A23" s="24" t="s">
        <v>16</v>
      </c>
      <c r="B23" s="31" t="s">
        <v>139</v>
      </c>
      <c r="C23" s="41">
        <f t="shared" si="0"/>
        <v>2</v>
      </c>
      <c r="D23" s="41"/>
      <c r="E23" s="41"/>
      <c r="F23" s="41"/>
      <c r="G23" s="30">
        <f t="shared" si="1"/>
        <v>2</v>
      </c>
      <c r="H23" s="29" t="s">
        <v>239</v>
      </c>
      <c r="I23" s="29" t="s">
        <v>242</v>
      </c>
      <c r="J23" s="29" t="s">
        <v>220</v>
      </c>
      <c r="K23" s="31" t="s">
        <v>226</v>
      </c>
      <c r="L23" s="31"/>
      <c r="M23" s="31" t="s">
        <v>892</v>
      </c>
      <c r="N23" s="31" t="str">
        <f>'10.1'!O23</f>
        <v>http://minfin.tularegion.ru/</v>
      </c>
      <c r="O23" s="81" t="str">
        <f>'10.1'!P23</f>
        <v>http://dfto.ru/</v>
      </c>
    </row>
    <row r="24" spans="1:15" ht="15.75" customHeight="1">
      <c r="A24" s="24" t="s">
        <v>17</v>
      </c>
      <c r="B24" s="31" t="s">
        <v>139</v>
      </c>
      <c r="C24" s="41">
        <f t="shared" si="0"/>
        <v>2</v>
      </c>
      <c r="D24" s="41"/>
      <c r="E24" s="41"/>
      <c r="F24" s="41"/>
      <c r="G24" s="30">
        <f t="shared" si="1"/>
        <v>2</v>
      </c>
      <c r="H24" s="29" t="s">
        <v>225</v>
      </c>
      <c r="I24" s="29" t="s">
        <v>242</v>
      </c>
      <c r="J24" s="31" t="s">
        <v>547</v>
      </c>
      <c r="K24" s="31" t="s">
        <v>226</v>
      </c>
      <c r="L24" s="29"/>
      <c r="M24" s="31" t="s">
        <v>897</v>
      </c>
      <c r="N24" s="31" t="str">
        <f>'10.1'!O24</f>
        <v>http://www.yarregion.ru/depts/depfin/default.aspx</v>
      </c>
      <c r="O24" s="81" t="str">
        <f>'10.1'!P24</f>
        <v>нет</v>
      </c>
    </row>
    <row r="25" spans="1:15" ht="15.75" customHeight="1">
      <c r="A25" s="24" t="s">
        <v>18</v>
      </c>
      <c r="B25" s="31" t="s">
        <v>139</v>
      </c>
      <c r="C25" s="41">
        <f t="shared" si="0"/>
        <v>2</v>
      </c>
      <c r="D25" s="41"/>
      <c r="E25" s="41"/>
      <c r="F25" s="41"/>
      <c r="G25" s="30">
        <f t="shared" si="1"/>
        <v>2</v>
      </c>
      <c r="H25" s="29" t="s">
        <v>239</v>
      </c>
      <c r="I25" s="29" t="s">
        <v>242</v>
      </c>
      <c r="J25" s="29" t="s">
        <v>220</v>
      </c>
      <c r="K25" s="31" t="s">
        <v>226</v>
      </c>
      <c r="L25" s="29"/>
      <c r="M25" s="31" t="s">
        <v>908</v>
      </c>
      <c r="N25" s="31" t="str">
        <f>'10.1'!O25</f>
        <v>http://findep.mos.ru/</v>
      </c>
      <c r="O25" s="81" t="str">
        <f>'10.1'!P25</f>
        <v>http://budget.mos.ru/</v>
      </c>
    </row>
    <row r="26" spans="1:15" s="7" customFormat="1" ht="15.75" customHeight="1">
      <c r="A26" s="22" t="s">
        <v>19</v>
      </c>
      <c r="B26" s="45"/>
      <c r="C26" s="46"/>
      <c r="D26" s="27"/>
      <c r="E26" s="27"/>
      <c r="F26" s="27"/>
      <c r="G26" s="27"/>
      <c r="H26" s="25"/>
      <c r="I26" s="25"/>
      <c r="J26" s="25"/>
      <c r="K26" s="25"/>
      <c r="L26" s="25"/>
      <c r="M26" s="45"/>
      <c r="N26" s="34"/>
      <c r="O26" s="82"/>
    </row>
    <row r="27" spans="1:15" ht="15.75" customHeight="1">
      <c r="A27" s="24" t="s">
        <v>20</v>
      </c>
      <c r="B27" s="31" t="s">
        <v>139</v>
      </c>
      <c r="C27" s="41">
        <f t="shared" si="0"/>
        <v>2</v>
      </c>
      <c r="D27" s="41"/>
      <c r="E27" s="41">
        <v>0.5</v>
      </c>
      <c r="F27" s="41"/>
      <c r="G27" s="30">
        <f t="shared" si="1"/>
        <v>1</v>
      </c>
      <c r="H27" s="29" t="s">
        <v>225</v>
      </c>
      <c r="I27" s="29" t="s">
        <v>242</v>
      </c>
      <c r="J27" s="31" t="s">
        <v>547</v>
      </c>
      <c r="K27" s="31" t="s">
        <v>226</v>
      </c>
      <c r="L27" s="31" t="s">
        <v>920</v>
      </c>
      <c r="M27" s="31" t="s">
        <v>700</v>
      </c>
      <c r="N27" s="31" t="str">
        <f>'10.1'!O27</f>
        <v>http://minfin.karelia.ru/</v>
      </c>
      <c r="O27" s="81" t="str">
        <f>'10.1'!P27</f>
        <v>нет</v>
      </c>
    </row>
    <row r="28" spans="1:15" ht="15.75" customHeight="1">
      <c r="A28" s="28" t="s">
        <v>21</v>
      </c>
      <c r="B28" s="31" t="s">
        <v>139</v>
      </c>
      <c r="C28" s="41">
        <f t="shared" si="0"/>
        <v>2</v>
      </c>
      <c r="D28" s="41"/>
      <c r="E28" s="41"/>
      <c r="F28" s="41"/>
      <c r="G28" s="30">
        <f t="shared" si="1"/>
        <v>2</v>
      </c>
      <c r="H28" s="29" t="s">
        <v>239</v>
      </c>
      <c r="I28" s="29" t="s">
        <v>242</v>
      </c>
      <c r="J28" s="29" t="s">
        <v>220</v>
      </c>
      <c r="K28" s="31" t="s">
        <v>226</v>
      </c>
      <c r="L28" s="29"/>
      <c r="M28" s="31" t="s">
        <v>701</v>
      </c>
      <c r="N28" s="31" t="str">
        <f>'10.1'!O28</f>
        <v>http://minfin.rkomi.ru/page/7746/</v>
      </c>
      <c r="O28" s="81" t="str">
        <f>'10.1'!P28</f>
        <v>нет</v>
      </c>
    </row>
    <row r="29" spans="1:15" ht="15.75" customHeight="1">
      <c r="A29" s="28" t="s">
        <v>22</v>
      </c>
      <c r="B29" s="31" t="s">
        <v>222</v>
      </c>
      <c r="C29" s="41">
        <f t="shared" si="0"/>
        <v>0</v>
      </c>
      <c r="D29" s="41"/>
      <c r="E29" s="41"/>
      <c r="F29" s="41"/>
      <c r="G29" s="30">
        <f t="shared" si="1"/>
        <v>0</v>
      </c>
      <c r="H29" s="29"/>
      <c r="I29" s="29"/>
      <c r="J29" s="29"/>
      <c r="K29" s="29"/>
      <c r="L29" s="29"/>
      <c r="M29" s="31"/>
      <c r="N29" s="31" t="str">
        <f>'10.1'!O29</f>
        <v>http://dvinaland.ru/budget; http://dvinaland.ru/gov/-h3ffy732</v>
      </c>
      <c r="O29" s="81" t="str">
        <f>'10.1'!P29</f>
        <v>нет</v>
      </c>
    </row>
    <row r="30" spans="1:15" ht="15.75" customHeight="1">
      <c r="A30" s="28" t="s">
        <v>23</v>
      </c>
      <c r="B30" s="31" t="s">
        <v>139</v>
      </c>
      <c r="C30" s="41">
        <f t="shared" si="0"/>
        <v>2</v>
      </c>
      <c r="D30" s="41"/>
      <c r="E30" s="41"/>
      <c r="F30" s="41"/>
      <c r="G30" s="30">
        <f t="shared" si="1"/>
        <v>2</v>
      </c>
      <c r="H30" s="29" t="s">
        <v>239</v>
      </c>
      <c r="I30" s="31" t="s">
        <v>242</v>
      </c>
      <c r="J30" s="29" t="s">
        <v>220</v>
      </c>
      <c r="K30" s="31" t="s">
        <v>226</v>
      </c>
      <c r="L30" s="29"/>
      <c r="M30" s="81" t="s">
        <v>713</v>
      </c>
      <c r="N30" s="31" t="str">
        <f>'10.1'!O30</f>
        <v>http://www.df35.ru/</v>
      </c>
      <c r="O30" s="81" t="str">
        <f>'10.1'!P30</f>
        <v>нет</v>
      </c>
    </row>
    <row r="31" spans="1:15" ht="15.75" customHeight="1">
      <c r="A31" s="28" t="s">
        <v>24</v>
      </c>
      <c r="B31" s="31" t="s">
        <v>222</v>
      </c>
      <c r="C31" s="41">
        <f t="shared" si="0"/>
        <v>0</v>
      </c>
      <c r="D31" s="41"/>
      <c r="E31" s="41"/>
      <c r="F31" s="41"/>
      <c r="G31" s="30">
        <f t="shared" si="1"/>
        <v>0</v>
      </c>
      <c r="H31" s="29"/>
      <c r="I31" s="29"/>
      <c r="J31" s="29"/>
      <c r="K31" s="29"/>
      <c r="L31" s="29"/>
      <c r="M31" s="31"/>
      <c r="N31" s="31" t="str">
        <f>'10.1'!O31</f>
        <v>http://www.minfin39.ru/index.php</v>
      </c>
      <c r="O31" s="81" t="str">
        <f>'10.1'!P31</f>
        <v>нет</v>
      </c>
    </row>
    <row r="32" spans="1:15" ht="15.75" customHeight="1">
      <c r="A32" s="24" t="s">
        <v>25</v>
      </c>
      <c r="B32" s="31" t="s">
        <v>139</v>
      </c>
      <c r="C32" s="41">
        <f t="shared" si="0"/>
        <v>2</v>
      </c>
      <c r="D32" s="41"/>
      <c r="E32" s="41"/>
      <c r="F32" s="41"/>
      <c r="G32" s="30">
        <f t="shared" si="1"/>
        <v>2</v>
      </c>
      <c r="H32" s="29" t="s">
        <v>239</v>
      </c>
      <c r="I32" s="31" t="s">
        <v>242</v>
      </c>
      <c r="J32" s="29" t="s">
        <v>220</v>
      </c>
      <c r="K32" s="31" t="s">
        <v>226</v>
      </c>
      <c r="L32" s="31"/>
      <c r="M32" s="31" t="s">
        <v>734</v>
      </c>
      <c r="N32" s="31" t="str">
        <f>'10.1'!O32</f>
        <v>http://finance.lenobl.ru/</v>
      </c>
      <c r="O32" s="81" t="str">
        <f>'10.1'!P32</f>
        <v>http://budget.lenobl.ru/new/</v>
      </c>
    </row>
    <row r="33" spans="1:15" s="7" customFormat="1" ht="15.75" customHeight="1">
      <c r="A33" s="24" t="s">
        <v>26</v>
      </c>
      <c r="B33" s="31" t="s">
        <v>139</v>
      </c>
      <c r="C33" s="41">
        <f t="shared" si="0"/>
        <v>2</v>
      </c>
      <c r="D33" s="41"/>
      <c r="E33" s="41"/>
      <c r="F33" s="41"/>
      <c r="G33" s="30">
        <f t="shared" si="1"/>
        <v>2</v>
      </c>
      <c r="H33" s="29" t="s">
        <v>239</v>
      </c>
      <c r="I33" s="29" t="s">
        <v>242</v>
      </c>
      <c r="J33" s="29" t="s">
        <v>220</v>
      </c>
      <c r="K33" s="31" t="s">
        <v>226</v>
      </c>
      <c r="L33" s="29"/>
      <c r="M33" s="31" t="s">
        <v>737</v>
      </c>
      <c r="N33" s="31" t="str">
        <f>'10.1'!O33</f>
        <v>http://minfin.gov-murman.ru/</v>
      </c>
      <c r="O33" s="81" t="str">
        <f>'10.1'!P33</f>
        <v>http://b4u.gov-murman.ru/index.php#idMenu=1</v>
      </c>
    </row>
    <row r="34" spans="1:15" ht="15.75" customHeight="1">
      <c r="A34" s="24" t="s">
        <v>27</v>
      </c>
      <c r="B34" s="31" t="s">
        <v>139</v>
      </c>
      <c r="C34" s="41">
        <f t="shared" si="0"/>
        <v>2</v>
      </c>
      <c r="D34" s="41"/>
      <c r="E34" s="41"/>
      <c r="F34" s="41"/>
      <c r="G34" s="30">
        <f t="shared" si="1"/>
        <v>2</v>
      </c>
      <c r="H34" s="29" t="s">
        <v>239</v>
      </c>
      <c r="I34" s="29" t="s">
        <v>242</v>
      </c>
      <c r="J34" s="29" t="s">
        <v>220</v>
      </c>
      <c r="K34" s="31" t="s">
        <v>226</v>
      </c>
      <c r="L34" s="29"/>
      <c r="M34" s="31" t="s">
        <v>746</v>
      </c>
      <c r="N34" s="31" t="str">
        <f>'10.1'!O34</f>
        <v>http://novkfo.ru/</v>
      </c>
      <c r="O34" s="81" t="str">
        <f>'10.1'!P34</f>
        <v>http://portal.novkfo.ru/Menu/Page/1</v>
      </c>
    </row>
    <row r="35" spans="1:15" ht="15.75" customHeight="1">
      <c r="A35" s="28" t="s">
        <v>28</v>
      </c>
      <c r="B35" s="31" t="s">
        <v>222</v>
      </c>
      <c r="C35" s="41">
        <f t="shared" si="0"/>
        <v>0</v>
      </c>
      <c r="D35" s="41"/>
      <c r="E35" s="41"/>
      <c r="F35" s="41"/>
      <c r="G35" s="30">
        <f t="shared" si="1"/>
        <v>0</v>
      </c>
      <c r="H35" s="29"/>
      <c r="I35" s="29"/>
      <c r="J35" s="29"/>
      <c r="K35" s="29"/>
      <c r="L35" s="29"/>
      <c r="M35" s="31"/>
      <c r="N35" s="31" t="str">
        <f>'10.1'!O35</f>
        <v>http://finance.pskov.ru/</v>
      </c>
      <c r="O35" s="81" t="str">
        <f>'10.1'!P35</f>
        <v>нет</v>
      </c>
    </row>
    <row r="36" spans="1:15" ht="15.75" customHeight="1">
      <c r="A36" s="28" t="s">
        <v>29</v>
      </c>
      <c r="B36" s="31" t="s">
        <v>139</v>
      </c>
      <c r="C36" s="41">
        <f t="shared" si="0"/>
        <v>2</v>
      </c>
      <c r="D36" s="41"/>
      <c r="E36" s="41"/>
      <c r="F36" s="41"/>
      <c r="G36" s="30">
        <f t="shared" si="1"/>
        <v>2</v>
      </c>
      <c r="H36" s="29" t="s">
        <v>239</v>
      </c>
      <c r="I36" s="29" t="s">
        <v>242</v>
      </c>
      <c r="J36" s="31" t="s">
        <v>752</v>
      </c>
      <c r="K36" s="31" t="s">
        <v>226</v>
      </c>
      <c r="L36" s="29"/>
      <c r="M36" s="31" t="s">
        <v>760</v>
      </c>
      <c r="N36" s="31" t="str">
        <f>'10.1'!O36</f>
        <v>http://www.fincom.spb.ru/cf/main.htm</v>
      </c>
      <c r="O36" s="81" t="str">
        <f>'10.1'!P36</f>
        <v>нет</v>
      </c>
    </row>
    <row r="37" spans="1:15" ht="15.75" customHeight="1">
      <c r="A37" s="24" t="s">
        <v>30</v>
      </c>
      <c r="B37" s="31" t="s">
        <v>139</v>
      </c>
      <c r="C37" s="41">
        <f t="shared" si="0"/>
        <v>2</v>
      </c>
      <c r="D37" s="41"/>
      <c r="E37" s="41"/>
      <c r="F37" s="41">
        <v>0.5</v>
      </c>
      <c r="G37" s="30">
        <f t="shared" si="1"/>
        <v>1</v>
      </c>
      <c r="H37" s="29" t="s">
        <v>239</v>
      </c>
      <c r="I37" s="29" t="s">
        <v>242</v>
      </c>
      <c r="J37" s="29" t="s">
        <v>220</v>
      </c>
      <c r="K37" s="31" t="s">
        <v>226</v>
      </c>
      <c r="L37" s="31" t="s">
        <v>937</v>
      </c>
      <c r="M37" s="31" t="s">
        <v>765</v>
      </c>
      <c r="N37" s="31" t="str">
        <f>'10.1'!O37</f>
        <v>http://dfei.adm-nao.ru/</v>
      </c>
      <c r="O37" s="81" t="str">
        <f>'10.1'!P37</f>
        <v>нет</v>
      </c>
    </row>
    <row r="38" spans="1:15" s="7" customFormat="1" ht="15.75" customHeight="1">
      <c r="A38" s="22" t="s">
        <v>31</v>
      </c>
      <c r="B38" s="45"/>
      <c r="C38" s="46"/>
      <c r="D38" s="27"/>
      <c r="E38" s="27"/>
      <c r="F38" s="27"/>
      <c r="G38" s="27"/>
      <c r="H38" s="25"/>
      <c r="I38" s="25"/>
      <c r="J38" s="25"/>
      <c r="K38" s="25"/>
      <c r="L38" s="25"/>
      <c r="M38" s="45"/>
      <c r="N38" s="34"/>
      <c r="O38" s="82"/>
    </row>
    <row r="39" spans="1:15" ht="15.75" customHeight="1">
      <c r="A39" s="24" t="s">
        <v>32</v>
      </c>
      <c r="B39" s="31" t="s">
        <v>139</v>
      </c>
      <c r="C39" s="41">
        <f t="shared" si="0"/>
        <v>2</v>
      </c>
      <c r="D39" s="41"/>
      <c r="E39" s="41"/>
      <c r="F39" s="41"/>
      <c r="G39" s="30">
        <f t="shared" si="1"/>
        <v>2</v>
      </c>
      <c r="H39" s="29" t="s">
        <v>225</v>
      </c>
      <c r="I39" s="29" t="s">
        <v>242</v>
      </c>
      <c r="J39" s="31" t="s">
        <v>547</v>
      </c>
      <c r="K39" s="31" t="s">
        <v>226</v>
      </c>
      <c r="L39" s="29"/>
      <c r="M39" s="81" t="s">
        <v>615</v>
      </c>
      <c r="N39" s="31" t="str">
        <f>'10.1'!O39</f>
        <v>http://www.minfin01-maykop.ru/Menu/Page/1</v>
      </c>
      <c r="O39" s="81" t="str">
        <f>'10.1'!P39</f>
        <v>нет</v>
      </c>
    </row>
    <row r="40" spans="1:19" ht="15.75" customHeight="1">
      <c r="A40" s="24" t="s">
        <v>33</v>
      </c>
      <c r="B40" s="31" t="s">
        <v>222</v>
      </c>
      <c r="C40" s="41">
        <f t="shared" si="0"/>
        <v>0</v>
      </c>
      <c r="D40" s="41"/>
      <c r="E40" s="41"/>
      <c r="F40" s="41"/>
      <c r="G40" s="30">
        <f t="shared" si="1"/>
        <v>0</v>
      </c>
      <c r="H40" s="29"/>
      <c r="I40" s="29"/>
      <c r="J40" s="29"/>
      <c r="K40" s="29"/>
      <c r="L40" s="29"/>
      <c r="M40" s="31"/>
      <c r="N40" s="31" t="str">
        <f>'10.1'!O40</f>
        <v>http://minfin.kalmregion.ru/; http://10.r08.z8.ru/ (предыдущая версия сайта)</v>
      </c>
      <c r="O40" s="81" t="str">
        <f>'10.1'!P40</f>
        <v>нет</v>
      </c>
      <c r="S40" s="12"/>
    </row>
    <row r="41" spans="1:19" ht="15.75" customHeight="1">
      <c r="A41" s="24" t="s">
        <v>100</v>
      </c>
      <c r="B41" s="31" t="s">
        <v>222</v>
      </c>
      <c r="C41" s="41">
        <f t="shared" si="0"/>
        <v>0</v>
      </c>
      <c r="D41" s="41"/>
      <c r="E41" s="41"/>
      <c r="F41" s="41"/>
      <c r="G41" s="30">
        <f t="shared" si="1"/>
        <v>0</v>
      </c>
      <c r="H41" s="29"/>
      <c r="I41" s="29"/>
      <c r="J41" s="29"/>
      <c r="K41" s="29"/>
      <c r="L41" s="29"/>
      <c r="M41" s="31"/>
      <c r="N41" s="31" t="str">
        <f>'10.1'!O41</f>
        <v>http://minfin.rk.gov.ru/</v>
      </c>
      <c r="O41" s="81" t="str">
        <f>'10.1'!P41</f>
        <v>нет</v>
      </c>
      <c r="S41" s="13"/>
    </row>
    <row r="42" spans="1:19" ht="15.75" customHeight="1">
      <c r="A42" s="24" t="s">
        <v>34</v>
      </c>
      <c r="B42" s="31" t="s">
        <v>139</v>
      </c>
      <c r="C42" s="41">
        <f t="shared" si="0"/>
        <v>2</v>
      </c>
      <c r="D42" s="41"/>
      <c r="E42" s="41"/>
      <c r="F42" s="41"/>
      <c r="G42" s="30">
        <f t="shared" si="1"/>
        <v>2</v>
      </c>
      <c r="H42" s="29" t="s">
        <v>225</v>
      </c>
      <c r="I42" s="29" t="s">
        <v>242</v>
      </c>
      <c r="J42" s="31" t="s">
        <v>645</v>
      </c>
      <c r="K42" s="31" t="s">
        <v>226</v>
      </c>
      <c r="L42" s="29"/>
      <c r="M42" s="31" t="s">
        <v>646</v>
      </c>
      <c r="N42" s="31" t="str">
        <f>'10.1'!O42</f>
        <v>http://www.minfinkubani.ru/</v>
      </c>
      <c r="O42" s="81" t="str">
        <f>'10.1'!P42</f>
        <v>http://бюджеткубани.рф/</v>
      </c>
      <c r="S42" s="12"/>
    </row>
    <row r="43" spans="1:19" ht="15.75" customHeight="1">
      <c r="A43" s="24" t="s">
        <v>35</v>
      </c>
      <c r="B43" s="31" t="s">
        <v>139</v>
      </c>
      <c r="C43" s="41">
        <f t="shared" si="0"/>
        <v>2</v>
      </c>
      <c r="D43" s="41"/>
      <c r="E43" s="41"/>
      <c r="F43" s="41"/>
      <c r="G43" s="30">
        <f t="shared" si="1"/>
        <v>2</v>
      </c>
      <c r="H43" s="29" t="s">
        <v>239</v>
      </c>
      <c r="I43" s="29" t="s">
        <v>242</v>
      </c>
      <c r="J43" s="29" t="s">
        <v>220</v>
      </c>
      <c r="K43" s="31" t="s">
        <v>226</v>
      </c>
      <c r="L43" s="29"/>
      <c r="M43" s="31" t="s">
        <v>653</v>
      </c>
      <c r="N43" s="31" t="str">
        <f>'10.1'!O43</f>
        <v>https://minfin.astrobl.ru/node</v>
      </c>
      <c r="O43" s="81" t="str">
        <f>'10.1'!P43</f>
        <v>нет</v>
      </c>
      <c r="S43" s="12"/>
    </row>
    <row r="44" spans="1:19" ht="15.75" customHeight="1">
      <c r="A44" s="24" t="s">
        <v>36</v>
      </c>
      <c r="B44" s="31" t="s">
        <v>139</v>
      </c>
      <c r="C44" s="41">
        <f t="shared" si="0"/>
        <v>2</v>
      </c>
      <c r="D44" s="41"/>
      <c r="E44" s="41"/>
      <c r="F44" s="41"/>
      <c r="G44" s="30">
        <f t="shared" si="1"/>
        <v>2</v>
      </c>
      <c r="H44" s="29" t="s">
        <v>239</v>
      </c>
      <c r="I44" s="29" t="s">
        <v>242</v>
      </c>
      <c r="J44" s="29" t="s">
        <v>220</v>
      </c>
      <c r="K44" s="31" t="s">
        <v>226</v>
      </c>
      <c r="L44" s="29"/>
      <c r="M44" s="31" t="s">
        <v>669</v>
      </c>
      <c r="N44" s="31" t="str">
        <f>'10.1'!O44</f>
        <v>http://volgafin.volganet.ru/</v>
      </c>
      <c r="O44" s="81" t="str">
        <f>'10.1'!P44</f>
        <v>http://www.minfin34.ru/</v>
      </c>
      <c r="S44" s="12"/>
    </row>
    <row r="45" spans="1:19" s="7" customFormat="1" ht="15.75" customHeight="1">
      <c r="A45" s="28" t="s">
        <v>37</v>
      </c>
      <c r="B45" s="31" t="s">
        <v>139</v>
      </c>
      <c r="C45" s="41">
        <f t="shared" si="0"/>
        <v>2</v>
      </c>
      <c r="D45" s="30"/>
      <c r="E45" s="30"/>
      <c r="F45" s="30"/>
      <c r="G45" s="30">
        <f t="shared" si="1"/>
        <v>2</v>
      </c>
      <c r="H45" s="29" t="s">
        <v>239</v>
      </c>
      <c r="I45" s="29" t="s">
        <v>242</v>
      </c>
      <c r="J45" s="29" t="s">
        <v>220</v>
      </c>
      <c r="K45" s="31" t="s">
        <v>226</v>
      </c>
      <c r="L45" s="35"/>
      <c r="M45" s="31" t="s">
        <v>675</v>
      </c>
      <c r="N45" s="31" t="str">
        <f>'10.1'!O45</f>
        <v>http://www.minfin.donland.ru/</v>
      </c>
      <c r="O45" s="81" t="str">
        <f>'10.1'!P45</f>
        <v>http://minfin.donland.ru:8088/</v>
      </c>
      <c r="S45" s="13"/>
    </row>
    <row r="46" spans="1:19" ht="15.75" customHeight="1">
      <c r="A46" s="24" t="s">
        <v>101</v>
      </c>
      <c r="B46" s="31" t="s">
        <v>139</v>
      </c>
      <c r="C46" s="41">
        <f t="shared" si="0"/>
        <v>2</v>
      </c>
      <c r="D46" s="41"/>
      <c r="E46" s="41"/>
      <c r="F46" s="41"/>
      <c r="G46" s="30">
        <f t="shared" si="1"/>
        <v>2</v>
      </c>
      <c r="H46" s="29" t="s">
        <v>225</v>
      </c>
      <c r="I46" s="29" t="s">
        <v>242</v>
      </c>
      <c r="J46" s="31" t="s">
        <v>645</v>
      </c>
      <c r="K46" s="31" t="s">
        <v>226</v>
      </c>
      <c r="L46" s="29"/>
      <c r="M46" s="31" t="s">
        <v>682</v>
      </c>
      <c r="N46" s="31" t="str">
        <f>'10.1'!O46</f>
        <v>http://sevastopol.gov.ru/</v>
      </c>
      <c r="O46" s="81" t="str">
        <f>'10.1'!P46</f>
        <v>http://www.ob.sev.gov.ru/</v>
      </c>
      <c r="S46" s="13"/>
    </row>
    <row r="47" spans="1:19" ht="15.75" customHeight="1">
      <c r="A47" s="22" t="s">
        <v>38</v>
      </c>
      <c r="B47" s="34"/>
      <c r="C47" s="46"/>
      <c r="D47" s="46"/>
      <c r="E47" s="46"/>
      <c r="F47" s="46"/>
      <c r="G47" s="27"/>
      <c r="H47" s="26"/>
      <c r="I47" s="26"/>
      <c r="J47" s="26"/>
      <c r="K47" s="26"/>
      <c r="L47" s="26"/>
      <c r="M47" s="34"/>
      <c r="N47" s="34"/>
      <c r="O47" s="82"/>
      <c r="S47" s="12"/>
    </row>
    <row r="48" spans="1:19" ht="15.75" customHeight="1">
      <c r="A48" s="24" t="s">
        <v>39</v>
      </c>
      <c r="B48" s="31" t="s">
        <v>222</v>
      </c>
      <c r="C48" s="41">
        <f t="shared" si="0"/>
        <v>0</v>
      </c>
      <c r="D48" s="41"/>
      <c r="E48" s="41"/>
      <c r="F48" s="41"/>
      <c r="G48" s="30">
        <f t="shared" si="1"/>
        <v>0</v>
      </c>
      <c r="H48" s="29"/>
      <c r="I48" s="29"/>
      <c r="J48" s="29"/>
      <c r="K48" s="29"/>
      <c r="L48" s="29"/>
      <c r="M48" s="31"/>
      <c r="N48" s="31" t="str">
        <f>'10.1'!O48</f>
        <v>http://minfin.e-dag.ru/</v>
      </c>
      <c r="O48" s="81" t="str">
        <f>'10.1'!P48</f>
        <v>http://portal.minfinrd.ru/Menu/Page/1 не загружается</v>
      </c>
      <c r="S48" s="13"/>
    </row>
    <row r="49" spans="1:19" ht="15.75" customHeight="1">
      <c r="A49" s="24" t="s">
        <v>40</v>
      </c>
      <c r="B49" s="31" t="s">
        <v>222</v>
      </c>
      <c r="C49" s="41">
        <f t="shared" si="0"/>
        <v>0</v>
      </c>
      <c r="D49" s="41"/>
      <c r="E49" s="41"/>
      <c r="F49" s="41"/>
      <c r="G49" s="30">
        <f t="shared" si="1"/>
        <v>0</v>
      </c>
      <c r="H49" s="29"/>
      <c r="I49" s="29"/>
      <c r="J49" s="29"/>
      <c r="K49" s="29"/>
      <c r="L49" s="29"/>
      <c r="M49" s="31"/>
      <c r="N49" s="31" t="str">
        <f>'10.1'!O49</f>
        <v>http://mfri.ru/</v>
      </c>
      <c r="O49" s="81" t="str">
        <f>'10.1'!P49</f>
        <v>нет</v>
      </c>
      <c r="S49" s="13"/>
    </row>
    <row r="50" spans="1:19" ht="15.75" customHeight="1">
      <c r="A50" s="24" t="s">
        <v>41</v>
      </c>
      <c r="B50" s="31" t="s">
        <v>139</v>
      </c>
      <c r="C50" s="41">
        <f t="shared" si="0"/>
        <v>2</v>
      </c>
      <c r="D50" s="41"/>
      <c r="E50" s="41"/>
      <c r="F50" s="41"/>
      <c r="G50" s="30">
        <f t="shared" si="1"/>
        <v>2</v>
      </c>
      <c r="H50" s="29" t="s">
        <v>239</v>
      </c>
      <c r="I50" s="31" t="s">
        <v>242</v>
      </c>
      <c r="J50" s="29" t="s">
        <v>220</v>
      </c>
      <c r="K50" s="31" t="s">
        <v>226</v>
      </c>
      <c r="L50" s="29"/>
      <c r="M50" s="31" t="s">
        <v>568</v>
      </c>
      <c r="N50" s="31" t="str">
        <f>'10.1'!O50</f>
        <v>http://pravitelstvo.kbr.ru/oigv/minfin/</v>
      </c>
      <c r="O50" s="81" t="str">
        <f>'10.1'!P50</f>
        <v>нет</v>
      </c>
      <c r="S50" s="12"/>
    </row>
    <row r="51" spans="1:19" ht="15.75" customHeight="1">
      <c r="A51" s="24" t="s">
        <v>42</v>
      </c>
      <c r="B51" s="31" t="s">
        <v>139</v>
      </c>
      <c r="C51" s="41">
        <f t="shared" si="0"/>
        <v>2</v>
      </c>
      <c r="D51" s="41"/>
      <c r="E51" s="41"/>
      <c r="F51" s="41"/>
      <c r="G51" s="30">
        <f t="shared" si="1"/>
        <v>2</v>
      </c>
      <c r="H51" s="29" t="s">
        <v>239</v>
      </c>
      <c r="I51" s="31" t="s">
        <v>242</v>
      </c>
      <c r="J51" s="29" t="s">
        <v>220</v>
      </c>
      <c r="K51" s="31" t="s">
        <v>226</v>
      </c>
      <c r="L51" s="29"/>
      <c r="M51" s="31" t="s">
        <v>578</v>
      </c>
      <c r="N51" s="31" t="str">
        <f>'10.1'!O51</f>
        <v>http://minfin09.ru/</v>
      </c>
      <c r="O51" s="81" t="str">
        <f>'10.1'!P51</f>
        <v>нет</v>
      </c>
      <c r="S51" s="13"/>
    </row>
    <row r="52" spans="1:19" s="7" customFormat="1" ht="15.75" customHeight="1">
      <c r="A52" s="28" t="s">
        <v>92</v>
      </c>
      <c r="B52" s="31" t="s">
        <v>222</v>
      </c>
      <c r="C52" s="41">
        <f t="shared" si="0"/>
        <v>0</v>
      </c>
      <c r="D52" s="41"/>
      <c r="E52" s="41"/>
      <c r="F52" s="41"/>
      <c r="G52" s="30">
        <f t="shared" si="1"/>
        <v>0</v>
      </c>
      <c r="H52" s="29"/>
      <c r="I52" s="29"/>
      <c r="J52" s="29"/>
      <c r="K52" s="29"/>
      <c r="L52" s="29"/>
      <c r="M52" s="31"/>
      <c r="N52" s="31" t="str">
        <f>'10.1'!O52</f>
        <v>http://mfrno-a.ru/</v>
      </c>
      <c r="O52" s="81" t="str">
        <f>'10.1'!P52</f>
        <v>нет</v>
      </c>
      <c r="S52" s="13"/>
    </row>
    <row r="53" spans="1:19" s="7" customFormat="1" ht="15.75" customHeight="1">
      <c r="A53" s="24" t="s">
        <v>43</v>
      </c>
      <c r="B53" s="31" t="s">
        <v>139</v>
      </c>
      <c r="C53" s="41">
        <f t="shared" si="0"/>
        <v>2</v>
      </c>
      <c r="D53" s="30"/>
      <c r="E53" s="30"/>
      <c r="F53" s="41">
        <v>0.5</v>
      </c>
      <c r="G53" s="30">
        <f t="shared" si="1"/>
        <v>1</v>
      </c>
      <c r="H53" s="29" t="s">
        <v>239</v>
      </c>
      <c r="I53" s="31" t="s">
        <v>242</v>
      </c>
      <c r="J53" s="29" t="s">
        <v>220</v>
      </c>
      <c r="K53" s="31" t="s">
        <v>226</v>
      </c>
      <c r="L53" s="31" t="s">
        <v>959</v>
      </c>
      <c r="M53" s="81" t="s">
        <v>957</v>
      </c>
      <c r="N53" s="31" t="str">
        <f>'10.1'!O53</f>
        <v>http://www.minfinchr.ru/</v>
      </c>
      <c r="O53" s="81" t="str">
        <f>'10.1'!P53</f>
        <v>http://chechnya.ifinmon.ru/</v>
      </c>
      <c r="S53" s="12"/>
    </row>
    <row r="54" spans="1:19" ht="15.75" customHeight="1">
      <c r="A54" s="24" t="s">
        <v>44</v>
      </c>
      <c r="B54" s="31" t="s">
        <v>139</v>
      </c>
      <c r="C54" s="41">
        <f t="shared" si="0"/>
        <v>2</v>
      </c>
      <c r="D54" s="41"/>
      <c r="E54" s="41"/>
      <c r="F54" s="41"/>
      <c r="G54" s="30">
        <f t="shared" si="1"/>
        <v>2</v>
      </c>
      <c r="H54" s="31" t="s">
        <v>238</v>
      </c>
      <c r="I54" s="31" t="s">
        <v>242</v>
      </c>
      <c r="J54" s="29" t="s">
        <v>220</v>
      </c>
      <c r="K54" s="31" t="s">
        <v>226</v>
      </c>
      <c r="L54" s="29"/>
      <c r="M54" s="31" t="s">
        <v>610</v>
      </c>
      <c r="N54" s="31" t="str">
        <f>'10.1'!O54</f>
        <v>http://www.mfsk.ru/</v>
      </c>
      <c r="O54" s="81" t="str">
        <f>'10.1'!P54</f>
        <v>http://openbudsk.ru/</v>
      </c>
      <c r="S54" s="13"/>
    </row>
    <row r="55" spans="1:19" ht="15.75" customHeight="1">
      <c r="A55" s="22" t="s">
        <v>45</v>
      </c>
      <c r="B55" s="34"/>
      <c r="C55" s="46"/>
      <c r="D55" s="46"/>
      <c r="E55" s="46"/>
      <c r="F55" s="46"/>
      <c r="G55" s="27"/>
      <c r="H55" s="26"/>
      <c r="I55" s="26"/>
      <c r="J55" s="26"/>
      <c r="K55" s="26"/>
      <c r="L55" s="26"/>
      <c r="M55" s="34"/>
      <c r="N55" s="34"/>
      <c r="O55" s="82"/>
      <c r="S55" s="13"/>
    </row>
    <row r="56" spans="1:19" ht="15.75" customHeight="1">
      <c r="A56" s="28" t="s">
        <v>46</v>
      </c>
      <c r="B56" s="31" t="s">
        <v>139</v>
      </c>
      <c r="C56" s="41">
        <f t="shared" si="0"/>
        <v>2</v>
      </c>
      <c r="D56" s="41"/>
      <c r="E56" s="41"/>
      <c r="F56" s="41"/>
      <c r="G56" s="30">
        <f t="shared" si="1"/>
        <v>2</v>
      </c>
      <c r="H56" s="29" t="s">
        <v>239</v>
      </c>
      <c r="I56" s="31" t="s">
        <v>242</v>
      </c>
      <c r="J56" s="29" t="s">
        <v>220</v>
      </c>
      <c r="K56" s="31" t="s">
        <v>226</v>
      </c>
      <c r="L56" s="31" t="s">
        <v>479</v>
      </c>
      <c r="M56" s="31" t="s">
        <v>439</v>
      </c>
      <c r="N56" s="31" t="str">
        <f>'10.1'!O56</f>
        <v>https://minfin.bashkortostan.ru/presscenter/news/</v>
      </c>
      <c r="O56" s="81" t="str">
        <f>'10.1'!P56</f>
        <v>нет</v>
      </c>
      <c r="S56" s="12"/>
    </row>
    <row r="57" spans="1:19" ht="15.75" customHeight="1">
      <c r="A57" s="28" t="s">
        <v>47</v>
      </c>
      <c r="B57" s="31" t="s">
        <v>222</v>
      </c>
      <c r="C57" s="41">
        <f t="shared" si="0"/>
        <v>0</v>
      </c>
      <c r="D57" s="41"/>
      <c r="E57" s="41"/>
      <c r="F57" s="41"/>
      <c r="G57" s="30">
        <f t="shared" si="1"/>
        <v>0</v>
      </c>
      <c r="H57" s="29"/>
      <c r="I57" s="29"/>
      <c r="J57" s="29"/>
      <c r="K57" s="29"/>
      <c r="L57" s="29"/>
      <c r="M57" s="31"/>
      <c r="N57" s="31" t="str">
        <f>'10.1'!O57</f>
        <v>http://mari-el.gov.ru/minfin/Pages/main.aspx</v>
      </c>
      <c r="O57" s="81" t="str">
        <f>'10.1'!P57</f>
        <v>нет</v>
      </c>
      <c r="S57" s="13"/>
    </row>
    <row r="58" spans="1:19" ht="15.75" customHeight="1">
      <c r="A58" s="28" t="s">
        <v>48</v>
      </c>
      <c r="B58" s="31" t="s">
        <v>222</v>
      </c>
      <c r="C58" s="41">
        <f t="shared" si="0"/>
        <v>0</v>
      </c>
      <c r="D58" s="41"/>
      <c r="E58" s="41"/>
      <c r="F58" s="41"/>
      <c r="G58" s="30">
        <f t="shared" si="1"/>
        <v>0</v>
      </c>
      <c r="H58" s="29"/>
      <c r="I58" s="29"/>
      <c r="J58" s="29"/>
      <c r="K58" s="29"/>
      <c r="L58" s="29"/>
      <c r="M58" s="31"/>
      <c r="N58" s="31" t="str">
        <f>'10.1'!O58</f>
        <v>http://www.minfinrm.ru/</v>
      </c>
      <c r="O58" s="81" t="str">
        <f>'10.1'!P58</f>
        <v>нет</v>
      </c>
      <c r="S58" s="13"/>
    </row>
    <row r="59" spans="1:19" ht="15.75" customHeight="1">
      <c r="A59" s="28" t="s">
        <v>49</v>
      </c>
      <c r="B59" s="31" t="s">
        <v>176</v>
      </c>
      <c r="C59" s="41">
        <f t="shared" si="0"/>
        <v>0</v>
      </c>
      <c r="D59" s="41"/>
      <c r="E59" s="41"/>
      <c r="F59" s="41"/>
      <c r="G59" s="30">
        <f t="shared" si="1"/>
        <v>0</v>
      </c>
      <c r="H59" s="29" t="s">
        <v>294</v>
      </c>
      <c r="I59" s="31" t="s">
        <v>242</v>
      </c>
      <c r="J59" s="29" t="s">
        <v>254</v>
      </c>
      <c r="K59" s="31" t="s">
        <v>226</v>
      </c>
      <c r="L59" s="31" t="s">
        <v>460</v>
      </c>
      <c r="M59" s="31" t="s">
        <v>454</v>
      </c>
      <c r="N59" s="31" t="str">
        <f>'10.1'!O59</f>
        <v>http://minfin.tatarstan.ru/</v>
      </c>
      <c r="O59" s="81" t="str">
        <f>'10.1'!P59</f>
        <v>нет</v>
      </c>
      <c r="S59" s="12"/>
    </row>
    <row r="60" spans="1:19" s="7" customFormat="1" ht="15.75" customHeight="1">
      <c r="A60" s="24" t="s">
        <v>50</v>
      </c>
      <c r="B60" s="31" t="s">
        <v>139</v>
      </c>
      <c r="C60" s="41">
        <f t="shared" si="0"/>
        <v>2</v>
      </c>
      <c r="D60" s="41"/>
      <c r="E60" s="41"/>
      <c r="F60" s="41"/>
      <c r="G60" s="30">
        <f t="shared" si="1"/>
        <v>2</v>
      </c>
      <c r="H60" s="29" t="s">
        <v>239</v>
      </c>
      <c r="I60" s="31" t="s">
        <v>242</v>
      </c>
      <c r="J60" s="29" t="s">
        <v>220</v>
      </c>
      <c r="K60" s="31" t="s">
        <v>226</v>
      </c>
      <c r="L60" s="29"/>
      <c r="M60" s="31" t="s">
        <v>462</v>
      </c>
      <c r="N60" s="31" t="str">
        <f>'10.1'!O60</f>
        <v>http://www.mfur.ru/</v>
      </c>
      <c r="O60" s="81" t="str">
        <f>'10.1'!P60</f>
        <v>нет</v>
      </c>
      <c r="S60" s="13"/>
    </row>
    <row r="61" spans="1:19" ht="15.75" customHeight="1">
      <c r="A61" s="24" t="s">
        <v>51</v>
      </c>
      <c r="B61" s="31" t="s">
        <v>139</v>
      </c>
      <c r="C61" s="41">
        <f t="shared" si="0"/>
        <v>2</v>
      </c>
      <c r="D61" s="41"/>
      <c r="E61" s="41"/>
      <c r="F61" s="41"/>
      <c r="G61" s="30">
        <f t="shared" si="1"/>
        <v>2</v>
      </c>
      <c r="H61" s="29" t="s">
        <v>239</v>
      </c>
      <c r="I61" s="31" t="s">
        <v>242</v>
      </c>
      <c r="J61" s="29" t="s">
        <v>220</v>
      </c>
      <c r="K61" s="31" t="s">
        <v>226</v>
      </c>
      <c r="L61" s="31" t="s">
        <v>478</v>
      </c>
      <c r="M61" s="31" t="s">
        <v>473</v>
      </c>
      <c r="N61" s="31" t="str">
        <f>'10.1'!O61</f>
        <v>http://gov.cap.ru/?gov_id=22</v>
      </c>
      <c r="O61" s="81" t="str">
        <f>'10.1'!P61</f>
        <v>http://budget.cap.ru/Menu/Page/1; http://budget.cap.ru/Menu/Page/176</v>
      </c>
      <c r="S61" s="13"/>
    </row>
    <row r="62" spans="1:19" ht="15.75" customHeight="1">
      <c r="A62" s="28" t="s">
        <v>52</v>
      </c>
      <c r="B62" s="31" t="s">
        <v>176</v>
      </c>
      <c r="C62" s="41">
        <f t="shared" si="0"/>
        <v>0</v>
      </c>
      <c r="D62" s="41"/>
      <c r="E62" s="41"/>
      <c r="F62" s="41"/>
      <c r="G62" s="30">
        <f t="shared" si="1"/>
        <v>0</v>
      </c>
      <c r="H62" s="29" t="s">
        <v>225</v>
      </c>
      <c r="I62" s="31" t="s">
        <v>244</v>
      </c>
      <c r="J62" s="29" t="s">
        <v>220</v>
      </c>
      <c r="K62" s="31" t="s">
        <v>226</v>
      </c>
      <c r="L62" s="31" t="s">
        <v>485</v>
      </c>
      <c r="M62" s="31" t="s">
        <v>484</v>
      </c>
      <c r="N62" s="31" t="str">
        <f>'10.1'!O62</f>
        <v>http://mfin.permkrai.ru/</v>
      </c>
      <c r="O62" s="81" t="str">
        <f>'10.1'!P62</f>
        <v>http://budget.permkrai.ru/</v>
      </c>
      <c r="S62" s="13"/>
    </row>
    <row r="63" spans="1:19" s="7" customFormat="1" ht="15.75" customHeight="1">
      <c r="A63" s="28" t="s">
        <v>53</v>
      </c>
      <c r="B63" s="31" t="s">
        <v>222</v>
      </c>
      <c r="C63" s="41">
        <f t="shared" si="0"/>
        <v>0</v>
      </c>
      <c r="D63" s="41"/>
      <c r="E63" s="41"/>
      <c r="F63" s="41"/>
      <c r="G63" s="30">
        <f t="shared" si="1"/>
        <v>0</v>
      </c>
      <c r="H63" s="29"/>
      <c r="I63" s="29"/>
      <c r="J63" s="29"/>
      <c r="K63" s="29"/>
      <c r="L63" s="29"/>
      <c r="M63" s="31"/>
      <c r="N63" s="31" t="str">
        <f>'10.1'!O63</f>
        <v>http://www.minfin.kirov.ru/</v>
      </c>
      <c r="O63" s="81" t="str">
        <f>'10.1'!P63</f>
        <v>нет</v>
      </c>
      <c r="S63" s="12"/>
    </row>
    <row r="64" spans="1:19" ht="15.75" customHeight="1">
      <c r="A64" s="28" t="s">
        <v>54</v>
      </c>
      <c r="B64" s="31" t="s">
        <v>139</v>
      </c>
      <c r="C64" s="41">
        <f t="shared" si="0"/>
        <v>2</v>
      </c>
      <c r="D64" s="41"/>
      <c r="E64" s="41"/>
      <c r="F64" s="41"/>
      <c r="G64" s="30">
        <f t="shared" si="1"/>
        <v>2</v>
      </c>
      <c r="H64" s="29" t="s">
        <v>225</v>
      </c>
      <c r="I64" s="31" t="s">
        <v>242</v>
      </c>
      <c r="J64" s="31" t="s">
        <v>509</v>
      </c>
      <c r="K64" s="31" t="s">
        <v>226</v>
      </c>
      <c r="L64" s="31" t="s">
        <v>515</v>
      </c>
      <c r="M64" s="31" t="s">
        <v>508</v>
      </c>
      <c r="N64" s="31" t="str">
        <f>'10.1'!O64</f>
        <v>http://mf.nnov.ru/</v>
      </c>
      <c r="O64" s="81" t="str">
        <f>'10.1'!P64</f>
        <v>http://mf.nnov.ru:8025/ </v>
      </c>
      <c r="S64" s="13"/>
    </row>
    <row r="65" spans="1:19" ht="15.75" customHeight="1">
      <c r="A65" s="24" t="s">
        <v>55</v>
      </c>
      <c r="B65" s="31" t="s">
        <v>139</v>
      </c>
      <c r="C65" s="41">
        <f t="shared" si="0"/>
        <v>2</v>
      </c>
      <c r="D65" s="41"/>
      <c r="E65" s="41"/>
      <c r="F65" s="41"/>
      <c r="G65" s="30">
        <f t="shared" si="1"/>
        <v>2</v>
      </c>
      <c r="H65" s="29" t="s">
        <v>225</v>
      </c>
      <c r="I65" s="31" t="s">
        <v>242</v>
      </c>
      <c r="J65" s="29" t="s">
        <v>220</v>
      </c>
      <c r="K65" s="31" t="s">
        <v>226</v>
      </c>
      <c r="L65" s="31" t="s">
        <v>523</v>
      </c>
      <c r="M65" s="31" t="s">
        <v>522</v>
      </c>
      <c r="N65" s="31" t="str">
        <f>'10.1'!O65</f>
        <v>http://minfin.orb.ru/</v>
      </c>
      <c r="O65" s="81" t="str">
        <f>'10.1'!P65</f>
        <v>http://budget.orb.ru/</v>
      </c>
      <c r="S65" s="13"/>
    </row>
    <row r="66" spans="1:19" ht="15.75" customHeight="1">
      <c r="A66" s="28" t="s">
        <v>56</v>
      </c>
      <c r="B66" s="31" t="s">
        <v>139</v>
      </c>
      <c r="C66" s="41">
        <f t="shared" si="0"/>
        <v>2</v>
      </c>
      <c r="D66" s="41"/>
      <c r="E66" s="41"/>
      <c r="F66" s="41"/>
      <c r="G66" s="30">
        <f t="shared" si="1"/>
        <v>2</v>
      </c>
      <c r="H66" s="29" t="s">
        <v>239</v>
      </c>
      <c r="I66" s="31" t="s">
        <v>242</v>
      </c>
      <c r="J66" s="29" t="s">
        <v>220</v>
      </c>
      <c r="K66" s="31" t="s">
        <v>226</v>
      </c>
      <c r="L66" s="29"/>
      <c r="M66" s="31" t="s">
        <v>530</v>
      </c>
      <c r="N66" s="31" t="str">
        <f>'10.1'!O66</f>
        <v>http://finance.pnzreg.ru/</v>
      </c>
      <c r="O66" s="81" t="str">
        <f>'10.1'!P66</f>
        <v>нет</v>
      </c>
      <c r="S66" s="12"/>
    </row>
    <row r="67" spans="1:19" ht="15.75" customHeight="1">
      <c r="A67" s="28" t="s">
        <v>57</v>
      </c>
      <c r="B67" s="31" t="s">
        <v>222</v>
      </c>
      <c r="C67" s="41">
        <f t="shared" si="0"/>
        <v>0</v>
      </c>
      <c r="D67" s="41"/>
      <c r="E67" s="41"/>
      <c r="F67" s="41"/>
      <c r="G67" s="30">
        <f t="shared" si="1"/>
        <v>0</v>
      </c>
      <c r="H67" s="29"/>
      <c r="I67" s="29"/>
      <c r="J67" s="29"/>
      <c r="K67" s="29"/>
      <c r="L67" s="29"/>
      <c r="M67" s="31"/>
      <c r="N67" s="31" t="str">
        <f>'10.1'!O67</f>
        <v>http://minfin-samara.ru/</v>
      </c>
      <c r="O67" s="81" t="str">
        <f>'10.1'!P67</f>
        <v>нет</v>
      </c>
      <c r="S67" s="13"/>
    </row>
    <row r="68" spans="1:19" s="7" customFormat="1" ht="15.75" customHeight="1">
      <c r="A68" s="28" t="s">
        <v>58</v>
      </c>
      <c r="B68" s="31" t="s">
        <v>139</v>
      </c>
      <c r="C68" s="41">
        <f t="shared" si="0"/>
        <v>2</v>
      </c>
      <c r="D68" s="30"/>
      <c r="E68" s="30"/>
      <c r="F68" s="30"/>
      <c r="G68" s="30">
        <f t="shared" si="1"/>
        <v>2</v>
      </c>
      <c r="H68" s="29" t="s">
        <v>225</v>
      </c>
      <c r="I68" s="29" t="s">
        <v>242</v>
      </c>
      <c r="J68" s="31" t="s">
        <v>547</v>
      </c>
      <c r="K68" s="31" t="s">
        <v>226</v>
      </c>
      <c r="L68" s="35"/>
      <c r="M68" s="31" t="s">
        <v>548</v>
      </c>
      <c r="N68" s="31" t="str">
        <f>'10.1'!O68</f>
        <v>http://www.saratov.gov.ru/gov/auth/minfin/</v>
      </c>
      <c r="O68" s="81" t="str">
        <f>'10.1'!P68</f>
        <v>http://saratov.ifinmon.ru/</v>
      </c>
      <c r="S68" s="13"/>
    </row>
    <row r="69" spans="1:19" ht="15.75" customHeight="1">
      <c r="A69" s="24" t="s">
        <v>59</v>
      </c>
      <c r="B69" s="31" t="s">
        <v>139</v>
      </c>
      <c r="C69" s="41">
        <f t="shared" si="0"/>
        <v>2</v>
      </c>
      <c r="D69" s="41"/>
      <c r="E69" s="41"/>
      <c r="F69" s="41"/>
      <c r="G69" s="30">
        <f t="shared" si="1"/>
        <v>2</v>
      </c>
      <c r="H69" s="29" t="s">
        <v>239</v>
      </c>
      <c r="I69" s="31" t="s">
        <v>242</v>
      </c>
      <c r="J69" s="29" t="s">
        <v>220</v>
      </c>
      <c r="K69" s="31" t="s">
        <v>226</v>
      </c>
      <c r="L69" s="29"/>
      <c r="M69" s="31" t="s">
        <v>554</v>
      </c>
      <c r="N69" s="31" t="str">
        <f>'10.1'!O69</f>
        <v>http://ufo.ulntc.ru/</v>
      </c>
      <c r="O69" s="81" t="str">
        <f>'10.1'!P69</f>
        <v>нет</v>
      </c>
      <c r="S69" s="12"/>
    </row>
    <row r="70" spans="1:19" ht="15.75" customHeight="1">
      <c r="A70" s="22" t="s">
        <v>60</v>
      </c>
      <c r="B70" s="34"/>
      <c r="C70" s="46"/>
      <c r="D70" s="46"/>
      <c r="E70" s="46"/>
      <c r="F70" s="46"/>
      <c r="G70" s="27"/>
      <c r="H70" s="26"/>
      <c r="I70" s="26"/>
      <c r="J70" s="26"/>
      <c r="K70" s="26"/>
      <c r="L70" s="26"/>
      <c r="M70" s="34"/>
      <c r="N70" s="34"/>
      <c r="O70" s="82"/>
      <c r="S70" s="13"/>
    </row>
    <row r="71" spans="1:19" ht="15.75" customHeight="1">
      <c r="A71" s="28" t="s">
        <v>61</v>
      </c>
      <c r="B71" s="31" t="s">
        <v>176</v>
      </c>
      <c r="C71" s="41">
        <f t="shared" si="0"/>
        <v>0</v>
      </c>
      <c r="D71" s="41">
        <v>0.5</v>
      </c>
      <c r="E71" s="41"/>
      <c r="F71" s="41"/>
      <c r="G71" s="30">
        <f t="shared" si="1"/>
        <v>0</v>
      </c>
      <c r="H71" s="29" t="s">
        <v>225</v>
      </c>
      <c r="I71" s="31" t="s">
        <v>244</v>
      </c>
      <c r="J71" s="29" t="s">
        <v>254</v>
      </c>
      <c r="K71" s="31" t="s">
        <v>226</v>
      </c>
      <c r="L71" s="31" t="s">
        <v>406</v>
      </c>
      <c r="M71" s="31" t="s">
        <v>408</v>
      </c>
      <c r="N71" s="31" t="str">
        <f>'10.1'!O71</f>
        <v>http://finupr.kurganobl.ru/#</v>
      </c>
      <c r="O71" s="81" t="str">
        <f>'10.1'!P71</f>
        <v>нет</v>
      </c>
      <c r="S71" s="13"/>
    </row>
    <row r="72" spans="1:15" ht="15.75" customHeight="1">
      <c r="A72" s="24" t="s">
        <v>62</v>
      </c>
      <c r="B72" s="31" t="s">
        <v>139</v>
      </c>
      <c r="C72" s="41">
        <f t="shared" si="0"/>
        <v>2</v>
      </c>
      <c r="D72" s="41"/>
      <c r="E72" s="41"/>
      <c r="F72" s="41"/>
      <c r="G72" s="30">
        <f t="shared" si="1"/>
        <v>2</v>
      </c>
      <c r="H72" s="29" t="s">
        <v>239</v>
      </c>
      <c r="I72" s="31" t="s">
        <v>242</v>
      </c>
      <c r="J72" s="29" t="s">
        <v>220</v>
      </c>
      <c r="K72" s="31" t="s">
        <v>226</v>
      </c>
      <c r="L72" s="29"/>
      <c r="M72" s="31" t="s">
        <v>412</v>
      </c>
      <c r="N72" s="31" t="str">
        <f>'10.1'!O72</f>
        <v>http://minfin.midural.ru/</v>
      </c>
      <c r="O72" s="81" t="str">
        <f>'10.1'!P72</f>
        <v>http://info.mfural.ru/ebudget/Menu/Page/1</v>
      </c>
    </row>
    <row r="73" spans="1:15" s="7" customFormat="1" ht="15.75" customHeight="1">
      <c r="A73" s="28" t="s">
        <v>63</v>
      </c>
      <c r="B73" s="31" t="s">
        <v>222</v>
      </c>
      <c r="C73" s="41">
        <f aca="true" t="shared" si="2" ref="C73:C99">IF(B73="Да, опубликованы за все отчетные периоды",2,0)</f>
        <v>0</v>
      </c>
      <c r="D73" s="41"/>
      <c r="E73" s="41"/>
      <c r="F73" s="41"/>
      <c r="G73" s="30">
        <f aca="true" t="shared" si="3" ref="G73:G99">C73*(1-D73)*(1-E73)*(1-F73)</f>
        <v>0</v>
      </c>
      <c r="H73" s="29"/>
      <c r="I73" s="29"/>
      <c r="J73" s="29"/>
      <c r="K73" s="29"/>
      <c r="L73" s="29"/>
      <c r="M73" s="31"/>
      <c r="N73" s="31" t="str">
        <f>'10.1'!O73</f>
        <v>http://admtyumen.ru/ogv_ru/finance/finance/bugjet.htm; http://admtyumen.ru/ogv_ru/gov/administrative/finance_department/general_information/more.htm?id=10293778@cmsArticle</v>
      </c>
      <c r="O73" s="81" t="str">
        <f>'10.1'!P73</f>
        <v>нет</v>
      </c>
    </row>
    <row r="74" spans="1:15" ht="15.75" customHeight="1">
      <c r="A74" s="24" t="s">
        <v>64</v>
      </c>
      <c r="B74" s="31" t="s">
        <v>222</v>
      </c>
      <c r="C74" s="41">
        <f t="shared" si="2"/>
        <v>0</v>
      </c>
      <c r="D74" s="41"/>
      <c r="E74" s="41"/>
      <c r="F74" s="41"/>
      <c r="G74" s="30">
        <f t="shared" si="3"/>
        <v>0</v>
      </c>
      <c r="H74" s="29"/>
      <c r="I74" s="29"/>
      <c r="J74" s="29"/>
      <c r="K74" s="29"/>
      <c r="L74" s="29"/>
      <c r="M74" s="31"/>
      <c r="N74" s="31" t="str">
        <f>'10.1'!O74</f>
        <v>http://www.minfin74.ru/</v>
      </c>
      <c r="O74" s="81" t="str">
        <f>'10.1'!P74</f>
        <v>нет</v>
      </c>
    </row>
    <row r="75" spans="1:15" s="7" customFormat="1" ht="15.75" customHeight="1">
      <c r="A75" s="31" t="s">
        <v>65</v>
      </c>
      <c r="B75" s="31" t="s">
        <v>139</v>
      </c>
      <c r="C75" s="41">
        <f t="shared" si="2"/>
        <v>2</v>
      </c>
      <c r="D75" s="30"/>
      <c r="E75" s="30"/>
      <c r="F75" s="30"/>
      <c r="G75" s="30">
        <f t="shared" si="3"/>
        <v>2</v>
      </c>
      <c r="H75" s="29" t="s">
        <v>239</v>
      </c>
      <c r="I75" s="31" t="s">
        <v>242</v>
      </c>
      <c r="J75" s="29" t="s">
        <v>220</v>
      </c>
      <c r="K75" s="31" t="s">
        <v>226</v>
      </c>
      <c r="L75" s="35"/>
      <c r="M75" s="31" t="s">
        <v>431</v>
      </c>
      <c r="N75" s="31" t="str">
        <f>'10.1'!O75</f>
        <v>http://www.depfin.admhmao.ru/</v>
      </c>
      <c r="O75" s="81" t="str">
        <f>'10.1'!P75</f>
        <v>нет</v>
      </c>
    </row>
    <row r="76" spans="1:15" ht="15.75" customHeight="1">
      <c r="A76" s="28" t="s">
        <v>66</v>
      </c>
      <c r="B76" s="31" t="s">
        <v>139</v>
      </c>
      <c r="C76" s="41">
        <f t="shared" si="2"/>
        <v>2</v>
      </c>
      <c r="D76" s="41"/>
      <c r="E76" s="41"/>
      <c r="F76" s="41"/>
      <c r="G76" s="30">
        <f t="shared" si="3"/>
        <v>2</v>
      </c>
      <c r="H76" s="29" t="s">
        <v>239</v>
      </c>
      <c r="I76" s="31" t="s">
        <v>242</v>
      </c>
      <c r="J76" s="29" t="s">
        <v>220</v>
      </c>
      <c r="K76" s="31" t="s">
        <v>226</v>
      </c>
      <c r="L76" s="29"/>
      <c r="M76" s="31" t="s">
        <v>436</v>
      </c>
      <c r="N76" s="31" t="str">
        <f>'10.1'!O76</f>
        <v>http://www.yamalfin.ru/index.php</v>
      </c>
      <c r="O76" s="81" t="str">
        <f>'10.1'!P76</f>
        <v>http://monitoring.yanao.ru/yamal/index.php?option=com_content&amp;view=article&amp;id=299&amp;Itemid=717</v>
      </c>
    </row>
    <row r="77" spans="1:15" ht="15.75" customHeight="1">
      <c r="A77" s="22" t="s">
        <v>67</v>
      </c>
      <c r="B77" s="34"/>
      <c r="C77" s="46"/>
      <c r="D77" s="46"/>
      <c r="E77" s="46"/>
      <c r="F77" s="46"/>
      <c r="G77" s="27"/>
      <c r="H77" s="26"/>
      <c r="I77" s="26"/>
      <c r="J77" s="26"/>
      <c r="K77" s="26"/>
      <c r="L77" s="26"/>
      <c r="M77" s="34"/>
      <c r="N77" s="34"/>
      <c r="O77" s="82"/>
    </row>
    <row r="78" spans="1:15" ht="15.75" customHeight="1">
      <c r="A78" s="28" t="s">
        <v>68</v>
      </c>
      <c r="B78" s="31" t="s">
        <v>139</v>
      </c>
      <c r="C78" s="41">
        <f t="shared" si="2"/>
        <v>2</v>
      </c>
      <c r="D78" s="41"/>
      <c r="E78" s="41"/>
      <c r="F78" s="41"/>
      <c r="G78" s="30">
        <f t="shared" si="3"/>
        <v>2</v>
      </c>
      <c r="H78" s="29" t="s">
        <v>239</v>
      </c>
      <c r="I78" s="31" t="s">
        <v>242</v>
      </c>
      <c r="J78" s="29" t="s">
        <v>220</v>
      </c>
      <c r="K78" s="31" t="s">
        <v>226</v>
      </c>
      <c r="L78" s="31" t="s">
        <v>305</v>
      </c>
      <c r="M78" s="31" t="s">
        <v>304</v>
      </c>
      <c r="N78" s="31" t="str">
        <f>'10.1'!O78</f>
        <v>http://www.minfin-altai.ru/</v>
      </c>
      <c r="O78" s="81" t="str">
        <f>'10.1'!P78</f>
        <v>http://www.open.minfin-altai.ru/</v>
      </c>
    </row>
    <row r="79" spans="1:15" ht="15.75" customHeight="1">
      <c r="A79" s="24" t="s">
        <v>69</v>
      </c>
      <c r="B79" s="31" t="s">
        <v>139</v>
      </c>
      <c r="C79" s="41">
        <f t="shared" si="2"/>
        <v>2</v>
      </c>
      <c r="D79" s="41"/>
      <c r="E79" s="41"/>
      <c r="F79" s="41"/>
      <c r="G79" s="30">
        <f t="shared" si="3"/>
        <v>2</v>
      </c>
      <c r="H79" s="29" t="s">
        <v>225</v>
      </c>
      <c r="I79" s="31" t="s">
        <v>242</v>
      </c>
      <c r="J79" s="31" t="s">
        <v>317</v>
      </c>
      <c r="K79" s="31" t="s">
        <v>226</v>
      </c>
      <c r="L79" s="29"/>
      <c r="M79" s="31" t="s">
        <v>320</v>
      </c>
      <c r="N79" s="31" t="str">
        <f>'10.1'!O79</f>
        <v>http://minfinrb.ru/</v>
      </c>
      <c r="O79" s="81" t="str">
        <f>'10.1'!P79</f>
        <v>http://budget.govrb.ru/ebudget/Menu/Page/1</v>
      </c>
    </row>
    <row r="80" spans="1:15" ht="15.75" customHeight="1">
      <c r="A80" s="28" t="s">
        <v>70</v>
      </c>
      <c r="B80" s="31" t="s">
        <v>222</v>
      </c>
      <c r="C80" s="41">
        <f t="shared" si="2"/>
        <v>0</v>
      </c>
      <c r="D80" s="41"/>
      <c r="E80" s="41"/>
      <c r="F80" s="41"/>
      <c r="G80" s="30">
        <f t="shared" si="3"/>
        <v>0</v>
      </c>
      <c r="H80" s="29"/>
      <c r="I80" s="29"/>
      <c r="J80" s="29"/>
      <c r="K80" s="29"/>
      <c r="L80" s="29"/>
      <c r="M80" s="31"/>
      <c r="N80" s="31" t="str">
        <f>'10.1'!O80</f>
        <v>http://www.minfintuva.ru/old/</v>
      </c>
      <c r="O80" s="81" t="str">
        <f>'10.1'!P80</f>
        <v>http://budget17.ru/# (не актуализируется)</v>
      </c>
    </row>
    <row r="81" spans="1:15" ht="15.75" customHeight="1">
      <c r="A81" s="28" t="s">
        <v>71</v>
      </c>
      <c r="B81" s="31" t="s">
        <v>222</v>
      </c>
      <c r="C81" s="41">
        <f t="shared" si="2"/>
        <v>0</v>
      </c>
      <c r="D81" s="41"/>
      <c r="E81" s="41"/>
      <c r="F81" s="41"/>
      <c r="G81" s="30">
        <f t="shared" si="3"/>
        <v>0</v>
      </c>
      <c r="H81" s="29"/>
      <c r="I81" s="29"/>
      <c r="J81" s="29"/>
      <c r="K81" s="29"/>
      <c r="L81" s="29"/>
      <c r="M81" s="31"/>
      <c r="N81" s="31" t="str">
        <f>'10.1'!O81</f>
        <v>http://r-19.ru/authorities/ministry-of-finance-of-the-republic-of-khakassia/common/gosudarstvennye-finansy-respubliki-khakasiya/</v>
      </c>
      <c r="O81" s="81" t="str">
        <f>'10.1'!P81</f>
        <v>нет</v>
      </c>
    </row>
    <row r="82" spans="1:15" ht="15.75" customHeight="1">
      <c r="A82" s="28" t="s">
        <v>72</v>
      </c>
      <c r="B82" s="31" t="s">
        <v>139</v>
      </c>
      <c r="C82" s="41">
        <f t="shared" si="2"/>
        <v>2</v>
      </c>
      <c r="D82" s="41"/>
      <c r="E82" s="41"/>
      <c r="F82" s="41"/>
      <c r="G82" s="30">
        <f t="shared" si="3"/>
        <v>2</v>
      </c>
      <c r="H82" s="29" t="s">
        <v>239</v>
      </c>
      <c r="I82" s="31" t="s">
        <v>242</v>
      </c>
      <c r="J82" s="31" t="s">
        <v>339</v>
      </c>
      <c r="K82" s="31" t="s">
        <v>226</v>
      </c>
      <c r="L82" s="29"/>
      <c r="M82" s="31" t="s">
        <v>337</v>
      </c>
      <c r="N82" s="31" t="str">
        <f>'10.1'!O82</f>
        <v>http://fin22.ru/</v>
      </c>
      <c r="O82" s="81" t="str">
        <f>'10.1'!P82</f>
        <v>нет</v>
      </c>
    </row>
    <row r="83" spans="1:15" ht="15.75" customHeight="1">
      <c r="A83" s="28" t="s">
        <v>73</v>
      </c>
      <c r="B83" s="31" t="s">
        <v>139</v>
      </c>
      <c r="C83" s="41">
        <f t="shared" si="2"/>
        <v>2</v>
      </c>
      <c r="D83" s="41"/>
      <c r="E83" s="41"/>
      <c r="F83" s="41"/>
      <c r="G83" s="30">
        <f t="shared" si="3"/>
        <v>2</v>
      </c>
      <c r="H83" s="29" t="s">
        <v>239</v>
      </c>
      <c r="I83" s="31" t="s">
        <v>242</v>
      </c>
      <c r="J83" s="29" t="s">
        <v>220</v>
      </c>
      <c r="K83" s="31" t="s">
        <v>226</v>
      </c>
      <c r="L83" s="29"/>
      <c r="M83" s="31" t="s">
        <v>350</v>
      </c>
      <c r="N83" s="31" t="str">
        <f>'10.1'!O83</f>
        <v>http://минфин.забайкальскийкрай.рф/</v>
      </c>
      <c r="O83" s="81" t="str">
        <f>'10.1'!P83</f>
        <v>нет</v>
      </c>
    </row>
    <row r="84" spans="1:15" ht="15.75" customHeight="1">
      <c r="A84" s="24" t="s">
        <v>74</v>
      </c>
      <c r="B84" s="31" t="s">
        <v>139</v>
      </c>
      <c r="C84" s="41">
        <f t="shared" si="2"/>
        <v>2</v>
      </c>
      <c r="D84" s="41"/>
      <c r="E84" s="41"/>
      <c r="F84" s="41"/>
      <c r="G84" s="30">
        <f t="shared" si="3"/>
        <v>2</v>
      </c>
      <c r="H84" s="29" t="s">
        <v>239</v>
      </c>
      <c r="I84" s="31" t="s">
        <v>242</v>
      </c>
      <c r="J84" s="29" t="s">
        <v>220</v>
      </c>
      <c r="K84" s="31" t="s">
        <v>226</v>
      </c>
      <c r="L84" s="29"/>
      <c r="M84" s="31" t="s">
        <v>354</v>
      </c>
      <c r="N84" s="31" t="str">
        <f>'10.1'!O84</f>
        <v>http://minfin.krskstate.ru/</v>
      </c>
      <c r="O84" s="81" t="str">
        <f>'10.1'!P84</f>
        <v>нет</v>
      </c>
    </row>
    <row r="85" spans="1:15" ht="15.75" customHeight="1">
      <c r="A85" s="28" t="s">
        <v>75</v>
      </c>
      <c r="B85" s="31" t="s">
        <v>139</v>
      </c>
      <c r="C85" s="41">
        <f t="shared" si="2"/>
        <v>2</v>
      </c>
      <c r="D85" s="41"/>
      <c r="E85" s="41"/>
      <c r="F85" s="41"/>
      <c r="G85" s="30">
        <f t="shared" si="3"/>
        <v>2</v>
      </c>
      <c r="H85" s="29" t="s">
        <v>239</v>
      </c>
      <c r="I85" s="31" t="s">
        <v>242</v>
      </c>
      <c r="J85" s="29" t="s">
        <v>220</v>
      </c>
      <c r="K85" s="31" t="s">
        <v>226</v>
      </c>
      <c r="L85" s="29"/>
      <c r="M85" s="31" t="s">
        <v>361</v>
      </c>
      <c r="N85" s="31" t="str">
        <f>'10.1'!O85</f>
        <v>http://gfu.ru/</v>
      </c>
      <c r="O85" s="81" t="str">
        <f>'10.1'!P85</f>
        <v>http://openbudget.gfu.ru/</v>
      </c>
    </row>
    <row r="86" spans="1:15" s="7" customFormat="1" ht="15.75" customHeight="1">
      <c r="A86" s="28" t="s">
        <v>76</v>
      </c>
      <c r="B86" s="31" t="s">
        <v>139</v>
      </c>
      <c r="C86" s="41">
        <f t="shared" si="2"/>
        <v>2</v>
      </c>
      <c r="D86" s="41"/>
      <c r="E86" s="41"/>
      <c r="F86" s="41"/>
      <c r="G86" s="30">
        <f t="shared" si="3"/>
        <v>2</v>
      </c>
      <c r="H86" s="29" t="s">
        <v>239</v>
      </c>
      <c r="I86" s="31" t="s">
        <v>242</v>
      </c>
      <c r="J86" s="29" t="s">
        <v>220</v>
      </c>
      <c r="K86" s="31" t="s">
        <v>226</v>
      </c>
      <c r="L86" s="29"/>
      <c r="M86" s="31" t="s">
        <v>365</v>
      </c>
      <c r="N86" s="31" t="str">
        <f>'10.1'!O86</f>
        <v>http://www.ofukem.ru/</v>
      </c>
      <c r="O86" s="81" t="str">
        <f>'10.1'!P86</f>
        <v>нет</v>
      </c>
    </row>
    <row r="87" spans="1:15" ht="15.75" customHeight="1">
      <c r="A87" s="28" t="s">
        <v>77</v>
      </c>
      <c r="B87" s="31" t="s">
        <v>139</v>
      </c>
      <c r="C87" s="41">
        <f t="shared" si="2"/>
        <v>2</v>
      </c>
      <c r="D87" s="41"/>
      <c r="E87" s="41"/>
      <c r="F87" s="41"/>
      <c r="G87" s="30">
        <f t="shared" si="3"/>
        <v>2</v>
      </c>
      <c r="H87" s="29" t="s">
        <v>239</v>
      </c>
      <c r="I87" s="31" t="s">
        <v>242</v>
      </c>
      <c r="J87" s="29" t="s">
        <v>220</v>
      </c>
      <c r="K87" s="31" t="s">
        <v>226</v>
      </c>
      <c r="L87" s="29"/>
      <c r="M87" s="31" t="s">
        <v>373</v>
      </c>
      <c r="N87" s="31" t="str">
        <f>'10.1'!O87</f>
        <v>http://www.mfnso.nso.ru/</v>
      </c>
      <c r="O87" s="81" t="str">
        <f>'10.1'!P87</f>
        <v>нет</v>
      </c>
    </row>
    <row r="88" spans="1:15" s="7" customFormat="1" ht="15.75" customHeight="1">
      <c r="A88" s="24" t="s">
        <v>78</v>
      </c>
      <c r="B88" s="31" t="s">
        <v>139</v>
      </c>
      <c r="C88" s="41">
        <f t="shared" si="2"/>
        <v>2</v>
      </c>
      <c r="D88" s="30"/>
      <c r="E88" s="30"/>
      <c r="F88" s="30"/>
      <c r="G88" s="30">
        <f t="shared" si="3"/>
        <v>2</v>
      </c>
      <c r="H88" s="29" t="s">
        <v>239</v>
      </c>
      <c r="I88" s="31" t="s">
        <v>242</v>
      </c>
      <c r="J88" s="29" t="s">
        <v>220</v>
      </c>
      <c r="K88" s="31" t="s">
        <v>226</v>
      </c>
      <c r="L88" s="35"/>
      <c r="M88" s="31" t="s">
        <v>388</v>
      </c>
      <c r="N88" s="31" t="str">
        <f>'10.1'!O88</f>
        <v>http://mf.omskportal.ru/</v>
      </c>
      <c r="O88" s="81" t="str">
        <f>'10.1'!P88</f>
        <v>http://budget.omsk.ifinmon.ru/</v>
      </c>
    </row>
    <row r="89" spans="1:15" ht="15.75" customHeight="1">
      <c r="A89" s="28" t="s">
        <v>79</v>
      </c>
      <c r="B89" s="31" t="s">
        <v>139</v>
      </c>
      <c r="C89" s="41">
        <f t="shared" si="2"/>
        <v>2</v>
      </c>
      <c r="D89" s="41"/>
      <c r="E89" s="41"/>
      <c r="F89" s="41"/>
      <c r="G89" s="30">
        <f t="shared" si="3"/>
        <v>2</v>
      </c>
      <c r="H89" s="29" t="s">
        <v>239</v>
      </c>
      <c r="I89" s="31" t="s">
        <v>242</v>
      </c>
      <c r="J89" s="29" t="s">
        <v>220</v>
      </c>
      <c r="K89" s="31" t="s">
        <v>226</v>
      </c>
      <c r="L89" s="29"/>
      <c r="M89" s="31" t="s">
        <v>396</v>
      </c>
      <c r="N89" s="31" t="str">
        <f>'10.1'!O89</f>
        <v>http://www.findep.org/</v>
      </c>
      <c r="O89" s="81" t="str">
        <f>'10.1'!P89</f>
        <v>http://open.findep.org/ - не загружается</v>
      </c>
    </row>
    <row r="90" spans="1:15" ht="15.75" customHeight="1">
      <c r="A90" s="22" t="s">
        <v>80</v>
      </c>
      <c r="B90" s="34"/>
      <c r="C90" s="46"/>
      <c r="D90" s="46"/>
      <c r="E90" s="46"/>
      <c r="F90" s="46"/>
      <c r="G90" s="27"/>
      <c r="H90" s="26"/>
      <c r="I90" s="26"/>
      <c r="J90" s="26"/>
      <c r="K90" s="26"/>
      <c r="L90" s="26"/>
      <c r="M90" s="34"/>
      <c r="N90" s="34"/>
      <c r="O90" s="82"/>
    </row>
    <row r="91" spans="1:15" ht="15.75" customHeight="1">
      <c r="A91" s="28" t="s">
        <v>81</v>
      </c>
      <c r="B91" s="31" t="s">
        <v>222</v>
      </c>
      <c r="C91" s="41">
        <f t="shared" si="2"/>
        <v>0</v>
      </c>
      <c r="D91" s="41"/>
      <c r="E91" s="41"/>
      <c r="F91" s="41"/>
      <c r="G91" s="30">
        <f t="shared" si="3"/>
        <v>0</v>
      </c>
      <c r="H91" s="29"/>
      <c r="I91" s="29"/>
      <c r="J91" s="29"/>
      <c r="K91" s="29"/>
      <c r="L91" s="29"/>
      <c r="M91" s="31"/>
      <c r="N91" s="31" t="str">
        <f>'10.1'!O91</f>
        <v>https://minfin.sakha.gov.ru/</v>
      </c>
      <c r="O91" s="81" t="str">
        <f>'10.1'!P91</f>
        <v>http://budget.sakha.gov.ru/ebudget/Menu/Page/215</v>
      </c>
    </row>
    <row r="92" spans="1:15" ht="15.75" customHeight="1">
      <c r="A92" s="28" t="s">
        <v>82</v>
      </c>
      <c r="B92" s="31" t="s">
        <v>222</v>
      </c>
      <c r="C92" s="41">
        <f t="shared" si="2"/>
        <v>0</v>
      </c>
      <c r="D92" s="41"/>
      <c r="E92" s="41"/>
      <c r="F92" s="41"/>
      <c r="G92" s="30">
        <f t="shared" si="3"/>
        <v>0</v>
      </c>
      <c r="H92" s="29"/>
      <c r="I92" s="29"/>
      <c r="J92" s="29"/>
      <c r="K92" s="29"/>
      <c r="L92" s="29"/>
      <c r="M92" s="31"/>
      <c r="N92" s="31" t="str">
        <f>'10.1'!O92</f>
        <v>http://www.kamgov.ru/minfin</v>
      </c>
      <c r="O92" s="81" t="str">
        <f>'10.1'!P92</f>
        <v>http://openbudget.kamgov.ru/Dashboard#/main</v>
      </c>
    </row>
    <row r="93" spans="1:15" ht="15.75" customHeight="1">
      <c r="A93" s="28" t="s">
        <v>83</v>
      </c>
      <c r="B93" s="31" t="s">
        <v>139</v>
      </c>
      <c r="C93" s="41">
        <f t="shared" si="2"/>
        <v>2</v>
      </c>
      <c r="D93" s="41"/>
      <c r="E93" s="41"/>
      <c r="F93" s="41"/>
      <c r="G93" s="30">
        <f t="shared" si="3"/>
        <v>2</v>
      </c>
      <c r="H93" s="29" t="s">
        <v>239</v>
      </c>
      <c r="I93" s="31" t="s">
        <v>242</v>
      </c>
      <c r="J93" s="29" t="s">
        <v>220</v>
      </c>
      <c r="K93" s="31" t="s">
        <v>226</v>
      </c>
      <c r="L93" s="29"/>
      <c r="M93" s="31" t="s">
        <v>235</v>
      </c>
      <c r="N93" s="31" t="str">
        <f>'10.1'!O93</f>
        <v>http://primorsky.ru/authorities/executive-agencies/departments/finance/</v>
      </c>
      <c r="O93" s="81" t="str">
        <f>'10.1'!P93</f>
        <v>http://ebudget.primorsky.ru/Menu/Page/1</v>
      </c>
    </row>
    <row r="94" spans="1:15" ht="15.75" customHeight="1">
      <c r="A94" s="24" t="s">
        <v>84</v>
      </c>
      <c r="B94" s="31" t="s">
        <v>139</v>
      </c>
      <c r="C94" s="41">
        <f t="shared" si="2"/>
        <v>2</v>
      </c>
      <c r="D94" s="41">
        <v>0.5</v>
      </c>
      <c r="E94" s="41"/>
      <c r="F94" s="41"/>
      <c r="G94" s="30">
        <f t="shared" si="3"/>
        <v>1</v>
      </c>
      <c r="H94" s="29" t="s">
        <v>239</v>
      </c>
      <c r="I94" s="31" t="s">
        <v>244</v>
      </c>
      <c r="J94" s="29" t="s">
        <v>254</v>
      </c>
      <c r="K94" s="31" t="s">
        <v>226</v>
      </c>
      <c r="L94" s="31" t="s">
        <v>256</v>
      </c>
      <c r="M94" s="31" t="s">
        <v>255</v>
      </c>
      <c r="N94" s="31" t="str">
        <f>'10.1'!O94</f>
        <v>https://minfin.khabkrai.ru/portal/Menu/Page/1</v>
      </c>
      <c r="O94" s="81" t="str">
        <f>'10.1'!P94</f>
        <v>https://minfin.khabkrai.ru/civils/Menu/Page/1</v>
      </c>
    </row>
    <row r="95" spans="1:15" ht="15.75" customHeight="1">
      <c r="A95" s="28" t="s">
        <v>85</v>
      </c>
      <c r="B95" s="31" t="s">
        <v>139</v>
      </c>
      <c r="C95" s="41">
        <f t="shared" si="2"/>
        <v>2</v>
      </c>
      <c r="D95" s="41"/>
      <c r="E95" s="41"/>
      <c r="F95" s="41"/>
      <c r="G95" s="30">
        <f t="shared" si="3"/>
        <v>2</v>
      </c>
      <c r="H95" s="29" t="s">
        <v>239</v>
      </c>
      <c r="I95" s="31" t="s">
        <v>242</v>
      </c>
      <c r="J95" s="29" t="s">
        <v>220</v>
      </c>
      <c r="K95" s="31" t="s">
        <v>226</v>
      </c>
      <c r="L95" s="31"/>
      <c r="M95" s="31" t="s">
        <v>269</v>
      </c>
      <c r="N95" s="31" t="str">
        <f>'10.1'!O95</f>
        <v>http://www.fin.amurobl.ru/; http://www.amurobl.ru/wps/portal/Main/gov/iogv/ministry/fin/!ut/p/c5/04_SB8K8xLLM9MSSzPy8xBz9CP0os3gTAwN_RydDRwN_d3MDA09HHxfLEBdDYwM3A30v_aj0nPwkoEo_j_zcVP2C7EBFABA6iyY!/dl3/d3/L2dBISEvZ0FBIS9nQSEh/</v>
      </c>
      <c r="O95" s="81" t="str">
        <f>'10.1'!P95</f>
        <v>нет</v>
      </c>
    </row>
    <row r="96" spans="1:15" ht="15.75" customHeight="1">
      <c r="A96" s="28" t="s">
        <v>86</v>
      </c>
      <c r="B96" s="31" t="s">
        <v>222</v>
      </c>
      <c r="C96" s="41">
        <f t="shared" si="2"/>
        <v>0</v>
      </c>
      <c r="D96" s="41"/>
      <c r="E96" s="41"/>
      <c r="F96" s="41"/>
      <c r="G96" s="30">
        <f t="shared" si="3"/>
        <v>0</v>
      </c>
      <c r="H96" s="29"/>
      <c r="I96" s="29"/>
      <c r="J96" s="29"/>
      <c r="K96" s="29"/>
      <c r="L96" s="29"/>
      <c r="M96" s="31"/>
      <c r="N96" s="31" t="str">
        <f>'10.1'!O96</f>
        <v>http://minfin.49gov.ru/</v>
      </c>
      <c r="O96" s="81" t="str">
        <f>'10.1'!P96</f>
        <v>http://iis.minfin.49gov.ru/ebudget/Menu/Page/1</v>
      </c>
    </row>
    <row r="97" spans="1:15" ht="15.75" customHeight="1">
      <c r="A97" s="24" t="s">
        <v>87</v>
      </c>
      <c r="B97" s="31" t="s">
        <v>139</v>
      </c>
      <c r="C97" s="41">
        <f t="shared" si="2"/>
        <v>2</v>
      </c>
      <c r="D97" s="41"/>
      <c r="E97" s="41"/>
      <c r="F97" s="41"/>
      <c r="G97" s="30">
        <f t="shared" si="3"/>
        <v>2</v>
      </c>
      <c r="H97" s="29" t="s">
        <v>225</v>
      </c>
      <c r="I97" s="31" t="s">
        <v>242</v>
      </c>
      <c r="J97" s="29" t="s">
        <v>220</v>
      </c>
      <c r="K97" s="31" t="s">
        <v>226</v>
      </c>
      <c r="L97" s="29"/>
      <c r="M97" s="31" t="s">
        <v>285</v>
      </c>
      <c r="N97" s="31" t="str">
        <f>'10.1'!O97</f>
        <v>http://sakhminfin.ru/</v>
      </c>
      <c r="O97" s="81" t="str">
        <f>'10.1'!P97</f>
        <v>http://openbudget.sakhminfin.ru/Menu/Page/272</v>
      </c>
    </row>
    <row r="98" spans="1:15" s="89" customFormat="1" ht="15.75" customHeight="1">
      <c r="A98" s="28" t="s">
        <v>88</v>
      </c>
      <c r="B98" s="31" t="s">
        <v>222</v>
      </c>
      <c r="C98" s="41">
        <f t="shared" si="2"/>
        <v>0</v>
      </c>
      <c r="D98" s="88"/>
      <c r="E98" s="88"/>
      <c r="F98" s="88"/>
      <c r="G98" s="30">
        <f t="shared" si="3"/>
        <v>0</v>
      </c>
      <c r="H98" s="87"/>
      <c r="I98" s="87"/>
      <c r="J98" s="87"/>
      <c r="K98" s="87"/>
      <c r="L98" s="87"/>
      <c r="M98" s="31"/>
      <c r="N98" s="31" t="str">
        <f>'10.1'!O98</f>
        <v>http://www.eao.ru/isp-vlast/finansovoe-upravlenie-pravitelstva/</v>
      </c>
      <c r="O98" s="81" t="str">
        <f>'10.1'!P98</f>
        <v>нет</v>
      </c>
    </row>
    <row r="99" spans="1:15" ht="15.75" customHeight="1">
      <c r="A99" s="28" t="s">
        <v>89</v>
      </c>
      <c r="B99" s="31" t="s">
        <v>222</v>
      </c>
      <c r="C99" s="41">
        <f t="shared" si="2"/>
        <v>0</v>
      </c>
      <c r="D99" s="43"/>
      <c r="E99" s="43"/>
      <c r="F99" s="43"/>
      <c r="G99" s="30">
        <f t="shared" si="3"/>
        <v>0</v>
      </c>
      <c r="H99" s="39"/>
      <c r="I99" s="39"/>
      <c r="J99" s="39"/>
      <c r="K99" s="39"/>
      <c r="L99" s="29"/>
      <c r="M99" s="31"/>
      <c r="N99" s="31" t="str">
        <f>'10.1'!O99</f>
        <v>http://чукотка.рф/power/administrative_setting/Dep_fin_ecom/</v>
      </c>
      <c r="O99" s="81" t="str">
        <f>'10.1'!P99</f>
        <v>нет</v>
      </c>
    </row>
    <row r="100" spans="1:15" ht="15">
      <c r="A100" s="15"/>
      <c r="B100" s="15"/>
      <c r="C100" s="15"/>
      <c r="D100" s="15"/>
      <c r="E100" s="15"/>
      <c r="F100" s="15"/>
      <c r="G100" s="32"/>
      <c r="H100" s="15"/>
      <c r="I100" s="15"/>
      <c r="J100" s="15"/>
      <c r="K100" s="15"/>
      <c r="L100" s="15"/>
      <c r="M100" s="101"/>
      <c r="N100" s="15"/>
      <c r="O100" s="15"/>
    </row>
    <row r="106" spans="1:14" ht="15">
      <c r="A106" s="8"/>
      <c r="B106" s="8"/>
      <c r="C106" s="8"/>
      <c r="D106" s="8"/>
      <c r="E106" s="8"/>
      <c r="F106" s="8"/>
      <c r="G106" s="9"/>
      <c r="H106" s="8"/>
      <c r="I106" s="8"/>
      <c r="J106" s="8"/>
      <c r="K106" s="8"/>
      <c r="L106" s="8"/>
      <c r="M106" s="102"/>
      <c r="N106" s="8"/>
    </row>
    <row r="110" spans="1:14" ht="15">
      <c r="A110" s="8"/>
      <c r="B110" s="8"/>
      <c r="C110" s="8"/>
      <c r="D110" s="8"/>
      <c r="E110" s="8"/>
      <c r="F110" s="8"/>
      <c r="G110" s="9"/>
      <c r="H110" s="8"/>
      <c r="I110" s="8"/>
      <c r="J110" s="8"/>
      <c r="K110" s="8"/>
      <c r="L110" s="8"/>
      <c r="M110" s="102"/>
      <c r="N110" s="8"/>
    </row>
    <row r="113" spans="1:14" ht="15">
      <c r="A113" s="8"/>
      <c r="B113" s="8"/>
      <c r="C113" s="8"/>
      <c r="D113" s="8"/>
      <c r="E113" s="8"/>
      <c r="F113" s="8"/>
      <c r="G113" s="9"/>
      <c r="H113" s="8"/>
      <c r="I113" s="8"/>
      <c r="J113" s="8"/>
      <c r="K113" s="8"/>
      <c r="L113" s="8"/>
      <c r="M113" s="102"/>
      <c r="N113" s="8"/>
    </row>
    <row r="117" spans="1:14" ht="15">
      <c r="A117" s="8"/>
      <c r="B117" s="8"/>
      <c r="C117" s="8"/>
      <c r="D117" s="8"/>
      <c r="E117" s="8"/>
      <c r="F117" s="8"/>
      <c r="G117" s="9"/>
      <c r="H117" s="8"/>
      <c r="I117" s="8"/>
      <c r="J117" s="8"/>
      <c r="K117" s="8"/>
      <c r="L117" s="8"/>
      <c r="M117" s="102"/>
      <c r="N117" s="8"/>
    </row>
    <row r="120" spans="1:14" ht="15">
      <c r="A120" s="8"/>
      <c r="B120" s="8"/>
      <c r="C120" s="8"/>
      <c r="D120" s="8"/>
      <c r="E120" s="8"/>
      <c r="F120" s="8"/>
      <c r="G120" s="9"/>
      <c r="H120" s="8"/>
      <c r="I120" s="8"/>
      <c r="J120" s="8"/>
      <c r="K120" s="8"/>
      <c r="L120" s="8"/>
      <c r="M120" s="102"/>
      <c r="N120" s="8"/>
    </row>
    <row r="124" spans="1:14" ht="15">
      <c r="A124" s="8"/>
      <c r="B124" s="8"/>
      <c r="C124" s="8"/>
      <c r="D124" s="8"/>
      <c r="E124" s="8"/>
      <c r="F124" s="8"/>
      <c r="G124" s="9"/>
      <c r="H124" s="8"/>
      <c r="I124" s="8"/>
      <c r="J124" s="8"/>
      <c r="K124" s="8"/>
      <c r="L124" s="8"/>
      <c r="M124" s="102"/>
      <c r="N124" s="8"/>
    </row>
  </sheetData>
  <sheetProtection/>
  <autoFilter ref="A7:O7"/>
  <mergeCells count="18">
    <mergeCell ref="N3:O3"/>
    <mergeCell ref="C4:C6"/>
    <mergeCell ref="D4:D6"/>
    <mergeCell ref="E4:E6"/>
    <mergeCell ref="F4:F6"/>
    <mergeCell ref="G4:G6"/>
    <mergeCell ref="N4:N6"/>
    <mergeCell ref="O4:O6"/>
    <mergeCell ref="A1:O1"/>
    <mergeCell ref="A2:O2"/>
    <mergeCell ref="A3:A6"/>
    <mergeCell ref="C3:G3"/>
    <mergeCell ref="H3:H6"/>
    <mergeCell ref="I3:I6"/>
    <mergeCell ref="J3:J6"/>
    <mergeCell ref="K3:K6"/>
    <mergeCell ref="L3:L6"/>
    <mergeCell ref="M3:M6"/>
  </mergeCells>
  <dataValidations count="3">
    <dataValidation type="list" allowBlank="1" showInputMessage="1" showErrorMessage="1" sqref="B8:B99">
      <formula1>$B$4:$B$6</formula1>
    </dataValidation>
    <dataValidation type="list" allowBlank="1" showInputMessage="1" showErrorMessage="1" sqref="L7:N7">
      <formula1>'10.7'!#REF!</formula1>
    </dataValidation>
    <dataValidation type="list" allowBlank="1" showInputMessage="1" showErrorMessage="1" sqref="B7:G7">
      <formula1>$B$5:$B$6</formula1>
    </dataValidation>
  </dataValidations>
  <hyperlinks>
    <hyperlink ref="M39" r:id="rId1" display="http://www.minfin01-maykop.ru/Menu/Page/202"/>
    <hyperlink ref="M30" r:id="rId2" display="http://www.df35.ru/index.php?option=com_content&amp;view=category&amp;id=285&amp;Itemid=241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0" r:id="rId3"/>
  <headerFooter>
    <oddFooter>&amp;C&amp;"Times New Roman,обычный"&amp;8&amp;A&amp;R&amp;P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3" sqref="A3:A6"/>
    </sheetView>
  </sheetViews>
  <sheetFormatPr defaultColWidth="8.8515625" defaultRowHeight="15"/>
  <cols>
    <col min="1" max="1" width="33.421875" style="3" customWidth="1"/>
    <col min="2" max="2" width="47.7109375" style="3" customWidth="1"/>
    <col min="3" max="3" width="6.7109375" style="3" customWidth="1"/>
    <col min="4" max="4" width="7.7109375" style="3" customWidth="1"/>
    <col min="5" max="6" width="6.7109375" style="3" customWidth="1"/>
    <col min="7" max="7" width="6.7109375" style="10" customWidth="1"/>
    <col min="8" max="8" width="15.7109375" style="3" customWidth="1"/>
    <col min="9" max="10" width="13.7109375" style="3" customWidth="1"/>
    <col min="11" max="11" width="22.140625" style="3" customWidth="1"/>
    <col min="12" max="12" width="18.8515625" style="103" customWidth="1"/>
    <col min="13" max="13" width="20.7109375" style="3" customWidth="1"/>
    <col min="14" max="14" width="20.7109375" style="1" customWidth="1"/>
    <col min="15" max="16384" width="8.8515625" style="1" customWidth="1"/>
  </cols>
  <sheetData>
    <row r="1" spans="1:14" s="5" customFormat="1" ht="22.5" customHeight="1">
      <c r="A1" s="144" t="s">
        <v>197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5"/>
    </row>
    <row r="2" spans="1:14" s="5" customFormat="1" ht="22.5" customHeight="1">
      <c r="A2" s="146" t="s">
        <v>1031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52.5" customHeight="1">
      <c r="A3" s="136" t="s">
        <v>102</v>
      </c>
      <c r="B3" s="111" t="s">
        <v>198</v>
      </c>
      <c r="C3" s="148" t="s">
        <v>199</v>
      </c>
      <c r="D3" s="149"/>
      <c r="E3" s="149"/>
      <c r="F3" s="149"/>
      <c r="G3" s="149"/>
      <c r="H3" s="136" t="s">
        <v>240</v>
      </c>
      <c r="I3" s="136" t="s">
        <v>186</v>
      </c>
      <c r="J3" s="136" t="s">
        <v>187</v>
      </c>
      <c r="K3" s="136" t="s">
        <v>110</v>
      </c>
      <c r="L3" s="136" t="s">
        <v>95</v>
      </c>
      <c r="M3" s="150" t="s">
        <v>115</v>
      </c>
      <c r="N3" s="151"/>
    </row>
    <row r="4" spans="1:14" ht="16.5" customHeight="1">
      <c r="A4" s="142"/>
      <c r="B4" s="33" t="s">
        <v>139</v>
      </c>
      <c r="C4" s="136" t="s">
        <v>98</v>
      </c>
      <c r="D4" s="136" t="s">
        <v>111</v>
      </c>
      <c r="E4" s="136" t="s">
        <v>112</v>
      </c>
      <c r="F4" s="136" t="s">
        <v>113</v>
      </c>
      <c r="G4" s="139" t="s">
        <v>103</v>
      </c>
      <c r="H4" s="142"/>
      <c r="I4" s="142"/>
      <c r="J4" s="142"/>
      <c r="K4" s="142"/>
      <c r="L4" s="142"/>
      <c r="M4" s="150" t="s">
        <v>179</v>
      </c>
      <c r="N4" s="150" t="s">
        <v>114</v>
      </c>
    </row>
    <row r="5" spans="1:14" ht="16.5" customHeight="1">
      <c r="A5" s="137"/>
      <c r="B5" s="33" t="s">
        <v>176</v>
      </c>
      <c r="C5" s="137"/>
      <c r="D5" s="137"/>
      <c r="E5" s="137"/>
      <c r="F5" s="137"/>
      <c r="G5" s="140"/>
      <c r="H5" s="137"/>
      <c r="I5" s="137"/>
      <c r="J5" s="137"/>
      <c r="K5" s="137"/>
      <c r="L5" s="137"/>
      <c r="M5" s="151"/>
      <c r="N5" s="151"/>
    </row>
    <row r="6" spans="1:14" s="6" customFormat="1" ht="16.5" customHeight="1">
      <c r="A6" s="138"/>
      <c r="B6" s="33" t="s">
        <v>222</v>
      </c>
      <c r="C6" s="138"/>
      <c r="D6" s="138"/>
      <c r="E6" s="138"/>
      <c r="F6" s="138"/>
      <c r="G6" s="141"/>
      <c r="H6" s="138"/>
      <c r="I6" s="138"/>
      <c r="J6" s="138"/>
      <c r="K6" s="138"/>
      <c r="L6" s="138"/>
      <c r="M6" s="151"/>
      <c r="N6" s="151"/>
    </row>
    <row r="7" spans="1:14" s="7" customFormat="1" ht="15.75" customHeight="1">
      <c r="A7" s="22" t="s">
        <v>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2"/>
      <c r="M7" s="23"/>
      <c r="N7" s="34"/>
    </row>
    <row r="8" spans="1:14" ht="15.75" customHeight="1">
      <c r="A8" s="24" t="s">
        <v>1</v>
      </c>
      <c r="B8" s="31" t="s">
        <v>139</v>
      </c>
      <c r="C8" s="41">
        <f>IF(B8="Да, опубликованы за все отчетные периоды",2,0)</f>
        <v>2</v>
      </c>
      <c r="D8" s="41"/>
      <c r="E8" s="41"/>
      <c r="F8" s="41"/>
      <c r="G8" s="30">
        <f>C8*(1-D8)*(1-E8)*(1-F8)</f>
        <v>2</v>
      </c>
      <c r="H8" s="29" t="s">
        <v>239</v>
      </c>
      <c r="I8" s="29" t="s">
        <v>220</v>
      </c>
      <c r="J8" s="31" t="s">
        <v>226</v>
      </c>
      <c r="K8" s="29"/>
      <c r="L8" s="31" t="s">
        <v>769</v>
      </c>
      <c r="M8" s="31" t="str">
        <f>'10.1'!O8</f>
        <v>http://beldepfin.ru/</v>
      </c>
      <c r="N8" s="81" t="str">
        <f>'10.1'!P8</f>
        <v>нет</v>
      </c>
    </row>
    <row r="9" spans="1:14" ht="15.75" customHeight="1">
      <c r="A9" s="24" t="s">
        <v>2</v>
      </c>
      <c r="B9" s="31" t="s">
        <v>139</v>
      </c>
      <c r="C9" s="41">
        <f aca="true" t="shared" si="0" ref="C9:C72">IF(B9="Да, опубликованы за все отчетные периоды",2,0)</f>
        <v>2</v>
      </c>
      <c r="D9" s="41"/>
      <c r="E9" s="41"/>
      <c r="F9" s="41"/>
      <c r="G9" s="30">
        <f aca="true" t="shared" si="1" ref="G9:G72">C9*(1-D9)*(1-E9)*(1-F9)</f>
        <v>2</v>
      </c>
      <c r="H9" s="29" t="s">
        <v>239</v>
      </c>
      <c r="I9" s="29" t="s">
        <v>220</v>
      </c>
      <c r="J9" s="31" t="s">
        <v>787</v>
      </c>
      <c r="K9" s="29"/>
      <c r="L9" s="31" t="s">
        <v>784</v>
      </c>
      <c r="M9" s="31" t="str">
        <f>'10.1'!O9</f>
        <v>http://budget.bryanskoblfin.ru/Show/Category/?ItemId=26</v>
      </c>
      <c r="N9" s="81" t="str">
        <f>'10.1'!P9</f>
        <v>нет</v>
      </c>
    </row>
    <row r="10" spans="1:14" ht="15.75" customHeight="1">
      <c r="A10" s="24" t="s">
        <v>3</v>
      </c>
      <c r="B10" s="31" t="s">
        <v>139</v>
      </c>
      <c r="C10" s="41">
        <f t="shared" si="0"/>
        <v>2</v>
      </c>
      <c r="D10" s="41"/>
      <c r="E10" s="41"/>
      <c r="F10" s="41"/>
      <c r="G10" s="30">
        <f t="shared" si="1"/>
        <v>2</v>
      </c>
      <c r="H10" s="29" t="s">
        <v>239</v>
      </c>
      <c r="I10" s="29" t="s">
        <v>220</v>
      </c>
      <c r="J10" s="31" t="s">
        <v>226</v>
      </c>
      <c r="K10" s="29"/>
      <c r="L10" s="31" t="s">
        <v>791</v>
      </c>
      <c r="M10" s="31" t="str">
        <f>'10.1'!O10</f>
        <v>http://dtf.avo.ru/</v>
      </c>
      <c r="N10" s="81" t="str">
        <f>'10.1'!P10</f>
        <v>нет</v>
      </c>
    </row>
    <row r="11" spans="1:14" ht="15.75" customHeight="1">
      <c r="A11" s="24" t="s">
        <v>4</v>
      </c>
      <c r="B11" s="31" t="s">
        <v>222</v>
      </c>
      <c r="C11" s="41">
        <f t="shared" si="0"/>
        <v>0</v>
      </c>
      <c r="D11" s="41"/>
      <c r="E11" s="41"/>
      <c r="F11" s="41"/>
      <c r="G11" s="30">
        <f t="shared" si="1"/>
        <v>0</v>
      </c>
      <c r="H11" s="29"/>
      <c r="I11" s="29"/>
      <c r="J11" s="29"/>
      <c r="K11" s="29"/>
      <c r="L11" s="31"/>
      <c r="M11" s="31" t="str">
        <f>'10.1'!O11</f>
        <v>http://www.gfu.vrn.ru/</v>
      </c>
      <c r="N11" s="81" t="str">
        <f>'10.1'!P11</f>
        <v>нет</v>
      </c>
    </row>
    <row r="12" spans="1:14" ht="15.75" customHeight="1">
      <c r="A12" s="24" t="s">
        <v>5</v>
      </c>
      <c r="B12" s="31" t="s">
        <v>139</v>
      </c>
      <c r="C12" s="41">
        <f t="shared" si="0"/>
        <v>2</v>
      </c>
      <c r="D12" s="41"/>
      <c r="E12" s="41"/>
      <c r="F12" s="41"/>
      <c r="G12" s="30">
        <f t="shared" si="1"/>
        <v>2</v>
      </c>
      <c r="H12" s="29" t="s">
        <v>239</v>
      </c>
      <c r="I12" s="29" t="s">
        <v>220</v>
      </c>
      <c r="J12" s="31" t="s">
        <v>226</v>
      </c>
      <c r="K12" s="29"/>
      <c r="L12" s="31" t="s">
        <v>805</v>
      </c>
      <c r="M12" s="31" t="str">
        <f>'10.1'!O12</f>
        <v>http://df.ivanovoobl.ru/</v>
      </c>
      <c r="N12" s="81" t="str">
        <f>'10.1'!P12</f>
        <v>нет</v>
      </c>
    </row>
    <row r="13" spans="1:14" ht="15.75" customHeight="1">
      <c r="A13" s="24" t="s">
        <v>6</v>
      </c>
      <c r="B13" s="31" t="s">
        <v>139</v>
      </c>
      <c r="C13" s="41">
        <f t="shared" si="0"/>
        <v>2</v>
      </c>
      <c r="D13" s="41"/>
      <c r="E13" s="41"/>
      <c r="F13" s="41">
        <v>0.5</v>
      </c>
      <c r="G13" s="30">
        <f t="shared" si="1"/>
        <v>1</v>
      </c>
      <c r="H13" s="29" t="s">
        <v>239</v>
      </c>
      <c r="I13" s="29" t="s">
        <v>220</v>
      </c>
      <c r="J13" s="31" t="s">
        <v>226</v>
      </c>
      <c r="K13" s="31" t="s">
        <v>915</v>
      </c>
      <c r="L13" s="31" t="s">
        <v>811</v>
      </c>
      <c r="M13" s="31" t="str">
        <f>'10.1'!O13</f>
        <v>http://www.admoblkaluga.ru/sub/finan/; http://www.admoblkaluga.ru/main/work/finances/</v>
      </c>
      <c r="N13" s="81" t="str">
        <f>'10.1'!P13</f>
        <v>нет</v>
      </c>
    </row>
    <row r="14" spans="1:14" ht="15.75" customHeight="1">
      <c r="A14" s="24" t="s">
        <v>7</v>
      </c>
      <c r="B14" s="31" t="s">
        <v>222</v>
      </c>
      <c r="C14" s="41">
        <f t="shared" si="0"/>
        <v>0</v>
      </c>
      <c r="D14" s="41"/>
      <c r="E14" s="41"/>
      <c r="F14" s="41"/>
      <c r="G14" s="30">
        <f t="shared" si="1"/>
        <v>0</v>
      </c>
      <c r="H14" s="29"/>
      <c r="I14" s="29"/>
      <c r="J14" s="29"/>
      <c r="K14" s="29"/>
      <c r="L14" s="31"/>
      <c r="M14" s="31" t="str">
        <f>'10.1'!O14</f>
        <v>http://depfin.adm44.ru/index.aspx</v>
      </c>
      <c r="N14" s="81" t="str">
        <f>'10.1'!P14</f>
        <v>http://nb44.ru/ (не актуализируется с 07.2016 г.)</v>
      </c>
    </row>
    <row r="15" spans="1:14" s="7" customFormat="1" ht="15.75" customHeight="1">
      <c r="A15" s="24" t="s">
        <v>8</v>
      </c>
      <c r="B15" s="31" t="s">
        <v>139</v>
      </c>
      <c r="C15" s="41">
        <f t="shared" si="0"/>
        <v>2</v>
      </c>
      <c r="D15" s="41"/>
      <c r="E15" s="41"/>
      <c r="F15" s="41"/>
      <c r="G15" s="30">
        <f t="shared" si="1"/>
        <v>2</v>
      </c>
      <c r="H15" s="29" t="s">
        <v>239</v>
      </c>
      <c r="I15" s="29" t="s">
        <v>220</v>
      </c>
      <c r="J15" s="31" t="s">
        <v>226</v>
      </c>
      <c r="K15" s="29"/>
      <c r="L15" s="31" t="s">
        <v>831</v>
      </c>
      <c r="M15" s="31" t="str">
        <f>'10.1'!O15</f>
        <v>http://adm.rkursk.ru/index.php?id=37</v>
      </c>
      <c r="N15" s="81" t="str">
        <f>'10.1'!P15</f>
        <v>нет</v>
      </c>
    </row>
    <row r="16" spans="1:14" s="7" customFormat="1" ht="15.75" customHeight="1">
      <c r="A16" s="24" t="s">
        <v>9</v>
      </c>
      <c r="B16" s="31" t="s">
        <v>176</v>
      </c>
      <c r="C16" s="41">
        <f t="shared" si="0"/>
        <v>0</v>
      </c>
      <c r="D16" s="41"/>
      <c r="E16" s="41"/>
      <c r="F16" s="41"/>
      <c r="G16" s="30">
        <f t="shared" si="1"/>
        <v>0</v>
      </c>
      <c r="H16" s="29" t="s">
        <v>294</v>
      </c>
      <c r="I16" s="29" t="s">
        <v>220</v>
      </c>
      <c r="J16" s="31" t="s">
        <v>226</v>
      </c>
      <c r="K16" s="31" t="s">
        <v>841</v>
      </c>
      <c r="L16" s="31" t="s">
        <v>844</v>
      </c>
      <c r="M16" s="31" t="str">
        <f>'10.1'!O16</f>
        <v>http://www.admlip.ru/economy/finances/</v>
      </c>
      <c r="N16" s="81" t="str">
        <f>'10.1'!P16</f>
        <v>http://ufin48.ru/Menu/Page/1</v>
      </c>
    </row>
    <row r="17" spans="1:14" ht="15.75" customHeight="1">
      <c r="A17" s="24" t="s">
        <v>10</v>
      </c>
      <c r="B17" s="31" t="s">
        <v>139</v>
      </c>
      <c r="C17" s="41">
        <f t="shared" si="0"/>
        <v>2</v>
      </c>
      <c r="D17" s="41"/>
      <c r="E17" s="41"/>
      <c r="F17" s="41"/>
      <c r="G17" s="30">
        <f t="shared" si="1"/>
        <v>2</v>
      </c>
      <c r="H17" s="29" t="s">
        <v>239</v>
      </c>
      <c r="I17" s="29" t="s">
        <v>220</v>
      </c>
      <c r="J17" s="31" t="s">
        <v>226</v>
      </c>
      <c r="K17" s="31" t="s">
        <v>852</v>
      </c>
      <c r="L17" s="81" t="s">
        <v>848</v>
      </c>
      <c r="M17" s="31" t="str">
        <f>'10.1'!O17</f>
        <v>http://mf.mosreg.ru/</v>
      </c>
      <c r="N17" s="81" t="str">
        <f>'10.1'!P17</f>
        <v>http://budget.mosreg.ru/</v>
      </c>
    </row>
    <row r="18" spans="1:14" ht="15.75" customHeight="1">
      <c r="A18" s="24" t="s">
        <v>11</v>
      </c>
      <c r="B18" s="31" t="s">
        <v>176</v>
      </c>
      <c r="C18" s="41">
        <f t="shared" si="0"/>
        <v>0</v>
      </c>
      <c r="D18" s="41">
        <v>0.5</v>
      </c>
      <c r="E18" s="41"/>
      <c r="F18" s="41"/>
      <c r="G18" s="30">
        <f t="shared" si="1"/>
        <v>0</v>
      </c>
      <c r="H18" s="29" t="s">
        <v>239</v>
      </c>
      <c r="I18" s="29" t="s">
        <v>254</v>
      </c>
      <c r="J18" s="31" t="s">
        <v>226</v>
      </c>
      <c r="K18" s="31" t="s">
        <v>861</v>
      </c>
      <c r="L18" s="31" t="s">
        <v>860</v>
      </c>
      <c r="M18" s="31" t="str">
        <f>'10.1'!O18</f>
        <v>http://orel-region.ru/index.php?head=20&amp;part=25</v>
      </c>
      <c r="N18" s="81" t="str">
        <f>'10.1'!P18</f>
        <v>нет</v>
      </c>
    </row>
    <row r="19" spans="1:14" ht="15.75" customHeight="1">
      <c r="A19" s="24" t="s">
        <v>12</v>
      </c>
      <c r="B19" s="31" t="s">
        <v>222</v>
      </c>
      <c r="C19" s="41">
        <f t="shared" si="0"/>
        <v>0</v>
      </c>
      <c r="D19" s="41"/>
      <c r="E19" s="41"/>
      <c r="F19" s="41"/>
      <c r="G19" s="30">
        <f t="shared" si="1"/>
        <v>0</v>
      </c>
      <c r="H19" s="29"/>
      <c r="I19" s="29"/>
      <c r="J19" s="29"/>
      <c r="K19" s="29"/>
      <c r="L19" s="31"/>
      <c r="M19" s="31" t="str">
        <f>'10.1'!O19</f>
        <v>http://minfin.ryazangov.ru/</v>
      </c>
      <c r="N19" s="81" t="str">
        <f>'10.1'!P19</f>
        <v>нет</v>
      </c>
    </row>
    <row r="20" spans="1:14" ht="15.75" customHeight="1">
      <c r="A20" s="24" t="s">
        <v>13</v>
      </c>
      <c r="B20" s="31" t="s">
        <v>222</v>
      </c>
      <c r="C20" s="41">
        <f t="shared" si="0"/>
        <v>0</v>
      </c>
      <c r="D20" s="41"/>
      <c r="E20" s="41"/>
      <c r="F20" s="41"/>
      <c r="G20" s="30">
        <f t="shared" si="1"/>
        <v>0</v>
      </c>
      <c r="H20" s="29"/>
      <c r="I20" s="29"/>
      <c r="J20" s="29"/>
      <c r="K20" s="29"/>
      <c r="L20" s="31"/>
      <c r="M20" s="31" t="str">
        <f>'10.1'!O20</f>
        <v>http://www.finsmol.ru/start</v>
      </c>
      <c r="N20" s="81" t="str">
        <f>'10.1'!P20</f>
        <v>нет</v>
      </c>
    </row>
    <row r="21" spans="1:14" ht="15.75" customHeight="1">
      <c r="A21" s="24" t="s">
        <v>14</v>
      </c>
      <c r="B21" s="31" t="s">
        <v>139</v>
      </c>
      <c r="C21" s="41">
        <f t="shared" si="0"/>
        <v>2</v>
      </c>
      <c r="D21" s="41"/>
      <c r="E21" s="41"/>
      <c r="F21" s="41"/>
      <c r="G21" s="30">
        <f t="shared" si="1"/>
        <v>2</v>
      </c>
      <c r="H21" s="29" t="s">
        <v>239</v>
      </c>
      <c r="I21" s="29" t="s">
        <v>220</v>
      </c>
      <c r="J21" s="31" t="s">
        <v>226</v>
      </c>
      <c r="K21" s="29"/>
      <c r="L21" s="31" t="s">
        <v>879</v>
      </c>
      <c r="M21" s="31" t="str">
        <f>'10.1'!O21</f>
        <v>http://fin.tmbreg.ru/</v>
      </c>
      <c r="N21" s="81" t="str">
        <f>'10.1'!P21</f>
        <v>нет</v>
      </c>
    </row>
    <row r="22" spans="1:14" ht="15.75" customHeight="1">
      <c r="A22" s="24" t="s">
        <v>15</v>
      </c>
      <c r="B22" s="31" t="s">
        <v>139</v>
      </c>
      <c r="C22" s="41">
        <f t="shared" si="0"/>
        <v>2</v>
      </c>
      <c r="D22" s="41"/>
      <c r="E22" s="41"/>
      <c r="F22" s="41"/>
      <c r="G22" s="30">
        <f t="shared" si="1"/>
        <v>2</v>
      </c>
      <c r="H22" s="29" t="s">
        <v>239</v>
      </c>
      <c r="I22" s="29" t="s">
        <v>220</v>
      </c>
      <c r="J22" s="31" t="s">
        <v>226</v>
      </c>
      <c r="K22" s="29"/>
      <c r="L22" s="31" t="s">
        <v>886</v>
      </c>
      <c r="M22" s="31" t="str">
        <f>'10.1'!O22</f>
        <v>http://www.tverfin.ru/</v>
      </c>
      <c r="N22" s="81" t="str">
        <f>'10.1'!P22</f>
        <v>http://portal.tverfin.ru/portal/Menu/Page/1</v>
      </c>
    </row>
    <row r="23" spans="1:14" ht="15.75" customHeight="1">
      <c r="A23" s="24" t="s">
        <v>16</v>
      </c>
      <c r="B23" s="31" t="s">
        <v>139</v>
      </c>
      <c r="C23" s="41">
        <f t="shared" si="0"/>
        <v>2</v>
      </c>
      <c r="D23" s="41"/>
      <c r="E23" s="41"/>
      <c r="F23" s="41"/>
      <c r="G23" s="30">
        <f t="shared" si="1"/>
        <v>2</v>
      </c>
      <c r="H23" s="29" t="s">
        <v>239</v>
      </c>
      <c r="I23" s="29" t="s">
        <v>220</v>
      </c>
      <c r="J23" s="31" t="s">
        <v>226</v>
      </c>
      <c r="K23" s="29"/>
      <c r="L23" s="31" t="s">
        <v>892</v>
      </c>
      <c r="M23" s="31" t="str">
        <f>'10.1'!O23</f>
        <v>http://minfin.tularegion.ru/</v>
      </c>
      <c r="N23" s="81" t="str">
        <f>'10.1'!P23</f>
        <v>http://dfto.ru/</v>
      </c>
    </row>
    <row r="24" spans="1:14" ht="15.75" customHeight="1">
      <c r="A24" s="24" t="s">
        <v>17</v>
      </c>
      <c r="B24" s="31" t="s">
        <v>139</v>
      </c>
      <c r="C24" s="41">
        <f t="shared" si="0"/>
        <v>2</v>
      </c>
      <c r="D24" s="41"/>
      <c r="E24" s="41"/>
      <c r="F24" s="41"/>
      <c r="G24" s="30">
        <f t="shared" si="1"/>
        <v>2</v>
      </c>
      <c r="H24" s="29" t="s">
        <v>899</v>
      </c>
      <c r="I24" s="31" t="s">
        <v>547</v>
      </c>
      <c r="J24" s="31" t="s">
        <v>226</v>
      </c>
      <c r="K24" s="29"/>
      <c r="L24" s="31" t="s">
        <v>898</v>
      </c>
      <c r="M24" s="31" t="str">
        <f>'10.1'!O24</f>
        <v>http://www.yarregion.ru/depts/depfin/default.aspx</v>
      </c>
      <c r="N24" s="81" t="str">
        <f>'10.1'!P24</f>
        <v>нет</v>
      </c>
    </row>
    <row r="25" spans="1:14" ht="15.75" customHeight="1">
      <c r="A25" s="24" t="s">
        <v>18</v>
      </c>
      <c r="B25" s="31" t="s">
        <v>139</v>
      </c>
      <c r="C25" s="41">
        <f t="shared" si="0"/>
        <v>2</v>
      </c>
      <c r="D25" s="41"/>
      <c r="E25" s="41"/>
      <c r="F25" s="41"/>
      <c r="G25" s="30">
        <f t="shared" si="1"/>
        <v>2</v>
      </c>
      <c r="H25" s="29" t="s">
        <v>239</v>
      </c>
      <c r="I25" s="29" t="s">
        <v>220</v>
      </c>
      <c r="J25" s="31" t="s">
        <v>226</v>
      </c>
      <c r="K25" s="29"/>
      <c r="L25" s="31" t="s">
        <v>908</v>
      </c>
      <c r="M25" s="31" t="str">
        <f>'10.1'!O25</f>
        <v>http://findep.mos.ru/</v>
      </c>
      <c r="N25" s="81" t="str">
        <f>'10.1'!P25</f>
        <v>http://budget.mos.ru/</v>
      </c>
    </row>
    <row r="26" spans="1:14" s="7" customFormat="1" ht="15.75" customHeight="1">
      <c r="A26" s="22" t="s">
        <v>19</v>
      </c>
      <c r="B26" s="45"/>
      <c r="C26" s="46"/>
      <c r="D26" s="27"/>
      <c r="E26" s="27"/>
      <c r="F26" s="27"/>
      <c r="G26" s="27"/>
      <c r="H26" s="25"/>
      <c r="I26" s="25"/>
      <c r="J26" s="25"/>
      <c r="K26" s="25"/>
      <c r="L26" s="45"/>
      <c r="M26" s="34"/>
      <c r="N26" s="82"/>
    </row>
    <row r="27" spans="1:14" ht="15.75" customHeight="1">
      <c r="A27" s="24" t="s">
        <v>20</v>
      </c>
      <c r="B27" s="31" t="s">
        <v>139</v>
      </c>
      <c r="C27" s="41">
        <f t="shared" si="0"/>
        <v>2</v>
      </c>
      <c r="D27" s="41"/>
      <c r="E27" s="41"/>
      <c r="F27" s="41">
        <v>0.5</v>
      </c>
      <c r="G27" s="30">
        <f t="shared" si="1"/>
        <v>1</v>
      </c>
      <c r="H27" s="29" t="s">
        <v>239</v>
      </c>
      <c r="I27" s="29" t="s">
        <v>220</v>
      </c>
      <c r="J27" s="31" t="s">
        <v>226</v>
      </c>
      <c r="K27" s="31" t="s">
        <v>921</v>
      </c>
      <c r="L27" s="31" t="s">
        <v>696</v>
      </c>
      <c r="M27" s="31" t="str">
        <f>'10.1'!O27</f>
        <v>http://minfin.karelia.ru/</v>
      </c>
      <c r="N27" s="81" t="str">
        <f>'10.1'!P27</f>
        <v>нет</v>
      </c>
    </row>
    <row r="28" spans="1:14" ht="15.75" customHeight="1">
      <c r="A28" s="28" t="s">
        <v>21</v>
      </c>
      <c r="B28" s="31" t="s">
        <v>139</v>
      </c>
      <c r="C28" s="41">
        <f t="shared" si="0"/>
        <v>2</v>
      </c>
      <c r="D28" s="41"/>
      <c r="E28" s="41"/>
      <c r="F28" s="41"/>
      <c r="G28" s="30">
        <f t="shared" si="1"/>
        <v>2</v>
      </c>
      <c r="H28" s="29" t="s">
        <v>239</v>
      </c>
      <c r="I28" s="29" t="s">
        <v>220</v>
      </c>
      <c r="J28" s="31" t="s">
        <v>226</v>
      </c>
      <c r="K28" s="29"/>
      <c r="L28" s="31" t="s">
        <v>701</v>
      </c>
      <c r="M28" s="31" t="str">
        <f>'10.1'!O28</f>
        <v>http://minfin.rkomi.ru/page/7746/</v>
      </c>
      <c r="N28" s="81" t="str">
        <f>'10.1'!P28</f>
        <v>нет</v>
      </c>
    </row>
    <row r="29" spans="1:14" ht="15.75" customHeight="1">
      <c r="A29" s="28" t="s">
        <v>22</v>
      </c>
      <c r="B29" s="31" t="s">
        <v>222</v>
      </c>
      <c r="C29" s="41">
        <f t="shared" si="0"/>
        <v>0</v>
      </c>
      <c r="D29" s="41"/>
      <c r="E29" s="41"/>
      <c r="F29" s="41"/>
      <c r="G29" s="30">
        <f t="shared" si="1"/>
        <v>0</v>
      </c>
      <c r="H29" s="29"/>
      <c r="I29" s="29"/>
      <c r="J29" s="29"/>
      <c r="K29" s="29"/>
      <c r="L29" s="31"/>
      <c r="M29" s="31" t="str">
        <f>'10.1'!O29</f>
        <v>http://dvinaland.ru/budget; http://dvinaland.ru/gov/-h3ffy732</v>
      </c>
      <c r="N29" s="81" t="str">
        <f>'10.1'!P29</f>
        <v>нет</v>
      </c>
    </row>
    <row r="30" spans="1:14" ht="15.75" customHeight="1">
      <c r="A30" s="28" t="s">
        <v>23</v>
      </c>
      <c r="B30" s="31" t="s">
        <v>139</v>
      </c>
      <c r="C30" s="41">
        <f t="shared" si="0"/>
        <v>2</v>
      </c>
      <c r="D30" s="41"/>
      <c r="E30" s="41"/>
      <c r="F30" s="41"/>
      <c r="G30" s="30">
        <f t="shared" si="1"/>
        <v>2</v>
      </c>
      <c r="H30" s="29" t="s">
        <v>239</v>
      </c>
      <c r="I30" s="29" t="s">
        <v>220</v>
      </c>
      <c r="J30" s="31" t="s">
        <v>226</v>
      </c>
      <c r="K30" s="29"/>
      <c r="L30" s="31" t="s">
        <v>713</v>
      </c>
      <c r="M30" s="31" t="str">
        <f>'10.1'!O30</f>
        <v>http://www.df35.ru/</v>
      </c>
      <c r="N30" s="81" t="str">
        <f>'10.1'!P30</f>
        <v>нет</v>
      </c>
    </row>
    <row r="31" spans="1:14" ht="15.75" customHeight="1">
      <c r="A31" s="28" t="s">
        <v>24</v>
      </c>
      <c r="B31" s="31" t="s">
        <v>222</v>
      </c>
      <c r="C31" s="41">
        <f t="shared" si="0"/>
        <v>0</v>
      </c>
      <c r="D31" s="41"/>
      <c r="E31" s="41"/>
      <c r="F31" s="41"/>
      <c r="G31" s="30">
        <f t="shared" si="1"/>
        <v>0</v>
      </c>
      <c r="H31" s="29"/>
      <c r="I31" s="29"/>
      <c r="J31" s="29"/>
      <c r="K31" s="29"/>
      <c r="L31" s="31"/>
      <c r="M31" s="31" t="str">
        <f>'10.1'!O31</f>
        <v>http://www.minfin39.ru/index.php</v>
      </c>
      <c r="N31" s="81" t="str">
        <f>'10.1'!P31</f>
        <v>нет</v>
      </c>
    </row>
    <row r="32" spans="1:14" ht="15.75" customHeight="1">
      <c r="A32" s="24" t="s">
        <v>25</v>
      </c>
      <c r="B32" s="31" t="s">
        <v>139</v>
      </c>
      <c r="C32" s="41">
        <f t="shared" si="0"/>
        <v>2</v>
      </c>
      <c r="D32" s="41"/>
      <c r="E32" s="41">
        <v>0.5</v>
      </c>
      <c r="F32" s="41"/>
      <c r="G32" s="30">
        <f t="shared" si="1"/>
        <v>1</v>
      </c>
      <c r="H32" s="29" t="s">
        <v>239</v>
      </c>
      <c r="I32" s="29" t="s">
        <v>296</v>
      </c>
      <c r="J32" s="31" t="s">
        <v>226</v>
      </c>
      <c r="K32" s="31" t="s">
        <v>930</v>
      </c>
      <c r="L32" s="31" t="s">
        <v>731</v>
      </c>
      <c r="M32" s="31" t="str">
        <f>'10.1'!O32</f>
        <v>http://finance.lenobl.ru/</v>
      </c>
      <c r="N32" s="81" t="str">
        <f>'10.1'!P32</f>
        <v>http://budget.lenobl.ru/new/</v>
      </c>
    </row>
    <row r="33" spans="1:14" s="7" customFormat="1" ht="15.75" customHeight="1">
      <c r="A33" s="24" t="s">
        <v>26</v>
      </c>
      <c r="B33" s="31" t="s">
        <v>139</v>
      </c>
      <c r="C33" s="41">
        <f t="shared" si="0"/>
        <v>2</v>
      </c>
      <c r="D33" s="41"/>
      <c r="E33" s="41"/>
      <c r="F33" s="41"/>
      <c r="G33" s="30">
        <f t="shared" si="1"/>
        <v>2</v>
      </c>
      <c r="H33" s="29" t="s">
        <v>239</v>
      </c>
      <c r="I33" s="29" t="s">
        <v>220</v>
      </c>
      <c r="J33" s="31" t="s">
        <v>226</v>
      </c>
      <c r="K33" s="29"/>
      <c r="L33" s="31" t="s">
        <v>737</v>
      </c>
      <c r="M33" s="31" t="str">
        <f>'10.1'!O33</f>
        <v>http://minfin.gov-murman.ru/</v>
      </c>
      <c r="N33" s="81" t="str">
        <f>'10.1'!P33</f>
        <v>http://b4u.gov-murman.ru/index.php#idMenu=1</v>
      </c>
    </row>
    <row r="34" spans="1:14" ht="15.75" customHeight="1">
      <c r="A34" s="24" t="s">
        <v>27</v>
      </c>
      <c r="B34" s="31" t="s">
        <v>139</v>
      </c>
      <c r="C34" s="41">
        <f t="shared" si="0"/>
        <v>2</v>
      </c>
      <c r="D34" s="41"/>
      <c r="E34" s="41"/>
      <c r="F34" s="41"/>
      <c r="G34" s="30">
        <f t="shared" si="1"/>
        <v>2</v>
      </c>
      <c r="H34" s="29" t="s">
        <v>239</v>
      </c>
      <c r="I34" s="29" t="s">
        <v>220</v>
      </c>
      <c r="J34" s="31" t="s">
        <v>226</v>
      </c>
      <c r="K34" s="29"/>
      <c r="L34" s="31" t="s">
        <v>746</v>
      </c>
      <c r="M34" s="31" t="str">
        <f>'10.1'!O34</f>
        <v>http://novkfo.ru/</v>
      </c>
      <c r="N34" s="81" t="str">
        <f>'10.1'!P34</f>
        <v>http://portal.novkfo.ru/Menu/Page/1</v>
      </c>
    </row>
    <row r="35" spans="1:14" ht="15.75" customHeight="1">
      <c r="A35" s="28" t="s">
        <v>28</v>
      </c>
      <c r="B35" s="31" t="s">
        <v>222</v>
      </c>
      <c r="C35" s="41">
        <f t="shared" si="0"/>
        <v>0</v>
      </c>
      <c r="D35" s="41"/>
      <c r="E35" s="41"/>
      <c r="F35" s="41"/>
      <c r="G35" s="30">
        <f t="shared" si="1"/>
        <v>0</v>
      </c>
      <c r="H35" s="29"/>
      <c r="I35" s="29"/>
      <c r="J35" s="29"/>
      <c r="K35" s="29"/>
      <c r="L35" s="31"/>
      <c r="M35" s="31" t="str">
        <f>'10.1'!O35</f>
        <v>http://finance.pskov.ru/</v>
      </c>
      <c r="N35" s="81" t="str">
        <f>'10.1'!P35</f>
        <v>нет</v>
      </c>
    </row>
    <row r="36" spans="1:14" ht="15.75" customHeight="1">
      <c r="A36" s="28" t="s">
        <v>29</v>
      </c>
      <c r="B36" s="31" t="s">
        <v>139</v>
      </c>
      <c r="C36" s="41">
        <f t="shared" si="0"/>
        <v>2</v>
      </c>
      <c r="D36" s="41"/>
      <c r="E36" s="41"/>
      <c r="F36" s="41"/>
      <c r="G36" s="30">
        <f t="shared" si="1"/>
        <v>2</v>
      </c>
      <c r="H36" s="29" t="s">
        <v>225</v>
      </c>
      <c r="I36" s="31" t="s">
        <v>752</v>
      </c>
      <c r="J36" s="31" t="s">
        <v>226</v>
      </c>
      <c r="K36" s="29"/>
      <c r="L36" s="31" t="s">
        <v>762</v>
      </c>
      <c r="M36" s="31" t="str">
        <f>'10.1'!O36</f>
        <v>http://www.fincom.spb.ru/cf/main.htm</v>
      </c>
      <c r="N36" s="81" t="str">
        <f>'10.1'!P36</f>
        <v>нет</v>
      </c>
    </row>
    <row r="37" spans="1:14" ht="15.75" customHeight="1">
      <c r="A37" s="24" t="s">
        <v>30</v>
      </c>
      <c r="B37" s="31" t="s">
        <v>139</v>
      </c>
      <c r="C37" s="41">
        <f t="shared" si="0"/>
        <v>2</v>
      </c>
      <c r="D37" s="41"/>
      <c r="E37" s="41"/>
      <c r="F37" s="41">
        <v>0.5</v>
      </c>
      <c r="G37" s="30">
        <f t="shared" si="1"/>
        <v>1</v>
      </c>
      <c r="H37" s="29" t="s">
        <v>239</v>
      </c>
      <c r="I37" s="29" t="s">
        <v>220</v>
      </c>
      <c r="J37" s="31" t="s">
        <v>226</v>
      </c>
      <c r="K37" s="31" t="s">
        <v>937</v>
      </c>
      <c r="L37" s="31" t="s">
        <v>765</v>
      </c>
      <c r="M37" s="31" t="str">
        <f>'10.1'!O37</f>
        <v>http://dfei.adm-nao.ru/</v>
      </c>
      <c r="N37" s="81" t="str">
        <f>'10.1'!P37</f>
        <v>нет</v>
      </c>
    </row>
    <row r="38" spans="1:14" s="7" customFormat="1" ht="15.75" customHeight="1">
      <c r="A38" s="22" t="s">
        <v>31</v>
      </c>
      <c r="B38" s="45"/>
      <c r="C38" s="46"/>
      <c r="D38" s="27"/>
      <c r="E38" s="27"/>
      <c r="F38" s="27"/>
      <c r="G38" s="27"/>
      <c r="H38" s="25"/>
      <c r="I38" s="25"/>
      <c r="J38" s="25"/>
      <c r="K38" s="25"/>
      <c r="L38" s="45"/>
      <c r="M38" s="34"/>
      <c r="N38" s="82"/>
    </row>
    <row r="39" spans="1:14" ht="15.75" customHeight="1">
      <c r="A39" s="24" t="s">
        <v>32</v>
      </c>
      <c r="B39" s="31" t="s">
        <v>139</v>
      </c>
      <c r="C39" s="41">
        <f t="shared" si="0"/>
        <v>2</v>
      </c>
      <c r="D39" s="41"/>
      <c r="E39" s="41"/>
      <c r="F39" s="41"/>
      <c r="G39" s="30">
        <f t="shared" si="1"/>
        <v>2</v>
      </c>
      <c r="H39" s="29" t="s">
        <v>225</v>
      </c>
      <c r="I39" s="31" t="s">
        <v>547</v>
      </c>
      <c r="J39" s="31" t="s">
        <v>226</v>
      </c>
      <c r="K39" s="31" t="s">
        <v>621</v>
      </c>
      <c r="L39" s="31" t="s">
        <v>619</v>
      </c>
      <c r="M39" s="31" t="str">
        <f>'10.1'!O39</f>
        <v>http://www.minfin01-maykop.ru/Menu/Page/1</v>
      </c>
      <c r="N39" s="81" t="str">
        <f>'10.1'!P39</f>
        <v>нет</v>
      </c>
    </row>
    <row r="40" spans="1:18" ht="15.75" customHeight="1">
      <c r="A40" s="24" t="s">
        <v>33</v>
      </c>
      <c r="B40" s="31" t="s">
        <v>222</v>
      </c>
      <c r="C40" s="41">
        <f t="shared" si="0"/>
        <v>0</v>
      </c>
      <c r="D40" s="41"/>
      <c r="E40" s="41"/>
      <c r="F40" s="41"/>
      <c r="G40" s="30">
        <f t="shared" si="1"/>
        <v>0</v>
      </c>
      <c r="H40" s="29"/>
      <c r="I40" s="29"/>
      <c r="J40" s="29"/>
      <c r="K40" s="29"/>
      <c r="L40" s="31"/>
      <c r="M40" s="31" t="str">
        <f>'10.1'!O40</f>
        <v>http://minfin.kalmregion.ru/; http://10.r08.z8.ru/ (предыдущая версия сайта)</v>
      </c>
      <c r="N40" s="81" t="str">
        <f>'10.1'!P40</f>
        <v>нет</v>
      </c>
      <c r="R40" s="12"/>
    </row>
    <row r="41" spans="1:18" ht="15.75" customHeight="1">
      <c r="A41" s="24" t="s">
        <v>100</v>
      </c>
      <c r="B41" s="31" t="s">
        <v>222</v>
      </c>
      <c r="C41" s="41">
        <f t="shared" si="0"/>
        <v>0</v>
      </c>
      <c r="D41" s="41"/>
      <c r="E41" s="41"/>
      <c r="F41" s="41"/>
      <c r="G41" s="30">
        <f t="shared" si="1"/>
        <v>0</v>
      </c>
      <c r="H41" s="29"/>
      <c r="I41" s="29"/>
      <c r="J41" s="29"/>
      <c r="K41" s="29"/>
      <c r="L41" s="31"/>
      <c r="M41" s="31" t="str">
        <f>'10.1'!O41</f>
        <v>http://minfin.rk.gov.ru/</v>
      </c>
      <c r="N41" s="81" t="str">
        <f>'10.1'!P41</f>
        <v>нет</v>
      </c>
      <c r="R41" s="13"/>
    </row>
    <row r="42" spans="1:18" ht="15.75" customHeight="1">
      <c r="A42" s="24" t="s">
        <v>34</v>
      </c>
      <c r="B42" s="31" t="s">
        <v>139</v>
      </c>
      <c r="C42" s="41">
        <f t="shared" si="0"/>
        <v>2</v>
      </c>
      <c r="D42" s="41"/>
      <c r="E42" s="41"/>
      <c r="F42" s="41"/>
      <c r="G42" s="30">
        <f t="shared" si="1"/>
        <v>2</v>
      </c>
      <c r="H42" s="29" t="s">
        <v>239</v>
      </c>
      <c r="I42" s="29" t="s">
        <v>220</v>
      </c>
      <c r="J42" s="31" t="s">
        <v>226</v>
      </c>
      <c r="K42" s="29"/>
      <c r="L42" s="31" t="s">
        <v>641</v>
      </c>
      <c r="M42" s="31" t="str">
        <f>'10.1'!O42</f>
        <v>http://www.minfinkubani.ru/</v>
      </c>
      <c r="N42" s="81" t="str">
        <f>'10.1'!P42</f>
        <v>http://бюджеткубани.рф/</v>
      </c>
      <c r="R42" s="12"/>
    </row>
    <row r="43" spans="1:18" ht="15.75" customHeight="1">
      <c r="A43" s="24" t="s">
        <v>35</v>
      </c>
      <c r="B43" s="31" t="s">
        <v>139</v>
      </c>
      <c r="C43" s="41">
        <f t="shared" si="0"/>
        <v>2</v>
      </c>
      <c r="D43" s="41"/>
      <c r="E43" s="41"/>
      <c r="F43" s="41"/>
      <c r="G43" s="30">
        <f t="shared" si="1"/>
        <v>2</v>
      </c>
      <c r="H43" s="29" t="s">
        <v>239</v>
      </c>
      <c r="I43" s="29" t="s">
        <v>220</v>
      </c>
      <c r="J43" s="31" t="s">
        <v>226</v>
      </c>
      <c r="K43" s="29"/>
      <c r="L43" s="31" t="s">
        <v>653</v>
      </c>
      <c r="M43" s="31" t="str">
        <f>'10.1'!O43</f>
        <v>https://minfin.astrobl.ru/node</v>
      </c>
      <c r="N43" s="81" t="str">
        <f>'10.1'!P43</f>
        <v>нет</v>
      </c>
      <c r="R43" s="12"/>
    </row>
    <row r="44" spans="1:18" ht="15.75" customHeight="1">
      <c r="A44" s="24" t="s">
        <v>36</v>
      </c>
      <c r="B44" s="31" t="s">
        <v>139</v>
      </c>
      <c r="C44" s="41">
        <f t="shared" si="0"/>
        <v>2</v>
      </c>
      <c r="D44" s="41"/>
      <c r="E44" s="41"/>
      <c r="F44" s="41"/>
      <c r="G44" s="30">
        <f t="shared" si="1"/>
        <v>2</v>
      </c>
      <c r="H44" s="29" t="s">
        <v>239</v>
      </c>
      <c r="I44" s="29" t="s">
        <v>220</v>
      </c>
      <c r="J44" s="31" t="s">
        <v>226</v>
      </c>
      <c r="K44" s="29"/>
      <c r="L44" s="31" t="s">
        <v>669</v>
      </c>
      <c r="M44" s="31" t="str">
        <f>'10.1'!O44</f>
        <v>http://volgafin.volganet.ru/</v>
      </c>
      <c r="N44" s="81" t="str">
        <f>'10.1'!P44</f>
        <v>http://www.minfin34.ru/</v>
      </c>
      <c r="R44" s="12"/>
    </row>
    <row r="45" spans="1:18" s="7" customFormat="1" ht="15.75" customHeight="1">
      <c r="A45" s="28" t="s">
        <v>37</v>
      </c>
      <c r="B45" s="31" t="s">
        <v>139</v>
      </c>
      <c r="C45" s="41">
        <f t="shared" si="0"/>
        <v>2</v>
      </c>
      <c r="D45" s="30"/>
      <c r="E45" s="30"/>
      <c r="F45" s="41">
        <v>0.5</v>
      </c>
      <c r="G45" s="30">
        <f t="shared" si="1"/>
        <v>1</v>
      </c>
      <c r="H45" s="29" t="s">
        <v>239</v>
      </c>
      <c r="I45" s="29" t="s">
        <v>220</v>
      </c>
      <c r="J45" s="31" t="s">
        <v>226</v>
      </c>
      <c r="K45" s="31" t="s">
        <v>944</v>
      </c>
      <c r="L45" s="31" t="s">
        <v>675</v>
      </c>
      <c r="M45" s="31" t="str">
        <f>'10.1'!O45</f>
        <v>http://www.minfin.donland.ru/</v>
      </c>
      <c r="N45" s="81" t="str">
        <f>'10.1'!P45</f>
        <v>http://minfin.donland.ru:8088/</v>
      </c>
      <c r="R45" s="13"/>
    </row>
    <row r="46" spans="1:18" ht="15.75" customHeight="1">
      <c r="A46" s="24" t="s">
        <v>101</v>
      </c>
      <c r="B46" s="31" t="s">
        <v>222</v>
      </c>
      <c r="C46" s="41">
        <f t="shared" si="0"/>
        <v>0</v>
      </c>
      <c r="D46" s="41"/>
      <c r="E46" s="41"/>
      <c r="F46" s="41"/>
      <c r="G46" s="30">
        <f t="shared" si="1"/>
        <v>0</v>
      </c>
      <c r="H46" s="29"/>
      <c r="I46" s="29"/>
      <c r="J46" s="29"/>
      <c r="K46" s="29"/>
      <c r="L46" s="31"/>
      <c r="M46" s="31" t="str">
        <f>'10.1'!O46</f>
        <v>http://sevastopol.gov.ru/</v>
      </c>
      <c r="N46" s="81" t="str">
        <f>'10.1'!P46</f>
        <v>http://www.ob.sev.gov.ru/</v>
      </c>
      <c r="R46" s="13"/>
    </row>
    <row r="47" spans="1:18" ht="15.75" customHeight="1">
      <c r="A47" s="22" t="s">
        <v>38</v>
      </c>
      <c r="B47" s="34"/>
      <c r="C47" s="46"/>
      <c r="D47" s="46"/>
      <c r="E47" s="46"/>
      <c r="F47" s="46"/>
      <c r="G47" s="27"/>
      <c r="H47" s="26"/>
      <c r="I47" s="26"/>
      <c r="J47" s="26"/>
      <c r="K47" s="26"/>
      <c r="L47" s="34"/>
      <c r="M47" s="34"/>
      <c r="N47" s="82"/>
      <c r="R47" s="12"/>
    </row>
    <row r="48" spans="1:18" ht="15.75" customHeight="1">
      <c r="A48" s="24" t="s">
        <v>39</v>
      </c>
      <c r="B48" s="31" t="s">
        <v>222</v>
      </c>
      <c r="C48" s="41">
        <f t="shared" si="0"/>
        <v>0</v>
      </c>
      <c r="D48" s="41"/>
      <c r="E48" s="41"/>
      <c r="F48" s="41"/>
      <c r="G48" s="30">
        <f t="shared" si="1"/>
        <v>0</v>
      </c>
      <c r="H48" s="29"/>
      <c r="I48" s="29"/>
      <c r="J48" s="29"/>
      <c r="K48" s="29"/>
      <c r="L48" s="31"/>
      <c r="M48" s="31" t="str">
        <f>'10.1'!O48</f>
        <v>http://minfin.e-dag.ru/</v>
      </c>
      <c r="N48" s="81" t="str">
        <f>'10.1'!P48</f>
        <v>http://portal.minfinrd.ru/Menu/Page/1 не загружается</v>
      </c>
      <c r="R48" s="13"/>
    </row>
    <row r="49" spans="1:18" ht="15.75" customHeight="1">
      <c r="A49" s="24" t="s">
        <v>40</v>
      </c>
      <c r="B49" s="31" t="s">
        <v>222</v>
      </c>
      <c r="C49" s="41">
        <f t="shared" si="0"/>
        <v>0</v>
      </c>
      <c r="D49" s="41"/>
      <c r="E49" s="41"/>
      <c r="F49" s="41"/>
      <c r="G49" s="30">
        <f t="shared" si="1"/>
        <v>0</v>
      </c>
      <c r="H49" s="29"/>
      <c r="I49" s="29"/>
      <c r="J49" s="29"/>
      <c r="K49" s="29"/>
      <c r="L49" s="31"/>
      <c r="M49" s="31" t="str">
        <f>'10.1'!O49</f>
        <v>http://mfri.ru/</v>
      </c>
      <c r="N49" s="81" t="str">
        <f>'10.1'!P49</f>
        <v>нет</v>
      </c>
      <c r="R49" s="13"/>
    </row>
    <row r="50" spans="1:18" ht="15.75" customHeight="1">
      <c r="A50" s="24" t="s">
        <v>41</v>
      </c>
      <c r="B50" s="31" t="s">
        <v>139</v>
      </c>
      <c r="C50" s="41">
        <f t="shared" si="0"/>
        <v>2</v>
      </c>
      <c r="D50" s="41"/>
      <c r="E50" s="41"/>
      <c r="F50" s="41"/>
      <c r="G50" s="30">
        <f t="shared" si="1"/>
        <v>2</v>
      </c>
      <c r="H50" s="29" t="s">
        <v>239</v>
      </c>
      <c r="I50" s="29" t="s">
        <v>220</v>
      </c>
      <c r="J50" s="31" t="s">
        <v>226</v>
      </c>
      <c r="K50" s="29"/>
      <c r="L50" s="31" t="s">
        <v>568</v>
      </c>
      <c r="M50" s="31" t="str">
        <f>'10.1'!O50</f>
        <v>http://pravitelstvo.kbr.ru/oigv/minfin/</v>
      </c>
      <c r="N50" s="81" t="str">
        <f>'10.1'!P50</f>
        <v>нет</v>
      </c>
      <c r="R50" s="12"/>
    </row>
    <row r="51" spans="1:18" ht="15.75" customHeight="1">
      <c r="A51" s="24" t="s">
        <v>42</v>
      </c>
      <c r="B51" s="31" t="s">
        <v>176</v>
      </c>
      <c r="C51" s="41">
        <f t="shared" si="0"/>
        <v>0</v>
      </c>
      <c r="D51" s="41"/>
      <c r="E51" s="41"/>
      <c r="F51" s="41"/>
      <c r="G51" s="30">
        <f t="shared" si="1"/>
        <v>0</v>
      </c>
      <c r="H51" s="29" t="s">
        <v>294</v>
      </c>
      <c r="I51" s="29" t="s">
        <v>220</v>
      </c>
      <c r="J51" s="31" t="s">
        <v>226</v>
      </c>
      <c r="K51" s="31" t="s">
        <v>583</v>
      </c>
      <c r="L51" s="31" t="s">
        <v>582</v>
      </c>
      <c r="M51" s="31" t="str">
        <f>'10.1'!O51</f>
        <v>http://minfin09.ru/</v>
      </c>
      <c r="N51" s="81" t="str">
        <f>'10.1'!P51</f>
        <v>нет</v>
      </c>
      <c r="R51" s="13"/>
    </row>
    <row r="52" spans="1:18" s="7" customFormat="1" ht="15.75" customHeight="1">
      <c r="A52" s="28" t="s">
        <v>92</v>
      </c>
      <c r="B52" s="31" t="s">
        <v>222</v>
      </c>
      <c r="C52" s="41">
        <f t="shared" si="0"/>
        <v>0</v>
      </c>
      <c r="D52" s="41"/>
      <c r="E52" s="41"/>
      <c r="F52" s="41"/>
      <c r="G52" s="30">
        <f t="shared" si="1"/>
        <v>0</v>
      </c>
      <c r="H52" s="29"/>
      <c r="I52" s="29"/>
      <c r="J52" s="29"/>
      <c r="K52" s="29"/>
      <c r="L52" s="31"/>
      <c r="M52" s="31" t="str">
        <f>'10.1'!O52</f>
        <v>http://mfrno-a.ru/</v>
      </c>
      <c r="N52" s="81" t="str">
        <f>'10.1'!P52</f>
        <v>нет</v>
      </c>
      <c r="R52" s="13"/>
    </row>
    <row r="53" spans="1:18" s="7" customFormat="1" ht="15.75" customHeight="1">
      <c r="A53" s="24" t="s">
        <v>43</v>
      </c>
      <c r="B53" s="31" t="s">
        <v>139</v>
      </c>
      <c r="C53" s="41">
        <f t="shared" si="0"/>
        <v>2</v>
      </c>
      <c r="D53" s="30"/>
      <c r="E53" s="30"/>
      <c r="F53" s="41">
        <v>0.5</v>
      </c>
      <c r="G53" s="30">
        <f t="shared" si="1"/>
        <v>1</v>
      </c>
      <c r="H53" s="29" t="s">
        <v>239</v>
      </c>
      <c r="I53" s="29" t="s">
        <v>220</v>
      </c>
      <c r="J53" s="31" t="s">
        <v>226</v>
      </c>
      <c r="K53" s="31" t="s">
        <v>958</v>
      </c>
      <c r="L53" s="81" t="s">
        <v>957</v>
      </c>
      <c r="M53" s="31" t="str">
        <f>'10.1'!O53</f>
        <v>http://www.minfinchr.ru/</v>
      </c>
      <c r="N53" s="81" t="str">
        <f>'10.1'!P53</f>
        <v>http://chechnya.ifinmon.ru/</v>
      </c>
      <c r="R53" s="12"/>
    </row>
    <row r="54" spans="1:18" ht="15.75" customHeight="1">
      <c r="A54" s="24" t="s">
        <v>44</v>
      </c>
      <c r="B54" s="31" t="s">
        <v>139</v>
      </c>
      <c r="C54" s="41">
        <f t="shared" si="0"/>
        <v>2</v>
      </c>
      <c r="D54" s="41"/>
      <c r="E54" s="41"/>
      <c r="F54" s="41"/>
      <c r="G54" s="30">
        <f t="shared" si="1"/>
        <v>2</v>
      </c>
      <c r="H54" s="29" t="s">
        <v>239</v>
      </c>
      <c r="I54" s="29" t="s">
        <v>220</v>
      </c>
      <c r="J54" s="31" t="s">
        <v>226</v>
      </c>
      <c r="K54" s="29"/>
      <c r="L54" s="31" t="s">
        <v>609</v>
      </c>
      <c r="M54" s="31" t="str">
        <f>'10.1'!O54</f>
        <v>http://www.mfsk.ru/</v>
      </c>
      <c r="N54" s="81" t="str">
        <f>'10.1'!P54</f>
        <v>http://openbudsk.ru/</v>
      </c>
      <c r="R54" s="13"/>
    </row>
    <row r="55" spans="1:18" ht="15.75" customHeight="1">
      <c r="A55" s="22" t="s">
        <v>45</v>
      </c>
      <c r="B55" s="34"/>
      <c r="C55" s="46"/>
      <c r="D55" s="46"/>
      <c r="E55" s="46"/>
      <c r="F55" s="46"/>
      <c r="G55" s="27"/>
      <c r="H55" s="26"/>
      <c r="I55" s="26"/>
      <c r="J55" s="26"/>
      <c r="K55" s="26"/>
      <c r="L55" s="34"/>
      <c r="M55" s="34"/>
      <c r="N55" s="82"/>
      <c r="R55" s="13"/>
    </row>
    <row r="56" spans="1:18" ht="15.75" customHeight="1">
      <c r="A56" s="28" t="s">
        <v>46</v>
      </c>
      <c r="B56" s="31" t="s">
        <v>139</v>
      </c>
      <c r="C56" s="41">
        <f t="shared" si="0"/>
        <v>2</v>
      </c>
      <c r="D56" s="41"/>
      <c r="E56" s="41"/>
      <c r="F56" s="41"/>
      <c r="G56" s="30">
        <f t="shared" si="1"/>
        <v>2</v>
      </c>
      <c r="H56" s="29" t="s">
        <v>239</v>
      </c>
      <c r="I56" s="29" t="s">
        <v>220</v>
      </c>
      <c r="J56" s="31" t="s">
        <v>226</v>
      </c>
      <c r="K56" s="31" t="s">
        <v>479</v>
      </c>
      <c r="L56" s="31" t="s">
        <v>439</v>
      </c>
      <c r="M56" s="31" t="str">
        <f>'10.1'!O56</f>
        <v>https://minfin.bashkortostan.ru/presscenter/news/</v>
      </c>
      <c r="N56" s="81" t="str">
        <f>'10.1'!P56</f>
        <v>нет</v>
      </c>
      <c r="R56" s="12"/>
    </row>
    <row r="57" spans="1:18" ht="15.75" customHeight="1">
      <c r="A57" s="28" t="s">
        <v>47</v>
      </c>
      <c r="B57" s="31" t="s">
        <v>222</v>
      </c>
      <c r="C57" s="41">
        <f t="shared" si="0"/>
        <v>0</v>
      </c>
      <c r="D57" s="41"/>
      <c r="E57" s="41"/>
      <c r="F57" s="41"/>
      <c r="G57" s="30">
        <f t="shared" si="1"/>
        <v>0</v>
      </c>
      <c r="H57" s="29"/>
      <c r="I57" s="29"/>
      <c r="J57" s="29"/>
      <c r="K57" s="29"/>
      <c r="L57" s="31"/>
      <c r="M57" s="31" t="str">
        <f>'10.1'!O57</f>
        <v>http://mari-el.gov.ru/minfin/Pages/main.aspx</v>
      </c>
      <c r="N57" s="81" t="str">
        <f>'10.1'!P57</f>
        <v>нет</v>
      </c>
      <c r="R57" s="13"/>
    </row>
    <row r="58" spans="1:18" ht="15.75" customHeight="1">
      <c r="A58" s="28" t="s">
        <v>48</v>
      </c>
      <c r="B58" s="31" t="s">
        <v>222</v>
      </c>
      <c r="C58" s="41">
        <f t="shared" si="0"/>
        <v>0</v>
      </c>
      <c r="D58" s="41"/>
      <c r="E58" s="41"/>
      <c r="F58" s="41"/>
      <c r="G58" s="30">
        <f t="shared" si="1"/>
        <v>0</v>
      </c>
      <c r="H58" s="29"/>
      <c r="I58" s="29"/>
      <c r="J58" s="29"/>
      <c r="K58" s="29"/>
      <c r="L58" s="31"/>
      <c r="M58" s="31" t="str">
        <f>'10.1'!O58</f>
        <v>http://www.minfinrm.ru/</v>
      </c>
      <c r="N58" s="81" t="str">
        <f>'10.1'!P58</f>
        <v>нет</v>
      </c>
      <c r="R58" s="13"/>
    </row>
    <row r="59" spans="1:18" ht="15.75" customHeight="1">
      <c r="A59" s="28" t="s">
        <v>49</v>
      </c>
      <c r="B59" s="31" t="s">
        <v>176</v>
      </c>
      <c r="C59" s="41">
        <f t="shared" si="0"/>
        <v>0</v>
      </c>
      <c r="D59" s="41">
        <v>0.5</v>
      </c>
      <c r="E59" s="41"/>
      <c r="F59" s="41"/>
      <c r="G59" s="30">
        <f t="shared" si="1"/>
        <v>0</v>
      </c>
      <c r="H59" s="29" t="s">
        <v>294</v>
      </c>
      <c r="I59" s="29" t="s">
        <v>254</v>
      </c>
      <c r="J59" s="31" t="s">
        <v>226</v>
      </c>
      <c r="K59" s="31" t="s">
        <v>460</v>
      </c>
      <c r="L59" s="31" t="s">
        <v>454</v>
      </c>
      <c r="M59" s="31" t="str">
        <f>'10.1'!O59</f>
        <v>http://minfin.tatarstan.ru/</v>
      </c>
      <c r="N59" s="81" t="str">
        <f>'10.1'!P59</f>
        <v>нет</v>
      </c>
      <c r="R59" s="12"/>
    </row>
    <row r="60" spans="1:18" s="7" customFormat="1" ht="15.75" customHeight="1">
      <c r="A60" s="24" t="s">
        <v>50</v>
      </c>
      <c r="B60" s="31" t="s">
        <v>139</v>
      </c>
      <c r="C60" s="41">
        <f t="shared" si="0"/>
        <v>2</v>
      </c>
      <c r="D60" s="41"/>
      <c r="E60" s="41"/>
      <c r="F60" s="41"/>
      <c r="G60" s="30">
        <f t="shared" si="1"/>
        <v>2</v>
      </c>
      <c r="H60" s="29" t="s">
        <v>239</v>
      </c>
      <c r="I60" s="29" t="s">
        <v>220</v>
      </c>
      <c r="J60" s="31" t="s">
        <v>226</v>
      </c>
      <c r="K60" s="29"/>
      <c r="L60" s="31" t="s">
        <v>462</v>
      </c>
      <c r="M60" s="31" t="str">
        <f>'10.1'!O60</f>
        <v>http://www.mfur.ru/</v>
      </c>
      <c r="N60" s="81" t="str">
        <f>'10.1'!P60</f>
        <v>нет</v>
      </c>
      <c r="R60" s="13"/>
    </row>
    <row r="61" spans="1:18" ht="15.75" customHeight="1">
      <c r="A61" s="24" t="s">
        <v>51</v>
      </c>
      <c r="B61" s="31" t="s">
        <v>139</v>
      </c>
      <c r="C61" s="41">
        <f t="shared" si="0"/>
        <v>2</v>
      </c>
      <c r="D61" s="41"/>
      <c r="E61" s="41"/>
      <c r="F61" s="41"/>
      <c r="G61" s="30">
        <f t="shared" si="1"/>
        <v>2</v>
      </c>
      <c r="H61" s="29" t="s">
        <v>239</v>
      </c>
      <c r="I61" s="29" t="s">
        <v>220</v>
      </c>
      <c r="J61" s="31" t="s">
        <v>226</v>
      </c>
      <c r="K61" s="29"/>
      <c r="L61" s="31" t="s">
        <v>481</v>
      </c>
      <c r="M61" s="31" t="str">
        <f>'10.1'!O61</f>
        <v>http://gov.cap.ru/?gov_id=22</v>
      </c>
      <c r="N61" s="81" t="str">
        <f>'10.1'!P61</f>
        <v>http://budget.cap.ru/Menu/Page/1; http://budget.cap.ru/Menu/Page/176</v>
      </c>
      <c r="R61" s="13"/>
    </row>
    <row r="62" spans="1:18" ht="15.75" customHeight="1">
      <c r="A62" s="28" t="s">
        <v>52</v>
      </c>
      <c r="B62" s="31" t="s">
        <v>139</v>
      </c>
      <c r="C62" s="41">
        <f t="shared" si="0"/>
        <v>2</v>
      </c>
      <c r="D62" s="41"/>
      <c r="E62" s="41"/>
      <c r="F62" s="41"/>
      <c r="G62" s="30">
        <f t="shared" si="1"/>
        <v>2</v>
      </c>
      <c r="H62" s="29" t="s">
        <v>225</v>
      </c>
      <c r="I62" s="29" t="s">
        <v>220</v>
      </c>
      <c r="J62" s="31" t="s">
        <v>226</v>
      </c>
      <c r="K62" s="29"/>
      <c r="L62" s="31"/>
      <c r="M62" s="31" t="str">
        <f>'10.1'!O62</f>
        <v>http://mfin.permkrai.ru/</v>
      </c>
      <c r="N62" s="81" t="str">
        <f>'10.1'!P62</f>
        <v>http://budget.permkrai.ru/</v>
      </c>
      <c r="R62" s="13"/>
    </row>
    <row r="63" spans="1:18" s="7" customFormat="1" ht="15.75" customHeight="1">
      <c r="A63" s="28" t="s">
        <v>53</v>
      </c>
      <c r="B63" s="31" t="s">
        <v>222</v>
      </c>
      <c r="C63" s="41">
        <f t="shared" si="0"/>
        <v>0</v>
      </c>
      <c r="D63" s="41"/>
      <c r="E63" s="41"/>
      <c r="F63" s="41"/>
      <c r="G63" s="30">
        <f t="shared" si="1"/>
        <v>0</v>
      </c>
      <c r="H63" s="29"/>
      <c r="I63" s="29"/>
      <c r="J63" s="29"/>
      <c r="K63" s="29"/>
      <c r="L63" s="31"/>
      <c r="M63" s="31" t="str">
        <f>'10.1'!O63</f>
        <v>http://www.minfin.kirov.ru/</v>
      </c>
      <c r="N63" s="81" t="str">
        <f>'10.1'!P63</f>
        <v>нет</v>
      </c>
      <c r="R63" s="12"/>
    </row>
    <row r="64" spans="1:18" ht="15.75" customHeight="1">
      <c r="A64" s="28" t="s">
        <v>54</v>
      </c>
      <c r="B64" s="31" t="s">
        <v>139</v>
      </c>
      <c r="C64" s="41">
        <f t="shared" si="0"/>
        <v>2</v>
      </c>
      <c r="D64" s="41"/>
      <c r="E64" s="41"/>
      <c r="F64" s="41"/>
      <c r="G64" s="30">
        <f t="shared" si="1"/>
        <v>2</v>
      </c>
      <c r="H64" s="29" t="s">
        <v>239</v>
      </c>
      <c r="I64" s="29" t="s">
        <v>220</v>
      </c>
      <c r="J64" s="31" t="s">
        <v>965</v>
      </c>
      <c r="K64" s="86"/>
      <c r="L64" s="81" t="s">
        <v>506</v>
      </c>
      <c r="M64" s="31" t="str">
        <f>'10.1'!O64</f>
        <v>http://mf.nnov.ru/</v>
      </c>
      <c r="N64" s="81" t="str">
        <f>'10.1'!P64</f>
        <v>http://mf.nnov.ru:8025/ </v>
      </c>
      <c r="R64" s="13"/>
    </row>
    <row r="65" spans="1:18" ht="15.75" customHeight="1">
      <c r="A65" s="24" t="s">
        <v>55</v>
      </c>
      <c r="B65" s="31" t="s">
        <v>139</v>
      </c>
      <c r="C65" s="41">
        <f t="shared" si="0"/>
        <v>2</v>
      </c>
      <c r="D65" s="41"/>
      <c r="E65" s="41"/>
      <c r="F65" s="41"/>
      <c r="G65" s="30">
        <f t="shared" si="1"/>
        <v>2</v>
      </c>
      <c r="H65" s="29" t="s">
        <v>239</v>
      </c>
      <c r="I65" s="29" t="s">
        <v>220</v>
      </c>
      <c r="J65" s="31" t="s">
        <v>226</v>
      </c>
      <c r="K65" s="31" t="s">
        <v>968</v>
      </c>
      <c r="L65" s="31" t="s">
        <v>967</v>
      </c>
      <c r="M65" s="31" t="str">
        <f>'10.1'!O65</f>
        <v>http://minfin.orb.ru/</v>
      </c>
      <c r="N65" s="81" t="str">
        <f>'10.1'!P65</f>
        <v>http://budget.orb.ru/</v>
      </c>
      <c r="R65" s="13"/>
    </row>
    <row r="66" spans="1:18" ht="15.75" customHeight="1">
      <c r="A66" s="28" t="s">
        <v>56</v>
      </c>
      <c r="B66" s="31" t="s">
        <v>139</v>
      </c>
      <c r="C66" s="41">
        <f t="shared" si="0"/>
        <v>2</v>
      </c>
      <c r="D66" s="41"/>
      <c r="E66" s="41"/>
      <c r="F66" s="41"/>
      <c r="G66" s="30">
        <f t="shared" si="1"/>
        <v>2</v>
      </c>
      <c r="H66" s="29" t="s">
        <v>239</v>
      </c>
      <c r="I66" s="29" t="s">
        <v>220</v>
      </c>
      <c r="J66" s="31" t="s">
        <v>226</v>
      </c>
      <c r="K66" s="29"/>
      <c r="L66" s="31" t="s">
        <v>530</v>
      </c>
      <c r="M66" s="31" t="str">
        <f>'10.1'!O66</f>
        <v>http://finance.pnzreg.ru/</v>
      </c>
      <c r="N66" s="81" t="str">
        <f>'10.1'!P66</f>
        <v>нет</v>
      </c>
      <c r="R66" s="12"/>
    </row>
    <row r="67" spans="1:18" ht="15.75" customHeight="1">
      <c r="A67" s="28" t="s">
        <v>57</v>
      </c>
      <c r="B67" s="31" t="s">
        <v>222</v>
      </c>
      <c r="C67" s="41">
        <f t="shared" si="0"/>
        <v>0</v>
      </c>
      <c r="D67" s="41"/>
      <c r="E67" s="41"/>
      <c r="F67" s="41"/>
      <c r="G67" s="30">
        <f t="shared" si="1"/>
        <v>0</v>
      </c>
      <c r="H67" s="29"/>
      <c r="I67" s="29"/>
      <c r="J67" s="29"/>
      <c r="K67" s="29"/>
      <c r="L67" s="31"/>
      <c r="M67" s="31" t="str">
        <f>'10.1'!O67</f>
        <v>http://minfin-samara.ru/</v>
      </c>
      <c r="N67" s="81" t="str">
        <f>'10.1'!P67</f>
        <v>нет</v>
      </c>
      <c r="R67" s="13"/>
    </row>
    <row r="68" spans="1:18" s="7" customFormat="1" ht="15.75" customHeight="1">
      <c r="A68" s="28" t="s">
        <v>58</v>
      </c>
      <c r="B68" s="31" t="s">
        <v>139</v>
      </c>
      <c r="C68" s="41">
        <f t="shared" si="0"/>
        <v>2</v>
      </c>
      <c r="D68" s="30"/>
      <c r="E68" s="30"/>
      <c r="F68" s="30"/>
      <c r="G68" s="30">
        <f t="shared" si="1"/>
        <v>2</v>
      </c>
      <c r="H68" s="29" t="s">
        <v>239</v>
      </c>
      <c r="I68" s="29" t="s">
        <v>220</v>
      </c>
      <c r="J68" s="31" t="s">
        <v>226</v>
      </c>
      <c r="K68" s="35"/>
      <c r="L68" s="31" t="s">
        <v>541</v>
      </c>
      <c r="M68" s="31" t="str">
        <f>'10.1'!O68</f>
        <v>http://www.saratov.gov.ru/gov/auth/minfin/</v>
      </c>
      <c r="N68" s="81" t="str">
        <f>'10.1'!P68</f>
        <v>http://saratov.ifinmon.ru/</v>
      </c>
      <c r="R68" s="13"/>
    </row>
    <row r="69" spans="1:18" ht="15.75" customHeight="1">
      <c r="A69" s="24" t="s">
        <v>59</v>
      </c>
      <c r="B69" s="31" t="s">
        <v>139</v>
      </c>
      <c r="C69" s="41">
        <f t="shared" si="0"/>
        <v>2</v>
      </c>
      <c r="D69" s="41"/>
      <c r="E69" s="41"/>
      <c r="F69" s="41"/>
      <c r="G69" s="30">
        <f t="shared" si="1"/>
        <v>2</v>
      </c>
      <c r="H69" s="29" t="s">
        <v>239</v>
      </c>
      <c r="I69" s="29" t="s">
        <v>296</v>
      </c>
      <c r="J69" s="31" t="s">
        <v>226</v>
      </c>
      <c r="K69" s="29"/>
      <c r="L69" s="31" t="s">
        <v>554</v>
      </c>
      <c r="M69" s="31" t="str">
        <f>'10.1'!O69</f>
        <v>http://ufo.ulntc.ru/</v>
      </c>
      <c r="N69" s="81" t="str">
        <f>'10.1'!P69</f>
        <v>нет</v>
      </c>
      <c r="R69" s="12"/>
    </row>
    <row r="70" spans="1:18" ht="15.75" customHeight="1">
      <c r="A70" s="22" t="s">
        <v>60</v>
      </c>
      <c r="B70" s="34"/>
      <c r="C70" s="46"/>
      <c r="D70" s="46"/>
      <c r="E70" s="46"/>
      <c r="F70" s="46"/>
      <c r="G70" s="27"/>
      <c r="H70" s="26"/>
      <c r="I70" s="26"/>
      <c r="J70" s="26"/>
      <c r="K70" s="26"/>
      <c r="L70" s="34"/>
      <c r="M70" s="34"/>
      <c r="N70" s="82"/>
      <c r="R70" s="13"/>
    </row>
    <row r="71" spans="1:18" ht="15.75" customHeight="1">
      <c r="A71" s="28" t="s">
        <v>61</v>
      </c>
      <c r="B71" s="31" t="s">
        <v>222</v>
      </c>
      <c r="C71" s="41">
        <f t="shared" si="0"/>
        <v>0</v>
      </c>
      <c r="D71" s="41"/>
      <c r="E71" s="41"/>
      <c r="F71" s="41"/>
      <c r="G71" s="30">
        <f t="shared" si="1"/>
        <v>0</v>
      </c>
      <c r="H71" s="29"/>
      <c r="I71" s="29"/>
      <c r="J71" s="29"/>
      <c r="K71" s="29"/>
      <c r="L71" s="31"/>
      <c r="M71" s="31" t="str">
        <f>'10.1'!O71</f>
        <v>http://finupr.kurganobl.ru/#</v>
      </c>
      <c r="N71" s="81" t="str">
        <f>'10.1'!P71</f>
        <v>нет</v>
      </c>
      <c r="R71" s="13"/>
    </row>
    <row r="72" spans="1:14" ht="15.75" customHeight="1">
      <c r="A72" s="24" t="s">
        <v>62</v>
      </c>
      <c r="B72" s="31" t="s">
        <v>139</v>
      </c>
      <c r="C72" s="41">
        <f t="shared" si="0"/>
        <v>2</v>
      </c>
      <c r="D72" s="41"/>
      <c r="E72" s="41"/>
      <c r="F72" s="41"/>
      <c r="G72" s="30">
        <f t="shared" si="1"/>
        <v>2</v>
      </c>
      <c r="H72" s="29" t="s">
        <v>239</v>
      </c>
      <c r="I72" s="29" t="s">
        <v>220</v>
      </c>
      <c r="J72" s="31" t="s">
        <v>226</v>
      </c>
      <c r="K72" s="29"/>
      <c r="L72" s="31" t="s">
        <v>412</v>
      </c>
      <c r="M72" s="31" t="str">
        <f>'10.1'!O72</f>
        <v>http://minfin.midural.ru/</v>
      </c>
      <c r="N72" s="81" t="str">
        <f>'10.1'!P72</f>
        <v>http://info.mfural.ru/ebudget/Menu/Page/1</v>
      </c>
    </row>
    <row r="73" spans="1:14" s="7" customFormat="1" ht="15.75" customHeight="1">
      <c r="A73" s="28" t="s">
        <v>63</v>
      </c>
      <c r="B73" s="31" t="s">
        <v>222</v>
      </c>
      <c r="C73" s="41">
        <f aca="true" t="shared" si="2" ref="C73:C99">IF(B73="Да, опубликованы за все отчетные периоды",2,0)</f>
        <v>0</v>
      </c>
      <c r="D73" s="41"/>
      <c r="E73" s="41"/>
      <c r="F73" s="41"/>
      <c r="G73" s="30">
        <f aca="true" t="shared" si="3" ref="G73:G99">C73*(1-D73)*(1-E73)*(1-F73)</f>
        <v>0</v>
      </c>
      <c r="H73" s="29"/>
      <c r="I73" s="29"/>
      <c r="J73" s="29"/>
      <c r="K73" s="29"/>
      <c r="L73" s="31"/>
      <c r="M73" s="31" t="str">
        <f>'10.1'!O73</f>
        <v>http://admtyumen.ru/ogv_ru/finance/finance/bugjet.htm; http://admtyumen.ru/ogv_ru/gov/administrative/finance_department/general_information/more.htm?id=10293778@cmsArticle</v>
      </c>
      <c r="N73" s="81" t="str">
        <f>'10.1'!P73</f>
        <v>нет</v>
      </c>
    </row>
    <row r="74" spans="1:14" ht="15.75" customHeight="1">
      <c r="A74" s="24" t="s">
        <v>64</v>
      </c>
      <c r="B74" s="31" t="s">
        <v>222</v>
      </c>
      <c r="C74" s="41">
        <f t="shared" si="2"/>
        <v>0</v>
      </c>
      <c r="D74" s="41"/>
      <c r="E74" s="41"/>
      <c r="F74" s="41"/>
      <c r="G74" s="30">
        <f t="shared" si="3"/>
        <v>0</v>
      </c>
      <c r="H74" s="29"/>
      <c r="I74" s="29"/>
      <c r="J74" s="29"/>
      <c r="K74" s="29"/>
      <c r="L74" s="31"/>
      <c r="M74" s="31" t="str">
        <f>'10.1'!O74</f>
        <v>http://www.minfin74.ru/</v>
      </c>
      <c r="N74" s="81" t="str">
        <f>'10.1'!P74</f>
        <v>нет</v>
      </c>
    </row>
    <row r="75" spans="1:14" s="7" customFormat="1" ht="15.75" customHeight="1">
      <c r="A75" s="31" t="s">
        <v>65</v>
      </c>
      <c r="B75" s="31" t="s">
        <v>139</v>
      </c>
      <c r="C75" s="41">
        <f t="shared" si="2"/>
        <v>2</v>
      </c>
      <c r="D75" s="30"/>
      <c r="E75" s="30"/>
      <c r="F75" s="30"/>
      <c r="G75" s="30">
        <f t="shared" si="3"/>
        <v>2</v>
      </c>
      <c r="H75" s="29" t="s">
        <v>239</v>
      </c>
      <c r="I75" s="29" t="s">
        <v>220</v>
      </c>
      <c r="J75" s="31" t="s">
        <v>226</v>
      </c>
      <c r="K75" s="35"/>
      <c r="L75" s="31" t="s">
        <v>431</v>
      </c>
      <c r="M75" s="31" t="str">
        <f>'10.1'!O75</f>
        <v>http://www.depfin.admhmao.ru/</v>
      </c>
      <c r="N75" s="81" t="str">
        <f>'10.1'!P75</f>
        <v>нет</v>
      </c>
    </row>
    <row r="76" spans="1:14" ht="15.75" customHeight="1">
      <c r="A76" s="28" t="s">
        <v>66</v>
      </c>
      <c r="B76" s="31" t="s">
        <v>139</v>
      </c>
      <c r="C76" s="41">
        <f t="shared" si="2"/>
        <v>2</v>
      </c>
      <c r="D76" s="41"/>
      <c r="E76" s="41"/>
      <c r="F76" s="41"/>
      <c r="G76" s="30">
        <f t="shared" si="3"/>
        <v>2</v>
      </c>
      <c r="H76" s="29" t="s">
        <v>239</v>
      </c>
      <c r="I76" s="29" t="s">
        <v>220</v>
      </c>
      <c r="J76" s="31" t="s">
        <v>226</v>
      </c>
      <c r="K76" s="29"/>
      <c r="L76" s="31" t="s">
        <v>436</v>
      </c>
      <c r="M76" s="31" t="str">
        <f>'10.1'!O76</f>
        <v>http://www.yamalfin.ru/index.php</v>
      </c>
      <c r="N76" s="81" t="str">
        <f>'10.1'!P76</f>
        <v>http://monitoring.yanao.ru/yamal/index.php?option=com_content&amp;view=article&amp;id=299&amp;Itemid=717</v>
      </c>
    </row>
    <row r="77" spans="1:14" ht="15.75" customHeight="1">
      <c r="A77" s="22" t="s">
        <v>67</v>
      </c>
      <c r="B77" s="34"/>
      <c r="C77" s="46"/>
      <c r="D77" s="46"/>
      <c r="E77" s="46"/>
      <c r="F77" s="46"/>
      <c r="G77" s="27"/>
      <c r="H77" s="26"/>
      <c r="I77" s="26"/>
      <c r="J77" s="26"/>
      <c r="K77" s="26"/>
      <c r="L77" s="34"/>
      <c r="M77" s="34"/>
      <c r="N77" s="82"/>
    </row>
    <row r="78" spans="1:14" ht="15.75" customHeight="1">
      <c r="A78" s="28" t="s">
        <v>68</v>
      </c>
      <c r="B78" s="31" t="s">
        <v>139</v>
      </c>
      <c r="C78" s="41">
        <f t="shared" si="2"/>
        <v>2</v>
      </c>
      <c r="D78" s="41"/>
      <c r="E78" s="41"/>
      <c r="F78" s="41"/>
      <c r="G78" s="30">
        <f t="shared" si="3"/>
        <v>2</v>
      </c>
      <c r="H78" s="29" t="s">
        <v>239</v>
      </c>
      <c r="I78" s="29" t="s">
        <v>220</v>
      </c>
      <c r="J78" s="31" t="s">
        <v>226</v>
      </c>
      <c r="K78" s="29"/>
      <c r="L78" s="31" t="s">
        <v>304</v>
      </c>
      <c r="M78" s="31" t="str">
        <f>'10.1'!O78</f>
        <v>http://www.minfin-altai.ru/</v>
      </c>
      <c r="N78" s="81" t="str">
        <f>'10.1'!P78</f>
        <v>http://www.open.minfin-altai.ru/</v>
      </c>
    </row>
    <row r="79" spans="1:14" ht="15.75" customHeight="1">
      <c r="A79" s="24" t="s">
        <v>69</v>
      </c>
      <c r="B79" s="31" t="s">
        <v>139</v>
      </c>
      <c r="C79" s="41">
        <f t="shared" si="2"/>
        <v>2</v>
      </c>
      <c r="D79" s="41"/>
      <c r="E79" s="41"/>
      <c r="F79" s="41"/>
      <c r="G79" s="30">
        <f t="shared" si="3"/>
        <v>2</v>
      </c>
      <c r="H79" s="29" t="s">
        <v>239</v>
      </c>
      <c r="I79" s="31" t="s">
        <v>317</v>
      </c>
      <c r="J79" s="31" t="s">
        <v>226</v>
      </c>
      <c r="K79" s="29"/>
      <c r="L79" s="31" t="s">
        <v>321</v>
      </c>
      <c r="M79" s="31" t="str">
        <f>'10.1'!O79</f>
        <v>http://minfinrb.ru/</v>
      </c>
      <c r="N79" s="81" t="str">
        <f>'10.1'!P79</f>
        <v>http://budget.govrb.ru/ebudget/Menu/Page/1</v>
      </c>
    </row>
    <row r="80" spans="1:14" ht="15.75" customHeight="1">
      <c r="A80" s="28" t="s">
        <v>70</v>
      </c>
      <c r="B80" s="31" t="s">
        <v>222</v>
      </c>
      <c r="C80" s="41">
        <f t="shared" si="2"/>
        <v>0</v>
      </c>
      <c r="D80" s="41"/>
      <c r="E80" s="41"/>
      <c r="F80" s="41"/>
      <c r="G80" s="30">
        <f t="shared" si="3"/>
        <v>0</v>
      </c>
      <c r="H80" s="29"/>
      <c r="I80" s="29"/>
      <c r="J80" s="29"/>
      <c r="K80" s="29"/>
      <c r="L80" s="31"/>
      <c r="M80" s="31" t="str">
        <f>'10.1'!O80</f>
        <v>http://www.minfintuva.ru/old/</v>
      </c>
      <c r="N80" s="81" t="str">
        <f>'10.1'!P80</f>
        <v>http://budget17.ru/# (не актуализируется)</v>
      </c>
    </row>
    <row r="81" spans="1:14" ht="15.75" customHeight="1">
      <c r="A81" s="28" t="s">
        <v>71</v>
      </c>
      <c r="B81" s="31" t="s">
        <v>222</v>
      </c>
      <c r="C81" s="41">
        <f t="shared" si="2"/>
        <v>0</v>
      </c>
      <c r="D81" s="41"/>
      <c r="E81" s="41"/>
      <c r="F81" s="41"/>
      <c r="G81" s="30">
        <f t="shared" si="3"/>
        <v>0</v>
      </c>
      <c r="H81" s="29"/>
      <c r="I81" s="29"/>
      <c r="J81" s="29"/>
      <c r="K81" s="29"/>
      <c r="L81" s="31"/>
      <c r="M81" s="31" t="str">
        <f>'10.1'!O81</f>
        <v>http://r-19.ru/authorities/ministry-of-finance-of-the-republic-of-khakassia/common/gosudarstvennye-finansy-respubliki-khakasiya/</v>
      </c>
      <c r="N81" s="81" t="str">
        <f>'10.1'!P81</f>
        <v>нет</v>
      </c>
    </row>
    <row r="82" spans="1:14" ht="15.75" customHeight="1">
      <c r="A82" s="28" t="s">
        <v>72</v>
      </c>
      <c r="B82" s="31" t="s">
        <v>139</v>
      </c>
      <c r="C82" s="41">
        <f t="shared" si="2"/>
        <v>2</v>
      </c>
      <c r="D82" s="41"/>
      <c r="E82" s="41"/>
      <c r="F82" s="41"/>
      <c r="G82" s="30">
        <f t="shared" si="3"/>
        <v>2</v>
      </c>
      <c r="H82" s="29" t="s">
        <v>239</v>
      </c>
      <c r="I82" s="31" t="s">
        <v>339</v>
      </c>
      <c r="J82" s="31" t="s">
        <v>226</v>
      </c>
      <c r="K82" s="29"/>
      <c r="L82" s="31" t="s">
        <v>341</v>
      </c>
      <c r="M82" s="31" t="str">
        <f>'10.1'!O82</f>
        <v>http://fin22.ru/</v>
      </c>
      <c r="N82" s="81" t="str">
        <f>'10.1'!P82</f>
        <v>нет</v>
      </c>
    </row>
    <row r="83" spans="1:14" ht="15.75" customHeight="1">
      <c r="A83" s="28" t="s">
        <v>73</v>
      </c>
      <c r="B83" s="31" t="s">
        <v>222</v>
      </c>
      <c r="C83" s="41">
        <f t="shared" si="2"/>
        <v>0</v>
      </c>
      <c r="D83" s="41"/>
      <c r="E83" s="41"/>
      <c r="F83" s="41"/>
      <c r="G83" s="30">
        <f t="shared" si="3"/>
        <v>0</v>
      </c>
      <c r="H83" s="29"/>
      <c r="I83" s="29"/>
      <c r="J83" s="29"/>
      <c r="K83" s="29"/>
      <c r="L83" s="31" t="s">
        <v>345</v>
      </c>
      <c r="M83" s="31" t="str">
        <f>'10.1'!O83</f>
        <v>http://минфин.забайкальскийкрай.рф/</v>
      </c>
      <c r="N83" s="81" t="str">
        <f>'10.1'!P83</f>
        <v>нет</v>
      </c>
    </row>
    <row r="84" spans="1:14" ht="15.75" customHeight="1">
      <c r="A84" s="24" t="s">
        <v>74</v>
      </c>
      <c r="B84" s="31" t="s">
        <v>139</v>
      </c>
      <c r="C84" s="41">
        <f t="shared" si="2"/>
        <v>2</v>
      </c>
      <c r="D84" s="41"/>
      <c r="E84" s="41"/>
      <c r="F84" s="41"/>
      <c r="G84" s="30">
        <f t="shared" si="3"/>
        <v>2</v>
      </c>
      <c r="H84" s="29" t="s">
        <v>239</v>
      </c>
      <c r="I84" s="29" t="s">
        <v>220</v>
      </c>
      <c r="J84" s="31" t="s">
        <v>226</v>
      </c>
      <c r="K84" s="112"/>
      <c r="L84" s="31" t="s">
        <v>354</v>
      </c>
      <c r="M84" s="31" t="str">
        <f>'10.1'!O84</f>
        <v>http://minfin.krskstate.ru/</v>
      </c>
      <c r="N84" s="81" t="str">
        <f>'10.1'!P84</f>
        <v>нет</v>
      </c>
    </row>
    <row r="85" spans="1:14" ht="15.75" customHeight="1">
      <c r="A85" s="28" t="s">
        <v>75</v>
      </c>
      <c r="B85" s="31" t="s">
        <v>139</v>
      </c>
      <c r="C85" s="41">
        <f t="shared" si="2"/>
        <v>2</v>
      </c>
      <c r="D85" s="41"/>
      <c r="E85" s="41"/>
      <c r="F85" s="41"/>
      <c r="G85" s="30">
        <f t="shared" si="3"/>
        <v>2</v>
      </c>
      <c r="H85" s="29" t="s">
        <v>239</v>
      </c>
      <c r="I85" s="29" t="s">
        <v>220</v>
      </c>
      <c r="J85" s="31" t="s">
        <v>226</v>
      </c>
      <c r="K85" s="31"/>
      <c r="L85" s="31" t="s">
        <v>361</v>
      </c>
      <c r="M85" s="31" t="str">
        <f>'10.1'!O85</f>
        <v>http://gfu.ru/</v>
      </c>
      <c r="N85" s="81" t="str">
        <f>'10.1'!P85</f>
        <v>http://openbudget.gfu.ru/</v>
      </c>
    </row>
    <row r="86" spans="1:14" s="7" customFormat="1" ht="15.75" customHeight="1">
      <c r="A86" s="28" t="s">
        <v>76</v>
      </c>
      <c r="B86" s="31" t="s">
        <v>139</v>
      </c>
      <c r="C86" s="41">
        <f t="shared" si="2"/>
        <v>2</v>
      </c>
      <c r="D86" s="41"/>
      <c r="E86" s="41"/>
      <c r="F86" s="41"/>
      <c r="G86" s="30">
        <f t="shared" si="3"/>
        <v>2</v>
      </c>
      <c r="H86" s="29" t="s">
        <v>239</v>
      </c>
      <c r="I86" s="31" t="s">
        <v>366</v>
      </c>
      <c r="J86" s="31" t="s">
        <v>226</v>
      </c>
      <c r="K86" s="29"/>
      <c r="L86" s="31" t="s">
        <v>365</v>
      </c>
      <c r="M86" s="31" t="str">
        <f>'10.1'!O86</f>
        <v>http://www.ofukem.ru/</v>
      </c>
      <c r="N86" s="81" t="str">
        <f>'10.1'!P86</f>
        <v>нет</v>
      </c>
    </row>
    <row r="87" spans="1:14" ht="15.75" customHeight="1">
      <c r="A87" s="28" t="s">
        <v>77</v>
      </c>
      <c r="B87" s="31" t="s">
        <v>139</v>
      </c>
      <c r="C87" s="41">
        <f t="shared" si="2"/>
        <v>2</v>
      </c>
      <c r="D87" s="41"/>
      <c r="E87" s="41"/>
      <c r="F87" s="41"/>
      <c r="G87" s="30">
        <f t="shared" si="3"/>
        <v>2</v>
      </c>
      <c r="H87" s="29" t="s">
        <v>239</v>
      </c>
      <c r="I87" s="29" t="s">
        <v>220</v>
      </c>
      <c r="J87" s="31" t="s">
        <v>226</v>
      </c>
      <c r="K87" s="29"/>
      <c r="L87" s="31" t="s">
        <v>373</v>
      </c>
      <c r="M87" s="31" t="str">
        <f>'10.1'!O87</f>
        <v>http://www.mfnso.nso.ru/</v>
      </c>
      <c r="N87" s="81" t="str">
        <f>'10.1'!P87</f>
        <v>нет</v>
      </c>
    </row>
    <row r="88" spans="1:14" s="7" customFormat="1" ht="15.75" customHeight="1">
      <c r="A88" s="24" t="s">
        <v>78</v>
      </c>
      <c r="B88" s="31" t="s">
        <v>139</v>
      </c>
      <c r="C88" s="41">
        <f t="shared" si="2"/>
        <v>2</v>
      </c>
      <c r="D88" s="30"/>
      <c r="E88" s="30"/>
      <c r="F88" s="30"/>
      <c r="G88" s="30">
        <f t="shared" si="3"/>
        <v>2</v>
      </c>
      <c r="H88" s="29" t="s">
        <v>239</v>
      </c>
      <c r="I88" s="29" t="s">
        <v>220</v>
      </c>
      <c r="J88" s="31" t="s">
        <v>226</v>
      </c>
      <c r="K88" s="35"/>
      <c r="L88" s="31" t="s">
        <v>388</v>
      </c>
      <c r="M88" s="31" t="str">
        <f>'10.1'!O88</f>
        <v>http://mf.omskportal.ru/</v>
      </c>
      <c r="N88" s="81" t="str">
        <f>'10.1'!P88</f>
        <v>http://budget.omsk.ifinmon.ru/</v>
      </c>
    </row>
    <row r="89" spans="1:14" ht="15.75" customHeight="1">
      <c r="A89" s="28" t="s">
        <v>79</v>
      </c>
      <c r="B89" s="31" t="s">
        <v>139</v>
      </c>
      <c r="C89" s="41">
        <f t="shared" si="2"/>
        <v>2</v>
      </c>
      <c r="D89" s="41"/>
      <c r="E89" s="41"/>
      <c r="F89" s="41"/>
      <c r="G89" s="30">
        <f t="shared" si="3"/>
        <v>2</v>
      </c>
      <c r="H89" s="29" t="s">
        <v>239</v>
      </c>
      <c r="I89" s="29" t="s">
        <v>220</v>
      </c>
      <c r="J89" s="31" t="s">
        <v>226</v>
      </c>
      <c r="K89" s="29"/>
      <c r="L89" s="31" t="s">
        <v>396</v>
      </c>
      <c r="M89" s="31" t="str">
        <f>'10.1'!O89</f>
        <v>http://www.findep.org/</v>
      </c>
      <c r="N89" s="81" t="str">
        <f>'10.1'!P89</f>
        <v>http://open.findep.org/ - не загружается</v>
      </c>
    </row>
    <row r="90" spans="1:14" ht="15.75" customHeight="1">
      <c r="A90" s="22" t="s">
        <v>80</v>
      </c>
      <c r="B90" s="34"/>
      <c r="C90" s="46"/>
      <c r="D90" s="46"/>
      <c r="E90" s="46"/>
      <c r="F90" s="46"/>
      <c r="G90" s="27"/>
      <c r="H90" s="26"/>
      <c r="I90" s="26"/>
      <c r="J90" s="26"/>
      <c r="K90" s="26"/>
      <c r="L90" s="34"/>
      <c r="M90" s="34"/>
      <c r="N90" s="82"/>
    </row>
    <row r="91" spans="1:14" ht="15.75" customHeight="1">
      <c r="A91" s="28" t="s">
        <v>81</v>
      </c>
      <c r="B91" s="31" t="s">
        <v>222</v>
      </c>
      <c r="C91" s="41">
        <f t="shared" si="2"/>
        <v>0</v>
      </c>
      <c r="D91" s="41"/>
      <c r="E91" s="41"/>
      <c r="F91" s="41"/>
      <c r="G91" s="30">
        <f t="shared" si="3"/>
        <v>0</v>
      </c>
      <c r="H91" s="29"/>
      <c r="I91" s="29"/>
      <c r="J91" s="29"/>
      <c r="K91" s="29"/>
      <c r="L91" s="31"/>
      <c r="M91" s="31" t="str">
        <f>'10.1'!O91</f>
        <v>https://minfin.sakha.gov.ru/</v>
      </c>
      <c r="N91" s="81" t="str">
        <f>'10.1'!P91</f>
        <v>http://budget.sakha.gov.ru/ebudget/Menu/Page/215</v>
      </c>
    </row>
    <row r="92" spans="1:14" ht="15.75" customHeight="1">
      <c r="A92" s="28" t="s">
        <v>82</v>
      </c>
      <c r="B92" s="31" t="s">
        <v>222</v>
      </c>
      <c r="C92" s="41">
        <f t="shared" si="2"/>
        <v>0</v>
      </c>
      <c r="D92" s="41"/>
      <c r="E92" s="41"/>
      <c r="F92" s="41"/>
      <c r="G92" s="30">
        <f t="shared" si="3"/>
        <v>0</v>
      </c>
      <c r="H92" s="29"/>
      <c r="I92" s="29"/>
      <c r="J92" s="29"/>
      <c r="K92" s="29"/>
      <c r="L92" s="31"/>
      <c r="M92" s="31" t="str">
        <f>'10.1'!O92</f>
        <v>http://www.kamgov.ru/minfin</v>
      </c>
      <c r="N92" s="81" t="str">
        <f>'10.1'!P92</f>
        <v>http://openbudget.kamgov.ru/Dashboard#/main</v>
      </c>
    </row>
    <row r="93" spans="1:14" ht="15.75" customHeight="1">
      <c r="A93" s="28" t="s">
        <v>83</v>
      </c>
      <c r="B93" s="31" t="s">
        <v>139</v>
      </c>
      <c r="C93" s="41">
        <f t="shared" si="2"/>
        <v>2</v>
      </c>
      <c r="D93" s="41"/>
      <c r="E93" s="41"/>
      <c r="F93" s="41"/>
      <c r="G93" s="30">
        <f t="shared" si="3"/>
        <v>2</v>
      </c>
      <c r="H93" s="29" t="s">
        <v>239</v>
      </c>
      <c r="I93" s="29" t="s">
        <v>220</v>
      </c>
      <c r="J93" s="31" t="s">
        <v>226</v>
      </c>
      <c r="K93" s="29"/>
      <c r="L93" s="31" t="s">
        <v>235</v>
      </c>
      <c r="M93" s="31" t="str">
        <f>'10.1'!O93</f>
        <v>http://primorsky.ru/authorities/executive-agencies/departments/finance/</v>
      </c>
      <c r="N93" s="81" t="str">
        <f>'10.1'!P93</f>
        <v>http://ebudget.primorsky.ru/Menu/Page/1</v>
      </c>
    </row>
    <row r="94" spans="1:14" ht="15.75" customHeight="1">
      <c r="A94" s="24" t="s">
        <v>84</v>
      </c>
      <c r="B94" s="31" t="s">
        <v>139</v>
      </c>
      <c r="C94" s="41">
        <f t="shared" si="2"/>
        <v>2</v>
      </c>
      <c r="D94" s="41">
        <v>0.5</v>
      </c>
      <c r="E94" s="41"/>
      <c r="F94" s="41"/>
      <c r="G94" s="30">
        <f t="shared" si="3"/>
        <v>1</v>
      </c>
      <c r="H94" s="29" t="s">
        <v>239</v>
      </c>
      <c r="I94" s="29" t="s">
        <v>254</v>
      </c>
      <c r="J94" s="31" t="s">
        <v>226</v>
      </c>
      <c r="K94" s="31" t="s">
        <v>256</v>
      </c>
      <c r="L94" s="31" t="s">
        <v>255</v>
      </c>
      <c r="M94" s="31" t="str">
        <f>'10.1'!O94</f>
        <v>https://minfin.khabkrai.ru/portal/Menu/Page/1</v>
      </c>
      <c r="N94" s="81" t="str">
        <f>'10.1'!P94</f>
        <v>https://minfin.khabkrai.ru/civils/Menu/Page/1</v>
      </c>
    </row>
    <row r="95" spans="1:14" ht="15.75" customHeight="1">
      <c r="A95" s="28" t="s">
        <v>85</v>
      </c>
      <c r="B95" s="31" t="s">
        <v>139</v>
      </c>
      <c r="C95" s="41">
        <f t="shared" si="2"/>
        <v>2</v>
      </c>
      <c r="D95" s="41"/>
      <c r="E95" s="41"/>
      <c r="F95" s="41"/>
      <c r="G95" s="30">
        <f t="shared" si="3"/>
        <v>2</v>
      </c>
      <c r="H95" s="29" t="s">
        <v>239</v>
      </c>
      <c r="I95" s="29" t="s">
        <v>220</v>
      </c>
      <c r="J95" s="31" t="s">
        <v>226</v>
      </c>
      <c r="K95" s="29"/>
      <c r="L95" s="31" t="s">
        <v>269</v>
      </c>
      <c r="M95" s="31" t="str">
        <f>'10.1'!O95</f>
        <v>http://www.fin.amurobl.ru/; http://www.amurobl.ru/wps/portal/Main/gov/iogv/ministry/fin/!ut/p/c5/04_SB8K8xLLM9MSSzPy8xBz9CP0os3gTAwN_RydDRwN_d3MDA09HHxfLEBdDYwM3A30v_aj0nPwkoEo_j_zcVP2C7EBFABA6iyY!/dl3/d3/L2dBISEvZ0FBIS9nQSEh/</v>
      </c>
      <c r="N95" s="81" t="str">
        <f>'10.1'!P95</f>
        <v>нет</v>
      </c>
    </row>
    <row r="96" spans="1:14" ht="15.75" customHeight="1">
      <c r="A96" s="28" t="s">
        <v>86</v>
      </c>
      <c r="B96" s="31" t="s">
        <v>222</v>
      </c>
      <c r="C96" s="41">
        <f t="shared" si="2"/>
        <v>0</v>
      </c>
      <c r="D96" s="41"/>
      <c r="E96" s="41"/>
      <c r="F96" s="41"/>
      <c r="G96" s="30">
        <f t="shared" si="3"/>
        <v>0</v>
      </c>
      <c r="H96" s="29"/>
      <c r="I96" s="29"/>
      <c r="J96" s="29"/>
      <c r="K96" s="29"/>
      <c r="L96" s="31"/>
      <c r="M96" s="31" t="str">
        <f>'10.1'!O96</f>
        <v>http://minfin.49gov.ru/</v>
      </c>
      <c r="N96" s="81" t="str">
        <f>'10.1'!P96</f>
        <v>http://iis.minfin.49gov.ru/ebudget/Menu/Page/1</v>
      </c>
    </row>
    <row r="97" spans="1:14" ht="15.75" customHeight="1">
      <c r="A97" s="24" t="s">
        <v>87</v>
      </c>
      <c r="B97" s="31" t="s">
        <v>139</v>
      </c>
      <c r="C97" s="41">
        <f t="shared" si="2"/>
        <v>2</v>
      </c>
      <c r="D97" s="41"/>
      <c r="E97" s="41"/>
      <c r="F97" s="41"/>
      <c r="G97" s="30">
        <f t="shared" si="3"/>
        <v>2</v>
      </c>
      <c r="H97" s="29" t="s">
        <v>225</v>
      </c>
      <c r="I97" s="29" t="s">
        <v>220</v>
      </c>
      <c r="J97" s="31" t="s">
        <v>226</v>
      </c>
      <c r="K97" s="29"/>
      <c r="L97" s="31" t="s">
        <v>284</v>
      </c>
      <c r="M97" s="31" t="str">
        <f>'10.1'!O97</f>
        <v>http://sakhminfin.ru/</v>
      </c>
      <c r="N97" s="81" t="str">
        <f>'10.1'!P97</f>
        <v>http://openbudget.sakhminfin.ru/Menu/Page/272</v>
      </c>
    </row>
    <row r="98" spans="1:14" s="89" customFormat="1" ht="15.75" customHeight="1">
      <c r="A98" s="28" t="s">
        <v>88</v>
      </c>
      <c r="B98" s="31" t="s">
        <v>222</v>
      </c>
      <c r="C98" s="41">
        <f t="shared" si="2"/>
        <v>0</v>
      </c>
      <c r="D98" s="88"/>
      <c r="E98" s="88"/>
      <c r="F98" s="88"/>
      <c r="G98" s="30">
        <f t="shared" si="3"/>
        <v>0</v>
      </c>
      <c r="H98" s="87"/>
      <c r="I98" s="87"/>
      <c r="J98" s="87"/>
      <c r="K98" s="87"/>
      <c r="L98" s="31"/>
      <c r="M98" s="31" t="str">
        <f>'10.1'!O98</f>
        <v>http://www.eao.ru/isp-vlast/finansovoe-upravlenie-pravitelstva/</v>
      </c>
      <c r="N98" s="81" t="str">
        <f>'10.1'!P98</f>
        <v>нет</v>
      </c>
    </row>
    <row r="99" spans="1:14" ht="15.75" customHeight="1">
      <c r="A99" s="28" t="s">
        <v>89</v>
      </c>
      <c r="B99" s="31" t="s">
        <v>222</v>
      </c>
      <c r="C99" s="41">
        <f t="shared" si="2"/>
        <v>0</v>
      </c>
      <c r="D99" s="43"/>
      <c r="E99" s="43"/>
      <c r="F99" s="43"/>
      <c r="G99" s="30">
        <f t="shared" si="3"/>
        <v>0</v>
      </c>
      <c r="H99" s="39"/>
      <c r="I99" s="39"/>
      <c r="J99" s="39"/>
      <c r="K99" s="29"/>
      <c r="L99" s="31"/>
      <c r="M99" s="31" t="str">
        <f>'10.1'!O99</f>
        <v>http://чукотка.рф/power/administrative_setting/Dep_fin_ecom/</v>
      </c>
      <c r="N99" s="81" t="str">
        <f>'10.1'!P99</f>
        <v>нет</v>
      </c>
    </row>
    <row r="100" spans="1:14" ht="15">
      <c r="A100" s="15"/>
      <c r="B100" s="15"/>
      <c r="C100" s="15"/>
      <c r="D100" s="15"/>
      <c r="E100" s="15"/>
      <c r="F100" s="15"/>
      <c r="G100" s="32"/>
      <c r="H100" s="15"/>
      <c r="I100" s="15"/>
      <c r="J100" s="15"/>
      <c r="K100" s="15"/>
      <c r="L100" s="101"/>
      <c r="M100" s="15"/>
      <c r="N100" s="15"/>
    </row>
    <row r="106" spans="1:13" ht="15">
      <c r="A106" s="8"/>
      <c r="B106" s="8"/>
      <c r="C106" s="8"/>
      <c r="D106" s="8"/>
      <c r="E106" s="8"/>
      <c r="F106" s="8"/>
      <c r="G106" s="9"/>
      <c r="H106" s="8"/>
      <c r="I106" s="8"/>
      <c r="J106" s="8"/>
      <c r="K106" s="8"/>
      <c r="L106" s="102"/>
      <c r="M106" s="8"/>
    </row>
    <row r="110" spans="1:13" ht="15">
      <c r="A110" s="8"/>
      <c r="B110" s="8"/>
      <c r="C110" s="8"/>
      <c r="D110" s="8"/>
      <c r="E110" s="8"/>
      <c r="F110" s="8"/>
      <c r="G110" s="9"/>
      <c r="H110" s="8"/>
      <c r="I110" s="8"/>
      <c r="J110" s="8"/>
      <c r="K110" s="8"/>
      <c r="L110" s="102"/>
      <c r="M110" s="8"/>
    </row>
    <row r="113" spans="1:13" ht="15">
      <c r="A113" s="8"/>
      <c r="B113" s="8"/>
      <c r="C113" s="8"/>
      <c r="D113" s="8"/>
      <c r="E113" s="8"/>
      <c r="F113" s="8"/>
      <c r="G113" s="9"/>
      <c r="H113" s="8"/>
      <c r="I113" s="8"/>
      <c r="J113" s="8"/>
      <c r="K113" s="8"/>
      <c r="L113" s="102"/>
      <c r="M113" s="8"/>
    </row>
    <row r="117" spans="1:13" ht="15">
      <c r="A117" s="8"/>
      <c r="B117" s="8"/>
      <c r="C117" s="8"/>
      <c r="D117" s="8"/>
      <c r="E117" s="8"/>
      <c r="F117" s="8"/>
      <c r="G117" s="9"/>
      <c r="H117" s="8"/>
      <c r="I117" s="8"/>
      <c r="J117" s="8"/>
      <c r="K117" s="8"/>
      <c r="L117" s="102"/>
      <c r="M117" s="8"/>
    </row>
    <row r="120" spans="1:13" ht="15">
      <c r="A120" s="8"/>
      <c r="B120" s="8"/>
      <c r="C120" s="8"/>
      <c r="D120" s="8"/>
      <c r="E120" s="8"/>
      <c r="F120" s="8"/>
      <c r="G120" s="9"/>
      <c r="H120" s="8"/>
      <c r="I120" s="8"/>
      <c r="J120" s="8"/>
      <c r="K120" s="8"/>
      <c r="L120" s="102"/>
      <c r="M120" s="8"/>
    </row>
    <row r="124" spans="1:13" ht="15">
      <c r="A124" s="8"/>
      <c r="B124" s="8"/>
      <c r="C124" s="8"/>
      <c r="D124" s="8"/>
      <c r="E124" s="8"/>
      <c r="F124" s="8"/>
      <c r="G124" s="9"/>
      <c r="H124" s="8"/>
      <c r="I124" s="8"/>
      <c r="J124" s="8"/>
      <c r="K124" s="8"/>
      <c r="L124" s="102"/>
      <c r="M124" s="8"/>
    </row>
  </sheetData>
  <sheetProtection/>
  <autoFilter ref="A7:N7"/>
  <mergeCells count="17">
    <mergeCell ref="N4:N6"/>
    <mergeCell ref="C4:C6"/>
    <mergeCell ref="D4:D6"/>
    <mergeCell ref="E4:E6"/>
    <mergeCell ref="F4:F6"/>
    <mergeCell ref="G4:G6"/>
    <mergeCell ref="M4:M6"/>
    <mergeCell ref="A1:N1"/>
    <mergeCell ref="A2:N2"/>
    <mergeCell ref="A3:A6"/>
    <mergeCell ref="C3:G3"/>
    <mergeCell ref="H3:H6"/>
    <mergeCell ref="I3:I6"/>
    <mergeCell ref="J3:J6"/>
    <mergeCell ref="K3:K6"/>
    <mergeCell ref="L3:L6"/>
    <mergeCell ref="M3:N3"/>
  </mergeCells>
  <dataValidations count="3">
    <dataValidation type="list" allowBlank="1" showInputMessage="1" showErrorMessage="1" sqref="B8:B99">
      <formula1>$B$4:$B$6</formula1>
    </dataValidation>
    <dataValidation type="list" allowBlank="1" showInputMessage="1" showErrorMessage="1" sqref="K7:M7">
      <formula1>'10.8'!#REF!</formula1>
    </dataValidation>
    <dataValidation type="list" allowBlank="1" showInputMessage="1" showErrorMessage="1" sqref="B7:G7">
      <formula1>$B$5:$B$6</formula1>
    </dataValidation>
  </dataValidations>
  <hyperlinks>
    <hyperlink ref="L64" r:id="rId1" display="http://mf.nnov.ru/index.php?option=com_k2&amp;view=item&amp;layout=item&amp;id=37&amp;Itemid=266"/>
    <hyperlink ref="L17" r:id="rId2" display="http://budget.mosreg.ru/byudzhet-dlya-grazhdan/zakon-ob-ispolnenii-byudzheta-moskovskoj-oblasti/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0" r:id="rId3"/>
  <headerFooter>
    <oddFooter>&amp;C&amp;"Times New Roman,обычный"&amp;8&amp;A&amp;R&amp;P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zoomScalePageLayoutView="0" workbookViewId="0" topLeftCell="A1">
      <pane ySplit="8" topLeftCell="A60" activePane="bottomLeft" state="frozen"/>
      <selection pane="topLeft" activeCell="A1" sqref="A1"/>
      <selection pane="bottomLeft" activeCell="L68" sqref="L68"/>
    </sheetView>
  </sheetViews>
  <sheetFormatPr defaultColWidth="8.8515625" defaultRowHeight="15"/>
  <cols>
    <col min="1" max="1" width="33.421875" style="3" customWidth="1"/>
    <col min="2" max="2" width="58.57421875" style="3" customWidth="1"/>
    <col min="3" max="3" width="6.7109375" style="3" customWidth="1"/>
    <col min="4" max="4" width="7.7109375" style="3" customWidth="1"/>
    <col min="5" max="6" width="6.7109375" style="3" customWidth="1"/>
    <col min="7" max="7" width="6.7109375" style="10" customWidth="1"/>
    <col min="8" max="8" width="15.7109375" style="3" customWidth="1"/>
    <col min="9" max="9" width="18.7109375" style="3" customWidth="1"/>
    <col min="10" max="10" width="12.28125" style="3" customWidth="1"/>
    <col min="11" max="11" width="15.00390625" style="3" customWidth="1"/>
    <col min="12" max="12" width="22.140625" style="3" customWidth="1"/>
    <col min="13" max="13" width="18.8515625" style="3" customWidth="1"/>
    <col min="14" max="14" width="20.7109375" style="3" customWidth="1"/>
    <col min="15" max="15" width="20.7109375" style="1" customWidth="1"/>
    <col min="16" max="16384" width="8.8515625" style="1" customWidth="1"/>
  </cols>
  <sheetData>
    <row r="1" spans="1:15" s="5" customFormat="1" ht="22.5" customHeight="1">
      <c r="A1" s="144" t="s">
        <v>201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5"/>
    </row>
    <row r="2" spans="1:15" s="5" customFormat="1" ht="22.5" customHeight="1">
      <c r="A2" s="146" t="s">
        <v>1031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5" ht="52.5" customHeight="1">
      <c r="A3" s="136" t="s">
        <v>102</v>
      </c>
      <c r="B3" s="111" t="s">
        <v>202</v>
      </c>
      <c r="C3" s="148" t="s">
        <v>200</v>
      </c>
      <c r="D3" s="149"/>
      <c r="E3" s="149"/>
      <c r="F3" s="149"/>
      <c r="G3" s="149"/>
      <c r="H3" s="136" t="s">
        <v>240</v>
      </c>
      <c r="I3" s="136" t="s">
        <v>243</v>
      </c>
      <c r="J3" s="136" t="s">
        <v>186</v>
      </c>
      <c r="K3" s="136" t="s">
        <v>187</v>
      </c>
      <c r="L3" s="136" t="s">
        <v>110</v>
      </c>
      <c r="M3" s="136" t="s">
        <v>95</v>
      </c>
      <c r="N3" s="150" t="s">
        <v>115</v>
      </c>
      <c r="O3" s="151"/>
    </row>
    <row r="4" spans="1:15" ht="15" customHeight="1">
      <c r="A4" s="142"/>
      <c r="B4" s="33" t="s">
        <v>136</v>
      </c>
      <c r="C4" s="136" t="s">
        <v>98</v>
      </c>
      <c r="D4" s="136" t="s">
        <v>111</v>
      </c>
      <c r="E4" s="136" t="s">
        <v>112</v>
      </c>
      <c r="F4" s="136" t="s">
        <v>113</v>
      </c>
      <c r="G4" s="139" t="s">
        <v>103</v>
      </c>
      <c r="H4" s="142"/>
      <c r="I4" s="142"/>
      <c r="J4" s="142"/>
      <c r="K4" s="142"/>
      <c r="L4" s="142"/>
      <c r="M4" s="142"/>
      <c r="N4" s="150" t="s">
        <v>179</v>
      </c>
      <c r="O4" s="150" t="s">
        <v>114</v>
      </c>
    </row>
    <row r="5" spans="1:15" ht="15" customHeight="1">
      <c r="A5" s="142"/>
      <c r="B5" s="33" t="s">
        <v>137</v>
      </c>
      <c r="C5" s="142"/>
      <c r="D5" s="142"/>
      <c r="E5" s="142"/>
      <c r="F5" s="142"/>
      <c r="G5" s="153"/>
      <c r="H5" s="142"/>
      <c r="I5" s="142"/>
      <c r="J5" s="142"/>
      <c r="K5" s="142"/>
      <c r="L5" s="142"/>
      <c r="M5" s="142"/>
      <c r="N5" s="150"/>
      <c r="O5" s="150"/>
    </row>
    <row r="6" spans="1:15" ht="15" customHeight="1">
      <c r="A6" s="137"/>
      <c r="B6" s="33" t="s">
        <v>176</v>
      </c>
      <c r="C6" s="137"/>
      <c r="D6" s="137"/>
      <c r="E6" s="137"/>
      <c r="F6" s="137"/>
      <c r="G6" s="140"/>
      <c r="H6" s="137"/>
      <c r="I6" s="137"/>
      <c r="J6" s="137"/>
      <c r="K6" s="137"/>
      <c r="L6" s="137"/>
      <c r="M6" s="137"/>
      <c r="N6" s="151"/>
      <c r="O6" s="151"/>
    </row>
    <row r="7" spans="1:15" s="6" customFormat="1" ht="15" customHeight="1">
      <c r="A7" s="138"/>
      <c r="B7" s="33" t="s">
        <v>222</v>
      </c>
      <c r="C7" s="138"/>
      <c r="D7" s="138"/>
      <c r="E7" s="138"/>
      <c r="F7" s="138"/>
      <c r="G7" s="141"/>
      <c r="H7" s="138"/>
      <c r="I7" s="138"/>
      <c r="J7" s="138"/>
      <c r="K7" s="138"/>
      <c r="L7" s="138"/>
      <c r="M7" s="138"/>
      <c r="N7" s="151"/>
      <c r="O7" s="151"/>
    </row>
    <row r="8" spans="1:15" s="7" customFormat="1" ht="15.75" customHeight="1">
      <c r="A8" s="22" t="s">
        <v>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34"/>
    </row>
    <row r="9" spans="1:15" ht="15.75" customHeight="1">
      <c r="A9" s="24" t="s">
        <v>1</v>
      </c>
      <c r="B9" s="31" t="s">
        <v>136</v>
      </c>
      <c r="C9" s="41">
        <f>IF(B9="Да, опубликованы за все отчетные периоды по всем указанным видам доходов",2,IF(B9="Да, опубликованы за все отчетные периоды по отдельным видам доходов",1,0))</f>
        <v>2</v>
      </c>
      <c r="D9" s="41"/>
      <c r="E9" s="41"/>
      <c r="F9" s="41"/>
      <c r="G9" s="30">
        <f>C9*(1-D9)*(1-E9)*(1-F9)</f>
        <v>2</v>
      </c>
      <c r="H9" s="29" t="s">
        <v>225</v>
      </c>
      <c r="I9" s="29" t="s">
        <v>242</v>
      </c>
      <c r="J9" s="29" t="s">
        <v>220</v>
      </c>
      <c r="K9" s="31" t="s">
        <v>226</v>
      </c>
      <c r="L9" s="29"/>
      <c r="M9" s="81" t="s">
        <v>772</v>
      </c>
      <c r="N9" s="31" t="str">
        <f>'10.1'!O8</f>
        <v>http://beldepfin.ru/</v>
      </c>
      <c r="O9" s="81" t="str">
        <f>'10.1'!P8</f>
        <v>нет</v>
      </c>
    </row>
    <row r="10" spans="1:15" ht="15.75" customHeight="1">
      <c r="A10" s="24" t="s">
        <v>2</v>
      </c>
      <c r="B10" s="31" t="s">
        <v>136</v>
      </c>
      <c r="C10" s="41">
        <f aca="true" t="shared" si="0" ref="C10:C73">IF(B10="Да, опубликованы за все отчетные периоды по всем указанным видам доходов",2,IF(B10="Да, опубликованы за все отчетные периоды по отдельным видам доходов",1,0))</f>
        <v>2</v>
      </c>
      <c r="D10" s="41"/>
      <c r="E10" s="41"/>
      <c r="F10" s="41"/>
      <c r="G10" s="30">
        <f aca="true" t="shared" si="1" ref="G10:G73">C10*(1-D10)*(1-E10)*(1-F10)</f>
        <v>2</v>
      </c>
      <c r="H10" s="29" t="s">
        <v>239</v>
      </c>
      <c r="I10" s="29" t="s">
        <v>242</v>
      </c>
      <c r="J10" s="29" t="s">
        <v>220</v>
      </c>
      <c r="K10" s="31" t="s">
        <v>787</v>
      </c>
      <c r="L10" s="29"/>
      <c r="M10" s="31" t="s">
        <v>784</v>
      </c>
      <c r="N10" s="31" t="str">
        <f>'10.1'!O9</f>
        <v>http://budget.bryanskoblfin.ru/Show/Category/?ItemId=26</v>
      </c>
      <c r="O10" s="81" t="str">
        <f>'10.1'!P9</f>
        <v>нет</v>
      </c>
    </row>
    <row r="11" spans="1:15" ht="15.75" customHeight="1">
      <c r="A11" s="24" t="s">
        <v>3</v>
      </c>
      <c r="B11" s="31" t="s">
        <v>176</v>
      </c>
      <c r="C11" s="41">
        <f t="shared" si="0"/>
        <v>0</v>
      </c>
      <c r="D11" s="41"/>
      <c r="E11" s="41"/>
      <c r="F11" s="41"/>
      <c r="G11" s="30">
        <f t="shared" si="1"/>
        <v>0</v>
      </c>
      <c r="H11" s="29" t="s">
        <v>294</v>
      </c>
      <c r="I11" s="29" t="s">
        <v>242</v>
      </c>
      <c r="J11" s="29" t="s">
        <v>220</v>
      </c>
      <c r="K11" s="31" t="s">
        <v>226</v>
      </c>
      <c r="L11" s="31" t="s">
        <v>795</v>
      </c>
      <c r="M11" s="31" t="s">
        <v>793</v>
      </c>
      <c r="N11" s="31" t="str">
        <f>'10.1'!O10</f>
        <v>http://dtf.avo.ru/</v>
      </c>
      <c r="O11" s="81" t="str">
        <f>'10.1'!P10</f>
        <v>нет</v>
      </c>
    </row>
    <row r="12" spans="1:15" ht="15.75" customHeight="1">
      <c r="A12" s="24" t="s">
        <v>4</v>
      </c>
      <c r="B12" s="31" t="s">
        <v>136</v>
      </c>
      <c r="C12" s="41">
        <f t="shared" si="0"/>
        <v>2</v>
      </c>
      <c r="D12" s="41"/>
      <c r="E12" s="41"/>
      <c r="F12" s="41"/>
      <c r="G12" s="30">
        <f t="shared" si="1"/>
        <v>2</v>
      </c>
      <c r="H12" s="29" t="s">
        <v>239</v>
      </c>
      <c r="I12" s="29" t="s">
        <v>242</v>
      </c>
      <c r="J12" s="29" t="s">
        <v>220</v>
      </c>
      <c r="K12" s="31" t="s">
        <v>226</v>
      </c>
      <c r="L12" s="31" t="s">
        <v>829</v>
      </c>
      <c r="M12" s="31" t="s">
        <v>828</v>
      </c>
      <c r="N12" s="31" t="str">
        <f>'10.1'!O11</f>
        <v>http://www.gfu.vrn.ru/</v>
      </c>
      <c r="O12" s="81" t="str">
        <f>'10.1'!P11</f>
        <v>нет</v>
      </c>
    </row>
    <row r="13" spans="1:15" ht="15.75" customHeight="1">
      <c r="A13" s="24" t="s">
        <v>5</v>
      </c>
      <c r="B13" s="31" t="s">
        <v>136</v>
      </c>
      <c r="C13" s="41">
        <f t="shared" si="0"/>
        <v>2</v>
      </c>
      <c r="D13" s="41"/>
      <c r="E13" s="41"/>
      <c r="F13" s="41"/>
      <c r="G13" s="30">
        <f t="shared" si="1"/>
        <v>2</v>
      </c>
      <c r="H13" s="29" t="s">
        <v>239</v>
      </c>
      <c r="I13" s="29" t="s">
        <v>242</v>
      </c>
      <c r="J13" s="29" t="s">
        <v>220</v>
      </c>
      <c r="K13" s="31" t="s">
        <v>226</v>
      </c>
      <c r="L13" s="31" t="s">
        <v>806</v>
      </c>
      <c r="M13" s="81" t="s">
        <v>805</v>
      </c>
      <c r="N13" s="31" t="str">
        <f>'10.1'!O12</f>
        <v>http://df.ivanovoobl.ru/</v>
      </c>
      <c r="O13" s="81" t="str">
        <f>'10.1'!P12</f>
        <v>нет</v>
      </c>
    </row>
    <row r="14" spans="1:15" ht="15.75" customHeight="1">
      <c r="A14" s="24" t="s">
        <v>6</v>
      </c>
      <c r="B14" s="31" t="s">
        <v>137</v>
      </c>
      <c r="C14" s="41">
        <f t="shared" si="0"/>
        <v>1</v>
      </c>
      <c r="D14" s="41"/>
      <c r="E14" s="41"/>
      <c r="F14" s="41">
        <v>0.5</v>
      </c>
      <c r="G14" s="30">
        <f t="shared" si="1"/>
        <v>0.5</v>
      </c>
      <c r="H14" s="29" t="s">
        <v>239</v>
      </c>
      <c r="I14" s="29" t="s">
        <v>242</v>
      </c>
      <c r="J14" s="29" t="s">
        <v>220</v>
      </c>
      <c r="K14" s="31" t="s">
        <v>226</v>
      </c>
      <c r="L14" s="31" t="s">
        <v>917</v>
      </c>
      <c r="M14" s="81" t="s">
        <v>811</v>
      </c>
      <c r="N14" s="31" t="str">
        <f>'10.1'!O13</f>
        <v>http://www.admoblkaluga.ru/sub/finan/; http://www.admoblkaluga.ru/main/work/finances/</v>
      </c>
      <c r="O14" s="81" t="str">
        <f>'10.1'!P13</f>
        <v>нет</v>
      </c>
    </row>
    <row r="15" spans="1:15" ht="15.75" customHeight="1">
      <c r="A15" s="24" t="s">
        <v>7</v>
      </c>
      <c r="B15" s="31" t="s">
        <v>137</v>
      </c>
      <c r="C15" s="41">
        <f t="shared" si="0"/>
        <v>1</v>
      </c>
      <c r="D15" s="41"/>
      <c r="E15" s="41">
        <v>0.5</v>
      </c>
      <c r="F15" s="41"/>
      <c r="G15" s="30">
        <f t="shared" si="1"/>
        <v>0.5</v>
      </c>
      <c r="H15" s="29" t="s">
        <v>225</v>
      </c>
      <c r="I15" s="29" t="s">
        <v>375</v>
      </c>
      <c r="J15" s="29" t="s">
        <v>220</v>
      </c>
      <c r="K15" s="31" t="s">
        <v>226</v>
      </c>
      <c r="L15" s="31" t="s">
        <v>820</v>
      </c>
      <c r="M15" s="81" t="s">
        <v>819</v>
      </c>
      <c r="N15" s="31" t="str">
        <f>'10.1'!O14</f>
        <v>http://depfin.adm44.ru/index.aspx</v>
      </c>
      <c r="O15" s="81" t="str">
        <f>'10.1'!P14</f>
        <v>http://nb44.ru/ (не актуализируется с 07.2016 г.)</v>
      </c>
    </row>
    <row r="16" spans="1:15" s="7" customFormat="1" ht="15.75" customHeight="1">
      <c r="A16" s="24" t="s">
        <v>8</v>
      </c>
      <c r="B16" s="31" t="s">
        <v>136</v>
      </c>
      <c r="C16" s="41">
        <f t="shared" si="0"/>
        <v>2</v>
      </c>
      <c r="D16" s="41"/>
      <c r="E16" s="41"/>
      <c r="F16" s="41"/>
      <c r="G16" s="30">
        <f t="shared" si="1"/>
        <v>2</v>
      </c>
      <c r="H16" s="29" t="s">
        <v>225</v>
      </c>
      <c r="I16" s="29" t="s">
        <v>375</v>
      </c>
      <c r="J16" s="29" t="s">
        <v>220</v>
      </c>
      <c r="K16" s="31" t="s">
        <v>226</v>
      </c>
      <c r="L16" s="29"/>
      <c r="M16" s="31" t="s">
        <v>834</v>
      </c>
      <c r="N16" s="31" t="str">
        <f>'10.1'!O15</f>
        <v>http://adm.rkursk.ru/index.php?id=37</v>
      </c>
      <c r="O16" s="81" t="str">
        <f>'10.1'!P15</f>
        <v>нет</v>
      </c>
    </row>
    <row r="17" spans="1:15" s="7" customFormat="1" ht="15.75" customHeight="1">
      <c r="A17" s="24" t="s">
        <v>9</v>
      </c>
      <c r="B17" s="31" t="s">
        <v>136</v>
      </c>
      <c r="C17" s="41">
        <f t="shared" si="0"/>
        <v>2</v>
      </c>
      <c r="D17" s="41"/>
      <c r="E17" s="41"/>
      <c r="F17" s="41"/>
      <c r="G17" s="30">
        <f t="shared" si="1"/>
        <v>2</v>
      </c>
      <c r="H17" s="29" t="s">
        <v>239</v>
      </c>
      <c r="I17" s="29" t="s">
        <v>242</v>
      </c>
      <c r="J17" s="29" t="s">
        <v>220</v>
      </c>
      <c r="K17" s="31" t="s">
        <v>226</v>
      </c>
      <c r="L17" s="29"/>
      <c r="M17" s="31" t="s">
        <v>838</v>
      </c>
      <c r="N17" s="31" t="str">
        <f>'10.1'!O16</f>
        <v>http://www.admlip.ru/economy/finances/</v>
      </c>
      <c r="O17" s="81" t="str">
        <f>'10.1'!P16</f>
        <v>http://ufin48.ru/Menu/Page/1</v>
      </c>
    </row>
    <row r="18" spans="1:15" ht="15.75" customHeight="1">
      <c r="A18" s="24" t="s">
        <v>10</v>
      </c>
      <c r="B18" s="31" t="s">
        <v>136</v>
      </c>
      <c r="C18" s="41">
        <f t="shared" si="0"/>
        <v>2</v>
      </c>
      <c r="D18" s="41"/>
      <c r="E18" s="41"/>
      <c r="F18" s="41"/>
      <c r="G18" s="30">
        <f t="shared" si="1"/>
        <v>2</v>
      </c>
      <c r="H18" s="29" t="s">
        <v>239</v>
      </c>
      <c r="I18" s="29" t="s">
        <v>242</v>
      </c>
      <c r="J18" s="29" t="s">
        <v>220</v>
      </c>
      <c r="K18" s="31" t="s">
        <v>226</v>
      </c>
      <c r="L18" s="31" t="s">
        <v>852</v>
      </c>
      <c r="M18" s="81" t="s">
        <v>848</v>
      </c>
      <c r="N18" s="31" t="str">
        <f>'10.1'!O17</f>
        <v>http://mf.mosreg.ru/</v>
      </c>
      <c r="O18" s="81" t="str">
        <f>'10.1'!P17</f>
        <v>http://budget.mosreg.ru/</v>
      </c>
    </row>
    <row r="19" spans="1:15" ht="15.75" customHeight="1">
      <c r="A19" s="24" t="s">
        <v>11</v>
      </c>
      <c r="B19" s="31" t="s">
        <v>222</v>
      </c>
      <c r="C19" s="41">
        <f t="shared" si="0"/>
        <v>0</v>
      </c>
      <c r="D19" s="41"/>
      <c r="E19" s="41"/>
      <c r="F19" s="41"/>
      <c r="G19" s="30">
        <f t="shared" si="1"/>
        <v>0</v>
      </c>
      <c r="H19" s="29"/>
      <c r="I19" s="29"/>
      <c r="J19" s="29"/>
      <c r="K19" s="29"/>
      <c r="L19" s="29"/>
      <c r="M19" s="29"/>
      <c r="N19" s="31" t="str">
        <f>'10.1'!O18</f>
        <v>http://orel-region.ru/index.php?head=20&amp;part=25</v>
      </c>
      <c r="O19" s="81" t="str">
        <f>'10.1'!P18</f>
        <v>нет</v>
      </c>
    </row>
    <row r="20" spans="1:15" ht="15.75" customHeight="1">
      <c r="A20" s="24" t="s">
        <v>12</v>
      </c>
      <c r="B20" s="31" t="s">
        <v>222</v>
      </c>
      <c r="C20" s="41">
        <f t="shared" si="0"/>
        <v>0</v>
      </c>
      <c r="D20" s="41"/>
      <c r="E20" s="41"/>
      <c r="F20" s="41"/>
      <c r="G20" s="30">
        <f t="shared" si="1"/>
        <v>0</v>
      </c>
      <c r="H20" s="29"/>
      <c r="I20" s="29"/>
      <c r="J20" s="29"/>
      <c r="K20" s="29"/>
      <c r="L20" s="29"/>
      <c r="M20" s="29"/>
      <c r="N20" s="31" t="str">
        <f>'10.1'!O19</f>
        <v>http://minfin.ryazangov.ru/</v>
      </c>
      <c r="O20" s="81" t="str">
        <f>'10.1'!P19</f>
        <v>нет</v>
      </c>
    </row>
    <row r="21" spans="1:15" ht="15.75" customHeight="1">
      <c r="A21" s="24" t="s">
        <v>13</v>
      </c>
      <c r="B21" s="31" t="s">
        <v>222</v>
      </c>
      <c r="C21" s="41">
        <f t="shared" si="0"/>
        <v>0</v>
      </c>
      <c r="D21" s="41"/>
      <c r="E21" s="41"/>
      <c r="F21" s="41"/>
      <c r="G21" s="30">
        <f t="shared" si="1"/>
        <v>0</v>
      </c>
      <c r="H21" s="29"/>
      <c r="I21" s="29"/>
      <c r="J21" s="29"/>
      <c r="K21" s="29"/>
      <c r="L21" s="29"/>
      <c r="M21" s="112"/>
      <c r="N21" s="31" t="str">
        <f>'10.1'!O20</f>
        <v>http://www.finsmol.ru/start</v>
      </c>
      <c r="O21" s="81" t="str">
        <f>'10.1'!P20</f>
        <v>нет</v>
      </c>
    </row>
    <row r="22" spans="1:15" ht="15.75" customHeight="1">
      <c r="A22" s="24" t="s">
        <v>14</v>
      </c>
      <c r="B22" s="31" t="s">
        <v>136</v>
      </c>
      <c r="C22" s="41">
        <f t="shared" si="0"/>
        <v>2</v>
      </c>
      <c r="D22" s="41"/>
      <c r="E22" s="41"/>
      <c r="F22" s="41"/>
      <c r="G22" s="30">
        <f t="shared" si="1"/>
        <v>2</v>
      </c>
      <c r="H22" s="29" t="s">
        <v>239</v>
      </c>
      <c r="I22" s="29" t="s">
        <v>242</v>
      </c>
      <c r="J22" s="29" t="s">
        <v>220</v>
      </c>
      <c r="K22" s="31" t="s">
        <v>226</v>
      </c>
      <c r="L22" s="29"/>
      <c r="M22" s="31" t="s">
        <v>880</v>
      </c>
      <c r="N22" s="31" t="str">
        <f>'10.1'!O21</f>
        <v>http://fin.tmbreg.ru/</v>
      </c>
      <c r="O22" s="81" t="str">
        <f>'10.1'!P21</f>
        <v>нет</v>
      </c>
    </row>
    <row r="23" spans="1:15" ht="15.75" customHeight="1">
      <c r="A23" s="24" t="s">
        <v>15</v>
      </c>
      <c r="B23" s="31" t="s">
        <v>136</v>
      </c>
      <c r="C23" s="41">
        <f t="shared" si="0"/>
        <v>2</v>
      </c>
      <c r="D23" s="41"/>
      <c r="E23" s="41"/>
      <c r="F23" s="41"/>
      <c r="G23" s="30">
        <f t="shared" si="1"/>
        <v>2</v>
      </c>
      <c r="H23" s="29" t="s">
        <v>239</v>
      </c>
      <c r="I23" s="29" t="s">
        <v>242</v>
      </c>
      <c r="J23" s="29" t="s">
        <v>220</v>
      </c>
      <c r="K23" s="31" t="s">
        <v>226</v>
      </c>
      <c r="L23" s="29"/>
      <c r="M23" s="31" t="s">
        <v>886</v>
      </c>
      <c r="N23" s="31" t="str">
        <f>'10.1'!O22</f>
        <v>http://www.tverfin.ru/</v>
      </c>
      <c r="O23" s="81" t="str">
        <f>'10.1'!P22</f>
        <v>http://portal.tverfin.ru/portal/Menu/Page/1</v>
      </c>
    </row>
    <row r="24" spans="1:15" ht="15.75" customHeight="1">
      <c r="A24" s="24" t="s">
        <v>16</v>
      </c>
      <c r="B24" s="31" t="s">
        <v>136</v>
      </c>
      <c r="C24" s="41">
        <f t="shared" si="0"/>
        <v>2</v>
      </c>
      <c r="D24" s="41"/>
      <c r="E24" s="41"/>
      <c r="F24" s="41"/>
      <c r="G24" s="30">
        <f t="shared" si="1"/>
        <v>2</v>
      </c>
      <c r="H24" s="29" t="s">
        <v>239</v>
      </c>
      <c r="I24" s="29" t="s">
        <v>242</v>
      </c>
      <c r="J24" s="29" t="s">
        <v>220</v>
      </c>
      <c r="K24" s="31" t="s">
        <v>226</v>
      </c>
      <c r="L24" s="31"/>
      <c r="M24" s="31" t="s">
        <v>892</v>
      </c>
      <c r="N24" s="31" t="str">
        <f>'10.1'!O23</f>
        <v>http://minfin.tularegion.ru/</v>
      </c>
      <c r="O24" s="81" t="str">
        <f>'10.1'!P23</f>
        <v>http://dfto.ru/</v>
      </c>
    </row>
    <row r="25" spans="1:15" ht="15.75" customHeight="1">
      <c r="A25" s="24" t="s">
        <v>17</v>
      </c>
      <c r="B25" s="31" t="s">
        <v>136</v>
      </c>
      <c r="C25" s="41">
        <f t="shared" si="0"/>
        <v>2</v>
      </c>
      <c r="D25" s="41"/>
      <c r="E25" s="41"/>
      <c r="F25" s="41"/>
      <c r="G25" s="30">
        <f t="shared" si="1"/>
        <v>2</v>
      </c>
      <c r="H25" s="29" t="s">
        <v>225</v>
      </c>
      <c r="I25" s="29" t="s">
        <v>242</v>
      </c>
      <c r="J25" s="31" t="s">
        <v>547</v>
      </c>
      <c r="K25" s="31" t="s">
        <v>226</v>
      </c>
      <c r="L25" s="29"/>
      <c r="M25" s="31" t="s">
        <v>897</v>
      </c>
      <c r="N25" s="31" t="str">
        <f>'10.1'!O24</f>
        <v>http://www.yarregion.ru/depts/depfin/default.aspx</v>
      </c>
      <c r="O25" s="81" t="str">
        <f>'10.1'!P24</f>
        <v>нет</v>
      </c>
    </row>
    <row r="26" spans="1:15" ht="15.75" customHeight="1">
      <c r="A26" s="24" t="s">
        <v>18</v>
      </c>
      <c r="B26" s="31" t="s">
        <v>136</v>
      </c>
      <c r="C26" s="41">
        <f t="shared" si="0"/>
        <v>2</v>
      </c>
      <c r="D26" s="41"/>
      <c r="E26" s="41"/>
      <c r="F26" s="41"/>
      <c r="G26" s="30">
        <f t="shared" si="1"/>
        <v>2</v>
      </c>
      <c r="H26" s="29" t="s">
        <v>239</v>
      </c>
      <c r="I26" s="29" t="s">
        <v>375</v>
      </c>
      <c r="J26" s="29" t="s">
        <v>220</v>
      </c>
      <c r="K26" s="31" t="s">
        <v>226</v>
      </c>
      <c r="L26" s="31" t="s">
        <v>916</v>
      </c>
      <c r="M26" s="31" t="s">
        <v>907</v>
      </c>
      <c r="N26" s="31" t="str">
        <f>'10.1'!O25</f>
        <v>http://findep.mos.ru/</v>
      </c>
      <c r="O26" s="81" t="str">
        <f>'10.1'!P25</f>
        <v>http://budget.mos.ru/</v>
      </c>
    </row>
    <row r="27" spans="1:15" s="7" customFormat="1" ht="15.75" customHeight="1">
      <c r="A27" s="22" t="s">
        <v>19</v>
      </c>
      <c r="B27" s="45"/>
      <c r="C27" s="46"/>
      <c r="D27" s="27"/>
      <c r="E27" s="27"/>
      <c r="F27" s="27"/>
      <c r="G27" s="27"/>
      <c r="H27" s="25"/>
      <c r="I27" s="25"/>
      <c r="J27" s="25"/>
      <c r="K27" s="25"/>
      <c r="L27" s="25"/>
      <c r="M27" s="25"/>
      <c r="N27" s="34"/>
      <c r="O27" s="82"/>
    </row>
    <row r="28" spans="1:15" ht="15.75" customHeight="1">
      <c r="A28" s="24" t="s">
        <v>20</v>
      </c>
      <c r="B28" s="31" t="s">
        <v>136</v>
      </c>
      <c r="C28" s="41">
        <f t="shared" si="0"/>
        <v>2</v>
      </c>
      <c r="D28" s="41"/>
      <c r="E28" s="41"/>
      <c r="F28" s="41"/>
      <c r="G28" s="30">
        <f t="shared" si="1"/>
        <v>2</v>
      </c>
      <c r="H28" s="29" t="s">
        <v>225</v>
      </c>
      <c r="I28" s="29" t="s">
        <v>242</v>
      </c>
      <c r="J28" s="29" t="s">
        <v>220</v>
      </c>
      <c r="K28" s="31" t="s">
        <v>226</v>
      </c>
      <c r="L28" s="29"/>
      <c r="M28" s="31" t="s">
        <v>695</v>
      </c>
      <c r="N28" s="31" t="str">
        <f>'10.1'!O27</f>
        <v>http://minfin.karelia.ru/</v>
      </c>
      <c r="O28" s="81" t="str">
        <f>'10.1'!P27</f>
        <v>нет</v>
      </c>
    </row>
    <row r="29" spans="1:15" ht="15.75" customHeight="1">
      <c r="A29" s="28" t="s">
        <v>21</v>
      </c>
      <c r="B29" s="31" t="s">
        <v>222</v>
      </c>
      <c r="C29" s="41">
        <f t="shared" si="0"/>
        <v>0</v>
      </c>
      <c r="D29" s="41"/>
      <c r="E29" s="41"/>
      <c r="F29" s="41"/>
      <c r="G29" s="30">
        <f t="shared" si="1"/>
        <v>0</v>
      </c>
      <c r="H29" s="29"/>
      <c r="I29" s="29"/>
      <c r="J29" s="29"/>
      <c r="K29" s="29"/>
      <c r="L29" s="29"/>
      <c r="M29" s="29"/>
      <c r="N29" s="31" t="str">
        <f>'10.1'!O28</f>
        <v>http://minfin.rkomi.ru/page/7746/</v>
      </c>
      <c r="O29" s="81" t="str">
        <f>'10.1'!P28</f>
        <v>нет</v>
      </c>
    </row>
    <row r="30" spans="1:15" ht="15.75" customHeight="1">
      <c r="A30" s="28" t="s">
        <v>22</v>
      </c>
      <c r="B30" s="31" t="s">
        <v>222</v>
      </c>
      <c r="C30" s="41">
        <f t="shared" si="0"/>
        <v>0</v>
      </c>
      <c r="D30" s="41"/>
      <c r="E30" s="41"/>
      <c r="F30" s="41"/>
      <c r="G30" s="30">
        <f t="shared" si="1"/>
        <v>0</v>
      </c>
      <c r="H30" s="29"/>
      <c r="I30" s="29"/>
      <c r="J30" s="29"/>
      <c r="K30" s="29"/>
      <c r="L30" s="29"/>
      <c r="M30" s="29"/>
      <c r="N30" s="31" t="str">
        <f>'10.1'!O29</f>
        <v>http://dvinaland.ru/budget; http://dvinaland.ru/gov/-h3ffy732</v>
      </c>
      <c r="O30" s="81" t="str">
        <f>'10.1'!P29</f>
        <v>нет</v>
      </c>
    </row>
    <row r="31" spans="1:15" ht="15.75" customHeight="1">
      <c r="A31" s="28" t="s">
        <v>23</v>
      </c>
      <c r="B31" s="31" t="s">
        <v>136</v>
      </c>
      <c r="C31" s="41">
        <f t="shared" si="0"/>
        <v>2</v>
      </c>
      <c r="D31" s="41"/>
      <c r="E31" s="41"/>
      <c r="F31" s="41">
        <v>0.5</v>
      </c>
      <c r="G31" s="30">
        <f t="shared" si="1"/>
        <v>1</v>
      </c>
      <c r="H31" s="29" t="s">
        <v>239</v>
      </c>
      <c r="I31" s="29" t="s">
        <v>242</v>
      </c>
      <c r="J31" s="29" t="s">
        <v>220</v>
      </c>
      <c r="K31" s="31" t="s">
        <v>226</v>
      </c>
      <c r="L31" s="31" t="s">
        <v>925</v>
      </c>
      <c r="M31" s="31" t="s">
        <v>713</v>
      </c>
      <c r="N31" s="31" t="str">
        <f>'10.1'!O30</f>
        <v>http://www.df35.ru/</v>
      </c>
      <c r="O31" s="81" t="str">
        <f>'10.1'!P30</f>
        <v>нет</v>
      </c>
    </row>
    <row r="32" spans="1:15" ht="15.75" customHeight="1">
      <c r="A32" s="28" t="s">
        <v>24</v>
      </c>
      <c r="B32" s="31" t="s">
        <v>222</v>
      </c>
      <c r="C32" s="41">
        <f t="shared" si="0"/>
        <v>0</v>
      </c>
      <c r="D32" s="41"/>
      <c r="E32" s="41"/>
      <c r="F32" s="41"/>
      <c r="G32" s="30">
        <f t="shared" si="1"/>
        <v>0</v>
      </c>
      <c r="H32" s="29"/>
      <c r="I32" s="29"/>
      <c r="J32" s="29"/>
      <c r="K32" s="29"/>
      <c r="L32" s="29"/>
      <c r="M32" s="29"/>
      <c r="N32" s="31" t="str">
        <f>'10.1'!O31</f>
        <v>http://www.minfin39.ru/index.php</v>
      </c>
      <c r="O32" s="81" t="str">
        <f>'10.1'!P31</f>
        <v>нет</v>
      </c>
    </row>
    <row r="33" spans="1:15" ht="15.75" customHeight="1">
      <c r="A33" s="24" t="s">
        <v>25</v>
      </c>
      <c r="B33" s="31" t="s">
        <v>136</v>
      </c>
      <c r="C33" s="41">
        <f t="shared" si="0"/>
        <v>2</v>
      </c>
      <c r="D33" s="41"/>
      <c r="E33" s="41"/>
      <c r="F33" s="41"/>
      <c r="G33" s="30">
        <f t="shared" si="1"/>
        <v>2</v>
      </c>
      <c r="H33" s="29" t="s">
        <v>239</v>
      </c>
      <c r="I33" s="29" t="s">
        <v>242</v>
      </c>
      <c r="J33" s="29" t="s">
        <v>220</v>
      </c>
      <c r="K33" s="31" t="s">
        <v>226</v>
      </c>
      <c r="L33" s="31" t="s">
        <v>940</v>
      </c>
      <c r="M33" s="31" t="s">
        <v>728</v>
      </c>
      <c r="N33" s="31" t="str">
        <f>'10.1'!O32</f>
        <v>http://finance.lenobl.ru/</v>
      </c>
      <c r="O33" s="81" t="str">
        <f>'10.1'!P32</f>
        <v>http://budget.lenobl.ru/new/</v>
      </c>
    </row>
    <row r="34" spans="1:15" s="7" customFormat="1" ht="15.75" customHeight="1">
      <c r="A34" s="24" t="s">
        <v>26</v>
      </c>
      <c r="B34" s="31" t="s">
        <v>136</v>
      </c>
      <c r="C34" s="41">
        <f t="shared" si="0"/>
        <v>2</v>
      </c>
      <c r="D34" s="41"/>
      <c r="E34" s="41"/>
      <c r="F34" s="41"/>
      <c r="G34" s="30">
        <f t="shared" si="1"/>
        <v>2</v>
      </c>
      <c r="H34" s="29" t="s">
        <v>239</v>
      </c>
      <c r="I34" s="29" t="s">
        <v>242</v>
      </c>
      <c r="J34" s="29" t="s">
        <v>220</v>
      </c>
      <c r="K34" s="31" t="s">
        <v>226</v>
      </c>
      <c r="L34" s="31"/>
      <c r="M34" s="31" t="s">
        <v>737</v>
      </c>
      <c r="N34" s="31" t="str">
        <f>'10.1'!O33</f>
        <v>http://minfin.gov-murman.ru/</v>
      </c>
      <c r="O34" s="81" t="str">
        <f>'10.1'!P33</f>
        <v>http://b4u.gov-murman.ru/index.php#idMenu=1</v>
      </c>
    </row>
    <row r="35" spans="1:15" ht="15.75" customHeight="1">
      <c r="A35" s="24" t="s">
        <v>27</v>
      </c>
      <c r="B35" s="31" t="s">
        <v>136</v>
      </c>
      <c r="C35" s="41">
        <f t="shared" si="0"/>
        <v>2</v>
      </c>
      <c r="D35" s="41"/>
      <c r="E35" s="41"/>
      <c r="F35" s="41"/>
      <c r="G35" s="30">
        <f t="shared" si="1"/>
        <v>2</v>
      </c>
      <c r="H35" s="29" t="s">
        <v>239</v>
      </c>
      <c r="I35" s="29" t="s">
        <v>242</v>
      </c>
      <c r="J35" s="29" t="s">
        <v>220</v>
      </c>
      <c r="K35" s="31" t="s">
        <v>226</v>
      </c>
      <c r="L35" s="29"/>
      <c r="M35" s="31" t="s">
        <v>746</v>
      </c>
      <c r="N35" s="31" t="str">
        <f>'10.1'!O34</f>
        <v>http://novkfo.ru/</v>
      </c>
      <c r="O35" s="81" t="str">
        <f>'10.1'!P34</f>
        <v>http://portal.novkfo.ru/Menu/Page/1</v>
      </c>
    </row>
    <row r="36" spans="1:15" ht="15.75" customHeight="1">
      <c r="A36" s="28" t="s">
        <v>28</v>
      </c>
      <c r="B36" s="31" t="s">
        <v>222</v>
      </c>
      <c r="C36" s="41">
        <f t="shared" si="0"/>
        <v>0</v>
      </c>
      <c r="D36" s="41"/>
      <c r="E36" s="41"/>
      <c r="F36" s="41"/>
      <c r="G36" s="30">
        <f t="shared" si="1"/>
        <v>0</v>
      </c>
      <c r="H36" s="29"/>
      <c r="I36" s="29"/>
      <c r="J36" s="29"/>
      <c r="K36" s="29"/>
      <c r="L36" s="29"/>
      <c r="M36" s="29"/>
      <c r="N36" s="31" t="str">
        <f>'10.1'!O35</f>
        <v>http://finance.pskov.ru/</v>
      </c>
      <c r="O36" s="81" t="str">
        <f>'10.1'!P35</f>
        <v>нет</v>
      </c>
    </row>
    <row r="37" spans="1:15" ht="15.75" customHeight="1">
      <c r="A37" s="28" t="s">
        <v>29</v>
      </c>
      <c r="B37" s="31" t="s">
        <v>137</v>
      </c>
      <c r="C37" s="41">
        <f t="shared" si="0"/>
        <v>1</v>
      </c>
      <c r="D37" s="41"/>
      <c r="E37" s="41"/>
      <c r="F37" s="41"/>
      <c r="G37" s="30">
        <f t="shared" si="1"/>
        <v>1</v>
      </c>
      <c r="H37" s="29" t="s">
        <v>225</v>
      </c>
      <c r="I37" s="29" t="s">
        <v>375</v>
      </c>
      <c r="J37" s="31" t="s">
        <v>547</v>
      </c>
      <c r="K37" s="31" t="s">
        <v>226</v>
      </c>
      <c r="L37" s="31" t="s">
        <v>380</v>
      </c>
      <c r="M37" s="31" t="s">
        <v>753</v>
      </c>
      <c r="N37" s="31" t="str">
        <f>'10.1'!O36</f>
        <v>http://www.fincom.spb.ru/cf/main.htm</v>
      </c>
      <c r="O37" s="81" t="str">
        <f>'10.1'!P36</f>
        <v>нет</v>
      </c>
    </row>
    <row r="38" spans="1:15" ht="15.75" customHeight="1">
      <c r="A38" s="24" t="s">
        <v>30</v>
      </c>
      <c r="B38" s="31" t="s">
        <v>136</v>
      </c>
      <c r="C38" s="41">
        <f t="shared" si="0"/>
        <v>2</v>
      </c>
      <c r="D38" s="41"/>
      <c r="E38" s="41"/>
      <c r="F38" s="41">
        <v>0.5</v>
      </c>
      <c r="G38" s="30">
        <f t="shared" si="1"/>
        <v>1</v>
      </c>
      <c r="H38" s="29" t="s">
        <v>239</v>
      </c>
      <c r="I38" s="29" t="s">
        <v>242</v>
      </c>
      <c r="J38" s="29" t="s">
        <v>220</v>
      </c>
      <c r="K38" s="31" t="s">
        <v>226</v>
      </c>
      <c r="L38" s="31" t="s">
        <v>937</v>
      </c>
      <c r="M38" s="31" t="s">
        <v>765</v>
      </c>
      <c r="N38" s="31" t="str">
        <f>'10.1'!O37</f>
        <v>http://dfei.adm-nao.ru/</v>
      </c>
      <c r="O38" s="81" t="str">
        <f>'10.1'!P37</f>
        <v>нет</v>
      </c>
    </row>
    <row r="39" spans="1:15" s="7" customFormat="1" ht="15.75" customHeight="1">
      <c r="A39" s="22" t="s">
        <v>31</v>
      </c>
      <c r="B39" s="45"/>
      <c r="C39" s="46"/>
      <c r="D39" s="27"/>
      <c r="E39" s="27"/>
      <c r="F39" s="27"/>
      <c r="G39" s="27"/>
      <c r="H39" s="25"/>
      <c r="I39" s="25"/>
      <c r="J39" s="25"/>
      <c r="K39" s="25"/>
      <c r="L39" s="25"/>
      <c r="M39" s="25"/>
      <c r="N39" s="34"/>
      <c r="O39" s="82"/>
    </row>
    <row r="40" spans="1:15" ht="15.75" customHeight="1">
      <c r="A40" s="24" t="s">
        <v>32</v>
      </c>
      <c r="B40" s="31" t="s">
        <v>176</v>
      </c>
      <c r="C40" s="41">
        <f t="shared" si="0"/>
        <v>0</v>
      </c>
      <c r="D40" s="41"/>
      <c r="E40" s="41"/>
      <c r="F40" s="41"/>
      <c r="G40" s="30">
        <f t="shared" si="1"/>
        <v>0</v>
      </c>
      <c r="H40" s="29" t="s">
        <v>225</v>
      </c>
      <c r="I40" s="31" t="s">
        <v>244</v>
      </c>
      <c r="J40" s="31" t="s">
        <v>547</v>
      </c>
      <c r="K40" s="31" t="s">
        <v>618</v>
      </c>
      <c r="L40" s="31" t="s">
        <v>623</v>
      </c>
      <c r="M40" s="31" t="s">
        <v>624</v>
      </c>
      <c r="N40" s="31" t="str">
        <f>'10.1'!O39</f>
        <v>http://www.minfin01-maykop.ru/Menu/Page/1</v>
      </c>
      <c r="O40" s="81" t="str">
        <f>'10.1'!P39</f>
        <v>нет</v>
      </c>
    </row>
    <row r="41" spans="1:19" ht="15.75" customHeight="1">
      <c r="A41" s="24" t="s">
        <v>33</v>
      </c>
      <c r="B41" s="31" t="s">
        <v>222</v>
      </c>
      <c r="C41" s="41">
        <f t="shared" si="0"/>
        <v>0</v>
      </c>
      <c r="D41" s="41"/>
      <c r="E41" s="41"/>
      <c r="F41" s="41"/>
      <c r="G41" s="30">
        <f t="shared" si="1"/>
        <v>0</v>
      </c>
      <c r="H41" s="29"/>
      <c r="I41" s="29"/>
      <c r="J41" s="29"/>
      <c r="K41" s="29"/>
      <c r="L41" s="29"/>
      <c r="M41" s="29"/>
      <c r="N41" s="31" t="str">
        <f>'10.1'!O40</f>
        <v>http://minfin.kalmregion.ru/; http://10.r08.z8.ru/ (предыдущая версия сайта)</v>
      </c>
      <c r="O41" s="81" t="str">
        <f>'10.1'!P40</f>
        <v>нет</v>
      </c>
      <c r="S41" s="12"/>
    </row>
    <row r="42" spans="1:19" ht="15.75" customHeight="1">
      <c r="A42" s="24" t="s">
        <v>100</v>
      </c>
      <c r="B42" s="31" t="s">
        <v>222</v>
      </c>
      <c r="C42" s="41">
        <f t="shared" si="0"/>
        <v>0</v>
      </c>
      <c r="D42" s="41"/>
      <c r="E42" s="41"/>
      <c r="F42" s="41"/>
      <c r="G42" s="30">
        <f t="shared" si="1"/>
        <v>0</v>
      </c>
      <c r="H42" s="29"/>
      <c r="I42" s="29"/>
      <c r="J42" s="29"/>
      <c r="K42" s="29"/>
      <c r="L42" s="29"/>
      <c r="M42" s="29"/>
      <c r="N42" s="31" t="str">
        <f>'10.1'!O41</f>
        <v>http://minfin.rk.gov.ru/</v>
      </c>
      <c r="O42" s="81" t="str">
        <f>'10.1'!P41</f>
        <v>нет</v>
      </c>
      <c r="S42" s="13"/>
    </row>
    <row r="43" spans="1:19" ht="15.75" customHeight="1">
      <c r="A43" s="24" t="s">
        <v>34</v>
      </c>
      <c r="B43" s="31" t="s">
        <v>136</v>
      </c>
      <c r="C43" s="41">
        <f t="shared" si="0"/>
        <v>2</v>
      </c>
      <c r="D43" s="41"/>
      <c r="E43" s="41"/>
      <c r="F43" s="41"/>
      <c r="G43" s="30">
        <f t="shared" si="1"/>
        <v>2</v>
      </c>
      <c r="H43" s="29" t="s">
        <v>225</v>
      </c>
      <c r="I43" s="29" t="s">
        <v>242</v>
      </c>
      <c r="J43" s="29" t="s">
        <v>220</v>
      </c>
      <c r="K43" s="31" t="s">
        <v>226</v>
      </c>
      <c r="L43" s="29"/>
      <c r="M43" s="31" t="s">
        <v>643</v>
      </c>
      <c r="N43" s="31" t="str">
        <f>'10.1'!O42</f>
        <v>http://www.minfinkubani.ru/</v>
      </c>
      <c r="O43" s="81" t="str">
        <f>'10.1'!P42</f>
        <v>http://бюджеткубани.рф/</v>
      </c>
      <c r="S43" s="12"/>
    </row>
    <row r="44" spans="1:19" ht="15.75" customHeight="1">
      <c r="A44" s="24" t="s">
        <v>35</v>
      </c>
      <c r="B44" s="31" t="s">
        <v>222</v>
      </c>
      <c r="C44" s="41">
        <f t="shared" si="0"/>
        <v>0</v>
      </c>
      <c r="D44" s="41"/>
      <c r="E44" s="41"/>
      <c r="F44" s="41"/>
      <c r="G44" s="30">
        <f t="shared" si="1"/>
        <v>0</v>
      </c>
      <c r="H44" s="29"/>
      <c r="I44" s="29"/>
      <c r="J44" s="29"/>
      <c r="K44" s="29"/>
      <c r="L44" s="29"/>
      <c r="M44" s="29"/>
      <c r="N44" s="31" t="str">
        <f>'10.1'!O43</f>
        <v>https://minfin.astrobl.ru/node</v>
      </c>
      <c r="O44" s="81" t="str">
        <f>'10.1'!P43</f>
        <v>нет</v>
      </c>
      <c r="S44" s="12"/>
    </row>
    <row r="45" spans="1:19" ht="15.75" customHeight="1">
      <c r="A45" s="24" t="s">
        <v>36</v>
      </c>
      <c r="B45" s="31" t="s">
        <v>136</v>
      </c>
      <c r="C45" s="41">
        <f t="shared" si="0"/>
        <v>2</v>
      </c>
      <c r="D45" s="41"/>
      <c r="E45" s="41"/>
      <c r="F45" s="41"/>
      <c r="G45" s="30">
        <f t="shared" si="1"/>
        <v>2</v>
      </c>
      <c r="H45" s="29" t="s">
        <v>239</v>
      </c>
      <c r="I45" s="31" t="s">
        <v>242</v>
      </c>
      <c r="J45" s="29" t="s">
        <v>220</v>
      </c>
      <c r="K45" s="31" t="s">
        <v>226</v>
      </c>
      <c r="L45" s="29"/>
      <c r="M45" s="31" t="s">
        <v>667</v>
      </c>
      <c r="N45" s="31" t="str">
        <f>'10.1'!O44</f>
        <v>http://volgafin.volganet.ru/</v>
      </c>
      <c r="O45" s="81" t="str">
        <f>'10.1'!P44</f>
        <v>http://www.minfin34.ru/</v>
      </c>
      <c r="S45" s="12"/>
    </row>
    <row r="46" spans="1:19" s="7" customFormat="1" ht="15.75" customHeight="1">
      <c r="A46" s="28" t="s">
        <v>37</v>
      </c>
      <c r="B46" s="31" t="s">
        <v>136</v>
      </c>
      <c r="C46" s="41">
        <f t="shared" si="0"/>
        <v>2</v>
      </c>
      <c r="D46" s="30"/>
      <c r="E46" s="30"/>
      <c r="F46" s="30"/>
      <c r="G46" s="30">
        <f t="shared" si="1"/>
        <v>2</v>
      </c>
      <c r="H46" s="29" t="s">
        <v>239</v>
      </c>
      <c r="I46" s="31" t="s">
        <v>242</v>
      </c>
      <c r="J46" s="29" t="s">
        <v>220</v>
      </c>
      <c r="K46" s="31" t="s">
        <v>226</v>
      </c>
      <c r="L46" s="35"/>
      <c r="M46" s="31" t="s">
        <v>675</v>
      </c>
      <c r="N46" s="31" t="str">
        <f>'10.1'!O45</f>
        <v>http://www.minfin.donland.ru/</v>
      </c>
      <c r="O46" s="81" t="str">
        <f>'10.1'!P45</f>
        <v>http://minfin.donland.ru:8088/</v>
      </c>
      <c r="S46" s="13"/>
    </row>
    <row r="47" spans="1:19" ht="15.75" customHeight="1">
      <c r="A47" s="24" t="s">
        <v>101</v>
      </c>
      <c r="B47" s="31" t="s">
        <v>137</v>
      </c>
      <c r="C47" s="41">
        <f t="shared" si="0"/>
        <v>1</v>
      </c>
      <c r="D47" s="41"/>
      <c r="E47" s="41"/>
      <c r="F47" s="41"/>
      <c r="G47" s="30">
        <f t="shared" si="1"/>
        <v>1</v>
      </c>
      <c r="H47" s="29" t="s">
        <v>225</v>
      </c>
      <c r="I47" s="29" t="s">
        <v>375</v>
      </c>
      <c r="J47" s="31" t="s">
        <v>645</v>
      </c>
      <c r="K47" s="31" t="s">
        <v>226</v>
      </c>
      <c r="L47" s="31" t="s">
        <v>685</v>
      </c>
      <c r="M47" s="31" t="s">
        <v>683</v>
      </c>
      <c r="N47" s="31" t="str">
        <f>'10.1'!O46</f>
        <v>http://sevastopol.gov.ru/</v>
      </c>
      <c r="O47" s="81" t="str">
        <f>'10.1'!P46</f>
        <v>http://www.ob.sev.gov.ru/</v>
      </c>
      <c r="S47" s="13"/>
    </row>
    <row r="48" spans="1:19" ht="15.75" customHeight="1">
      <c r="A48" s="22" t="s">
        <v>38</v>
      </c>
      <c r="B48" s="34"/>
      <c r="C48" s="46"/>
      <c r="D48" s="46"/>
      <c r="E48" s="46"/>
      <c r="F48" s="46"/>
      <c r="G48" s="27"/>
      <c r="H48" s="26"/>
      <c r="I48" s="26"/>
      <c r="J48" s="26"/>
      <c r="K48" s="26"/>
      <c r="L48" s="26"/>
      <c r="M48" s="26"/>
      <c r="N48" s="34"/>
      <c r="O48" s="82"/>
      <c r="S48" s="12"/>
    </row>
    <row r="49" spans="1:19" ht="15.75" customHeight="1">
      <c r="A49" s="24" t="s">
        <v>39</v>
      </c>
      <c r="B49" s="31" t="s">
        <v>222</v>
      </c>
      <c r="C49" s="41">
        <f t="shared" si="0"/>
        <v>0</v>
      </c>
      <c r="D49" s="41"/>
      <c r="E49" s="41"/>
      <c r="F49" s="41"/>
      <c r="G49" s="30">
        <f t="shared" si="1"/>
        <v>0</v>
      </c>
      <c r="H49" s="29"/>
      <c r="I49" s="29"/>
      <c r="J49" s="29"/>
      <c r="K49" s="29"/>
      <c r="L49" s="29"/>
      <c r="M49" s="29"/>
      <c r="N49" s="31" t="str">
        <f>'10.1'!O48</f>
        <v>http://minfin.e-dag.ru/</v>
      </c>
      <c r="O49" s="81" t="str">
        <f>'10.1'!P48</f>
        <v>http://portal.minfinrd.ru/Menu/Page/1 не загружается</v>
      </c>
      <c r="S49" s="13"/>
    </row>
    <row r="50" spans="1:19" ht="15.75" customHeight="1">
      <c r="A50" s="24" t="s">
        <v>40</v>
      </c>
      <c r="B50" s="31" t="s">
        <v>222</v>
      </c>
      <c r="C50" s="41">
        <f t="shared" si="0"/>
        <v>0</v>
      </c>
      <c r="D50" s="41"/>
      <c r="E50" s="41"/>
      <c r="F50" s="41"/>
      <c r="G50" s="30">
        <f t="shared" si="1"/>
        <v>0</v>
      </c>
      <c r="H50" s="29"/>
      <c r="I50" s="29"/>
      <c r="J50" s="29"/>
      <c r="K50" s="29"/>
      <c r="L50" s="29"/>
      <c r="M50" s="29"/>
      <c r="N50" s="31" t="str">
        <f>'10.1'!O49</f>
        <v>http://mfri.ru/</v>
      </c>
      <c r="O50" s="81" t="str">
        <f>'10.1'!P49</f>
        <v>нет</v>
      </c>
      <c r="S50" s="13"/>
    </row>
    <row r="51" spans="1:19" ht="15.75" customHeight="1">
      <c r="A51" s="24" t="s">
        <v>41</v>
      </c>
      <c r="B51" s="31" t="s">
        <v>137</v>
      </c>
      <c r="C51" s="41">
        <f t="shared" si="0"/>
        <v>1</v>
      </c>
      <c r="D51" s="41"/>
      <c r="E51" s="41"/>
      <c r="F51" s="41"/>
      <c r="G51" s="30">
        <f t="shared" si="1"/>
        <v>1</v>
      </c>
      <c r="H51" s="29" t="s">
        <v>239</v>
      </c>
      <c r="I51" s="29" t="s">
        <v>375</v>
      </c>
      <c r="J51" s="29" t="s">
        <v>220</v>
      </c>
      <c r="K51" s="31" t="s">
        <v>226</v>
      </c>
      <c r="L51" s="31" t="s">
        <v>569</v>
      </c>
      <c r="M51" s="31" t="s">
        <v>568</v>
      </c>
      <c r="N51" s="31" t="str">
        <f>'10.1'!O50</f>
        <v>http://pravitelstvo.kbr.ru/oigv/minfin/</v>
      </c>
      <c r="O51" s="81" t="str">
        <f>'10.1'!P50</f>
        <v>нет</v>
      </c>
      <c r="S51" s="12"/>
    </row>
    <row r="52" spans="1:19" ht="15.75" customHeight="1">
      <c r="A52" s="24" t="s">
        <v>42</v>
      </c>
      <c r="B52" s="31" t="s">
        <v>137</v>
      </c>
      <c r="C52" s="41">
        <f t="shared" si="0"/>
        <v>1</v>
      </c>
      <c r="D52" s="41"/>
      <c r="E52" s="41"/>
      <c r="F52" s="41"/>
      <c r="G52" s="30">
        <f t="shared" si="1"/>
        <v>1</v>
      </c>
      <c r="H52" s="29" t="s">
        <v>239</v>
      </c>
      <c r="I52" s="29" t="s">
        <v>375</v>
      </c>
      <c r="J52" s="29" t="s">
        <v>220</v>
      </c>
      <c r="K52" s="31" t="s">
        <v>226</v>
      </c>
      <c r="L52" s="31" t="s">
        <v>576</v>
      </c>
      <c r="M52" s="31" t="s">
        <v>575</v>
      </c>
      <c r="N52" s="31" t="str">
        <f>'10.1'!O51</f>
        <v>http://minfin09.ru/</v>
      </c>
      <c r="O52" s="81" t="str">
        <f>'10.1'!P51</f>
        <v>нет</v>
      </c>
      <c r="S52" s="13"/>
    </row>
    <row r="53" spans="1:19" s="7" customFormat="1" ht="15.75" customHeight="1">
      <c r="A53" s="28" t="s">
        <v>92</v>
      </c>
      <c r="B53" s="31" t="s">
        <v>222</v>
      </c>
      <c r="C53" s="41">
        <f t="shared" si="0"/>
        <v>0</v>
      </c>
      <c r="D53" s="41"/>
      <c r="E53" s="41"/>
      <c r="F53" s="41"/>
      <c r="G53" s="30">
        <f t="shared" si="1"/>
        <v>0</v>
      </c>
      <c r="H53" s="29"/>
      <c r="I53" s="29"/>
      <c r="J53" s="29"/>
      <c r="K53" s="29"/>
      <c r="L53" s="29"/>
      <c r="M53" s="29"/>
      <c r="N53" s="31" t="str">
        <f>'10.1'!O52</f>
        <v>http://mfrno-a.ru/</v>
      </c>
      <c r="O53" s="81" t="str">
        <f>'10.1'!P52</f>
        <v>нет</v>
      </c>
      <c r="S53" s="13"/>
    </row>
    <row r="54" spans="1:19" s="7" customFormat="1" ht="15.75" customHeight="1">
      <c r="A54" s="24" t="s">
        <v>43</v>
      </c>
      <c r="B54" s="31" t="s">
        <v>137</v>
      </c>
      <c r="C54" s="41">
        <f t="shared" si="0"/>
        <v>1</v>
      </c>
      <c r="D54" s="30"/>
      <c r="E54" s="30"/>
      <c r="F54" s="30"/>
      <c r="G54" s="30">
        <f t="shared" si="1"/>
        <v>1</v>
      </c>
      <c r="H54" s="29" t="s">
        <v>239</v>
      </c>
      <c r="I54" s="29" t="s">
        <v>375</v>
      </c>
      <c r="J54" s="29" t="s">
        <v>220</v>
      </c>
      <c r="K54" s="31" t="s">
        <v>226</v>
      </c>
      <c r="L54" s="31" t="s">
        <v>593</v>
      </c>
      <c r="M54" s="31" t="s">
        <v>595</v>
      </c>
      <c r="N54" s="31" t="str">
        <f>'10.1'!O53</f>
        <v>http://www.minfinchr.ru/</v>
      </c>
      <c r="O54" s="81" t="str">
        <f>'10.1'!P53</f>
        <v>http://chechnya.ifinmon.ru/</v>
      </c>
      <c r="S54" s="12"/>
    </row>
    <row r="55" spans="1:19" ht="15.75" customHeight="1">
      <c r="A55" s="24" t="s">
        <v>44</v>
      </c>
      <c r="B55" s="31" t="s">
        <v>136</v>
      </c>
      <c r="C55" s="41">
        <f t="shared" si="0"/>
        <v>2</v>
      </c>
      <c r="D55" s="41"/>
      <c r="E55" s="41"/>
      <c r="F55" s="41"/>
      <c r="G55" s="30">
        <f t="shared" si="1"/>
        <v>2</v>
      </c>
      <c r="H55" s="29" t="s">
        <v>225</v>
      </c>
      <c r="I55" s="29" t="s">
        <v>242</v>
      </c>
      <c r="J55" s="29" t="s">
        <v>220</v>
      </c>
      <c r="K55" s="31" t="s">
        <v>226</v>
      </c>
      <c r="L55" s="29"/>
      <c r="M55" s="31" t="s">
        <v>601</v>
      </c>
      <c r="N55" s="31" t="str">
        <f>'10.1'!O54</f>
        <v>http://www.mfsk.ru/</v>
      </c>
      <c r="O55" s="81" t="str">
        <f>'10.1'!P54</f>
        <v>http://openbudsk.ru/</v>
      </c>
      <c r="S55" s="13"/>
    </row>
    <row r="56" spans="1:19" ht="15.75" customHeight="1">
      <c r="A56" s="22" t="s">
        <v>45</v>
      </c>
      <c r="B56" s="34"/>
      <c r="C56" s="46"/>
      <c r="D56" s="46"/>
      <c r="E56" s="46"/>
      <c r="F56" s="46"/>
      <c r="G56" s="27"/>
      <c r="H56" s="26"/>
      <c r="I56" s="26"/>
      <c r="J56" s="26"/>
      <c r="K56" s="26"/>
      <c r="L56" s="26"/>
      <c r="M56" s="26"/>
      <c r="N56" s="34"/>
      <c r="O56" s="82"/>
      <c r="S56" s="13"/>
    </row>
    <row r="57" spans="1:19" ht="15.75" customHeight="1">
      <c r="A57" s="28" t="s">
        <v>46</v>
      </c>
      <c r="B57" s="31" t="s">
        <v>136</v>
      </c>
      <c r="C57" s="41">
        <f t="shared" si="0"/>
        <v>2</v>
      </c>
      <c r="D57" s="41"/>
      <c r="E57" s="41"/>
      <c r="F57" s="41"/>
      <c r="G57" s="30">
        <f t="shared" si="1"/>
        <v>2</v>
      </c>
      <c r="H57" s="29" t="s">
        <v>239</v>
      </c>
      <c r="I57" s="29" t="s">
        <v>242</v>
      </c>
      <c r="J57" s="29" t="s">
        <v>220</v>
      </c>
      <c r="K57" s="31" t="s">
        <v>226</v>
      </c>
      <c r="L57" s="31" t="s">
        <v>479</v>
      </c>
      <c r="M57" s="31" t="s">
        <v>439</v>
      </c>
      <c r="N57" s="31" t="str">
        <f>'10.1'!O56</f>
        <v>https://minfin.bashkortostan.ru/presscenter/news/</v>
      </c>
      <c r="O57" s="81" t="str">
        <f>'10.1'!P56</f>
        <v>нет</v>
      </c>
      <c r="S57" s="12"/>
    </row>
    <row r="58" spans="1:19" ht="15.75" customHeight="1">
      <c r="A58" s="28" t="s">
        <v>47</v>
      </c>
      <c r="B58" s="31" t="s">
        <v>222</v>
      </c>
      <c r="C58" s="41">
        <f t="shared" si="0"/>
        <v>0</v>
      </c>
      <c r="D58" s="41"/>
      <c r="E58" s="41"/>
      <c r="F58" s="41"/>
      <c r="G58" s="30">
        <f t="shared" si="1"/>
        <v>0</v>
      </c>
      <c r="H58" s="29"/>
      <c r="I58" s="29"/>
      <c r="J58" s="29"/>
      <c r="K58" s="29"/>
      <c r="L58" s="29"/>
      <c r="M58" s="31"/>
      <c r="N58" s="31" t="str">
        <f>'10.1'!O57</f>
        <v>http://mari-el.gov.ru/minfin/Pages/main.aspx</v>
      </c>
      <c r="O58" s="81" t="str">
        <f>'10.1'!P57</f>
        <v>нет</v>
      </c>
      <c r="S58" s="13"/>
    </row>
    <row r="59" spans="1:19" ht="15.75" customHeight="1">
      <c r="A59" s="28" t="s">
        <v>48</v>
      </c>
      <c r="B59" s="31" t="s">
        <v>136</v>
      </c>
      <c r="C59" s="41">
        <f t="shared" si="0"/>
        <v>2</v>
      </c>
      <c r="D59" s="41"/>
      <c r="E59" s="41"/>
      <c r="F59" s="41"/>
      <c r="G59" s="30">
        <f t="shared" si="1"/>
        <v>2</v>
      </c>
      <c r="H59" s="29" t="s">
        <v>239</v>
      </c>
      <c r="I59" s="29" t="s">
        <v>242</v>
      </c>
      <c r="J59" s="29" t="s">
        <v>220</v>
      </c>
      <c r="K59" s="31" t="s">
        <v>226</v>
      </c>
      <c r="L59" s="29"/>
      <c r="M59" s="31" t="s">
        <v>452</v>
      </c>
      <c r="N59" s="31" t="str">
        <f>'10.1'!O58</f>
        <v>http://www.minfinrm.ru/</v>
      </c>
      <c r="O59" s="81" t="str">
        <f>'10.1'!P58</f>
        <v>нет</v>
      </c>
      <c r="S59" s="13"/>
    </row>
    <row r="60" spans="1:19" ht="15.75" customHeight="1">
      <c r="A60" s="28" t="s">
        <v>49</v>
      </c>
      <c r="B60" s="31" t="s">
        <v>136</v>
      </c>
      <c r="C60" s="41">
        <f t="shared" si="0"/>
        <v>2</v>
      </c>
      <c r="D60" s="41"/>
      <c r="E60" s="41"/>
      <c r="F60" s="41"/>
      <c r="G60" s="30">
        <f t="shared" si="1"/>
        <v>2</v>
      </c>
      <c r="H60" s="29" t="s">
        <v>239</v>
      </c>
      <c r="I60" s="29" t="s">
        <v>242</v>
      </c>
      <c r="J60" s="29" t="s">
        <v>296</v>
      </c>
      <c r="K60" s="31" t="s">
        <v>226</v>
      </c>
      <c r="L60" s="29"/>
      <c r="M60" s="31" t="s">
        <v>454</v>
      </c>
      <c r="N60" s="31" t="str">
        <f>'10.1'!O59</f>
        <v>http://minfin.tatarstan.ru/</v>
      </c>
      <c r="O60" s="81" t="str">
        <f>'10.1'!P59</f>
        <v>нет</v>
      </c>
      <c r="S60" s="12"/>
    </row>
    <row r="61" spans="1:19" s="7" customFormat="1" ht="15.75" customHeight="1">
      <c r="A61" s="24" t="s">
        <v>50</v>
      </c>
      <c r="B61" s="31" t="s">
        <v>137</v>
      </c>
      <c r="C61" s="41">
        <f t="shared" si="0"/>
        <v>1</v>
      </c>
      <c r="D61" s="41"/>
      <c r="E61" s="41"/>
      <c r="F61" s="41"/>
      <c r="G61" s="30">
        <f t="shared" si="1"/>
        <v>1</v>
      </c>
      <c r="H61" s="29" t="s">
        <v>239</v>
      </c>
      <c r="I61" s="29" t="s">
        <v>375</v>
      </c>
      <c r="J61" s="29" t="s">
        <v>220</v>
      </c>
      <c r="K61" s="31" t="s">
        <v>226</v>
      </c>
      <c r="L61" s="31" t="s">
        <v>465</v>
      </c>
      <c r="M61" s="31" t="s">
        <v>463</v>
      </c>
      <c r="N61" s="31" t="str">
        <f>'10.1'!O60</f>
        <v>http://www.mfur.ru/</v>
      </c>
      <c r="O61" s="81" t="str">
        <f>'10.1'!P60</f>
        <v>нет</v>
      </c>
      <c r="S61" s="13"/>
    </row>
    <row r="62" spans="1:19" ht="15.75" customHeight="1">
      <c r="A62" s="24" t="s">
        <v>51</v>
      </c>
      <c r="B62" s="31" t="s">
        <v>136</v>
      </c>
      <c r="C62" s="41">
        <f t="shared" si="0"/>
        <v>2</v>
      </c>
      <c r="D62" s="41"/>
      <c r="E62" s="41"/>
      <c r="F62" s="41"/>
      <c r="G62" s="30">
        <f t="shared" si="1"/>
        <v>2</v>
      </c>
      <c r="H62" s="29" t="s">
        <v>239</v>
      </c>
      <c r="I62" s="29" t="s">
        <v>242</v>
      </c>
      <c r="J62" s="29" t="s">
        <v>296</v>
      </c>
      <c r="K62" s="31" t="s">
        <v>226</v>
      </c>
      <c r="L62" s="31" t="s">
        <v>478</v>
      </c>
      <c r="M62" s="31" t="s">
        <v>472</v>
      </c>
      <c r="N62" s="31" t="str">
        <f>'10.1'!O61</f>
        <v>http://gov.cap.ru/?gov_id=22</v>
      </c>
      <c r="O62" s="81" t="str">
        <f>'10.1'!P61</f>
        <v>http://budget.cap.ru/Menu/Page/1; http://budget.cap.ru/Menu/Page/176</v>
      </c>
      <c r="S62" s="13"/>
    </row>
    <row r="63" spans="1:19" ht="15.75" customHeight="1">
      <c r="A63" s="28" t="s">
        <v>52</v>
      </c>
      <c r="B63" s="31" t="s">
        <v>137</v>
      </c>
      <c r="C63" s="41">
        <f t="shared" si="0"/>
        <v>1</v>
      </c>
      <c r="D63" s="41"/>
      <c r="E63" s="41"/>
      <c r="F63" s="41"/>
      <c r="G63" s="30">
        <f t="shared" si="1"/>
        <v>1</v>
      </c>
      <c r="H63" s="29" t="s">
        <v>239</v>
      </c>
      <c r="I63" s="29" t="s">
        <v>375</v>
      </c>
      <c r="J63" s="29" t="s">
        <v>220</v>
      </c>
      <c r="K63" s="31" t="s">
        <v>226</v>
      </c>
      <c r="L63" s="31" t="s">
        <v>1039</v>
      </c>
      <c r="M63" s="31" t="s">
        <v>486</v>
      </c>
      <c r="N63" s="31" t="str">
        <f>'10.1'!O62</f>
        <v>http://mfin.permkrai.ru/</v>
      </c>
      <c r="O63" s="81" t="str">
        <f>'10.1'!P62</f>
        <v>http://budget.permkrai.ru/</v>
      </c>
      <c r="S63" s="13"/>
    </row>
    <row r="64" spans="1:19" s="7" customFormat="1" ht="15.75" customHeight="1">
      <c r="A64" s="28" t="s">
        <v>53</v>
      </c>
      <c r="B64" s="31" t="s">
        <v>222</v>
      </c>
      <c r="C64" s="41">
        <f t="shared" si="0"/>
        <v>0</v>
      </c>
      <c r="D64" s="41"/>
      <c r="E64" s="41"/>
      <c r="F64" s="41"/>
      <c r="G64" s="30">
        <f t="shared" si="1"/>
        <v>0</v>
      </c>
      <c r="H64" s="29"/>
      <c r="I64" s="29"/>
      <c r="J64" s="29"/>
      <c r="K64" s="29"/>
      <c r="L64" s="29"/>
      <c r="M64" s="31"/>
      <c r="N64" s="31" t="str">
        <f>'10.1'!O63</f>
        <v>http://www.minfin.kirov.ru/</v>
      </c>
      <c r="O64" s="81" t="str">
        <f>'10.1'!P63</f>
        <v>нет</v>
      </c>
      <c r="S64" s="12"/>
    </row>
    <row r="65" spans="1:19" ht="15.75" customHeight="1">
      <c r="A65" s="28" t="s">
        <v>54</v>
      </c>
      <c r="B65" s="31" t="s">
        <v>136</v>
      </c>
      <c r="C65" s="41">
        <f t="shared" si="0"/>
        <v>2</v>
      </c>
      <c r="D65" s="41"/>
      <c r="E65" s="41"/>
      <c r="F65" s="41"/>
      <c r="G65" s="30">
        <f t="shared" si="1"/>
        <v>2</v>
      </c>
      <c r="H65" s="29" t="s">
        <v>225</v>
      </c>
      <c r="I65" s="29" t="s">
        <v>242</v>
      </c>
      <c r="J65" s="31" t="s">
        <v>509</v>
      </c>
      <c r="K65" s="31" t="s">
        <v>226</v>
      </c>
      <c r="L65" s="31" t="s">
        <v>515</v>
      </c>
      <c r="M65" s="31" t="s">
        <v>510</v>
      </c>
      <c r="N65" s="31" t="str">
        <f>'10.1'!O64</f>
        <v>http://mf.nnov.ru/</v>
      </c>
      <c r="O65" s="81" t="str">
        <f>'10.1'!P64</f>
        <v>http://mf.nnov.ru:8025/ </v>
      </c>
      <c r="S65" s="13"/>
    </row>
    <row r="66" spans="1:19" ht="15.75" customHeight="1">
      <c r="A66" s="24" t="s">
        <v>55</v>
      </c>
      <c r="B66" s="31" t="s">
        <v>136</v>
      </c>
      <c r="C66" s="41">
        <f t="shared" si="0"/>
        <v>2</v>
      </c>
      <c r="D66" s="41"/>
      <c r="E66" s="41"/>
      <c r="F66" s="41"/>
      <c r="G66" s="30">
        <f t="shared" si="1"/>
        <v>2</v>
      </c>
      <c r="H66" s="29" t="s">
        <v>225</v>
      </c>
      <c r="I66" s="29" t="s">
        <v>242</v>
      </c>
      <c r="J66" s="29" t="s">
        <v>220</v>
      </c>
      <c r="K66" s="31" t="s">
        <v>226</v>
      </c>
      <c r="L66" s="31" t="s">
        <v>523</v>
      </c>
      <c r="M66" s="31" t="s">
        <v>521</v>
      </c>
      <c r="N66" s="31" t="str">
        <f>'10.1'!O65</f>
        <v>http://minfin.orb.ru/</v>
      </c>
      <c r="O66" s="81" t="str">
        <f>'10.1'!P65</f>
        <v>http://budget.orb.ru/</v>
      </c>
      <c r="S66" s="13"/>
    </row>
    <row r="67" spans="1:19" ht="15.75" customHeight="1">
      <c r="A67" s="28" t="s">
        <v>1042</v>
      </c>
      <c r="B67" s="31" t="s">
        <v>136</v>
      </c>
      <c r="C67" s="41">
        <f t="shared" si="0"/>
        <v>2</v>
      </c>
      <c r="D67" s="41"/>
      <c r="E67" s="41">
        <v>0.5</v>
      </c>
      <c r="F67" s="41"/>
      <c r="G67" s="30">
        <f t="shared" si="1"/>
        <v>1</v>
      </c>
      <c r="H67" s="29" t="s">
        <v>239</v>
      </c>
      <c r="I67" s="29" t="s">
        <v>375</v>
      </c>
      <c r="J67" s="29" t="s">
        <v>220</v>
      </c>
      <c r="K67" s="31" t="s">
        <v>226</v>
      </c>
      <c r="L67" s="31" t="s">
        <v>1045</v>
      </c>
      <c r="M67" s="31" t="s">
        <v>529</v>
      </c>
      <c r="N67" s="31" t="str">
        <f>'10.1'!O66</f>
        <v>http://finance.pnzreg.ru/</v>
      </c>
      <c r="O67" s="81" t="str">
        <f>'10.1'!P66</f>
        <v>нет</v>
      </c>
      <c r="S67" s="12"/>
    </row>
    <row r="68" spans="1:19" ht="15.75" customHeight="1">
      <c r="A68" s="28" t="s">
        <v>57</v>
      </c>
      <c r="B68" s="31" t="s">
        <v>222</v>
      </c>
      <c r="C68" s="41">
        <f t="shared" si="0"/>
        <v>0</v>
      </c>
      <c r="D68" s="41"/>
      <c r="E68" s="41"/>
      <c r="F68" s="41"/>
      <c r="G68" s="30">
        <f t="shared" si="1"/>
        <v>0</v>
      </c>
      <c r="H68" s="29"/>
      <c r="I68" s="29"/>
      <c r="J68" s="29"/>
      <c r="K68" s="29"/>
      <c r="L68" s="29"/>
      <c r="M68" s="31"/>
      <c r="N68" s="31" t="str">
        <f>'10.1'!O67</f>
        <v>http://minfin-samara.ru/</v>
      </c>
      <c r="O68" s="81" t="str">
        <f>'10.1'!P67</f>
        <v>нет</v>
      </c>
      <c r="S68" s="13"/>
    </row>
    <row r="69" spans="1:19" s="7" customFormat="1" ht="15.75" customHeight="1">
      <c r="A69" s="28" t="s">
        <v>58</v>
      </c>
      <c r="B69" s="31" t="s">
        <v>136</v>
      </c>
      <c r="C69" s="41">
        <f t="shared" si="0"/>
        <v>2</v>
      </c>
      <c r="D69" s="30"/>
      <c r="E69" s="30"/>
      <c r="F69" s="30"/>
      <c r="G69" s="30">
        <f t="shared" si="1"/>
        <v>2</v>
      </c>
      <c r="H69" s="29" t="s">
        <v>225</v>
      </c>
      <c r="I69" s="29" t="s">
        <v>242</v>
      </c>
      <c r="J69" s="31" t="s">
        <v>547</v>
      </c>
      <c r="K69" s="31" t="s">
        <v>226</v>
      </c>
      <c r="L69" s="35"/>
      <c r="M69" s="31" t="s">
        <v>546</v>
      </c>
      <c r="N69" s="31" t="str">
        <f>'10.1'!O68</f>
        <v>http://www.saratov.gov.ru/gov/auth/minfin/</v>
      </c>
      <c r="O69" s="81" t="str">
        <f>'10.1'!P68</f>
        <v>http://saratov.ifinmon.ru/</v>
      </c>
      <c r="S69" s="13"/>
    </row>
    <row r="70" spans="1:19" ht="15.75" customHeight="1">
      <c r="A70" s="24" t="s">
        <v>59</v>
      </c>
      <c r="B70" s="31" t="s">
        <v>176</v>
      </c>
      <c r="C70" s="41">
        <f t="shared" si="0"/>
        <v>0</v>
      </c>
      <c r="D70" s="41"/>
      <c r="E70" s="41"/>
      <c r="F70" s="41"/>
      <c r="G70" s="30">
        <f t="shared" si="1"/>
        <v>0</v>
      </c>
      <c r="H70" s="29" t="s">
        <v>294</v>
      </c>
      <c r="I70" s="29" t="s">
        <v>375</v>
      </c>
      <c r="J70" s="29" t="s">
        <v>220</v>
      </c>
      <c r="K70" s="31" t="s">
        <v>226</v>
      </c>
      <c r="L70" s="31" t="s">
        <v>556</v>
      </c>
      <c r="M70" s="31" t="s">
        <v>554</v>
      </c>
      <c r="N70" s="31" t="str">
        <f>'10.1'!O69</f>
        <v>http://ufo.ulntc.ru/</v>
      </c>
      <c r="O70" s="81" t="str">
        <f>'10.1'!P69</f>
        <v>нет</v>
      </c>
      <c r="S70" s="12"/>
    </row>
    <row r="71" spans="1:19" ht="15.75" customHeight="1">
      <c r="A71" s="22" t="s">
        <v>60</v>
      </c>
      <c r="B71" s="34"/>
      <c r="C71" s="46"/>
      <c r="D71" s="46"/>
      <c r="E71" s="46"/>
      <c r="F71" s="46"/>
      <c r="G71" s="27"/>
      <c r="H71" s="26"/>
      <c r="I71" s="26"/>
      <c r="J71" s="26"/>
      <c r="K71" s="26"/>
      <c r="L71" s="26"/>
      <c r="M71" s="34"/>
      <c r="N71" s="34"/>
      <c r="O71" s="82"/>
      <c r="S71" s="13"/>
    </row>
    <row r="72" spans="1:19" ht="15.75" customHeight="1">
      <c r="A72" s="28" t="s">
        <v>61</v>
      </c>
      <c r="B72" s="31" t="s">
        <v>137</v>
      </c>
      <c r="C72" s="41">
        <f t="shared" si="0"/>
        <v>1</v>
      </c>
      <c r="D72" s="41">
        <v>0.5</v>
      </c>
      <c r="E72" s="41"/>
      <c r="F72" s="41"/>
      <c r="G72" s="30">
        <f t="shared" si="1"/>
        <v>0.5</v>
      </c>
      <c r="H72" s="29" t="s">
        <v>239</v>
      </c>
      <c r="I72" s="29" t="s">
        <v>375</v>
      </c>
      <c r="J72" s="29" t="s">
        <v>254</v>
      </c>
      <c r="K72" s="31" t="s">
        <v>226</v>
      </c>
      <c r="L72" s="31" t="s">
        <v>407</v>
      </c>
      <c r="M72" s="31" t="s">
        <v>405</v>
      </c>
      <c r="N72" s="31" t="str">
        <f>'10.1'!O71</f>
        <v>http://finupr.kurganobl.ru/#</v>
      </c>
      <c r="O72" s="81" t="str">
        <f>'10.1'!P71</f>
        <v>нет</v>
      </c>
      <c r="S72" s="13"/>
    </row>
    <row r="73" spans="1:15" ht="15.75" customHeight="1">
      <c r="A73" s="24" t="s">
        <v>62</v>
      </c>
      <c r="B73" s="31" t="s">
        <v>136</v>
      </c>
      <c r="C73" s="41">
        <f t="shared" si="0"/>
        <v>2</v>
      </c>
      <c r="D73" s="41"/>
      <c r="E73" s="41"/>
      <c r="F73" s="41"/>
      <c r="G73" s="30">
        <f t="shared" si="1"/>
        <v>2</v>
      </c>
      <c r="H73" s="29" t="s">
        <v>239</v>
      </c>
      <c r="I73" s="29" t="s">
        <v>242</v>
      </c>
      <c r="J73" s="29" t="s">
        <v>220</v>
      </c>
      <c r="K73" s="31" t="s">
        <v>226</v>
      </c>
      <c r="L73" s="29"/>
      <c r="M73" s="31" t="s">
        <v>412</v>
      </c>
      <c r="N73" s="31" t="str">
        <f>'10.1'!O72</f>
        <v>http://minfin.midural.ru/</v>
      </c>
      <c r="O73" s="81" t="str">
        <f>'10.1'!P72</f>
        <v>http://info.mfural.ru/ebudget/Menu/Page/1</v>
      </c>
    </row>
    <row r="74" spans="1:15" s="7" customFormat="1" ht="15.75" customHeight="1">
      <c r="A74" s="28" t="s">
        <v>63</v>
      </c>
      <c r="B74" s="31" t="s">
        <v>222</v>
      </c>
      <c r="C74" s="41">
        <f aca="true" t="shared" si="2" ref="C74:C100">IF(B74="Да, опубликованы за все отчетные периоды по всем указанным видам доходов",2,IF(B74="Да, опубликованы за все отчетные периоды по отдельным видам доходов",1,0))</f>
        <v>0</v>
      </c>
      <c r="D74" s="41"/>
      <c r="E74" s="41"/>
      <c r="F74" s="41"/>
      <c r="G74" s="30">
        <f aca="true" t="shared" si="3" ref="G74:G100">C74*(1-D74)*(1-E74)*(1-F74)</f>
        <v>0</v>
      </c>
      <c r="H74" s="29"/>
      <c r="I74" s="29"/>
      <c r="J74" s="29"/>
      <c r="K74" s="29"/>
      <c r="L74" s="29"/>
      <c r="M74" s="31"/>
      <c r="N74" s="31" t="str">
        <f>'10.1'!O73</f>
        <v>http://admtyumen.ru/ogv_ru/finance/finance/bugjet.htm; http://admtyumen.ru/ogv_ru/gov/administrative/finance_department/general_information/more.htm?id=10293778@cmsArticle</v>
      </c>
      <c r="O74" s="81" t="str">
        <f>'10.1'!P73</f>
        <v>нет</v>
      </c>
    </row>
    <row r="75" spans="1:15" ht="15.75" customHeight="1">
      <c r="A75" s="24" t="s">
        <v>64</v>
      </c>
      <c r="B75" s="31" t="s">
        <v>222</v>
      </c>
      <c r="C75" s="41">
        <f t="shared" si="2"/>
        <v>0</v>
      </c>
      <c r="D75" s="41"/>
      <c r="E75" s="41"/>
      <c r="F75" s="41"/>
      <c r="G75" s="30">
        <f t="shared" si="3"/>
        <v>0</v>
      </c>
      <c r="H75" s="29"/>
      <c r="I75" s="29"/>
      <c r="J75" s="29"/>
      <c r="K75" s="29"/>
      <c r="L75" s="29"/>
      <c r="M75" s="31"/>
      <c r="N75" s="31" t="str">
        <f>'10.1'!O74</f>
        <v>http://www.minfin74.ru/</v>
      </c>
      <c r="O75" s="81" t="str">
        <f>'10.1'!P74</f>
        <v>нет</v>
      </c>
    </row>
    <row r="76" spans="1:15" s="7" customFormat="1" ht="15.75" customHeight="1">
      <c r="A76" s="31" t="s">
        <v>65</v>
      </c>
      <c r="B76" s="31" t="s">
        <v>136</v>
      </c>
      <c r="C76" s="41">
        <f t="shared" si="2"/>
        <v>2</v>
      </c>
      <c r="D76" s="30"/>
      <c r="E76" s="30"/>
      <c r="F76" s="30"/>
      <c r="G76" s="30">
        <f t="shared" si="3"/>
        <v>2</v>
      </c>
      <c r="H76" s="29" t="s">
        <v>239</v>
      </c>
      <c r="I76" s="29" t="s">
        <v>242</v>
      </c>
      <c r="J76" s="29" t="s">
        <v>220</v>
      </c>
      <c r="K76" s="31" t="s">
        <v>226</v>
      </c>
      <c r="L76" s="35"/>
      <c r="M76" s="31" t="s">
        <v>431</v>
      </c>
      <c r="N76" s="31" t="str">
        <f>'10.1'!O75</f>
        <v>http://www.depfin.admhmao.ru/</v>
      </c>
      <c r="O76" s="81" t="str">
        <f>'10.1'!P75</f>
        <v>нет</v>
      </c>
    </row>
    <row r="77" spans="1:15" ht="15.75" customHeight="1">
      <c r="A77" s="28" t="s">
        <v>66</v>
      </c>
      <c r="B77" s="31" t="s">
        <v>136</v>
      </c>
      <c r="C77" s="41">
        <f t="shared" si="2"/>
        <v>2</v>
      </c>
      <c r="D77" s="41"/>
      <c r="E77" s="41"/>
      <c r="F77" s="41"/>
      <c r="G77" s="30">
        <f t="shared" si="3"/>
        <v>2</v>
      </c>
      <c r="H77" s="29" t="s">
        <v>239</v>
      </c>
      <c r="I77" s="29" t="s">
        <v>242</v>
      </c>
      <c r="J77" s="29" t="s">
        <v>220</v>
      </c>
      <c r="K77" s="31" t="s">
        <v>226</v>
      </c>
      <c r="L77" s="29"/>
      <c r="M77" s="31" t="s">
        <v>436</v>
      </c>
      <c r="N77" s="31" t="str">
        <f>'10.1'!O76</f>
        <v>http://www.yamalfin.ru/index.php</v>
      </c>
      <c r="O77" s="81" t="str">
        <f>'10.1'!P76</f>
        <v>http://monitoring.yanao.ru/yamal/index.php?option=com_content&amp;view=article&amp;id=299&amp;Itemid=717</v>
      </c>
    </row>
    <row r="78" spans="1:15" ht="15.75" customHeight="1">
      <c r="A78" s="22" t="s">
        <v>67</v>
      </c>
      <c r="B78" s="34"/>
      <c r="C78" s="46"/>
      <c r="D78" s="46"/>
      <c r="E78" s="46"/>
      <c r="F78" s="46"/>
      <c r="G78" s="27"/>
      <c r="H78" s="26"/>
      <c r="I78" s="26"/>
      <c r="J78" s="26"/>
      <c r="K78" s="26"/>
      <c r="L78" s="26"/>
      <c r="M78" s="34"/>
      <c r="N78" s="34"/>
      <c r="O78" s="82"/>
    </row>
    <row r="79" spans="1:15" ht="15.75" customHeight="1">
      <c r="A79" s="28" t="s">
        <v>68</v>
      </c>
      <c r="B79" s="31" t="s">
        <v>136</v>
      </c>
      <c r="C79" s="41">
        <f t="shared" si="2"/>
        <v>2</v>
      </c>
      <c r="D79" s="41"/>
      <c r="E79" s="41"/>
      <c r="F79" s="41"/>
      <c r="G79" s="30">
        <f t="shared" si="3"/>
        <v>2</v>
      </c>
      <c r="H79" s="29" t="s">
        <v>239</v>
      </c>
      <c r="I79" s="29" t="s">
        <v>242</v>
      </c>
      <c r="J79" s="29" t="s">
        <v>220</v>
      </c>
      <c r="K79" s="31" t="s">
        <v>226</v>
      </c>
      <c r="L79" s="29"/>
      <c r="M79" s="31" t="s">
        <v>303</v>
      </c>
      <c r="N79" s="31" t="str">
        <f>'10.1'!O78</f>
        <v>http://www.minfin-altai.ru/</v>
      </c>
      <c r="O79" s="81" t="str">
        <f>'10.1'!P78</f>
        <v>http://www.open.minfin-altai.ru/</v>
      </c>
    </row>
    <row r="80" spans="1:15" ht="15.75" customHeight="1">
      <c r="A80" s="24" t="s">
        <v>69</v>
      </c>
      <c r="B80" s="31" t="s">
        <v>136</v>
      </c>
      <c r="C80" s="41">
        <f t="shared" si="2"/>
        <v>2</v>
      </c>
      <c r="D80" s="41"/>
      <c r="E80" s="41"/>
      <c r="F80" s="41"/>
      <c r="G80" s="30">
        <f t="shared" si="3"/>
        <v>2</v>
      </c>
      <c r="H80" s="29" t="s">
        <v>225</v>
      </c>
      <c r="I80" s="29" t="s">
        <v>242</v>
      </c>
      <c r="J80" s="31" t="s">
        <v>312</v>
      </c>
      <c r="K80" s="31" t="s">
        <v>226</v>
      </c>
      <c r="L80" s="31"/>
      <c r="M80" s="31" t="s">
        <v>311</v>
      </c>
      <c r="N80" s="31" t="str">
        <f>'10.1'!O79</f>
        <v>http://minfinrb.ru/</v>
      </c>
      <c r="O80" s="81" t="str">
        <f>'10.1'!P79</f>
        <v>http://budget.govrb.ru/ebudget/Menu/Page/1</v>
      </c>
    </row>
    <row r="81" spans="1:15" ht="15.75" customHeight="1">
      <c r="A81" s="28" t="s">
        <v>70</v>
      </c>
      <c r="B81" s="31" t="s">
        <v>176</v>
      </c>
      <c r="C81" s="41">
        <f t="shared" si="2"/>
        <v>0</v>
      </c>
      <c r="D81" s="41"/>
      <c r="E81" s="41"/>
      <c r="F81" s="41"/>
      <c r="G81" s="30">
        <f t="shared" si="3"/>
        <v>0</v>
      </c>
      <c r="H81" s="29" t="s">
        <v>234</v>
      </c>
      <c r="I81" s="29" t="s">
        <v>244</v>
      </c>
      <c r="J81" s="29" t="s">
        <v>296</v>
      </c>
      <c r="K81" s="31" t="s">
        <v>226</v>
      </c>
      <c r="L81" s="31" t="s">
        <v>329</v>
      </c>
      <c r="M81" s="31" t="s">
        <v>328</v>
      </c>
      <c r="N81" s="31" t="str">
        <f>'10.1'!O80</f>
        <v>http://www.minfintuva.ru/old/</v>
      </c>
      <c r="O81" s="81" t="str">
        <f>'10.1'!P80</f>
        <v>http://budget17.ru/# (не актуализируется)</v>
      </c>
    </row>
    <row r="82" spans="1:15" ht="15.75" customHeight="1">
      <c r="A82" s="28" t="s">
        <v>71</v>
      </c>
      <c r="B82" s="31" t="s">
        <v>222</v>
      </c>
      <c r="C82" s="41">
        <f t="shared" si="2"/>
        <v>0</v>
      </c>
      <c r="D82" s="41"/>
      <c r="E82" s="41"/>
      <c r="F82" s="41"/>
      <c r="G82" s="30">
        <f t="shared" si="3"/>
        <v>0</v>
      </c>
      <c r="H82" s="29"/>
      <c r="I82" s="29"/>
      <c r="J82" s="29"/>
      <c r="K82" s="29"/>
      <c r="L82" s="29"/>
      <c r="M82" s="31"/>
      <c r="N82" s="31" t="str">
        <f>'10.1'!O81</f>
        <v>http://r-19.ru/authorities/ministry-of-finance-of-the-republic-of-khakassia/common/gosudarstvennye-finansy-respubliki-khakasiya/</v>
      </c>
      <c r="O82" s="81" t="str">
        <f>'10.1'!P81</f>
        <v>нет</v>
      </c>
    </row>
    <row r="83" spans="1:15" ht="15.75" customHeight="1">
      <c r="A83" s="28" t="s">
        <v>72</v>
      </c>
      <c r="B83" s="31" t="s">
        <v>136</v>
      </c>
      <c r="C83" s="41">
        <f t="shared" si="2"/>
        <v>2</v>
      </c>
      <c r="D83" s="41"/>
      <c r="E83" s="41"/>
      <c r="F83" s="41"/>
      <c r="G83" s="30">
        <f t="shared" si="3"/>
        <v>2</v>
      </c>
      <c r="H83" s="29" t="s">
        <v>239</v>
      </c>
      <c r="I83" s="29" t="s">
        <v>242</v>
      </c>
      <c r="J83" s="31" t="s">
        <v>339</v>
      </c>
      <c r="K83" s="31" t="s">
        <v>226</v>
      </c>
      <c r="L83" s="29"/>
      <c r="M83" s="31" t="s">
        <v>340</v>
      </c>
      <c r="N83" s="31" t="str">
        <f>'10.1'!O82</f>
        <v>http://fin22.ru/</v>
      </c>
      <c r="O83" s="81" t="str">
        <f>'10.1'!P82</f>
        <v>нет</v>
      </c>
    </row>
    <row r="84" spans="1:15" ht="15.75" customHeight="1">
      <c r="A84" s="28" t="s">
        <v>73</v>
      </c>
      <c r="B84" s="31" t="s">
        <v>222</v>
      </c>
      <c r="C84" s="41">
        <f t="shared" si="2"/>
        <v>0</v>
      </c>
      <c r="D84" s="41"/>
      <c r="E84" s="41"/>
      <c r="F84" s="41"/>
      <c r="G84" s="30">
        <f t="shared" si="3"/>
        <v>0</v>
      </c>
      <c r="H84" s="29"/>
      <c r="I84" s="29"/>
      <c r="J84" s="29"/>
      <c r="K84" s="29"/>
      <c r="L84" s="29"/>
      <c r="M84" s="31"/>
      <c r="N84" s="31" t="str">
        <f>'10.1'!O83</f>
        <v>http://минфин.забайкальскийкрай.рф/</v>
      </c>
      <c r="O84" s="81" t="str">
        <f>'10.1'!P83</f>
        <v>нет</v>
      </c>
    </row>
    <row r="85" spans="1:15" ht="15.75" customHeight="1">
      <c r="A85" s="24" t="s">
        <v>74</v>
      </c>
      <c r="B85" s="31" t="s">
        <v>136</v>
      </c>
      <c r="C85" s="41">
        <f t="shared" si="2"/>
        <v>2</v>
      </c>
      <c r="D85" s="41"/>
      <c r="E85" s="41"/>
      <c r="F85" s="41"/>
      <c r="G85" s="30">
        <f t="shared" si="3"/>
        <v>2</v>
      </c>
      <c r="H85" s="29" t="s">
        <v>239</v>
      </c>
      <c r="I85" s="29" t="s">
        <v>242</v>
      </c>
      <c r="J85" s="29" t="s">
        <v>220</v>
      </c>
      <c r="K85" s="31" t="s">
        <v>226</v>
      </c>
      <c r="L85" s="29"/>
      <c r="M85" s="31" t="s">
        <v>354</v>
      </c>
      <c r="N85" s="31" t="str">
        <f>'10.1'!O84</f>
        <v>http://minfin.krskstate.ru/</v>
      </c>
      <c r="O85" s="81" t="str">
        <f>'10.1'!P84</f>
        <v>нет</v>
      </c>
    </row>
    <row r="86" spans="1:15" ht="15.75" customHeight="1">
      <c r="A86" s="28" t="s">
        <v>75</v>
      </c>
      <c r="B86" s="31" t="s">
        <v>136</v>
      </c>
      <c r="C86" s="41">
        <f t="shared" si="2"/>
        <v>2</v>
      </c>
      <c r="D86" s="41"/>
      <c r="E86" s="41"/>
      <c r="F86" s="41"/>
      <c r="G86" s="30">
        <f t="shared" si="3"/>
        <v>2</v>
      </c>
      <c r="H86" s="29" t="s">
        <v>239</v>
      </c>
      <c r="I86" s="29" t="s">
        <v>242</v>
      </c>
      <c r="J86" s="29" t="s">
        <v>220</v>
      </c>
      <c r="K86" s="31" t="s">
        <v>226</v>
      </c>
      <c r="L86" s="29"/>
      <c r="M86" s="31" t="s">
        <v>361</v>
      </c>
      <c r="N86" s="31" t="str">
        <f>'10.1'!O85</f>
        <v>http://gfu.ru/</v>
      </c>
      <c r="O86" s="81" t="str">
        <f>'10.1'!P85</f>
        <v>http://openbudget.gfu.ru/</v>
      </c>
    </row>
    <row r="87" spans="1:15" s="7" customFormat="1" ht="15.75" customHeight="1">
      <c r="A87" s="28" t="s">
        <v>76</v>
      </c>
      <c r="B87" s="31" t="s">
        <v>136</v>
      </c>
      <c r="C87" s="41">
        <f t="shared" si="2"/>
        <v>2</v>
      </c>
      <c r="D87" s="41"/>
      <c r="E87" s="41"/>
      <c r="F87" s="41"/>
      <c r="G87" s="30">
        <f t="shared" si="3"/>
        <v>2</v>
      </c>
      <c r="H87" s="29" t="s">
        <v>239</v>
      </c>
      <c r="I87" s="29" t="s">
        <v>242</v>
      </c>
      <c r="J87" s="29" t="s">
        <v>220</v>
      </c>
      <c r="K87" s="31" t="s">
        <v>226</v>
      </c>
      <c r="L87" s="29"/>
      <c r="M87" s="31" t="s">
        <v>365</v>
      </c>
      <c r="N87" s="31" t="str">
        <f>'10.1'!O86</f>
        <v>http://www.ofukem.ru/</v>
      </c>
      <c r="O87" s="81" t="str">
        <f>'10.1'!P86</f>
        <v>нет</v>
      </c>
    </row>
    <row r="88" spans="1:15" ht="15.75" customHeight="1">
      <c r="A88" s="28" t="s">
        <v>77</v>
      </c>
      <c r="B88" s="31" t="s">
        <v>137</v>
      </c>
      <c r="C88" s="41">
        <f t="shared" si="2"/>
        <v>1</v>
      </c>
      <c r="D88" s="41"/>
      <c r="E88" s="41"/>
      <c r="F88" s="41"/>
      <c r="G88" s="30">
        <f t="shared" si="3"/>
        <v>1</v>
      </c>
      <c r="H88" s="29" t="s">
        <v>239</v>
      </c>
      <c r="I88" s="29" t="s">
        <v>375</v>
      </c>
      <c r="J88" s="29" t="s">
        <v>220</v>
      </c>
      <c r="K88" s="31" t="s">
        <v>226</v>
      </c>
      <c r="L88" s="31" t="s">
        <v>380</v>
      </c>
      <c r="M88" s="31" t="s">
        <v>373</v>
      </c>
      <c r="N88" s="31" t="str">
        <f>'10.1'!O87</f>
        <v>http://www.mfnso.nso.ru/</v>
      </c>
      <c r="O88" s="81" t="str">
        <f>'10.1'!P87</f>
        <v>нет</v>
      </c>
    </row>
    <row r="89" spans="1:15" s="7" customFormat="1" ht="15.75" customHeight="1">
      <c r="A89" s="24" t="s">
        <v>78</v>
      </c>
      <c r="B89" s="31" t="s">
        <v>136</v>
      </c>
      <c r="C89" s="41">
        <f t="shared" si="2"/>
        <v>2</v>
      </c>
      <c r="D89" s="30"/>
      <c r="E89" s="30"/>
      <c r="F89" s="30"/>
      <c r="G89" s="30">
        <f t="shared" si="3"/>
        <v>2</v>
      </c>
      <c r="H89" s="29" t="s">
        <v>239</v>
      </c>
      <c r="I89" s="29" t="s">
        <v>242</v>
      </c>
      <c r="J89" s="29" t="s">
        <v>220</v>
      </c>
      <c r="K89" s="31" t="s">
        <v>226</v>
      </c>
      <c r="L89" s="35"/>
      <c r="M89" s="31" t="s">
        <v>388</v>
      </c>
      <c r="N89" s="31" t="str">
        <f>'10.1'!O88</f>
        <v>http://mf.omskportal.ru/</v>
      </c>
      <c r="O89" s="81" t="str">
        <f>'10.1'!P88</f>
        <v>http://budget.omsk.ifinmon.ru/</v>
      </c>
    </row>
    <row r="90" spans="1:15" ht="15.75" customHeight="1">
      <c r="A90" s="28" t="s">
        <v>79</v>
      </c>
      <c r="B90" s="31" t="s">
        <v>176</v>
      </c>
      <c r="C90" s="41">
        <f t="shared" si="2"/>
        <v>0</v>
      </c>
      <c r="D90" s="41"/>
      <c r="E90" s="41"/>
      <c r="F90" s="41"/>
      <c r="G90" s="30">
        <f t="shared" si="3"/>
        <v>0</v>
      </c>
      <c r="H90" s="29" t="s">
        <v>294</v>
      </c>
      <c r="I90" s="29" t="s">
        <v>242</v>
      </c>
      <c r="J90" s="29" t="s">
        <v>220</v>
      </c>
      <c r="K90" s="31" t="s">
        <v>226</v>
      </c>
      <c r="L90" s="31" t="s">
        <v>399</v>
      </c>
      <c r="M90" s="81" t="s">
        <v>396</v>
      </c>
      <c r="N90" s="31" t="str">
        <f>'10.1'!O89</f>
        <v>http://www.findep.org/</v>
      </c>
      <c r="O90" s="81" t="str">
        <f>'10.1'!P89</f>
        <v>http://open.findep.org/ - не загружается</v>
      </c>
    </row>
    <row r="91" spans="1:15" ht="15.75" customHeight="1">
      <c r="A91" s="22" t="s">
        <v>80</v>
      </c>
      <c r="B91" s="34"/>
      <c r="C91" s="46"/>
      <c r="D91" s="46"/>
      <c r="E91" s="46"/>
      <c r="F91" s="46"/>
      <c r="G91" s="27"/>
      <c r="H91" s="26"/>
      <c r="I91" s="26"/>
      <c r="J91" s="26"/>
      <c r="K91" s="26"/>
      <c r="L91" s="26"/>
      <c r="M91" s="26"/>
      <c r="N91" s="34"/>
      <c r="O91" s="82"/>
    </row>
    <row r="92" spans="1:15" ht="15.75" customHeight="1">
      <c r="A92" s="28" t="s">
        <v>81</v>
      </c>
      <c r="B92" s="31" t="s">
        <v>222</v>
      </c>
      <c r="C92" s="41">
        <f t="shared" si="2"/>
        <v>0</v>
      </c>
      <c r="D92" s="41"/>
      <c r="E92" s="41"/>
      <c r="F92" s="41"/>
      <c r="G92" s="30">
        <f t="shared" si="3"/>
        <v>0</v>
      </c>
      <c r="H92" s="29"/>
      <c r="I92" s="29"/>
      <c r="J92" s="29"/>
      <c r="K92" s="29"/>
      <c r="L92" s="29"/>
      <c r="M92" s="31"/>
      <c r="N92" s="31" t="str">
        <f>'10.1'!O91</f>
        <v>https://minfin.sakha.gov.ru/</v>
      </c>
      <c r="O92" s="81" t="str">
        <f>'10.1'!P91</f>
        <v>http://budget.sakha.gov.ru/ebudget/Menu/Page/215</v>
      </c>
    </row>
    <row r="93" spans="1:15" ht="15.75" customHeight="1">
      <c r="A93" s="28" t="s">
        <v>82</v>
      </c>
      <c r="B93" s="31" t="s">
        <v>222</v>
      </c>
      <c r="C93" s="41">
        <f t="shared" si="2"/>
        <v>0</v>
      </c>
      <c r="D93" s="41"/>
      <c r="E93" s="41"/>
      <c r="F93" s="41"/>
      <c r="G93" s="30">
        <f t="shared" si="3"/>
        <v>0</v>
      </c>
      <c r="H93" s="29"/>
      <c r="I93" s="29"/>
      <c r="J93" s="29"/>
      <c r="K93" s="29"/>
      <c r="L93" s="29"/>
      <c r="M93" s="31"/>
      <c r="N93" s="31" t="str">
        <f>'10.1'!O92</f>
        <v>http://www.kamgov.ru/minfin</v>
      </c>
      <c r="O93" s="81" t="str">
        <f>'10.1'!P92</f>
        <v>http://openbudget.kamgov.ru/Dashboard#/main</v>
      </c>
    </row>
    <row r="94" spans="1:15" ht="15.75" customHeight="1">
      <c r="A94" s="28" t="s">
        <v>83</v>
      </c>
      <c r="B94" s="31" t="s">
        <v>137</v>
      </c>
      <c r="C94" s="41">
        <f t="shared" si="2"/>
        <v>1</v>
      </c>
      <c r="D94" s="41"/>
      <c r="E94" s="41"/>
      <c r="F94" s="41"/>
      <c r="G94" s="30">
        <f t="shared" si="3"/>
        <v>1</v>
      </c>
      <c r="H94" s="29" t="s">
        <v>239</v>
      </c>
      <c r="I94" s="29" t="s">
        <v>375</v>
      </c>
      <c r="J94" s="29" t="s">
        <v>220</v>
      </c>
      <c r="K94" s="31" t="s">
        <v>226</v>
      </c>
      <c r="L94" s="31" t="s">
        <v>377</v>
      </c>
      <c r="M94" s="81" t="s">
        <v>980</v>
      </c>
      <c r="N94" s="31" t="str">
        <f>'10.1'!O93</f>
        <v>http://primorsky.ru/authorities/executive-agencies/departments/finance/</v>
      </c>
      <c r="O94" s="81" t="str">
        <f>'10.1'!P93</f>
        <v>http://ebudget.primorsky.ru/Menu/Page/1</v>
      </c>
    </row>
    <row r="95" spans="1:15" ht="15.75" customHeight="1">
      <c r="A95" s="24" t="s">
        <v>84</v>
      </c>
      <c r="B95" s="31" t="s">
        <v>137</v>
      </c>
      <c r="C95" s="41">
        <f t="shared" si="2"/>
        <v>1</v>
      </c>
      <c r="D95" s="41">
        <v>0.5</v>
      </c>
      <c r="E95" s="41"/>
      <c r="F95" s="41"/>
      <c r="G95" s="30">
        <f t="shared" si="3"/>
        <v>0.5</v>
      </c>
      <c r="H95" s="29" t="s">
        <v>239</v>
      </c>
      <c r="I95" s="29" t="s">
        <v>375</v>
      </c>
      <c r="J95" s="29" t="s">
        <v>254</v>
      </c>
      <c r="K95" s="31" t="s">
        <v>226</v>
      </c>
      <c r="L95" s="31" t="s">
        <v>378</v>
      </c>
      <c r="M95" s="31" t="s">
        <v>255</v>
      </c>
      <c r="N95" s="31" t="str">
        <f>'10.1'!O94</f>
        <v>https://minfin.khabkrai.ru/portal/Menu/Page/1</v>
      </c>
      <c r="O95" s="81" t="str">
        <f>'10.1'!P94</f>
        <v>https://minfin.khabkrai.ru/civils/Menu/Page/1</v>
      </c>
    </row>
    <row r="96" spans="1:15" ht="15.75" customHeight="1">
      <c r="A96" s="28" t="s">
        <v>85</v>
      </c>
      <c r="B96" s="31" t="s">
        <v>222</v>
      </c>
      <c r="C96" s="41">
        <f t="shared" si="2"/>
        <v>0</v>
      </c>
      <c r="D96" s="41"/>
      <c r="E96" s="41"/>
      <c r="F96" s="41"/>
      <c r="G96" s="30">
        <f t="shared" si="3"/>
        <v>0</v>
      </c>
      <c r="H96" s="29"/>
      <c r="I96" s="29"/>
      <c r="J96" s="29"/>
      <c r="K96" s="29"/>
      <c r="L96" s="29"/>
      <c r="M96" s="31"/>
      <c r="N96" s="31" t="str">
        <f>'10.1'!O95</f>
        <v>http://www.fin.amurobl.ru/; http://www.amurobl.ru/wps/portal/Main/gov/iogv/ministry/fin/!ut/p/c5/04_SB8K8xLLM9MSSzPy8xBz9CP0os3gTAwN_RydDRwN_d3MDA09HHxfLEBdDYwM3A30v_aj0nPwkoEo_j_zcVP2C7EBFABA6iyY!/dl3/d3/L2dBISEvZ0FBIS9nQSEh/</v>
      </c>
      <c r="O96" s="81" t="str">
        <f>'10.1'!P95</f>
        <v>нет</v>
      </c>
    </row>
    <row r="97" spans="1:15" ht="15.75" customHeight="1">
      <c r="A97" s="28" t="s">
        <v>86</v>
      </c>
      <c r="B97" s="31" t="s">
        <v>222</v>
      </c>
      <c r="C97" s="41">
        <f t="shared" si="2"/>
        <v>0</v>
      </c>
      <c r="D97" s="41"/>
      <c r="E97" s="41"/>
      <c r="F97" s="41"/>
      <c r="G97" s="30">
        <f t="shared" si="3"/>
        <v>0</v>
      </c>
      <c r="H97" s="29"/>
      <c r="I97" s="29"/>
      <c r="J97" s="29"/>
      <c r="K97" s="29"/>
      <c r="L97" s="29"/>
      <c r="M97" s="31"/>
      <c r="N97" s="31" t="str">
        <f>'10.1'!O96</f>
        <v>http://minfin.49gov.ru/</v>
      </c>
      <c r="O97" s="81" t="str">
        <f>'10.1'!P96</f>
        <v>http://iis.minfin.49gov.ru/ebudget/Menu/Page/1</v>
      </c>
    </row>
    <row r="98" spans="1:15" ht="15.75" customHeight="1">
      <c r="A98" s="24" t="s">
        <v>87</v>
      </c>
      <c r="B98" s="31" t="s">
        <v>136</v>
      </c>
      <c r="C98" s="41">
        <f t="shared" si="2"/>
        <v>2</v>
      </c>
      <c r="D98" s="41"/>
      <c r="E98" s="41"/>
      <c r="F98" s="41"/>
      <c r="G98" s="30">
        <f t="shared" si="3"/>
        <v>2</v>
      </c>
      <c r="H98" s="29" t="s">
        <v>225</v>
      </c>
      <c r="I98" s="29" t="s">
        <v>242</v>
      </c>
      <c r="J98" s="29" t="s">
        <v>220</v>
      </c>
      <c r="K98" s="31" t="s">
        <v>226</v>
      </c>
      <c r="L98" s="29"/>
      <c r="M98" s="31" t="s">
        <v>283</v>
      </c>
      <c r="N98" s="31" t="str">
        <f>'10.1'!O97</f>
        <v>http://sakhminfin.ru/</v>
      </c>
      <c r="O98" s="81" t="str">
        <f>'10.1'!P97</f>
        <v>http://openbudget.sakhminfin.ru/Menu/Page/272</v>
      </c>
    </row>
    <row r="99" spans="1:15" s="89" customFormat="1" ht="15.75" customHeight="1">
      <c r="A99" s="28" t="s">
        <v>88</v>
      </c>
      <c r="B99" s="31" t="s">
        <v>222</v>
      </c>
      <c r="C99" s="41">
        <f t="shared" si="2"/>
        <v>0</v>
      </c>
      <c r="D99" s="88"/>
      <c r="E99" s="88"/>
      <c r="F99" s="88"/>
      <c r="G99" s="30">
        <f t="shared" si="3"/>
        <v>0</v>
      </c>
      <c r="H99" s="87"/>
      <c r="I99" s="29"/>
      <c r="J99" s="87"/>
      <c r="K99" s="87"/>
      <c r="L99" s="87"/>
      <c r="M99" s="31"/>
      <c r="N99" s="31" t="str">
        <f>'10.1'!O98</f>
        <v>http://www.eao.ru/isp-vlast/finansovoe-upravlenie-pravitelstva/</v>
      </c>
      <c r="O99" s="81" t="str">
        <f>'10.1'!P98</f>
        <v>нет</v>
      </c>
    </row>
    <row r="100" spans="1:15" ht="15.75" customHeight="1">
      <c r="A100" s="28" t="s">
        <v>89</v>
      </c>
      <c r="B100" s="31" t="s">
        <v>222</v>
      </c>
      <c r="C100" s="41">
        <f t="shared" si="2"/>
        <v>0</v>
      </c>
      <c r="D100" s="43"/>
      <c r="E100" s="43"/>
      <c r="F100" s="43"/>
      <c r="G100" s="30">
        <f t="shared" si="3"/>
        <v>0</v>
      </c>
      <c r="H100" s="39"/>
      <c r="I100" s="29"/>
      <c r="J100" s="39"/>
      <c r="K100" s="39"/>
      <c r="L100" s="29"/>
      <c r="M100" s="31"/>
      <c r="N100" s="31" t="str">
        <f>'10.1'!O99</f>
        <v>http://чукотка.рф/power/administrative_setting/Dep_fin_ecom/</v>
      </c>
      <c r="O100" s="81" t="str">
        <f>'10.1'!P99</f>
        <v>нет</v>
      </c>
    </row>
    <row r="101" spans="1:15" ht="15">
      <c r="A101" s="92" t="s">
        <v>1044</v>
      </c>
      <c r="B101" s="15"/>
      <c r="C101" s="15"/>
      <c r="D101" s="15"/>
      <c r="E101" s="15"/>
      <c r="F101" s="15"/>
      <c r="G101" s="32"/>
      <c r="H101" s="15"/>
      <c r="I101" s="15"/>
      <c r="J101" s="15"/>
      <c r="K101" s="15"/>
      <c r="L101" s="15"/>
      <c r="M101" s="15"/>
      <c r="N101" s="15"/>
      <c r="O101" s="15"/>
    </row>
    <row r="107" spans="1:14" ht="15">
      <c r="A107" s="8"/>
      <c r="B107" s="8"/>
      <c r="C107" s="8"/>
      <c r="D107" s="8"/>
      <c r="E107" s="8"/>
      <c r="F107" s="8"/>
      <c r="G107" s="9"/>
      <c r="H107" s="8"/>
      <c r="I107" s="8"/>
      <c r="J107" s="8"/>
      <c r="K107" s="8"/>
      <c r="L107" s="8"/>
      <c r="M107" s="8"/>
      <c r="N107" s="8"/>
    </row>
    <row r="111" spans="1:14" ht="15">
      <c r="A111" s="8"/>
      <c r="B111" s="8"/>
      <c r="C111" s="8"/>
      <c r="D111" s="8"/>
      <c r="E111" s="8"/>
      <c r="F111" s="8"/>
      <c r="G111" s="9"/>
      <c r="H111" s="8"/>
      <c r="I111" s="8"/>
      <c r="J111" s="8"/>
      <c r="K111" s="8"/>
      <c r="L111" s="8"/>
      <c r="M111" s="8"/>
      <c r="N111" s="8"/>
    </row>
    <row r="114" spans="1:14" ht="15">
      <c r="A114" s="8"/>
      <c r="B114" s="8"/>
      <c r="C114" s="8"/>
      <c r="D114" s="8"/>
      <c r="E114" s="8"/>
      <c r="F114" s="8"/>
      <c r="G114" s="9"/>
      <c r="H114" s="8"/>
      <c r="I114" s="8"/>
      <c r="J114" s="8"/>
      <c r="K114" s="8"/>
      <c r="L114" s="8"/>
      <c r="M114" s="8"/>
      <c r="N114" s="8"/>
    </row>
    <row r="118" spans="1:14" ht="15">
      <c r="A118" s="8"/>
      <c r="B118" s="8"/>
      <c r="C118" s="8"/>
      <c r="D118" s="8"/>
      <c r="E118" s="8"/>
      <c r="F118" s="8"/>
      <c r="G118" s="9"/>
      <c r="H118" s="8"/>
      <c r="I118" s="8"/>
      <c r="J118" s="8"/>
      <c r="K118" s="8"/>
      <c r="L118" s="8"/>
      <c r="M118" s="8"/>
      <c r="N118" s="8"/>
    </row>
    <row r="121" spans="1:14" ht="15">
      <c r="A121" s="8"/>
      <c r="B121" s="8"/>
      <c r="C121" s="8"/>
      <c r="D121" s="8"/>
      <c r="E121" s="8"/>
      <c r="F121" s="8"/>
      <c r="G121" s="9"/>
      <c r="H121" s="8"/>
      <c r="I121" s="8"/>
      <c r="J121" s="8"/>
      <c r="K121" s="8"/>
      <c r="L121" s="8"/>
      <c r="M121" s="8"/>
      <c r="N121" s="8"/>
    </row>
    <row r="125" spans="1:14" ht="15">
      <c r="A125" s="8"/>
      <c r="B125" s="8"/>
      <c r="C125" s="8"/>
      <c r="D125" s="8"/>
      <c r="E125" s="8"/>
      <c r="F125" s="8"/>
      <c r="G125" s="9"/>
      <c r="H125" s="8"/>
      <c r="I125" s="8"/>
      <c r="J125" s="8"/>
      <c r="K125" s="8"/>
      <c r="L125" s="8"/>
      <c r="M125" s="8"/>
      <c r="N125" s="8"/>
    </row>
  </sheetData>
  <sheetProtection/>
  <autoFilter ref="A8:O8"/>
  <mergeCells count="18">
    <mergeCell ref="N3:O3"/>
    <mergeCell ref="C4:C7"/>
    <mergeCell ref="D4:D7"/>
    <mergeCell ref="E4:E7"/>
    <mergeCell ref="F4:F7"/>
    <mergeCell ref="I3:I7"/>
    <mergeCell ref="N4:N7"/>
    <mergeCell ref="G4:G7"/>
    <mergeCell ref="A1:O1"/>
    <mergeCell ref="A2:O2"/>
    <mergeCell ref="A3:A7"/>
    <mergeCell ref="C3:G3"/>
    <mergeCell ref="H3:H7"/>
    <mergeCell ref="J3:J7"/>
    <mergeCell ref="K3:K7"/>
    <mergeCell ref="L3:L7"/>
    <mergeCell ref="M3:M7"/>
    <mergeCell ref="O4:O7"/>
  </mergeCells>
  <dataValidations count="3">
    <dataValidation type="list" allowBlank="1" showInputMessage="1" showErrorMessage="1" sqref="B8:G8">
      <formula1>$B$6:$B$7</formula1>
    </dataValidation>
    <dataValidation type="list" allowBlank="1" showInputMessage="1" showErrorMessage="1" sqref="L8:N8">
      <formula1>'10.9'!#REF!</formula1>
    </dataValidation>
    <dataValidation type="list" allowBlank="1" showInputMessage="1" showErrorMessage="1" sqref="B9:B100">
      <formula1>$B$4:$B$7</formula1>
    </dataValidation>
  </dataValidations>
  <hyperlinks>
    <hyperlink ref="M9" r:id="rId1" display="http://beldepfin.ru/ispolnenie-konsolidirovannogo-byudzhe/"/>
    <hyperlink ref="M15" r:id="rId2" display="http://depfin.adm44.ru/info/nalog/sved/index.aspx"/>
    <hyperlink ref="M94" r:id="rId3" display="http://ebudget.primorsky.ru/Menu/Page/328"/>
    <hyperlink ref="M90" r:id="rId4" display="http://www.findep.org/kvartal-16.html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0" r:id="rId5"/>
  <headerFooter>
    <oddFooter>&amp;C&amp;"Times New Roman,обычный"&amp;8&amp;A&amp;R&amp;P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M83" sqref="M83"/>
    </sheetView>
  </sheetViews>
  <sheetFormatPr defaultColWidth="8.8515625" defaultRowHeight="15"/>
  <cols>
    <col min="1" max="1" width="33.421875" style="3" customWidth="1"/>
    <col min="2" max="2" width="48.8515625" style="3" customWidth="1"/>
    <col min="3" max="3" width="6.7109375" style="3" customWidth="1"/>
    <col min="4" max="4" width="7.7109375" style="3" customWidth="1"/>
    <col min="5" max="6" width="6.7109375" style="3" customWidth="1"/>
    <col min="7" max="7" width="6.7109375" style="10" customWidth="1"/>
    <col min="8" max="8" width="15.7109375" style="3" customWidth="1"/>
    <col min="9" max="9" width="18.57421875" style="100" customWidth="1"/>
    <col min="10" max="11" width="12.8515625" style="3" customWidth="1"/>
    <col min="12" max="12" width="22.140625" style="3" customWidth="1"/>
    <col min="13" max="13" width="18.8515625" style="103" customWidth="1"/>
    <col min="14" max="14" width="20.7109375" style="3" customWidth="1"/>
    <col min="15" max="15" width="20.7109375" style="1" customWidth="1"/>
    <col min="16" max="16384" width="8.8515625" style="1" customWidth="1"/>
  </cols>
  <sheetData>
    <row r="1" spans="1:15" s="5" customFormat="1" ht="22.5" customHeight="1">
      <c r="A1" s="144" t="s">
        <v>204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5"/>
    </row>
    <row r="2" spans="1:15" s="5" customFormat="1" ht="22.5" customHeight="1">
      <c r="A2" s="146" t="s">
        <v>1031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5" ht="63.75" customHeight="1">
      <c r="A3" s="136" t="s">
        <v>102</v>
      </c>
      <c r="B3" s="111" t="s">
        <v>205</v>
      </c>
      <c r="C3" s="148" t="s">
        <v>203</v>
      </c>
      <c r="D3" s="149"/>
      <c r="E3" s="149"/>
      <c r="F3" s="149"/>
      <c r="G3" s="149"/>
      <c r="H3" s="136" t="s">
        <v>240</v>
      </c>
      <c r="I3" s="136" t="s">
        <v>243</v>
      </c>
      <c r="J3" s="136" t="s">
        <v>186</v>
      </c>
      <c r="K3" s="136" t="s">
        <v>187</v>
      </c>
      <c r="L3" s="136" t="s">
        <v>110</v>
      </c>
      <c r="M3" s="136" t="s">
        <v>95</v>
      </c>
      <c r="N3" s="150" t="s">
        <v>115</v>
      </c>
      <c r="O3" s="151"/>
    </row>
    <row r="4" spans="1:15" ht="16.5" customHeight="1">
      <c r="A4" s="142"/>
      <c r="B4" s="33" t="s">
        <v>139</v>
      </c>
      <c r="C4" s="136" t="s">
        <v>98</v>
      </c>
      <c r="D4" s="136" t="s">
        <v>111</v>
      </c>
      <c r="E4" s="136" t="s">
        <v>112</v>
      </c>
      <c r="F4" s="136" t="s">
        <v>113</v>
      </c>
      <c r="G4" s="139" t="s">
        <v>103</v>
      </c>
      <c r="H4" s="142"/>
      <c r="I4" s="137"/>
      <c r="J4" s="137"/>
      <c r="K4" s="137"/>
      <c r="L4" s="142"/>
      <c r="M4" s="142"/>
      <c r="N4" s="150" t="s">
        <v>179</v>
      </c>
      <c r="O4" s="150" t="s">
        <v>114</v>
      </c>
    </row>
    <row r="5" spans="1:15" ht="16.5" customHeight="1">
      <c r="A5" s="137"/>
      <c r="B5" s="33" t="s">
        <v>176</v>
      </c>
      <c r="C5" s="137"/>
      <c r="D5" s="137"/>
      <c r="E5" s="137"/>
      <c r="F5" s="137"/>
      <c r="G5" s="140"/>
      <c r="H5" s="137"/>
      <c r="I5" s="137"/>
      <c r="J5" s="137"/>
      <c r="K5" s="137"/>
      <c r="L5" s="137"/>
      <c r="M5" s="137"/>
      <c r="N5" s="151"/>
      <c r="O5" s="151"/>
    </row>
    <row r="6" spans="1:15" s="6" customFormat="1" ht="16.5" customHeight="1">
      <c r="A6" s="138"/>
      <c r="B6" s="33" t="s">
        <v>222</v>
      </c>
      <c r="C6" s="138"/>
      <c r="D6" s="138"/>
      <c r="E6" s="138"/>
      <c r="F6" s="138"/>
      <c r="G6" s="141"/>
      <c r="H6" s="138"/>
      <c r="I6" s="138"/>
      <c r="J6" s="138"/>
      <c r="K6" s="138"/>
      <c r="L6" s="138"/>
      <c r="M6" s="138"/>
      <c r="N6" s="151"/>
      <c r="O6" s="151"/>
    </row>
    <row r="7" spans="1:15" s="7" customFormat="1" ht="15.75" customHeight="1">
      <c r="A7" s="22" t="s">
        <v>0</v>
      </c>
      <c r="B7" s="23"/>
      <c r="C7" s="23"/>
      <c r="D7" s="23"/>
      <c r="E7" s="23"/>
      <c r="F7" s="23"/>
      <c r="G7" s="23"/>
      <c r="H7" s="23"/>
      <c r="I7" s="97"/>
      <c r="J7" s="23"/>
      <c r="K7" s="23"/>
      <c r="L7" s="23"/>
      <c r="M7" s="22"/>
      <c r="N7" s="23"/>
      <c r="O7" s="34"/>
    </row>
    <row r="8" spans="1:15" ht="15.75" customHeight="1">
      <c r="A8" s="24" t="s">
        <v>1</v>
      </c>
      <c r="B8" s="31" t="s">
        <v>139</v>
      </c>
      <c r="C8" s="41">
        <f>IF(B8="Да, опубликованы за все отчетные периоды",2,0)</f>
        <v>2</v>
      </c>
      <c r="D8" s="41"/>
      <c r="E8" s="41"/>
      <c r="F8" s="41"/>
      <c r="G8" s="30">
        <f>C8*(1-D8)*(1-E8)*(1-F8)</f>
        <v>2</v>
      </c>
      <c r="H8" s="31" t="s">
        <v>770</v>
      </c>
      <c r="I8" s="29" t="s">
        <v>242</v>
      </c>
      <c r="J8" s="29" t="s">
        <v>220</v>
      </c>
      <c r="K8" s="31" t="s">
        <v>226</v>
      </c>
      <c r="L8" s="31"/>
      <c r="M8" s="31" t="s">
        <v>769</v>
      </c>
      <c r="N8" s="31" t="str">
        <f>'10.1'!O8</f>
        <v>http://beldepfin.ru/</v>
      </c>
      <c r="O8" s="81" t="str">
        <f>'10.1'!P8</f>
        <v>нет</v>
      </c>
    </row>
    <row r="9" spans="1:15" ht="15.75" customHeight="1">
      <c r="A9" s="24" t="s">
        <v>2</v>
      </c>
      <c r="B9" s="31" t="s">
        <v>139</v>
      </c>
      <c r="C9" s="41">
        <f aca="true" t="shared" si="0" ref="C9:C72">IF(B9="Да, опубликованы за все отчетные периоды",2,0)</f>
        <v>2</v>
      </c>
      <c r="D9" s="41"/>
      <c r="E9" s="41"/>
      <c r="F9" s="41"/>
      <c r="G9" s="30">
        <f aca="true" t="shared" si="1" ref="G9:G72">C9*(1-D9)*(1-E9)*(1-F9)</f>
        <v>2</v>
      </c>
      <c r="H9" s="29" t="s">
        <v>239</v>
      </c>
      <c r="I9" s="29" t="s">
        <v>242</v>
      </c>
      <c r="J9" s="29" t="s">
        <v>220</v>
      </c>
      <c r="K9" s="31" t="s">
        <v>787</v>
      </c>
      <c r="L9" s="29"/>
      <c r="M9" s="31" t="s">
        <v>784</v>
      </c>
      <c r="N9" s="31" t="str">
        <f>'10.1'!O9</f>
        <v>http://budget.bryanskoblfin.ru/Show/Category/?ItemId=26</v>
      </c>
      <c r="O9" s="81" t="str">
        <f>'10.1'!P9</f>
        <v>нет</v>
      </c>
    </row>
    <row r="10" spans="1:15" ht="15.75" customHeight="1">
      <c r="A10" s="24" t="s">
        <v>3</v>
      </c>
      <c r="B10" s="31" t="s">
        <v>139</v>
      </c>
      <c r="C10" s="41">
        <f t="shared" si="0"/>
        <v>2</v>
      </c>
      <c r="D10" s="41"/>
      <c r="E10" s="41"/>
      <c r="F10" s="41"/>
      <c r="G10" s="30">
        <f t="shared" si="1"/>
        <v>2</v>
      </c>
      <c r="H10" s="29" t="s">
        <v>239</v>
      </c>
      <c r="I10" s="29" t="s">
        <v>242</v>
      </c>
      <c r="J10" s="29" t="s">
        <v>220</v>
      </c>
      <c r="K10" s="31" t="s">
        <v>226</v>
      </c>
      <c r="L10" s="31" t="s">
        <v>794</v>
      </c>
      <c r="M10" s="31" t="s">
        <v>793</v>
      </c>
      <c r="N10" s="31" t="str">
        <f>'10.1'!O10</f>
        <v>http://dtf.avo.ru/</v>
      </c>
      <c r="O10" s="81" t="str">
        <f>'10.1'!P10</f>
        <v>нет</v>
      </c>
    </row>
    <row r="11" spans="1:15" ht="15.75" customHeight="1">
      <c r="A11" s="24" t="s">
        <v>4</v>
      </c>
      <c r="B11" s="31" t="s">
        <v>139</v>
      </c>
      <c r="C11" s="41">
        <f t="shared" si="0"/>
        <v>2</v>
      </c>
      <c r="D11" s="41"/>
      <c r="E11" s="41"/>
      <c r="F11" s="41"/>
      <c r="G11" s="30">
        <f t="shared" si="1"/>
        <v>2</v>
      </c>
      <c r="H11" s="29" t="s">
        <v>239</v>
      </c>
      <c r="I11" s="29" t="s">
        <v>242</v>
      </c>
      <c r="J11" s="29" t="s">
        <v>220</v>
      </c>
      <c r="K11" s="31" t="s">
        <v>226</v>
      </c>
      <c r="L11" s="31" t="s">
        <v>827</v>
      </c>
      <c r="M11" s="31" t="s">
        <v>826</v>
      </c>
      <c r="N11" s="31" t="str">
        <f>'10.1'!O11</f>
        <v>http://www.gfu.vrn.ru/</v>
      </c>
      <c r="O11" s="81" t="str">
        <f>'10.1'!P11</f>
        <v>нет</v>
      </c>
    </row>
    <row r="12" spans="1:15" ht="15.75" customHeight="1">
      <c r="A12" s="24" t="s">
        <v>5</v>
      </c>
      <c r="B12" s="31" t="s">
        <v>139</v>
      </c>
      <c r="C12" s="41">
        <f t="shared" si="0"/>
        <v>2</v>
      </c>
      <c r="D12" s="41"/>
      <c r="E12" s="41"/>
      <c r="F12" s="41"/>
      <c r="G12" s="30">
        <f t="shared" si="1"/>
        <v>2</v>
      </c>
      <c r="H12" s="29" t="s">
        <v>239</v>
      </c>
      <c r="I12" s="31" t="s">
        <v>242</v>
      </c>
      <c r="J12" s="29" t="s">
        <v>220</v>
      </c>
      <c r="K12" s="31" t="s">
        <v>226</v>
      </c>
      <c r="L12" s="31" t="s">
        <v>806</v>
      </c>
      <c r="M12" s="81" t="s">
        <v>805</v>
      </c>
      <c r="N12" s="31" t="str">
        <f>'10.1'!O12</f>
        <v>http://df.ivanovoobl.ru/</v>
      </c>
      <c r="O12" s="81" t="str">
        <f>'10.1'!P12</f>
        <v>нет</v>
      </c>
    </row>
    <row r="13" spans="1:15" ht="15.75" customHeight="1">
      <c r="A13" s="24" t="s">
        <v>6</v>
      </c>
      <c r="B13" s="31" t="s">
        <v>139</v>
      </c>
      <c r="C13" s="41">
        <f t="shared" si="0"/>
        <v>2</v>
      </c>
      <c r="D13" s="41"/>
      <c r="E13" s="41"/>
      <c r="F13" s="41">
        <v>0.5</v>
      </c>
      <c r="G13" s="30">
        <f t="shared" si="1"/>
        <v>1</v>
      </c>
      <c r="H13" s="29" t="s">
        <v>239</v>
      </c>
      <c r="I13" s="31" t="s">
        <v>242</v>
      </c>
      <c r="J13" s="29" t="s">
        <v>220</v>
      </c>
      <c r="K13" s="31" t="s">
        <v>226</v>
      </c>
      <c r="L13" s="31" t="s">
        <v>915</v>
      </c>
      <c r="M13" s="31" t="s">
        <v>811</v>
      </c>
      <c r="N13" s="31" t="str">
        <f>'10.1'!O13</f>
        <v>http://www.admoblkaluga.ru/sub/finan/; http://www.admoblkaluga.ru/main/work/finances/</v>
      </c>
      <c r="O13" s="81" t="str">
        <f>'10.1'!P13</f>
        <v>нет</v>
      </c>
    </row>
    <row r="14" spans="1:15" ht="15.75" customHeight="1">
      <c r="A14" s="24" t="s">
        <v>7</v>
      </c>
      <c r="B14" s="31" t="s">
        <v>139</v>
      </c>
      <c r="C14" s="41">
        <f t="shared" si="0"/>
        <v>2</v>
      </c>
      <c r="D14" s="41"/>
      <c r="E14" s="41"/>
      <c r="F14" s="41">
        <v>0.5</v>
      </c>
      <c r="G14" s="30">
        <f t="shared" si="1"/>
        <v>1</v>
      </c>
      <c r="H14" s="29" t="s">
        <v>239</v>
      </c>
      <c r="I14" s="31" t="s">
        <v>242</v>
      </c>
      <c r="J14" s="29" t="s">
        <v>220</v>
      </c>
      <c r="K14" s="31" t="s">
        <v>226</v>
      </c>
      <c r="L14" s="31" t="s">
        <v>915</v>
      </c>
      <c r="M14" s="31" t="s">
        <v>815</v>
      </c>
      <c r="N14" s="31" t="str">
        <f>'10.1'!O14</f>
        <v>http://depfin.adm44.ru/index.aspx</v>
      </c>
      <c r="O14" s="81" t="str">
        <f>'10.1'!P14</f>
        <v>http://nb44.ru/ (не актуализируется с 07.2016 г.)</v>
      </c>
    </row>
    <row r="15" spans="1:15" s="7" customFormat="1" ht="15.75" customHeight="1">
      <c r="A15" s="24" t="s">
        <v>8</v>
      </c>
      <c r="B15" s="31" t="s">
        <v>139</v>
      </c>
      <c r="C15" s="41">
        <f t="shared" si="0"/>
        <v>2</v>
      </c>
      <c r="D15" s="41"/>
      <c r="E15" s="41"/>
      <c r="F15" s="41"/>
      <c r="G15" s="30">
        <f t="shared" si="1"/>
        <v>2</v>
      </c>
      <c r="H15" s="29" t="s">
        <v>239</v>
      </c>
      <c r="I15" s="31" t="s">
        <v>242</v>
      </c>
      <c r="J15" s="29" t="s">
        <v>220</v>
      </c>
      <c r="K15" s="31" t="s">
        <v>226</v>
      </c>
      <c r="L15" s="29"/>
      <c r="M15" s="31" t="s">
        <v>831</v>
      </c>
      <c r="N15" s="31" t="str">
        <f>'10.1'!O15</f>
        <v>http://adm.rkursk.ru/index.php?id=37</v>
      </c>
      <c r="O15" s="81" t="str">
        <f>'10.1'!P15</f>
        <v>нет</v>
      </c>
    </row>
    <row r="16" spans="1:15" s="7" customFormat="1" ht="15.75" customHeight="1">
      <c r="A16" s="24" t="s">
        <v>9</v>
      </c>
      <c r="B16" s="31" t="s">
        <v>139</v>
      </c>
      <c r="C16" s="41">
        <f t="shared" si="0"/>
        <v>2</v>
      </c>
      <c r="D16" s="41"/>
      <c r="E16" s="41"/>
      <c r="F16" s="41"/>
      <c r="G16" s="30">
        <f t="shared" si="1"/>
        <v>2</v>
      </c>
      <c r="H16" s="29" t="s">
        <v>239</v>
      </c>
      <c r="I16" s="31" t="s">
        <v>242</v>
      </c>
      <c r="J16" s="29" t="s">
        <v>220</v>
      </c>
      <c r="K16" s="31" t="s">
        <v>226</v>
      </c>
      <c r="L16" s="29"/>
      <c r="M16" s="31" t="s">
        <v>838</v>
      </c>
      <c r="N16" s="31" t="str">
        <f>'10.1'!O16</f>
        <v>http://www.admlip.ru/economy/finances/</v>
      </c>
      <c r="O16" s="81" t="str">
        <f>'10.1'!P16</f>
        <v>http://ufin48.ru/Menu/Page/1</v>
      </c>
    </row>
    <row r="17" spans="1:15" ht="15.75" customHeight="1">
      <c r="A17" s="24" t="s">
        <v>10</v>
      </c>
      <c r="B17" s="31" t="s">
        <v>139</v>
      </c>
      <c r="C17" s="41">
        <f t="shared" si="0"/>
        <v>2</v>
      </c>
      <c r="D17" s="41"/>
      <c r="E17" s="41"/>
      <c r="F17" s="41"/>
      <c r="G17" s="30">
        <f t="shared" si="1"/>
        <v>2</v>
      </c>
      <c r="H17" s="29" t="s">
        <v>239</v>
      </c>
      <c r="I17" s="29" t="s">
        <v>242</v>
      </c>
      <c r="J17" s="29" t="s">
        <v>220</v>
      </c>
      <c r="K17" s="31" t="s">
        <v>226</v>
      </c>
      <c r="L17" s="31" t="s">
        <v>852</v>
      </c>
      <c r="M17" s="81" t="s">
        <v>848</v>
      </c>
      <c r="N17" s="31" t="str">
        <f>'10.1'!O17</f>
        <v>http://mf.mosreg.ru/</v>
      </c>
      <c r="O17" s="81" t="str">
        <f>'10.1'!P17</f>
        <v>http://budget.mosreg.ru/</v>
      </c>
    </row>
    <row r="18" spans="1:15" ht="15.75" customHeight="1">
      <c r="A18" s="24" t="s">
        <v>11</v>
      </c>
      <c r="B18" s="31" t="s">
        <v>222</v>
      </c>
      <c r="C18" s="41">
        <f t="shared" si="0"/>
        <v>0</v>
      </c>
      <c r="D18" s="41"/>
      <c r="E18" s="41"/>
      <c r="F18" s="41"/>
      <c r="G18" s="30">
        <f t="shared" si="1"/>
        <v>0</v>
      </c>
      <c r="H18" s="29"/>
      <c r="I18" s="29"/>
      <c r="J18" s="29"/>
      <c r="K18" s="29"/>
      <c r="L18" s="29"/>
      <c r="M18" s="31"/>
      <c r="N18" s="31" t="str">
        <f>'10.1'!O18</f>
        <v>http://orel-region.ru/index.php?head=20&amp;part=25</v>
      </c>
      <c r="O18" s="81" t="str">
        <f>'10.1'!P18</f>
        <v>нет</v>
      </c>
    </row>
    <row r="19" spans="1:15" ht="15.75" customHeight="1">
      <c r="A19" s="24" t="s">
        <v>12</v>
      </c>
      <c r="B19" s="31" t="s">
        <v>222</v>
      </c>
      <c r="C19" s="41">
        <f t="shared" si="0"/>
        <v>0</v>
      </c>
      <c r="D19" s="41"/>
      <c r="E19" s="41"/>
      <c r="F19" s="41"/>
      <c r="G19" s="30">
        <f t="shared" si="1"/>
        <v>0</v>
      </c>
      <c r="H19" s="29"/>
      <c r="I19" s="29"/>
      <c r="J19" s="29"/>
      <c r="K19" s="29"/>
      <c r="L19" s="29"/>
      <c r="M19" s="31"/>
      <c r="N19" s="31" t="str">
        <f>'10.1'!O19</f>
        <v>http://minfin.ryazangov.ru/</v>
      </c>
      <c r="O19" s="81" t="str">
        <f>'10.1'!P19</f>
        <v>нет</v>
      </c>
    </row>
    <row r="20" spans="1:15" ht="15.75" customHeight="1">
      <c r="A20" s="24" t="s">
        <v>13</v>
      </c>
      <c r="B20" s="31" t="s">
        <v>222</v>
      </c>
      <c r="C20" s="41">
        <f t="shared" si="0"/>
        <v>0</v>
      </c>
      <c r="D20" s="41"/>
      <c r="E20" s="41"/>
      <c r="F20" s="41"/>
      <c r="G20" s="30">
        <f t="shared" si="1"/>
        <v>0</v>
      </c>
      <c r="H20" s="29"/>
      <c r="I20" s="29"/>
      <c r="J20" s="29"/>
      <c r="K20" s="29"/>
      <c r="L20" s="29"/>
      <c r="M20" s="31"/>
      <c r="N20" s="31" t="str">
        <f>'10.1'!O20</f>
        <v>http://www.finsmol.ru/start</v>
      </c>
      <c r="O20" s="81" t="str">
        <f>'10.1'!P20</f>
        <v>нет</v>
      </c>
    </row>
    <row r="21" spans="1:15" ht="15.75" customHeight="1">
      <c r="A21" s="24" t="s">
        <v>14</v>
      </c>
      <c r="B21" s="31" t="s">
        <v>139</v>
      </c>
      <c r="C21" s="41">
        <f t="shared" si="0"/>
        <v>2</v>
      </c>
      <c r="D21" s="41"/>
      <c r="E21" s="41"/>
      <c r="F21" s="41"/>
      <c r="G21" s="30">
        <f t="shared" si="1"/>
        <v>2</v>
      </c>
      <c r="H21" s="29" t="s">
        <v>239</v>
      </c>
      <c r="I21" s="29" t="s">
        <v>242</v>
      </c>
      <c r="J21" s="29" t="s">
        <v>220</v>
      </c>
      <c r="K21" s="31" t="s">
        <v>226</v>
      </c>
      <c r="L21" s="29"/>
      <c r="M21" s="31" t="s">
        <v>880</v>
      </c>
      <c r="N21" s="31" t="str">
        <f>'10.1'!O21</f>
        <v>http://fin.tmbreg.ru/</v>
      </c>
      <c r="O21" s="81" t="str">
        <f>'10.1'!P21</f>
        <v>нет</v>
      </c>
    </row>
    <row r="22" spans="1:15" ht="15.75" customHeight="1">
      <c r="A22" s="24" t="s">
        <v>15</v>
      </c>
      <c r="B22" s="31" t="s">
        <v>139</v>
      </c>
      <c r="C22" s="41">
        <f t="shared" si="0"/>
        <v>2</v>
      </c>
      <c r="D22" s="41"/>
      <c r="E22" s="41"/>
      <c r="F22" s="41"/>
      <c r="G22" s="30">
        <f t="shared" si="1"/>
        <v>2</v>
      </c>
      <c r="H22" s="29" t="s">
        <v>239</v>
      </c>
      <c r="I22" s="29" t="s">
        <v>242</v>
      </c>
      <c r="J22" s="29" t="s">
        <v>220</v>
      </c>
      <c r="K22" s="31" t="s">
        <v>226</v>
      </c>
      <c r="L22" s="29"/>
      <c r="M22" s="31" t="s">
        <v>886</v>
      </c>
      <c r="N22" s="31" t="str">
        <f>'10.1'!O22</f>
        <v>http://www.tverfin.ru/</v>
      </c>
      <c r="O22" s="81" t="str">
        <f>'10.1'!P22</f>
        <v>http://portal.tverfin.ru/portal/Menu/Page/1</v>
      </c>
    </row>
    <row r="23" spans="1:15" ht="15.75" customHeight="1">
      <c r="A23" s="24" t="s">
        <v>16</v>
      </c>
      <c r="B23" s="31" t="s">
        <v>139</v>
      </c>
      <c r="C23" s="41">
        <f t="shared" si="0"/>
        <v>2</v>
      </c>
      <c r="D23" s="41"/>
      <c r="E23" s="41"/>
      <c r="F23" s="41"/>
      <c r="G23" s="30">
        <f t="shared" si="1"/>
        <v>2</v>
      </c>
      <c r="H23" s="29" t="s">
        <v>239</v>
      </c>
      <c r="I23" s="29" t="s">
        <v>242</v>
      </c>
      <c r="J23" s="29" t="s">
        <v>220</v>
      </c>
      <c r="K23" s="31" t="s">
        <v>226</v>
      </c>
      <c r="L23" s="31"/>
      <c r="M23" s="31" t="s">
        <v>892</v>
      </c>
      <c r="N23" s="31" t="str">
        <f>'10.1'!O23</f>
        <v>http://minfin.tularegion.ru/</v>
      </c>
      <c r="O23" s="81" t="str">
        <f>'10.1'!P23</f>
        <v>http://dfto.ru/</v>
      </c>
    </row>
    <row r="24" spans="1:15" ht="15.75" customHeight="1">
      <c r="A24" s="24" t="s">
        <v>17</v>
      </c>
      <c r="B24" s="31" t="s">
        <v>139</v>
      </c>
      <c r="C24" s="41">
        <f t="shared" si="0"/>
        <v>2</v>
      </c>
      <c r="D24" s="41"/>
      <c r="E24" s="41"/>
      <c r="F24" s="41"/>
      <c r="G24" s="30">
        <f t="shared" si="1"/>
        <v>2</v>
      </c>
      <c r="H24" s="29" t="s">
        <v>225</v>
      </c>
      <c r="I24" s="29" t="s">
        <v>242</v>
      </c>
      <c r="J24" s="31" t="s">
        <v>547</v>
      </c>
      <c r="K24" s="31" t="s">
        <v>226</v>
      </c>
      <c r="L24" s="29"/>
      <c r="M24" s="31" t="s">
        <v>897</v>
      </c>
      <c r="N24" s="31" t="str">
        <f>'10.1'!O24</f>
        <v>http://www.yarregion.ru/depts/depfin/default.aspx</v>
      </c>
      <c r="O24" s="81" t="str">
        <f>'10.1'!P24</f>
        <v>нет</v>
      </c>
    </row>
    <row r="25" spans="1:15" ht="15.75" customHeight="1">
      <c r="A25" s="24" t="s">
        <v>18</v>
      </c>
      <c r="B25" s="31" t="s">
        <v>139</v>
      </c>
      <c r="C25" s="41">
        <f t="shared" si="0"/>
        <v>2</v>
      </c>
      <c r="D25" s="41"/>
      <c r="E25" s="41"/>
      <c r="F25" s="41"/>
      <c r="G25" s="30">
        <f t="shared" si="1"/>
        <v>2</v>
      </c>
      <c r="H25" s="29" t="s">
        <v>239</v>
      </c>
      <c r="I25" s="29" t="s">
        <v>242</v>
      </c>
      <c r="J25" s="29" t="s">
        <v>220</v>
      </c>
      <c r="K25" s="31" t="s">
        <v>226</v>
      </c>
      <c r="L25" s="29"/>
      <c r="M25" s="31" t="s">
        <v>908</v>
      </c>
      <c r="N25" s="31" t="str">
        <f>'10.1'!O25</f>
        <v>http://findep.mos.ru/</v>
      </c>
      <c r="O25" s="81" t="str">
        <f>'10.1'!P25</f>
        <v>http://budget.mos.ru/</v>
      </c>
    </row>
    <row r="26" spans="1:15" s="7" customFormat="1" ht="15.75" customHeight="1">
      <c r="A26" s="22" t="s">
        <v>19</v>
      </c>
      <c r="B26" s="45"/>
      <c r="C26" s="46"/>
      <c r="D26" s="27"/>
      <c r="E26" s="27"/>
      <c r="F26" s="27"/>
      <c r="G26" s="27"/>
      <c r="H26" s="25"/>
      <c r="I26" s="25"/>
      <c r="J26" s="25"/>
      <c r="K26" s="25"/>
      <c r="L26" s="25"/>
      <c r="M26" s="45"/>
      <c r="N26" s="34"/>
      <c r="O26" s="82"/>
    </row>
    <row r="27" spans="1:15" ht="15.75" customHeight="1">
      <c r="A27" s="24" t="s">
        <v>20</v>
      </c>
      <c r="B27" s="31" t="s">
        <v>139</v>
      </c>
      <c r="C27" s="41">
        <f t="shared" si="0"/>
        <v>2</v>
      </c>
      <c r="D27" s="41"/>
      <c r="E27" s="41">
        <v>0.5</v>
      </c>
      <c r="F27" s="41"/>
      <c r="G27" s="30">
        <f t="shared" si="1"/>
        <v>1</v>
      </c>
      <c r="H27" s="29" t="s">
        <v>225</v>
      </c>
      <c r="I27" s="29" t="s">
        <v>242</v>
      </c>
      <c r="J27" s="31" t="s">
        <v>547</v>
      </c>
      <c r="K27" s="31" t="s">
        <v>226</v>
      </c>
      <c r="L27" s="31" t="s">
        <v>922</v>
      </c>
      <c r="M27" s="31" t="s">
        <v>700</v>
      </c>
      <c r="N27" s="31" t="str">
        <f>'10.1'!O27</f>
        <v>http://minfin.karelia.ru/</v>
      </c>
      <c r="O27" s="81" t="str">
        <f>'10.1'!P27</f>
        <v>нет</v>
      </c>
    </row>
    <row r="28" spans="1:15" ht="15.75" customHeight="1">
      <c r="A28" s="28" t="s">
        <v>21</v>
      </c>
      <c r="B28" s="31" t="s">
        <v>139</v>
      </c>
      <c r="C28" s="41">
        <f t="shared" si="0"/>
        <v>2</v>
      </c>
      <c r="D28" s="41"/>
      <c r="E28" s="41"/>
      <c r="F28" s="41"/>
      <c r="G28" s="30">
        <f t="shared" si="1"/>
        <v>2</v>
      </c>
      <c r="H28" s="29" t="s">
        <v>239</v>
      </c>
      <c r="I28" s="29" t="s">
        <v>242</v>
      </c>
      <c r="J28" s="29" t="s">
        <v>220</v>
      </c>
      <c r="K28" s="31" t="s">
        <v>226</v>
      </c>
      <c r="L28" s="29"/>
      <c r="M28" s="31" t="s">
        <v>701</v>
      </c>
      <c r="N28" s="31" t="str">
        <f>'10.1'!O28</f>
        <v>http://minfin.rkomi.ru/page/7746/</v>
      </c>
      <c r="O28" s="81" t="str">
        <f>'10.1'!P28</f>
        <v>нет</v>
      </c>
    </row>
    <row r="29" spans="1:15" ht="15.75" customHeight="1">
      <c r="A29" s="28" t="s">
        <v>22</v>
      </c>
      <c r="B29" s="31" t="s">
        <v>222</v>
      </c>
      <c r="C29" s="41">
        <f t="shared" si="0"/>
        <v>0</v>
      </c>
      <c r="D29" s="41"/>
      <c r="E29" s="41"/>
      <c r="F29" s="41"/>
      <c r="G29" s="30">
        <f t="shared" si="1"/>
        <v>0</v>
      </c>
      <c r="H29" s="29"/>
      <c r="I29" s="29"/>
      <c r="J29" s="29"/>
      <c r="K29" s="29"/>
      <c r="L29" s="29"/>
      <c r="M29" s="31"/>
      <c r="N29" s="31" t="str">
        <f>'10.1'!O29</f>
        <v>http://dvinaland.ru/budget; http://dvinaland.ru/gov/-h3ffy732</v>
      </c>
      <c r="O29" s="81" t="str">
        <f>'10.1'!P29</f>
        <v>нет</v>
      </c>
    </row>
    <row r="30" spans="1:15" ht="15.75" customHeight="1">
      <c r="A30" s="28" t="s">
        <v>23</v>
      </c>
      <c r="B30" s="31" t="s">
        <v>139</v>
      </c>
      <c r="C30" s="41">
        <f t="shared" si="0"/>
        <v>2</v>
      </c>
      <c r="D30" s="41"/>
      <c r="E30" s="41"/>
      <c r="F30" s="41"/>
      <c r="G30" s="30">
        <f t="shared" si="1"/>
        <v>2</v>
      </c>
      <c r="H30" s="29" t="s">
        <v>239</v>
      </c>
      <c r="I30" s="29" t="s">
        <v>242</v>
      </c>
      <c r="J30" s="29" t="s">
        <v>220</v>
      </c>
      <c r="K30" s="31" t="s">
        <v>226</v>
      </c>
      <c r="L30" s="31"/>
      <c r="M30" s="31" t="s">
        <v>713</v>
      </c>
      <c r="N30" s="31" t="str">
        <f>'10.1'!O30</f>
        <v>http://www.df35.ru/</v>
      </c>
      <c r="O30" s="81" t="str">
        <f>'10.1'!P30</f>
        <v>нет</v>
      </c>
    </row>
    <row r="31" spans="1:15" ht="15.75" customHeight="1">
      <c r="A31" s="28" t="s">
        <v>24</v>
      </c>
      <c r="B31" s="31" t="s">
        <v>222</v>
      </c>
      <c r="C31" s="41">
        <f t="shared" si="0"/>
        <v>0</v>
      </c>
      <c r="D31" s="41"/>
      <c r="E31" s="41"/>
      <c r="F31" s="41"/>
      <c r="G31" s="30">
        <f t="shared" si="1"/>
        <v>0</v>
      </c>
      <c r="H31" s="29"/>
      <c r="I31" s="29"/>
      <c r="J31" s="29"/>
      <c r="K31" s="29"/>
      <c r="L31" s="29"/>
      <c r="M31" s="31"/>
      <c r="N31" s="31" t="str">
        <f>'10.1'!O31</f>
        <v>http://www.minfin39.ru/index.php</v>
      </c>
      <c r="O31" s="81" t="str">
        <f>'10.1'!P31</f>
        <v>нет</v>
      </c>
    </row>
    <row r="32" spans="1:15" ht="15.75" customHeight="1">
      <c r="A32" s="24" t="s">
        <v>25</v>
      </c>
      <c r="B32" s="31" t="s">
        <v>139</v>
      </c>
      <c r="C32" s="41">
        <f t="shared" si="0"/>
        <v>2</v>
      </c>
      <c r="D32" s="41"/>
      <c r="E32" s="41"/>
      <c r="F32" s="41"/>
      <c r="G32" s="30">
        <f t="shared" si="1"/>
        <v>2</v>
      </c>
      <c r="H32" s="29" t="s">
        <v>239</v>
      </c>
      <c r="I32" s="29" t="s">
        <v>242</v>
      </c>
      <c r="J32" s="29" t="s">
        <v>220</v>
      </c>
      <c r="K32" s="31" t="s">
        <v>226</v>
      </c>
      <c r="L32" s="31" t="s">
        <v>940</v>
      </c>
      <c r="M32" s="31" t="s">
        <v>732</v>
      </c>
      <c r="N32" s="31" t="str">
        <f>'10.1'!O32</f>
        <v>http://finance.lenobl.ru/</v>
      </c>
      <c r="O32" s="81" t="str">
        <f>'10.1'!P32</f>
        <v>http://budget.lenobl.ru/new/</v>
      </c>
    </row>
    <row r="33" spans="1:15" s="7" customFormat="1" ht="15.75" customHeight="1">
      <c r="A33" s="24" t="s">
        <v>26</v>
      </c>
      <c r="B33" s="31" t="s">
        <v>139</v>
      </c>
      <c r="C33" s="41">
        <f t="shared" si="0"/>
        <v>2</v>
      </c>
      <c r="D33" s="41"/>
      <c r="E33" s="41"/>
      <c r="F33" s="41"/>
      <c r="G33" s="30">
        <f t="shared" si="1"/>
        <v>2</v>
      </c>
      <c r="H33" s="29" t="s">
        <v>239</v>
      </c>
      <c r="I33" s="29" t="s">
        <v>242</v>
      </c>
      <c r="J33" s="29" t="s">
        <v>220</v>
      </c>
      <c r="K33" s="31" t="s">
        <v>226</v>
      </c>
      <c r="L33" s="29"/>
      <c r="M33" s="31" t="s">
        <v>737</v>
      </c>
      <c r="N33" s="31" t="str">
        <f>'10.1'!O33</f>
        <v>http://minfin.gov-murman.ru/</v>
      </c>
      <c r="O33" s="81" t="str">
        <f>'10.1'!P33</f>
        <v>http://b4u.gov-murman.ru/index.php#idMenu=1</v>
      </c>
    </row>
    <row r="34" spans="1:15" ht="15.75" customHeight="1">
      <c r="A34" s="24" t="s">
        <v>27</v>
      </c>
      <c r="B34" s="31" t="s">
        <v>139</v>
      </c>
      <c r="C34" s="41">
        <f t="shared" si="0"/>
        <v>2</v>
      </c>
      <c r="D34" s="41"/>
      <c r="E34" s="41"/>
      <c r="F34" s="41"/>
      <c r="G34" s="30">
        <f t="shared" si="1"/>
        <v>2</v>
      </c>
      <c r="H34" s="29" t="s">
        <v>239</v>
      </c>
      <c r="I34" s="29" t="s">
        <v>242</v>
      </c>
      <c r="J34" s="29" t="s">
        <v>220</v>
      </c>
      <c r="K34" s="31" t="s">
        <v>226</v>
      </c>
      <c r="L34" s="29"/>
      <c r="M34" s="31" t="s">
        <v>746</v>
      </c>
      <c r="N34" s="31" t="str">
        <f>'10.1'!O34</f>
        <v>http://novkfo.ru/</v>
      </c>
      <c r="O34" s="81" t="str">
        <f>'10.1'!P34</f>
        <v>http://portal.novkfo.ru/Menu/Page/1</v>
      </c>
    </row>
    <row r="35" spans="1:15" ht="15.75" customHeight="1">
      <c r="A35" s="28" t="s">
        <v>28</v>
      </c>
      <c r="B35" s="31" t="s">
        <v>222</v>
      </c>
      <c r="C35" s="41">
        <f t="shared" si="0"/>
        <v>0</v>
      </c>
      <c r="D35" s="41"/>
      <c r="E35" s="41"/>
      <c r="F35" s="41"/>
      <c r="G35" s="30">
        <f t="shared" si="1"/>
        <v>0</v>
      </c>
      <c r="H35" s="29"/>
      <c r="I35" s="29"/>
      <c r="J35" s="29"/>
      <c r="K35" s="29"/>
      <c r="L35" s="29"/>
      <c r="M35" s="31"/>
      <c r="N35" s="31" t="str">
        <f>'10.1'!O35</f>
        <v>http://finance.pskov.ru/</v>
      </c>
      <c r="O35" s="81" t="str">
        <f>'10.1'!P35</f>
        <v>нет</v>
      </c>
    </row>
    <row r="36" spans="1:15" ht="15.75" customHeight="1">
      <c r="A36" s="28" t="s">
        <v>29</v>
      </c>
      <c r="B36" s="31" t="s">
        <v>139</v>
      </c>
      <c r="C36" s="41">
        <f t="shared" si="0"/>
        <v>2</v>
      </c>
      <c r="D36" s="41"/>
      <c r="E36" s="41"/>
      <c r="F36" s="41"/>
      <c r="G36" s="30">
        <f t="shared" si="1"/>
        <v>2</v>
      </c>
      <c r="H36" s="29" t="s">
        <v>239</v>
      </c>
      <c r="I36" s="29" t="s">
        <v>242</v>
      </c>
      <c r="J36" s="29" t="s">
        <v>220</v>
      </c>
      <c r="K36" s="31" t="s">
        <v>226</v>
      </c>
      <c r="L36" s="29"/>
      <c r="M36" s="31" t="s">
        <v>761</v>
      </c>
      <c r="N36" s="31" t="str">
        <f>'10.1'!O36</f>
        <v>http://www.fincom.spb.ru/cf/main.htm</v>
      </c>
      <c r="O36" s="81" t="str">
        <f>'10.1'!P36</f>
        <v>нет</v>
      </c>
    </row>
    <row r="37" spans="1:15" ht="15.75" customHeight="1">
      <c r="A37" s="24" t="s">
        <v>30</v>
      </c>
      <c r="B37" s="31" t="s">
        <v>139</v>
      </c>
      <c r="C37" s="41">
        <f t="shared" si="0"/>
        <v>2</v>
      </c>
      <c r="D37" s="41"/>
      <c r="E37" s="41"/>
      <c r="F37" s="41">
        <v>0.5</v>
      </c>
      <c r="G37" s="30">
        <f t="shared" si="1"/>
        <v>1</v>
      </c>
      <c r="H37" s="29" t="s">
        <v>239</v>
      </c>
      <c r="I37" s="29" t="s">
        <v>242</v>
      </c>
      <c r="J37" s="29" t="s">
        <v>220</v>
      </c>
      <c r="K37" s="31" t="s">
        <v>226</v>
      </c>
      <c r="L37" s="31" t="s">
        <v>937</v>
      </c>
      <c r="M37" s="31" t="s">
        <v>765</v>
      </c>
      <c r="N37" s="31" t="str">
        <f>'10.1'!O37</f>
        <v>http://dfei.adm-nao.ru/</v>
      </c>
      <c r="O37" s="81" t="str">
        <f>'10.1'!P37</f>
        <v>нет</v>
      </c>
    </row>
    <row r="38" spans="1:15" s="7" customFormat="1" ht="15.75" customHeight="1">
      <c r="A38" s="22" t="s">
        <v>31</v>
      </c>
      <c r="B38" s="45"/>
      <c r="C38" s="46"/>
      <c r="D38" s="27"/>
      <c r="E38" s="27"/>
      <c r="F38" s="27"/>
      <c r="G38" s="27"/>
      <c r="H38" s="25"/>
      <c r="I38" s="25"/>
      <c r="J38" s="25"/>
      <c r="K38" s="25"/>
      <c r="L38" s="25"/>
      <c r="M38" s="45"/>
      <c r="N38" s="34"/>
      <c r="O38" s="82"/>
    </row>
    <row r="39" spans="1:15" ht="15.75" customHeight="1">
      <c r="A39" s="24" t="s">
        <v>32</v>
      </c>
      <c r="B39" s="31" t="s">
        <v>139</v>
      </c>
      <c r="C39" s="41">
        <f t="shared" si="0"/>
        <v>2</v>
      </c>
      <c r="D39" s="41"/>
      <c r="E39" s="41"/>
      <c r="F39" s="41"/>
      <c r="G39" s="30">
        <f t="shared" si="1"/>
        <v>2</v>
      </c>
      <c r="H39" s="29" t="s">
        <v>225</v>
      </c>
      <c r="I39" s="29" t="s">
        <v>242</v>
      </c>
      <c r="J39" s="31" t="s">
        <v>547</v>
      </c>
      <c r="K39" s="31" t="s">
        <v>226</v>
      </c>
      <c r="L39" s="29"/>
      <c r="M39" s="81" t="s">
        <v>615</v>
      </c>
      <c r="N39" s="31" t="str">
        <f>'10.1'!O39</f>
        <v>http://www.minfin01-maykop.ru/Menu/Page/1</v>
      </c>
      <c r="O39" s="81" t="str">
        <f>'10.1'!P39</f>
        <v>нет</v>
      </c>
    </row>
    <row r="40" spans="1:19" ht="15.75" customHeight="1">
      <c r="A40" s="24" t="s">
        <v>33</v>
      </c>
      <c r="B40" s="31" t="s">
        <v>222</v>
      </c>
      <c r="C40" s="41">
        <f t="shared" si="0"/>
        <v>0</v>
      </c>
      <c r="D40" s="41"/>
      <c r="E40" s="41"/>
      <c r="F40" s="41"/>
      <c r="G40" s="30">
        <f t="shared" si="1"/>
        <v>0</v>
      </c>
      <c r="H40" s="29"/>
      <c r="I40" s="29"/>
      <c r="J40" s="29"/>
      <c r="K40" s="29"/>
      <c r="L40" s="29"/>
      <c r="M40" s="31"/>
      <c r="N40" s="31" t="str">
        <f>'10.1'!O40</f>
        <v>http://minfin.kalmregion.ru/; http://10.r08.z8.ru/ (предыдущая версия сайта)</v>
      </c>
      <c r="O40" s="81" t="str">
        <f>'10.1'!P40</f>
        <v>нет</v>
      </c>
      <c r="S40" s="12"/>
    </row>
    <row r="41" spans="1:19" ht="15.75" customHeight="1">
      <c r="A41" s="24" t="s">
        <v>100</v>
      </c>
      <c r="B41" s="31" t="s">
        <v>222</v>
      </c>
      <c r="C41" s="41">
        <f t="shared" si="0"/>
        <v>0</v>
      </c>
      <c r="D41" s="41"/>
      <c r="E41" s="41"/>
      <c r="F41" s="41"/>
      <c r="G41" s="30">
        <f t="shared" si="1"/>
        <v>0</v>
      </c>
      <c r="H41" s="29"/>
      <c r="I41" s="29"/>
      <c r="J41" s="29"/>
      <c r="K41" s="29"/>
      <c r="L41" s="29"/>
      <c r="M41" s="31"/>
      <c r="N41" s="31" t="str">
        <f>'10.1'!O41</f>
        <v>http://minfin.rk.gov.ru/</v>
      </c>
      <c r="O41" s="81" t="str">
        <f>'10.1'!P41</f>
        <v>нет</v>
      </c>
      <c r="S41" s="13"/>
    </row>
    <row r="42" spans="1:19" ht="15.75" customHeight="1">
      <c r="A42" s="24" t="s">
        <v>34</v>
      </c>
      <c r="B42" s="31" t="s">
        <v>139</v>
      </c>
      <c r="C42" s="41">
        <f t="shared" si="0"/>
        <v>2</v>
      </c>
      <c r="D42" s="41"/>
      <c r="E42" s="41"/>
      <c r="F42" s="41"/>
      <c r="G42" s="30">
        <f t="shared" si="1"/>
        <v>2</v>
      </c>
      <c r="H42" s="29" t="s">
        <v>225</v>
      </c>
      <c r="I42" s="29" t="s">
        <v>242</v>
      </c>
      <c r="J42" s="29" t="s">
        <v>220</v>
      </c>
      <c r="K42" s="31" t="s">
        <v>226</v>
      </c>
      <c r="L42" s="29"/>
      <c r="M42" s="31" t="s">
        <v>643</v>
      </c>
      <c r="N42" s="31" t="str">
        <f>'10.1'!O42</f>
        <v>http://www.minfinkubani.ru/</v>
      </c>
      <c r="O42" s="81" t="str">
        <f>'10.1'!P42</f>
        <v>http://бюджеткубани.рф/</v>
      </c>
      <c r="S42" s="12"/>
    </row>
    <row r="43" spans="1:19" ht="15.75" customHeight="1">
      <c r="A43" s="24" t="s">
        <v>35</v>
      </c>
      <c r="B43" s="31" t="s">
        <v>139</v>
      </c>
      <c r="C43" s="41">
        <f t="shared" si="0"/>
        <v>2</v>
      </c>
      <c r="D43" s="41"/>
      <c r="E43" s="41"/>
      <c r="F43" s="41"/>
      <c r="G43" s="30">
        <f t="shared" si="1"/>
        <v>2</v>
      </c>
      <c r="H43" s="29" t="s">
        <v>239</v>
      </c>
      <c r="I43" s="29" t="s">
        <v>242</v>
      </c>
      <c r="J43" s="29" t="s">
        <v>220</v>
      </c>
      <c r="K43" s="31" t="s">
        <v>226</v>
      </c>
      <c r="L43" s="29"/>
      <c r="M43" s="31" t="s">
        <v>653</v>
      </c>
      <c r="N43" s="31" t="str">
        <f>'10.1'!O43</f>
        <v>https://minfin.astrobl.ru/node</v>
      </c>
      <c r="O43" s="81" t="str">
        <f>'10.1'!P43</f>
        <v>нет</v>
      </c>
      <c r="S43" s="12"/>
    </row>
    <row r="44" spans="1:19" ht="15.75" customHeight="1">
      <c r="A44" s="24" t="s">
        <v>36</v>
      </c>
      <c r="B44" s="31" t="s">
        <v>139</v>
      </c>
      <c r="C44" s="41">
        <f t="shared" si="0"/>
        <v>2</v>
      </c>
      <c r="D44" s="41"/>
      <c r="E44" s="41"/>
      <c r="F44" s="41"/>
      <c r="G44" s="30">
        <f t="shared" si="1"/>
        <v>2</v>
      </c>
      <c r="H44" s="29" t="s">
        <v>239</v>
      </c>
      <c r="I44" s="29" t="s">
        <v>242</v>
      </c>
      <c r="J44" s="29" t="s">
        <v>220</v>
      </c>
      <c r="K44" s="31" t="s">
        <v>226</v>
      </c>
      <c r="L44" s="29"/>
      <c r="M44" s="31" t="s">
        <v>669</v>
      </c>
      <c r="N44" s="31" t="str">
        <f>'10.1'!O44</f>
        <v>http://volgafin.volganet.ru/</v>
      </c>
      <c r="O44" s="81" t="str">
        <f>'10.1'!P44</f>
        <v>http://www.minfin34.ru/</v>
      </c>
      <c r="S44" s="12"/>
    </row>
    <row r="45" spans="1:19" s="7" customFormat="1" ht="15.75" customHeight="1">
      <c r="A45" s="28" t="s">
        <v>37</v>
      </c>
      <c r="B45" s="31" t="s">
        <v>139</v>
      </c>
      <c r="C45" s="41">
        <f t="shared" si="0"/>
        <v>2</v>
      </c>
      <c r="D45" s="30"/>
      <c r="E45" s="30"/>
      <c r="F45" s="30"/>
      <c r="G45" s="30">
        <f t="shared" si="1"/>
        <v>2</v>
      </c>
      <c r="H45" s="29" t="s">
        <v>239</v>
      </c>
      <c r="I45" s="29" t="s">
        <v>242</v>
      </c>
      <c r="J45" s="29" t="s">
        <v>220</v>
      </c>
      <c r="K45" s="31" t="s">
        <v>226</v>
      </c>
      <c r="L45" s="35"/>
      <c r="M45" s="31" t="s">
        <v>675</v>
      </c>
      <c r="N45" s="31" t="str">
        <f>'10.1'!O45</f>
        <v>http://www.minfin.donland.ru/</v>
      </c>
      <c r="O45" s="81" t="str">
        <f>'10.1'!P45</f>
        <v>http://minfin.donland.ru:8088/</v>
      </c>
      <c r="S45" s="13"/>
    </row>
    <row r="46" spans="1:19" ht="15.75" customHeight="1">
      <c r="A46" s="24" t="s">
        <v>101</v>
      </c>
      <c r="B46" s="31" t="s">
        <v>139</v>
      </c>
      <c r="C46" s="41">
        <f t="shared" si="0"/>
        <v>2</v>
      </c>
      <c r="D46" s="41"/>
      <c r="E46" s="41"/>
      <c r="F46" s="41"/>
      <c r="G46" s="30">
        <f t="shared" si="1"/>
        <v>2</v>
      </c>
      <c r="H46" s="29" t="s">
        <v>225</v>
      </c>
      <c r="I46" s="29" t="s">
        <v>242</v>
      </c>
      <c r="J46" s="31" t="s">
        <v>645</v>
      </c>
      <c r="K46" s="31" t="s">
        <v>226</v>
      </c>
      <c r="L46" s="29"/>
      <c r="M46" s="31" t="s">
        <v>682</v>
      </c>
      <c r="N46" s="31" t="str">
        <f>'10.1'!O46</f>
        <v>http://sevastopol.gov.ru/</v>
      </c>
      <c r="O46" s="81" t="str">
        <f>'10.1'!P46</f>
        <v>http://www.ob.sev.gov.ru/</v>
      </c>
      <c r="S46" s="13"/>
    </row>
    <row r="47" spans="1:19" ht="15.75" customHeight="1">
      <c r="A47" s="22" t="s">
        <v>38</v>
      </c>
      <c r="B47" s="34"/>
      <c r="C47" s="46"/>
      <c r="D47" s="46"/>
      <c r="E47" s="46"/>
      <c r="F47" s="46"/>
      <c r="G47" s="27"/>
      <c r="H47" s="26"/>
      <c r="I47" s="26"/>
      <c r="J47" s="26"/>
      <c r="K47" s="26"/>
      <c r="L47" s="26"/>
      <c r="M47" s="34"/>
      <c r="N47" s="34"/>
      <c r="O47" s="82"/>
      <c r="S47" s="12"/>
    </row>
    <row r="48" spans="1:19" ht="15.75" customHeight="1">
      <c r="A48" s="24" t="s">
        <v>39</v>
      </c>
      <c r="B48" s="31" t="s">
        <v>222</v>
      </c>
      <c r="C48" s="41">
        <f t="shared" si="0"/>
        <v>0</v>
      </c>
      <c r="D48" s="41"/>
      <c r="E48" s="41"/>
      <c r="F48" s="41"/>
      <c r="G48" s="30">
        <f t="shared" si="1"/>
        <v>0</v>
      </c>
      <c r="H48" s="29"/>
      <c r="I48" s="29"/>
      <c r="J48" s="29"/>
      <c r="K48" s="29"/>
      <c r="L48" s="29"/>
      <c r="M48" s="31"/>
      <c r="N48" s="31" t="str">
        <f>'10.1'!O48</f>
        <v>http://minfin.e-dag.ru/</v>
      </c>
      <c r="O48" s="81" t="str">
        <f>'10.1'!P48</f>
        <v>http://portal.minfinrd.ru/Menu/Page/1 не загружается</v>
      </c>
      <c r="S48" s="13"/>
    </row>
    <row r="49" spans="1:19" ht="15.75" customHeight="1">
      <c r="A49" s="24" t="s">
        <v>40</v>
      </c>
      <c r="B49" s="31" t="s">
        <v>222</v>
      </c>
      <c r="C49" s="41">
        <f t="shared" si="0"/>
        <v>0</v>
      </c>
      <c r="D49" s="41"/>
      <c r="E49" s="41"/>
      <c r="F49" s="41"/>
      <c r="G49" s="30">
        <f t="shared" si="1"/>
        <v>0</v>
      </c>
      <c r="H49" s="29"/>
      <c r="I49" s="29"/>
      <c r="J49" s="29"/>
      <c r="K49" s="29"/>
      <c r="L49" s="29"/>
      <c r="M49" s="31"/>
      <c r="N49" s="31" t="str">
        <f>'10.1'!O49</f>
        <v>http://mfri.ru/</v>
      </c>
      <c r="O49" s="81" t="str">
        <f>'10.1'!P49</f>
        <v>нет</v>
      </c>
      <c r="S49" s="13"/>
    </row>
    <row r="50" spans="1:19" ht="15.75" customHeight="1">
      <c r="A50" s="24" t="s">
        <v>41</v>
      </c>
      <c r="B50" s="31" t="s">
        <v>139</v>
      </c>
      <c r="C50" s="41">
        <f t="shared" si="0"/>
        <v>2</v>
      </c>
      <c r="D50" s="41"/>
      <c r="E50" s="41"/>
      <c r="F50" s="41"/>
      <c r="G50" s="30">
        <f t="shared" si="1"/>
        <v>2</v>
      </c>
      <c r="H50" s="29" t="s">
        <v>239</v>
      </c>
      <c r="I50" s="29" t="s">
        <v>375</v>
      </c>
      <c r="J50" s="29" t="s">
        <v>220</v>
      </c>
      <c r="K50" s="31" t="s">
        <v>226</v>
      </c>
      <c r="L50" s="31"/>
      <c r="M50" s="31" t="s">
        <v>568</v>
      </c>
      <c r="N50" s="31" t="str">
        <f>'10.1'!O50</f>
        <v>http://pravitelstvo.kbr.ru/oigv/minfin/</v>
      </c>
      <c r="O50" s="81" t="str">
        <f>'10.1'!P50</f>
        <v>нет</v>
      </c>
      <c r="S50" s="12"/>
    </row>
    <row r="51" spans="1:19" ht="15.75" customHeight="1">
      <c r="A51" s="24" t="s">
        <v>42</v>
      </c>
      <c r="B51" s="31" t="s">
        <v>139</v>
      </c>
      <c r="C51" s="41">
        <f t="shared" si="0"/>
        <v>2</v>
      </c>
      <c r="D51" s="41"/>
      <c r="E51" s="41"/>
      <c r="F51" s="41"/>
      <c r="G51" s="30">
        <f t="shared" si="1"/>
        <v>2</v>
      </c>
      <c r="H51" s="29" t="s">
        <v>239</v>
      </c>
      <c r="I51" s="29" t="s">
        <v>242</v>
      </c>
      <c r="J51" s="29" t="s">
        <v>220</v>
      </c>
      <c r="K51" s="31" t="s">
        <v>226</v>
      </c>
      <c r="L51" s="29"/>
      <c r="M51" s="31" t="s">
        <v>578</v>
      </c>
      <c r="N51" s="31" t="str">
        <f>'10.1'!O51</f>
        <v>http://minfin09.ru/</v>
      </c>
      <c r="O51" s="81" t="str">
        <f>'10.1'!P51</f>
        <v>нет</v>
      </c>
      <c r="S51" s="13"/>
    </row>
    <row r="52" spans="1:19" s="7" customFormat="1" ht="15.75" customHeight="1">
      <c r="A52" s="28" t="s">
        <v>92</v>
      </c>
      <c r="B52" s="31" t="s">
        <v>222</v>
      </c>
      <c r="C52" s="41">
        <f t="shared" si="0"/>
        <v>0</v>
      </c>
      <c r="D52" s="41"/>
      <c r="E52" s="41"/>
      <c r="F52" s="41"/>
      <c r="G52" s="30">
        <f t="shared" si="1"/>
        <v>0</v>
      </c>
      <c r="H52" s="29"/>
      <c r="I52" s="29"/>
      <c r="J52" s="29"/>
      <c r="K52" s="29"/>
      <c r="L52" s="29"/>
      <c r="M52" s="31"/>
      <c r="N52" s="31" t="str">
        <f>'10.1'!O52</f>
        <v>http://mfrno-a.ru/</v>
      </c>
      <c r="O52" s="81" t="str">
        <f>'10.1'!P52</f>
        <v>нет</v>
      </c>
      <c r="S52" s="13"/>
    </row>
    <row r="53" spans="1:19" s="7" customFormat="1" ht="15.75" customHeight="1">
      <c r="A53" s="24" t="s">
        <v>43</v>
      </c>
      <c r="B53" s="31" t="s">
        <v>139</v>
      </c>
      <c r="C53" s="41">
        <f t="shared" si="0"/>
        <v>2</v>
      </c>
      <c r="D53" s="30"/>
      <c r="E53" s="30"/>
      <c r="F53" s="41">
        <v>0.5</v>
      </c>
      <c r="G53" s="30">
        <f t="shared" si="1"/>
        <v>1</v>
      </c>
      <c r="H53" s="29" t="s">
        <v>239</v>
      </c>
      <c r="I53" s="29" t="s">
        <v>242</v>
      </c>
      <c r="J53" s="29" t="s">
        <v>220</v>
      </c>
      <c r="K53" s="31" t="s">
        <v>226</v>
      </c>
      <c r="L53" s="31" t="s">
        <v>959</v>
      </c>
      <c r="M53" s="81" t="s">
        <v>957</v>
      </c>
      <c r="N53" s="31" t="str">
        <f>'10.1'!O53</f>
        <v>http://www.minfinchr.ru/</v>
      </c>
      <c r="O53" s="81" t="str">
        <f>'10.1'!P53</f>
        <v>http://chechnya.ifinmon.ru/</v>
      </c>
      <c r="S53" s="12"/>
    </row>
    <row r="54" spans="1:19" ht="15.75" customHeight="1">
      <c r="A54" s="24" t="s">
        <v>44</v>
      </c>
      <c r="B54" s="31" t="s">
        <v>139</v>
      </c>
      <c r="C54" s="41">
        <f t="shared" si="0"/>
        <v>2</v>
      </c>
      <c r="D54" s="41"/>
      <c r="E54" s="41"/>
      <c r="F54" s="41"/>
      <c r="G54" s="30">
        <f t="shared" si="1"/>
        <v>2</v>
      </c>
      <c r="H54" s="29" t="s">
        <v>239</v>
      </c>
      <c r="I54" s="29" t="s">
        <v>242</v>
      </c>
      <c r="J54" s="29" t="s">
        <v>220</v>
      </c>
      <c r="K54" s="31" t="s">
        <v>226</v>
      </c>
      <c r="L54" s="29"/>
      <c r="M54" s="31" t="s">
        <v>611</v>
      </c>
      <c r="N54" s="31" t="str">
        <f>'10.1'!O54</f>
        <v>http://www.mfsk.ru/</v>
      </c>
      <c r="O54" s="81" t="str">
        <f>'10.1'!P54</f>
        <v>http://openbudsk.ru/</v>
      </c>
      <c r="S54" s="13"/>
    </row>
    <row r="55" spans="1:19" ht="15.75" customHeight="1">
      <c r="A55" s="22" t="s">
        <v>45</v>
      </c>
      <c r="B55" s="34"/>
      <c r="C55" s="46"/>
      <c r="D55" s="46"/>
      <c r="E55" s="46"/>
      <c r="F55" s="46"/>
      <c r="G55" s="27"/>
      <c r="H55" s="26"/>
      <c r="I55" s="26"/>
      <c r="J55" s="26"/>
      <c r="K55" s="26"/>
      <c r="L55" s="26"/>
      <c r="M55" s="34"/>
      <c r="N55" s="34"/>
      <c r="O55" s="82"/>
      <c r="S55" s="13"/>
    </row>
    <row r="56" spans="1:19" ht="15.75" customHeight="1">
      <c r="A56" s="28" t="s">
        <v>46</v>
      </c>
      <c r="B56" s="31" t="s">
        <v>139</v>
      </c>
      <c r="C56" s="41">
        <f t="shared" si="0"/>
        <v>2</v>
      </c>
      <c r="D56" s="41"/>
      <c r="E56" s="41"/>
      <c r="F56" s="41"/>
      <c r="G56" s="30">
        <f t="shared" si="1"/>
        <v>2</v>
      </c>
      <c r="H56" s="29" t="s">
        <v>239</v>
      </c>
      <c r="I56" s="29" t="s">
        <v>242</v>
      </c>
      <c r="J56" s="29" t="s">
        <v>220</v>
      </c>
      <c r="K56" s="31" t="s">
        <v>226</v>
      </c>
      <c r="L56" s="31" t="s">
        <v>479</v>
      </c>
      <c r="M56" s="31" t="s">
        <v>439</v>
      </c>
      <c r="N56" s="31" t="str">
        <f>'10.1'!O56</f>
        <v>https://minfin.bashkortostan.ru/presscenter/news/</v>
      </c>
      <c r="O56" s="81" t="str">
        <f>'10.1'!P56</f>
        <v>нет</v>
      </c>
      <c r="S56" s="12"/>
    </row>
    <row r="57" spans="1:19" ht="15.75" customHeight="1">
      <c r="A57" s="28" t="s">
        <v>47</v>
      </c>
      <c r="B57" s="31" t="s">
        <v>222</v>
      </c>
      <c r="C57" s="41">
        <f t="shared" si="0"/>
        <v>0</v>
      </c>
      <c r="D57" s="41"/>
      <c r="E57" s="41"/>
      <c r="F57" s="41"/>
      <c r="G57" s="30">
        <f t="shared" si="1"/>
        <v>0</v>
      </c>
      <c r="H57" s="29"/>
      <c r="I57" s="29"/>
      <c r="J57" s="29"/>
      <c r="K57" s="29"/>
      <c r="L57" s="29"/>
      <c r="M57" s="31"/>
      <c r="N57" s="31" t="str">
        <f>'10.1'!O57</f>
        <v>http://mari-el.gov.ru/minfin/Pages/main.aspx</v>
      </c>
      <c r="O57" s="81" t="str">
        <f>'10.1'!P57</f>
        <v>нет</v>
      </c>
      <c r="S57" s="13"/>
    </row>
    <row r="58" spans="1:19" ht="15.75" customHeight="1">
      <c r="A58" s="28" t="s">
        <v>48</v>
      </c>
      <c r="B58" s="31" t="s">
        <v>222</v>
      </c>
      <c r="C58" s="41">
        <f t="shared" si="0"/>
        <v>0</v>
      </c>
      <c r="D58" s="41"/>
      <c r="E58" s="41"/>
      <c r="F58" s="41"/>
      <c r="G58" s="30">
        <f t="shared" si="1"/>
        <v>0</v>
      </c>
      <c r="H58" s="29"/>
      <c r="I58" s="29"/>
      <c r="J58" s="29"/>
      <c r="K58" s="29"/>
      <c r="L58" s="29"/>
      <c r="M58" s="31"/>
      <c r="N58" s="31" t="str">
        <f>'10.1'!O58</f>
        <v>http://www.minfinrm.ru/</v>
      </c>
      <c r="O58" s="81" t="str">
        <f>'10.1'!P58</f>
        <v>нет</v>
      </c>
      <c r="S58" s="13"/>
    </row>
    <row r="59" spans="1:19" ht="15.75" customHeight="1">
      <c r="A59" s="28" t="s">
        <v>49</v>
      </c>
      <c r="B59" s="31" t="s">
        <v>222</v>
      </c>
      <c r="C59" s="41">
        <f t="shared" si="0"/>
        <v>0</v>
      </c>
      <c r="D59" s="41"/>
      <c r="E59" s="41"/>
      <c r="F59" s="41"/>
      <c r="G59" s="30">
        <f t="shared" si="1"/>
        <v>0</v>
      </c>
      <c r="H59" s="29"/>
      <c r="I59" s="29"/>
      <c r="J59" s="29"/>
      <c r="K59" s="29"/>
      <c r="L59" s="29"/>
      <c r="M59" s="31" t="s">
        <v>454</v>
      </c>
      <c r="N59" s="31" t="str">
        <f>'10.1'!O59</f>
        <v>http://minfin.tatarstan.ru/</v>
      </c>
      <c r="O59" s="81" t="str">
        <f>'10.1'!P59</f>
        <v>нет</v>
      </c>
      <c r="S59" s="12"/>
    </row>
    <row r="60" spans="1:19" s="7" customFormat="1" ht="15.75" customHeight="1">
      <c r="A60" s="24" t="s">
        <v>50</v>
      </c>
      <c r="B60" s="31" t="s">
        <v>139</v>
      </c>
      <c r="C60" s="41">
        <f t="shared" si="0"/>
        <v>2</v>
      </c>
      <c r="D60" s="41"/>
      <c r="E60" s="41"/>
      <c r="F60" s="41"/>
      <c r="G60" s="30">
        <f t="shared" si="1"/>
        <v>2</v>
      </c>
      <c r="H60" s="29" t="s">
        <v>239</v>
      </c>
      <c r="I60" s="29" t="s">
        <v>242</v>
      </c>
      <c r="J60" s="29" t="s">
        <v>220</v>
      </c>
      <c r="K60" s="31" t="s">
        <v>226</v>
      </c>
      <c r="L60" s="29"/>
      <c r="M60" s="31" t="s">
        <v>463</v>
      </c>
      <c r="N60" s="31" t="str">
        <f>'10.1'!O60</f>
        <v>http://www.mfur.ru/</v>
      </c>
      <c r="O60" s="81" t="str">
        <f>'10.1'!P60</f>
        <v>нет</v>
      </c>
      <c r="S60" s="13"/>
    </row>
    <row r="61" spans="1:19" ht="15.75" customHeight="1">
      <c r="A61" s="24" t="s">
        <v>51</v>
      </c>
      <c r="B61" s="31" t="s">
        <v>139</v>
      </c>
      <c r="C61" s="41">
        <f t="shared" si="0"/>
        <v>2</v>
      </c>
      <c r="D61" s="41"/>
      <c r="E61" s="41"/>
      <c r="F61" s="41"/>
      <c r="G61" s="30">
        <f t="shared" si="1"/>
        <v>2</v>
      </c>
      <c r="H61" s="29" t="s">
        <v>239</v>
      </c>
      <c r="I61" s="29" t="s">
        <v>242</v>
      </c>
      <c r="J61" s="29" t="s">
        <v>220</v>
      </c>
      <c r="K61" s="31" t="s">
        <v>226</v>
      </c>
      <c r="L61" s="31" t="s">
        <v>478</v>
      </c>
      <c r="M61" s="31" t="s">
        <v>475</v>
      </c>
      <c r="N61" s="31" t="str">
        <f>'10.1'!O61</f>
        <v>http://gov.cap.ru/?gov_id=22</v>
      </c>
      <c r="O61" s="81" t="str">
        <f>'10.1'!P61</f>
        <v>http://budget.cap.ru/Menu/Page/1; http://budget.cap.ru/Menu/Page/176</v>
      </c>
      <c r="S61" s="13"/>
    </row>
    <row r="62" spans="1:19" ht="15.75" customHeight="1">
      <c r="A62" s="28" t="s">
        <v>52</v>
      </c>
      <c r="B62" s="31" t="s">
        <v>176</v>
      </c>
      <c r="C62" s="41">
        <f t="shared" si="0"/>
        <v>0</v>
      </c>
      <c r="D62" s="41"/>
      <c r="E62" s="41"/>
      <c r="F62" s="41"/>
      <c r="G62" s="30">
        <f t="shared" si="1"/>
        <v>0</v>
      </c>
      <c r="H62" s="29" t="s">
        <v>225</v>
      </c>
      <c r="I62" s="29" t="s">
        <v>244</v>
      </c>
      <c r="J62" s="29" t="s">
        <v>220</v>
      </c>
      <c r="K62" s="31" t="s">
        <v>226</v>
      </c>
      <c r="L62" s="31" t="s">
        <v>485</v>
      </c>
      <c r="M62" s="31" t="s">
        <v>486</v>
      </c>
      <c r="N62" s="31" t="str">
        <f>'10.1'!O62</f>
        <v>http://mfin.permkrai.ru/</v>
      </c>
      <c r="O62" s="81" t="str">
        <f>'10.1'!P62</f>
        <v>http://budget.permkrai.ru/</v>
      </c>
      <c r="S62" s="13"/>
    </row>
    <row r="63" spans="1:19" s="7" customFormat="1" ht="15.75" customHeight="1">
      <c r="A63" s="28" t="s">
        <v>53</v>
      </c>
      <c r="B63" s="31" t="s">
        <v>222</v>
      </c>
      <c r="C63" s="41">
        <f t="shared" si="0"/>
        <v>0</v>
      </c>
      <c r="D63" s="41"/>
      <c r="E63" s="41"/>
      <c r="F63" s="41"/>
      <c r="G63" s="30">
        <f t="shared" si="1"/>
        <v>0</v>
      </c>
      <c r="H63" s="29"/>
      <c r="I63" s="29"/>
      <c r="J63" s="29"/>
      <c r="K63" s="29"/>
      <c r="L63" s="29"/>
      <c r="M63" s="31"/>
      <c r="N63" s="31" t="str">
        <f>'10.1'!O63</f>
        <v>http://www.minfin.kirov.ru/</v>
      </c>
      <c r="O63" s="81" t="str">
        <f>'10.1'!P63</f>
        <v>нет</v>
      </c>
      <c r="S63" s="12"/>
    </row>
    <row r="64" spans="1:19" ht="15.75" customHeight="1">
      <c r="A64" s="28" t="s">
        <v>54</v>
      </c>
      <c r="B64" s="31" t="s">
        <v>139</v>
      </c>
      <c r="C64" s="41">
        <f t="shared" si="0"/>
        <v>2</v>
      </c>
      <c r="D64" s="41"/>
      <c r="E64" s="41"/>
      <c r="F64" s="41"/>
      <c r="G64" s="30">
        <f t="shared" si="1"/>
        <v>2</v>
      </c>
      <c r="H64" s="29" t="s">
        <v>225</v>
      </c>
      <c r="I64" s="29" t="s">
        <v>242</v>
      </c>
      <c r="J64" s="31" t="s">
        <v>509</v>
      </c>
      <c r="K64" s="31" t="s">
        <v>226</v>
      </c>
      <c r="L64" s="31" t="s">
        <v>515</v>
      </c>
      <c r="M64" s="31" t="s">
        <v>508</v>
      </c>
      <c r="N64" s="31" t="str">
        <f>'10.1'!O64</f>
        <v>http://mf.nnov.ru/</v>
      </c>
      <c r="O64" s="81" t="str">
        <f>'10.1'!P64</f>
        <v>http://mf.nnov.ru:8025/ </v>
      </c>
      <c r="S64" s="13"/>
    </row>
    <row r="65" spans="1:19" ht="15.75" customHeight="1">
      <c r="A65" s="24" t="s">
        <v>55</v>
      </c>
      <c r="B65" s="31" t="s">
        <v>139</v>
      </c>
      <c r="C65" s="41">
        <f t="shared" si="0"/>
        <v>2</v>
      </c>
      <c r="D65" s="41"/>
      <c r="E65" s="41"/>
      <c r="F65" s="41"/>
      <c r="G65" s="30">
        <f t="shared" si="1"/>
        <v>2</v>
      </c>
      <c r="H65" s="29" t="s">
        <v>225</v>
      </c>
      <c r="I65" s="29" t="s">
        <v>242</v>
      </c>
      <c r="J65" s="29" t="s">
        <v>220</v>
      </c>
      <c r="K65" s="31" t="s">
        <v>226</v>
      </c>
      <c r="L65" s="31" t="s">
        <v>523</v>
      </c>
      <c r="M65" s="31" t="s">
        <v>522</v>
      </c>
      <c r="N65" s="31" t="str">
        <f>'10.1'!O65</f>
        <v>http://minfin.orb.ru/</v>
      </c>
      <c r="O65" s="81" t="str">
        <f>'10.1'!P65</f>
        <v>http://budget.orb.ru/</v>
      </c>
      <c r="S65" s="13"/>
    </row>
    <row r="66" spans="1:19" ht="15.75" customHeight="1">
      <c r="A66" s="28" t="s">
        <v>56</v>
      </c>
      <c r="B66" s="31" t="s">
        <v>139</v>
      </c>
      <c r="C66" s="41">
        <f t="shared" si="0"/>
        <v>2</v>
      </c>
      <c r="D66" s="41"/>
      <c r="E66" s="41"/>
      <c r="F66" s="41"/>
      <c r="G66" s="30">
        <f t="shared" si="1"/>
        <v>2</v>
      </c>
      <c r="H66" s="29" t="s">
        <v>239</v>
      </c>
      <c r="I66" s="29" t="s">
        <v>242</v>
      </c>
      <c r="J66" s="29" t="s">
        <v>220</v>
      </c>
      <c r="K66" s="31" t="s">
        <v>226</v>
      </c>
      <c r="L66" s="29"/>
      <c r="M66" s="31" t="s">
        <v>530</v>
      </c>
      <c r="N66" s="31" t="str">
        <f>'10.1'!O66</f>
        <v>http://finance.pnzreg.ru/</v>
      </c>
      <c r="O66" s="81" t="str">
        <f>'10.1'!P66</f>
        <v>нет</v>
      </c>
      <c r="S66" s="12"/>
    </row>
    <row r="67" spans="1:19" ht="15.75" customHeight="1">
      <c r="A67" s="28" t="s">
        <v>57</v>
      </c>
      <c r="B67" s="31" t="s">
        <v>222</v>
      </c>
      <c r="C67" s="41">
        <f t="shared" si="0"/>
        <v>0</v>
      </c>
      <c r="D67" s="41"/>
      <c r="E67" s="41"/>
      <c r="F67" s="41"/>
      <c r="G67" s="30">
        <f t="shared" si="1"/>
        <v>0</v>
      </c>
      <c r="H67" s="29"/>
      <c r="I67" s="29"/>
      <c r="J67" s="29"/>
      <c r="K67" s="29"/>
      <c r="L67" s="29"/>
      <c r="M67" s="31"/>
      <c r="N67" s="31" t="str">
        <f>'10.1'!O67</f>
        <v>http://minfin-samara.ru/</v>
      </c>
      <c r="O67" s="81" t="str">
        <f>'10.1'!P67</f>
        <v>нет</v>
      </c>
      <c r="S67" s="13"/>
    </row>
    <row r="68" spans="1:19" s="7" customFormat="1" ht="15.75" customHeight="1">
      <c r="A68" s="28" t="s">
        <v>58</v>
      </c>
      <c r="B68" s="31" t="s">
        <v>139</v>
      </c>
      <c r="C68" s="41">
        <f t="shared" si="0"/>
        <v>2</v>
      </c>
      <c r="D68" s="41"/>
      <c r="E68" s="41"/>
      <c r="F68" s="41"/>
      <c r="G68" s="30">
        <f t="shared" si="1"/>
        <v>2</v>
      </c>
      <c r="H68" s="29" t="s">
        <v>225</v>
      </c>
      <c r="I68" s="29" t="s">
        <v>242</v>
      </c>
      <c r="J68" s="31" t="s">
        <v>547</v>
      </c>
      <c r="K68" s="31" t="s">
        <v>226</v>
      </c>
      <c r="L68" s="29"/>
      <c r="M68" s="31" t="s">
        <v>548</v>
      </c>
      <c r="N68" s="31" t="str">
        <f>'10.1'!O68</f>
        <v>http://www.saratov.gov.ru/gov/auth/minfin/</v>
      </c>
      <c r="O68" s="81" t="str">
        <f>'10.1'!P68</f>
        <v>http://saratov.ifinmon.ru/</v>
      </c>
      <c r="S68" s="13"/>
    </row>
    <row r="69" spans="1:19" ht="15.75" customHeight="1">
      <c r="A69" s="24" t="s">
        <v>59</v>
      </c>
      <c r="B69" s="31" t="s">
        <v>139</v>
      </c>
      <c r="C69" s="41">
        <f t="shared" si="0"/>
        <v>2</v>
      </c>
      <c r="D69" s="41"/>
      <c r="E69" s="41"/>
      <c r="F69" s="41"/>
      <c r="G69" s="30">
        <f t="shared" si="1"/>
        <v>2</v>
      </c>
      <c r="H69" s="29" t="s">
        <v>225</v>
      </c>
      <c r="I69" s="29" t="s">
        <v>242</v>
      </c>
      <c r="J69" s="29" t="s">
        <v>220</v>
      </c>
      <c r="K69" s="31" t="s">
        <v>226</v>
      </c>
      <c r="L69" s="29"/>
      <c r="M69" s="31" t="s">
        <v>554</v>
      </c>
      <c r="N69" s="31" t="str">
        <f>'10.1'!O69</f>
        <v>http://ufo.ulntc.ru/</v>
      </c>
      <c r="O69" s="81" t="str">
        <f>'10.1'!P69</f>
        <v>нет</v>
      </c>
      <c r="S69" s="12"/>
    </row>
    <row r="70" spans="1:19" ht="15.75" customHeight="1">
      <c r="A70" s="22" t="s">
        <v>60</v>
      </c>
      <c r="B70" s="34"/>
      <c r="C70" s="46"/>
      <c r="D70" s="46"/>
      <c r="E70" s="46"/>
      <c r="F70" s="46"/>
      <c r="G70" s="27"/>
      <c r="H70" s="26"/>
      <c r="I70" s="26"/>
      <c r="J70" s="26"/>
      <c r="K70" s="26"/>
      <c r="L70" s="26"/>
      <c r="M70" s="34"/>
      <c r="N70" s="34"/>
      <c r="O70" s="82"/>
      <c r="S70" s="13"/>
    </row>
    <row r="71" spans="1:19" ht="15.75" customHeight="1">
      <c r="A71" s="28" t="s">
        <v>61</v>
      </c>
      <c r="B71" s="31" t="s">
        <v>176</v>
      </c>
      <c r="C71" s="41">
        <f t="shared" si="0"/>
        <v>0</v>
      </c>
      <c r="D71" s="41">
        <v>0.5</v>
      </c>
      <c r="E71" s="41"/>
      <c r="F71" s="41"/>
      <c r="G71" s="30">
        <f t="shared" si="1"/>
        <v>0</v>
      </c>
      <c r="H71" s="29" t="s">
        <v>239</v>
      </c>
      <c r="I71" s="31" t="s">
        <v>244</v>
      </c>
      <c r="J71" s="29" t="s">
        <v>254</v>
      </c>
      <c r="K71" s="31" t="s">
        <v>226</v>
      </c>
      <c r="L71" s="31" t="s">
        <v>406</v>
      </c>
      <c r="M71" s="31" t="s">
        <v>405</v>
      </c>
      <c r="N71" s="31" t="str">
        <f>'10.1'!O71</f>
        <v>http://finupr.kurganobl.ru/#</v>
      </c>
      <c r="O71" s="81" t="str">
        <f>'10.1'!P71</f>
        <v>нет</v>
      </c>
      <c r="S71" s="13"/>
    </row>
    <row r="72" spans="1:15" ht="15.75" customHeight="1">
      <c r="A72" s="24" t="s">
        <v>62</v>
      </c>
      <c r="B72" s="31" t="s">
        <v>139</v>
      </c>
      <c r="C72" s="41">
        <f t="shared" si="0"/>
        <v>2</v>
      </c>
      <c r="D72" s="41"/>
      <c r="E72" s="41"/>
      <c r="F72" s="41"/>
      <c r="G72" s="30">
        <f t="shared" si="1"/>
        <v>2</v>
      </c>
      <c r="H72" s="29" t="s">
        <v>239</v>
      </c>
      <c r="I72" s="29" t="s">
        <v>242</v>
      </c>
      <c r="J72" s="29" t="s">
        <v>220</v>
      </c>
      <c r="K72" s="31" t="s">
        <v>226</v>
      </c>
      <c r="L72" s="29"/>
      <c r="M72" s="31" t="s">
        <v>412</v>
      </c>
      <c r="N72" s="31" t="str">
        <f>'10.1'!O72</f>
        <v>http://minfin.midural.ru/</v>
      </c>
      <c r="O72" s="81" t="str">
        <f>'10.1'!P72</f>
        <v>http://info.mfural.ru/ebudget/Menu/Page/1</v>
      </c>
    </row>
    <row r="73" spans="1:15" s="7" customFormat="1" ht="15.75" customHeight="1">
      <c r="A73" s="28" t="s">
        <v>63</v>
      </c>
      <c r="B73" s="31" t="s">
        <v>222</v>
      </c>
      <c r="C73" s="41">
        <f aca="true" t="shared" si="2" ref="C73:C99">IF(B73="Да, опубликованы за все отчетные периоды",2,0)</f>
        <v>0</v>
      </c>
      <c r="D73" s="41"/>
      <c r="E73" s="41"/>
      <c r="F73" s="41"/>
      <c r="G73" s="30">
        <f aca="true" t="shared" si="3" ref="G73:G99">C73*(1-D73)*(1-E73)*(1-F73)</f>
        <v>0</v>
      </c>
      <c r="H73" s="29"/>
      <c r="I73" s="29"/>
      <c r="J73" s="29"/>
      <c r="K73" s="29"/>
      <c r="L73" s="29"/>
      <c r="M73" s="31"/>
      <c r="N73" s="31" t="str">
        <f>'10.1'!O73</f>
        <v>http://admtyumen.ru/ogv_ru/finance/finance/bugjet.htm; http://admtyumen.ru/ogv_ru/gov/administrative/finance_department/general_information/more.htm?id=10293778@cmsArticle</v>
      </c>
      <c r="O73" s="81" t="str">
        <f>'10.1'!P73</f>
        <v>нет</v>
      </c>
    </row>
    <row r="74" spans="1:15" ht="15.75" customHeight="1">
      <c r="A74" s="24" t="s">
        <v>64</v>
      </c>
      <c r="B74" s="31" t="s">
        <v>222</v>
      </c>
      <c r="C74" s="41">
        <f t="shared" si="2"/>
        <v>0</v>
      </c>
      <c r="D74" s="41"/>
      <c r="E74" s="41"/>
      <c r="F74" s="41"/>
      <c r="G74" s="30">
        <f t="shared" si="3"/>
        <v>0</v>
      </c>
      <c r="H74" s="29"/>
      <c r="I74" s="29"/>
      <c r="J74" s="29"/>
      <c r="K74" s="29"/>
      <c r="L74" s="29"/>
      <c r="M74" s="31"/>
      <c r="N74" s="31" t="str">
        <f>'10.1'!O74</f>
        <v>http://www.minfin74.ru/</v>
      </c>
      <c r="O74" s="81" t="str">
        <f>'10.1'!P74</f>
        <v>нет</v>
      </c>
    </row>
    <row r="75" spans="1:15" s="7" customFormat="1" ht="15.75" customHeight="1">
      <c r="A75" s="31" t="s">
        <v>65</v>
      </c>
      <c r="B75" s="31" t="s">
        <v>139</v>
      </c>
      <c r="C75" s="41">
        <f t="shared" si="2"/>
        <v>2</v>
      </c>
      <c r="D75" s="30"/>
      <c r="E75" s="30"/>
      <c r="F75" s="30"/>
      <c r="G75" s="30">
        <f t="shared" si="3"/>
        <v>2</v>
      </c>
      <c r="H75" s="29" t="s">
        <v>239</v>
      </c>
      <c r="I75" s="29" t="s">
        <v>242</v>
      </c>
      <c r="J75" s="29" t="s">
        <v>220</v>
      </c>
      <c r="K75" s="31" t="s">
        <v>226</v>
      </c>
      <c r="L75" s="35"/>
      <c r="M75" s="31" t="s">
        <v>431</v>
      </c>
      <c r="N75" s="31" t="str">
        <f>'10.1'!O75</f>
        <v>http://www.depfin.admhmao.ru/</v>
      </c>
      <c r="O75" s="81" t="str">
        <f>'10.1'!P75</f>
        <v>нет</v>
      </c>
    </row>
    <row r="76" spans="1:15" ht="15.75" customHeight="1">
      <c r="A76" s="28" t="s">
        <v>66</v>
      </c>
      <c r="B76" s="31" t="s">
        <v>139</v>
      </c>
      <c r="C76" s="41">
        <f t="shared" si="2"/>
        <v>2</v>
      </c>
      <c r="D76" s="41"/>
      <c r="E76" s="41"/>
      <c r="F76" s="41"/>
      <c r="G76" s="30">
        <f t="shared" si="3"/>
        <v>2</v>
      </c>
      <c r="H76" s="29" t="s">
        <v>239</v>
      </c>
      <c r="I76" s="29" t="s">
        <v>242</v>
      </c>
      <c r="J76" s="29" t="s">
        <v>220</v>
      </c>
      <c r="K76" s="31" t="s">
        <v>226</v>
      </c>
      <c r="L76" s="29"/>
      <c r="M76" s="31" t="s">
        <v>436</v>
      </c>
      <c r="N76" s="31" t="str">
        <f>'10.1'!O76</f>
        <v>http://www.yamalfin.ru/index.php</v>
      </c>
      <c r="O76" s="81" t="str">
        <f>'10.1'!P76</f>
        <v>http://monitoring.yanao.ru/yamal/index.php?option=com_content&amp;view=article&amp;id=299&amp;Itemid=717</v>
      </c>
    </row>
    <row r="77" spans="1:15" ht="15.75" customHeight="1">
      <c r="A77" s="22" t="s">
        <v>67</v>
      </c>
      <c r="B77" s="34"/>
      <c r="C77" s="46"/>
      <c r="D77" s="46"/>
      <c r="E77" s="46"/>
      <c r="F77" s="46"/>
      <c r="G77" s="27"/>
      <c r="H77" s="26"/>
      <c r="I77" s="26"/>
      <c r="J77" s="26"/>
      <c r="K77" s="26"/>
      <c r="L77" s="26"/>
      <c r="M77" s="34"/>
      <c r="N77" s="34"/>
      <c r="O77" s="82"/>
    </row>
    <row r="78" spans="1:15" ht="15.75" customHeight="1">
      <c r="A78" s="28" t="s">
        <v>68</v>
      </c>
      <c r="B78" s="31" t="s">
        <v>139</v>
      </c>
      <c r="C78" s="41">
        <f t="shared" si="2"/>
        <v>2</v>
      </c>
      <c r="D78" s="41"/>
      <c r="E78" s="41"/>
      <c r="F78" s="41"/>
      <c r="G78" s="30">
        <f t="shared" si="3"/>
        <v>2</v>
      </c>
      <c r="H78" s="29" t="s">
        <v>239</v>
      </c>
      <c r="I78" s="29" t="s">
        <v>242</v>
      </c>
      <c r="J78" s="29" t="s">
        <v>220</v>
      </c>
      <c r="K78" s="31" t="s">
        <v>226</v>
      </c>
      <c r="L78" s="31" t="s">
        <v>973</v>
      </c>
      <c r="M78" s="81" t="s">
        <v>304</v>
      </c>
      <c r="N78" s="31" t="str">
        <f>'10.1'!O78</f>
        <v>http://www.minfin-altai.ru/</v>
      </c>
      <c r="O78" s="81" t="str">
        <f>'10.1'!P78</f>
        <v>http://www.open.minfin-altai.ru/</v>
      </c>
    </row>
    <row r="79" spans="1:15" ht="15.75" customHeight="1">
      <c r="A79" s="24" t="s">
        <v>69</v>
      </c>
      <c r="B79" s="31" t="s">
        <v>139</v>
      </c>
      <c r="C79" s="41">
        <f t="shared" si="2"/>
        <v>2</v>
      </c>
      <c r="D79" s="41"/>
      <c r="E79" s="41"/>
      <c r="F79" s="41"/>
      <c r="G79" s="30">
        <f t="shared" si="3"/>
        <v>2</v>
      </c>
      <c r="H79" s="29" t="s">
        <v>225</v>
      </c>
      <c r="I79" s="29" t="s">
        <v>242</v>
      </c>
      <c r="J79" s="31" t="s">
        <v>351</v>
      </c>
      <c r="K79" s="31" t="s">
        <v>226</v>
      </c>
      <c r="L79" s="29"/>
      <c r="M79" s="31" t="s">
        <v>313</v>
      </c>
      <c r="N79" s="31" t="str">
        <f>'10.1'!O79</f>
        <v>http://minfinrb.ru/</v>
      </c>
      <c r="O79" s="81" t="str">
        <f>'10.1'!P79</f>
        <v>http://budget.govrb.ru/ebudget/Menu/Page/1</v>
      </c>
    </row>
    <row r="80" spans="1:15" ht="15.75" customHeight="1">
      <c r="A80" s="28" t="s">
        <v>70</v>
      </c>
      <c r="B80" s="31" t="s">
        <v>222</v>
      </c>
      <c r="C80" s="41">
        <f t="shared" si="2"/>
        <v>0</v>
      </c>
      <c r="D80" s="41"/>
      <c r="E80" s="41"/>
      <c r="F80" s="41"/>
      <c r="G80" s="30">
        <f t="shared" si="3"/>
        <v>0</v>
      </c>
      <c r="H80" s="29"/>
      <c r="I80" s="29"/>
      <c r="J80" s="29"/>
      <c r="K80" s="29"/>
      <c r="L80" s="29"/>
      <c r="M80" s="31"/>
      <c r="N80" s="31" t="str">
        <f>'10.1'!O80</f>
        <v>http://www.minfintuva.ru/old/</v>
      </c>
      <c r="O80" s="81" t="str">
        <f>'10.1'!P80</f>
        <v>http://budget17.ru/# (не актуализируется)</v>
      </c>
    </row>
    <row r="81" spans="1:15" ht="15.75" customHeight="1">
      <c r="A81" s="28" t="s">
        <v>71</v>
      </c>
      <c r="B81" s="31" t="s">
        <v>222</v>
      </c>
      <c r="C81" s="41">
        <f t="shared" si="2"/>
        <v>0</v>
      </c>
      <c r="D81" s="41"/>
      <c r="E81" s="41"/>
      <c r="F81" s="41"/>
      <c r="G81" s="30">
        <f t="shared" si="3"/>
        <v>0</v>
      </c>
      <c r="H81" s="29"/>
      <c r="I81" s="29"/>
      <c r="J81" s="29"/>
      <c r="K81" s="29"/>
      <c r="L81" s="29"/>
      <c r="M81" s="31"/>
      <c r="N81" s="31" t="str">
        <f>'10.1'!O81</f>
        <v>http://r-19.ru/authorities/ministry-of-finance-of-the-republic-of-khakassia/common/gosudarstvennye-finansy-respubliki-khakasiya/</v>
      </c>
      <c r="O81" s="81" t="str">
        <f>'10.1'!P81</f>
        <v>нет</v>
      </c>
    </row>
    <row r="82" spans="1:15" ht="15.75" customHeight="1">
      <c r="A82" s="28" t="s">
        <v>72</v>
      </c>
      <c r="B82" s="31" t="s">
        <v>139</v>
      </c>
      <c r="C82" s="41">
        <f t="shared" si="2"/>
        <v>2</v>
      </c>
      <c r="D82" s="41"/>
      <c r="E82" s="41"/>
      <c r="F82" s="41"/>
      <c r="G82" s="30">
        <f t="shared" si="3"/>
        <v>2</v>
      </c>
      <c r="H82" s="29" t="s">
        <v>239</v>
      </c>
      <c r="I82" s="29" t="s">
        <v>242</v>
      </c>
      <c r="J82" s="31" t="s">
        <v>339</v>
      </c>
      <c r="K82" s="31" t="s">
        <v>226</v>
      </c>
      <c r="L82" s="29"/>
      <c r="M82" s="31" t="s">
        <v>340</v>
      </c>
      <c r="N82" s="31" t="str">
        <f>'10.1'!O82</f>
        <v>http://fin22.ru/</v>
      </c>
      <c r="O82" s="81" t="str">
        <f>'10.1'!P82</f>
        <v>нет</v>
      </c>
    </row>
    <row r="83" spans="1:15" ht="15.75" customHeight="1">
      <c r="A83" s="28" t="s">
        <v>73</v>
      </c>
      <c r="B83" s="31" t="s">
        <v>139</v>
      </c>
      <c r="C83" s="41">
        <f t="shared" si="2"/>
        <v>2</v>
      </c>
      <c r="D83" s="41"/>
      <c r="E83" s="41"/>
      <c r="F83" s="41"/>
      <c r="G83" s="30">
        <f t="shared" si="3"/>
        <v>2</v>
      </c>
      <c r="H83" s="29" t="s">
        <v>239</v>
      </c>
      <c r="I83" s="29" t="s">
        <v>242</v>
      </c>
      <c r="J83" s="29" t="s">
        <v>220</v>
      </c>
      <c r="K83" s="31" t="s">
        <v>226</v>
      </c>
      <c r="L83" s="29"/>
      <c r="M83" s="31" t="s">
        <v>350</v>
      </c>
      <c r="N83" s="31" t="str">
        <f>'10.1'!O83</f>
        <v>http://минфин.забайкальскийкрай.рф/</v>
      </c>
      <c r="O83" s="81" t="str">
        <f>'10.1'!P83</f>
        <v>нет</v>
      </c>
    </row>
    <row r="84" spans="1:15" ht="15.75" customHeight="1">
      <c r="A84" s="24" t="s">
        <v>74</v>
      </c>
      <c r="B84" s="31" t="s">
        <v>139</v>
      </c>
      <c r="C84" s="41">
        <f t="shared" si="2"/>
        <v>2</v>
      </c>
      <c r="D84" s="41"/>
      <c r="E84" s="41"/>
      <c r="F84" s="41"/>
      <c r="G84" s="30">
        <f t="shared" si="3"/>
        <v>2</v>
      </c>
      <c r="H84" s="29" t="s">
        <v>239</v>
      </c>
      <c r="I84" s="29" t="s">
        <v>242</v>
      </c>
      <c r="J84" s="29" t="s">
        <v>220</v>
      </c>
      <c r="K84" s="31" t="s">
        <v>226</v>
      </c>
      <c r="L84" s="29"/>
      <c r="M84" s="31" t="s">
        <v>354</v>
      </c>
      <c r="N84" s="31" t="str">
        <f>'10.1'!O84</f>
        <v>http://minfin.krskstate.ru/</v>
      </c>
      <c r="O84" s="81" t="str">
        <f>'10.1'!P84</f>
        <v>нет</v>
      </c>
    </row>
    <row r="85" spans="1:15" ht="15.75" customHeight="1">
      <c r="A85" s="28" t="s">
        <v>75</v>
      </c>
      <c r="B85" s="31" t="s">
        <v>139</v>
      </c>
      <c r="C85" s="41">
        <f t="shared" si="2"/>
        <v>2</v>
      </c>
      <c r="D85" s="41"/>
      <c r="E85" s="41"/>
      <c r="F85" s="41"/>
      <c r="G85" s="30">
        <f t="shared" si="3"/>
        <v>2</v>
      </c>
      <c r="H85" s="29" t="s">
        <v>239</v>
      </c>
      <c r="I85" s="29" t="s">
        <v>242</v>
      </c>
      <c r="J85" s="29" t="s">
        <v>220</v>
      </c>
      <c r="K85" s="31" t="s">
        <v>226</v>
      </c>
      <c r="L85" s="29"/>
      <c r="M85" s="31" t="s">
        <v>361</v>
      </c>
      <c r="N85" s="31" t="str">
        <f>'10.1'!O85</f>
        <v>http://gfu.ru/</v>
      </c>
      <c r="O85" s="81" t="str">
        <f>'10.1'!P85</f>
        <v>http://openbudget.gfu.ru/</v>
      </c>
    </row>
    <row r="86" spans="1:15" s="7" customFormat="1" ht="15.75" customHeight="1">
      <c r="A86" s="28" t="s">
        <v>76</v>
      </c>
      <c r="B86" s="31" t="s">
        <v>139</v>
      </c>
      <c r="C86" s="41">
        <f t="shared" si="2"/>
        <v>2</v>
      </c>
      <c r="D86" s="41"/>
      <c r="E86" s="41"/>
      <c r="F86" s="41"/>
      <c r="G86" s="30">
        <f t="shared" si="3"/>
        <v>2</v>
      </c>
      <c r="H86" s="29" t="s">
        <v>239</v>
      </c>
      <c r="I86" s="29" t="s">
        <v>242</v>
      </c>
      <c r="J86" s="29" t="s">
        <v>220</v>
      </c>
      <c r="K86" s="31" t="s">
        <v>226</v>
      </c>
      <c r="L86" s="29"/>
      <c r="M86" s="31" t="s">
        <v>365</v>
      </c>
      <c r="N86" s="31" t="str">
        <f>'10.1'!O86</f>
        <v>http://www.ofukem.ru/</v>
      </c>
      <c r="O86" s="81" t="str">
        <f>'10.1'!P86</f>
        <v>нет</v>
      </c>
    </row>
    <row r="87" spans="1:15" ht="15.75" customHeight="1">
      <c r="A87" s="28" t="s">
        <v>77</v>
      </c>
      <c r="B87" s="31" t="s">
        <v>139</v>
      </c>
      <c r="C87" s="41">
        <f t="shared" si="2"/>
        <v>2</v>
      </c>
      <c r="D87" s="41"/>
      <c r="E87" s="41"/>
      <c r="F87" s="41"/>
      <c r="G87" s="30">
        <f t="shared" si="3"/>
        <v>2</v>
      </c>
      <c r="H87" s="29" t="s">
        <v>239</v>
      </c>
      <c r="I87" s="29" t="s">
        <v>242</v>
      </c>
      <c r="J87" s="29" t="s">
        <v>220</v>
      </c>
      <c r="K87" s="31" t="s">
        <v>226</v>
      </c>
      <c r="L87" s="29"/>
      <c r="M87" s="31" t="s">
        <v>373</v>
      </c>
      <c r="N87" s="31" t="str">
        <f>'10.1'!O87</f>
        <v>http://www.mfnso.nso.ru/</v>
      </c>
      <c r="O87" s="81" t="str">
        <f>'10.1'!P87</f>
        <v>нет</v>
      </c>
    </row>
    <row r="88" spans="1:15" s="7" customFormat="1" ht="15.75" customHeight="1">
      <c r="A88" s="24" t="s">
        <v>78</v>
      </c>
      <c r="B88" s="31" t="s">
        <v>139</v>
      </c>
      <c r="C88" s="41">
        <f t="shared" si="2"/>
        <v>2</v>
      </c>
      <c r="D88" s="30"/>
      <c r="E88" s="30"/>
      <c r="F88" s="30"/>
      <c r="G88" s="30">
        <f t="shared" si="3"/>
        <v>2</v>
      </c>
      <c r="H88" s="29" t="s">
        <v>239</v>
      </c>
      <c r="I88" s="29" t="s">
        <v>242</v>
      </c>
      <c r="J88" s="29" t="s">
        <v>220</v>
      </c>
      <c r="K88" s="31" t="s">
        <v>226</v>
      </c>
      <c r="L88" s="35"/>
      <c r="M88" s="31" t="s">
        <v>388</v>
      </c>
      <c r="N88" s="31" t="str">
        <f>'10.1'!O88</f>
        <v>http://mf.omskportal.ru/</v>
      </c>
      <c r="O88" s="81" t="str">
        <f>'10.1'!P88</f>
        <v>http://budget.omsk.ifinmon.ru/</v>
      </c>
    </row>
    <row r="89" spans="1:15" ht="15.75" customHeight="1">
      <c r="A89" s="28" t="s">
        <v>79</v>
      </c>
      <c r="B89" s="31" t="s">
        <v>139</v>
      </c>
      <c r="C89" s="41">
        <f t="shared" si="2"/>
        <v>2</v>
      </c>
      <c r="D89" s="41"/>
      <c r="E89" s="41"/>
      <c r="F89" s="41"/>
      <c r="G89" s="30">
        <f t="shared" si="3"/>
        <v>2</v>
      </c>
      <c r="H89" s="29" t="s">
        <v>294</v>
      </c>
      <c r="I89" s="29" t="s">
        <v>242</v>
      </c>
      <c r="J89" s="29" t="s">
        <v>220</v>
      </c>
      <c r="K89" s="31" t="s">
        <v>226</v>
      </c>
      <c r="L89" s="31"/>
      <c r="M89" s="81" t="s">
        <v>396</v>
      </c>
      <c r="N89" s="31" t="str">
        <f>'10.1'!O89</f>
        <v>http://www.findep.org/</v>
      </c>
      <c r="O89" s="81" t="str">
        <f>'10.1'!P89</f>
        <v>http://open.findep.org/ - не загружается</v>
      </c>
    </row>
    <row r="90" spans="1:15" ht="15.75" customHeight="1">
      <c r="A90" s="22" t="s">
        <v>80</v>
      </c>
      <c r="B90" s="34"/>
      <c r="C90" s="46"/>
      <c r="D90" s="46"/>
      <c r="E90" s="46"/>
      <c r="F90" s="46"/>
      <c r="G90" s="27"/>
      <c r="H90" s="26"/>
      <c r="I90" s="26"/>
      <c r="J90" s="26"/>
      <c r="K90" s="26"/>
      <c r="L90" s="26"/>
      <c r="M90" s="34"/>
      <c r="N90" s="34"/>
      <c r="O90" s="82"/>
    </row>
    <row r="91" spans="1:15" ht="15.75" customHeight="1">
      <c r="A91" s="28" t="s">
        <v>81</v>
      </c>
      <c r="B91" s="31" t="s">
        <v>222</v>
      </c>
      <c r="C91" s="41">
        <f t="shared" si="2"/>
        <v>0</v>
      </c>
      <c r="D91" s="41"/>
      <c r="E91" s="41"/>
      <c r="F91" s="41"/>
      <c r="G91" s="30">
        <f t="shared" si="3"/>
        <v>0</v>
      </c>
      <c r="H91" s="29"/>
      <c r="I91" s="29"/>
      <c r="J91" s="29"/>
      <c r="K91" s="29"/>
      <c r="L91" s="29"/>
      <c r="M91" s="31"/>
      <c r="N91" s="31" t="str">
        <f>'10.1'!O91</f>
        <v>https://minfin.sakha.gov.ru/</v>
      </c>
      <c r="O91" s="81" t="str">
        <f>'10.1'!P91</f>
        <v>http://budget.sakha.gov.ru/ebudget/Menu/Page/215</v>
      </c>
    </row>
    <row r="92" spans="1:15" ht="15.75" customHeight="1">
      <c r="A92" s="28" t="s">
        <v>82</v>
      </c>
      <c r="B92" s="31" t="s">
        <v>222</v>
      </c>
      <c r="C92" s="41">
        <f t="shared" si="2"/>
        <v>0</v>
      </c>
      <c r="D92" s="41"/>
      <c r="E92" s="41"/>
      <c r="F92" s="41"/>
      <c r="G92" s="30">
        <f t="shared" si="3"/>
        <v>0</v>
      </c>
      <c r="H92" s="29"/>
      <c r="I92" s="29"/>
      <c r="J92" s="29"/>
      <c r="K92" s="29"/>
      <c r="L92" s="29"/>
      <c r="M92" s="31"/>
      <c r="N92" s="31" t="str">
        <f>'10.1'!O92</f>
        <v>http://www.kamgov.ru/minfin</v>
      </c>
      <c r="O92" s="81" t="str">
        <f>'10.1'!P92</f>
        <v>http://openbudget.kamgov.ru/Dashboard#/main</v>
      </c>
    </row>
    <row r="93" spans="1:15" ht="15.75" customHeight="1">
      <c r="A93" s="28" t="s">
        <v>83</v>
      </c>
      <c r="B93" s="31" t="s">
        <v>139</v>
      </c>
      <c r="C93" s="41">
        <f t="shared" si="2"/>
        <v>2</v>
      </c>
      <c r="D93" s="41"/>
      <c r="E93" s="41"/>
      <c r="F93" s="41"/>
      <c r="G93" s="30">
        <f t="shared" si="3"/>
        <v>2</v>
      </c>
      <c r="H93" s="29" t="s">
        <v>239</v>
      </c>
      <c r="I93" s="29" t="s">
        <v>242</v>
      </c>
      <c r="J93" s="29" t="s">
        <v>220</v>
      </c>
      <c r="K93" s="31" t="s">
        <v>226</v>
      </c>
      <c r="L93" s="29"/>
      <c r="M93" s="31" t="s">
        <v>235</v>
      </c>
      <c r="N93" s="31" t="str">
        <f>'10.1'!O93</f>
        <v>http://primorsky.ru/authorities/executive-agencies/departments/finance/</v>
      </c>
      <c r="O93" s="81" t="str">
        <f>'10.1'!P93</f>
        <v>http://ebudget.primorsky.ru/Menu/Page/1</v>
      </c>
    </row>
    <row r="94" spans="1:15" ht="15.75" customHeight="1">
      <c r="A94" s="24" t="s">
        <v>84</v>
      </c>
      <c r="B94" s="31" t="s">
        <v>139</v>
      </c>
      <c r="C94" s="41">
        <f t="shared" si="2"/>
        <v>2</v>
      </c>
      <c r="D94" s="41">
        <v>0.5</v>
      </c>
      <c r="E94" s="41"/>
      <c r="F94" s="41"/>
      <c r="G94" s="30">
        <f t="shared" si="3"/>
        <v>1</v>
      </c>
      <c r="H94" s="29" t="s">
        <v>239</v>
      </c>
      <c r="I94" s="29" t="s">
        <v>242</v>
      </c>
      <c r="J94" s="29" t="s">
        <v>254</v>
      </c>
      <c r="K94" s="31" t="s">
        <v>226</v>
      </c>
      <c r="L94" s="31" t="s">
        <v>257</v>
      </c>
      <c r="M94" s="31" t="s">
        <v>255</v>
      </c>
      <c r="N94" s="31" t="str">
        <f>'10.1'!O94</f>
        <v>https://minfin.khabkrai.ru/portal/Menu/Page/1</v>
      </c>
      <c r="O94" s="81" t="str">
        <f>'10.1'!P94</f>
        <v>https://minfin.khabkrai.ru/civils/Menu/Page/1</v>
      </c>
    </row>
    <row r="95" spans="1:15" ht="15.75" customHeight="1">
      <c r="A95" s="28" t="s">
        <v>85</v>
      </c>
      <c r="B95" s="31" t="s">
        <v>222</v>
      </c>
      <c r="C95" s="41">
        <f t="shared" si="2"/>
        <v>0</v>
      </c>
      <c r="D95" s="41"/>
      <c r="E95" s="41"/>
      <c r="F95" s="41"/>
      <c r="G95" s="30">
        <f t="shared" si="3"/>
        <v>0</v>
      </c>
      <c r="H95" s="29"/>
      <c r="I95" s="29"/>
      <c r="J95" s="29"/>
      <c r="K95" s="29"/>
      <c r="L95" s="29"/>
      <c r="M95" s="31"/>
      <c r="N95" s="31" t="str">
        <f>'10.1'!O95</f>
        <v>http://www.fin.amurobl.ru/; http://www.amurobl.ru/wps/portal/Main/gov/iogv/ministry/fin/!ut/p/c5/04_SB8K8xLLM9MSSzPy8xBz9CP0os3gTAwN_RydDRwN_d3MDA09HHxfLEBdDYwM3A30v_aj0nPwkoEo_j_zcVP2C7EBFABA6iyY!/dl3/d3/L2dBISEvZ0FBIS9nQSEh/</v>
      </c>
      <c r="O95" s="81" t="str">
        <f>'10.1'!P95</f>
        <v>нет</v>
      </c>
    </row>
    <row r="96" spans="1:15" ht="15.75" customHeight="1">
      <c r="A96" s="28" t="s">
        <v>86</v>
      </c>
      <c r="B96" s="31" t="s">
        <v>222</v>
      </c>
      <c r="C96" s="41">
        <f t="shared" si="2"/>
        <v>0</v>
      </c>
      <c r="D96" s="41"/>
      <c r="E96" s="41"/>
      <c r="F96" s="41"/>
      <c r="G96" s="30">
        <f t="shared" si="3"/>
        <v>0</v>
      </c>
      <c r="H96" s="29"/>
      <c r="I96" s="29"/>
      <c r="J96" s="29"/>
      <c r="K96" s="29"/>
      <c r="L96" s="29"/>
      <c r="M96" s="31"/>
      <c r="N96" s="31" t="str">
        <f>'10.1'!O96</f>
        <v>http://minfin.49gov.ru/</v>
      </c>
      <c r="O96" s="81" t="str">
        <f>'10.1'!P96</f>
        <v>http://iis.minfin.49gov.ru/ebudget/Menu/Page/1</v>
      </c>
    </row>
    <row r="97" spans="1:15" ht="15.75" customHeight="1">
      <c r="A97" s="24" t="s">
        <v>87</v>
      </c>
      <c r="B97" s="31" t="s">
        <v>139</v>
      </c>
      <c r="C97" s="41">
        <f t="shared" si="2"/>
        <v>2</v>
      </c>
      <c r="D97" s="41"/>
      <c r="E97" s="41"/>
      <c r="F97" s="41"/>
      <c r="G97" s="30">
        <f t="shared" si="3"/>
        <v>2</v>
      </c>
      <c r="H97" s="29" t="s">
        <v>225</v>
      </c>
      <c r="I97" s="29" t="s">
        <v>242</v>
      </c>
      <c r="J97" s="29" t="s">
        <v>220</v>
      </c>
      <c r="K97" s="31" t="s">
        <v>226</v>
      </c>
      <c r="L97" s="29"/>
      <c r="M97" s="31" t="s">
        <v>285</v>
      </c>
      <c r="N97" s="31" t="str">
        <f>'10.1'!O97</f>
        <v>http://sakhminfin.ru/</v>
      </c>
      <c r="O97" s="81" t="str">
        <f>'10.1'!P97</f>
        <v>http://openbudget.sakhminfin.ru/Menu/Page/272</v>
      </c>
    </row>
    <row r="98" spans="1:15" s="89" customFormat="1" ht="15.75" customHeight="1">
      <c r="A98" s="28" t="s">
        <v>88</v>
      </c>
      <c r="B98" s="31" t="s">
        <v>222</v>
      </c>
      <c r="C98" s="41">
        <f t="shared" si="2"/>
        <v>0</v>
      </c>
      <c r="D98" s="88"/>
      <c r="E98" s="88"/>
      <c r="F98" s="88"/>
      <c r="G98" s="30">
        <f t="shared" si="3"/>
        <v>0</v>
      </c>
      <c r="H98" s="87"/>
      <c r="I98" s="29"/>
      <c r="J98" s="87"/>
      <c r="K98" s="87"/>
      <c r="L98" s="87"/>
      <c r="M98" s="31"/>
      <c r="N98" s="31" t="str">
        <f>'10.1'!O98</f>
        <v>http://www.eao.ru/isp-vlast/finansovoe-upravlenie-pravitelstva/</v>
      </c>
      <c r="O98" s="81" t="str">
        <f>'10.1'!P98</f>
        <v>нет</v>
      </c>
    </row>
    <row r="99" spans="1:15" s="91" customFormat="1" ht="15.75" customHeight="1">
      <c r="A99" s="28" t="s">
        <v>89</v>
      </c>
      <c r="B99" s="31" t="s">
        <v>222</v>
      </c>
      <c r="C99" s="41">
        <f t="shared" si="2"/>
        <v>0</v>
      </c>
      <c r="D99" s="41"/>
      <c r="E99" s="41"/>
      <c r="F99" s="41"/>
      <c r="G99" s="30">
        <f t="shared" si="3"/>
        <v>0</v>
      </c>
      <c r="H99" s="29"/>
      <c r="I99" s="29"/>
      <c r="J99" s="29"/>
      <c r="K99" s="29"/>
      <c r="L99" s="29"/>
      <c r="M99" s="31"/>
      <c r="N99" s="31" t="str">
        <f>'10.1'!O99</f>
        <v>http://чукотка.рф/power/administrative_setting/Dep_fin_ecom/</v>
      </c>
      <c r="O99" s="81" t="str">
        <f>'10.1'!P99</f>
        <v>нет</v>
      </c>
    </row>
    <row r="100" spans="1:15" ht="15">
      <c r="A100" s="15"/>
      <c r="B100" s="15"/>
      <c r="C100" s="15"/>
      <c r="D100" s="15"/>
      <c r="E100" s="15"/>
      <c r="F100" s="15"/>
      <c r="G100" s="32"/>
      <c r="H100" s="15"/>
      <c r="I100" s="98"/>
      <c r="J100" s="15"/>
      <c r="K100" s="15"/>
      <c r="L100" s="15"/>
      <c r="M100" s="101"/>
      <c r="N100" s="15"/>
      <c r="O100" s="15"/>
    </row>
    <row r="106" spans="1:14" ht="15">
      <c r="A106" s="8"/>
      <c r="B106" s="8"/>
      <c r="C106" s="8"/>
      <c r="D106" s="8"/>
      <c r="E106" s="8"/>
      <c r="F106" s="8"/>
      <c r="G106" s="9"/>
      <c r="H106" s="8"/>
      <c r="I106" s="99"/>
      <c r="J106" s="8"/>
      <c r="K106" s="8"/>
      <c r="L106" s="8"/>
      <c r="M106" s="102"/>
      <c r="N106" s="8"/>
    </row>
    <row r="110" spans="1:14" ht="15">
      <c r="A110" s="8"/>
      <c r="B110" s="8"/>
      <c r="C110" s="8"/>
      <c r="D110" s="8"/>
      <c r="E110" s="8"/>
      <c r="F110" s="8"/>
      <c r="G110" s="9"/>
      <c r="H110" s="8"/>
      <c r="I110" s="99"/>
      <c r="J110" s="8"/>
      <c r="K110" s="8"/>
      <c r="L110" s="8"/>
      <c r="M110" s="102"/>
      <c r="N110" s="8"/>
    </row>
    <row r="113" spans="1:14" ht="15">
      <c r="A113" s="8"/>
      <c r="B113" s="8"/>
      <c r="C113" s="8"/>
      <c r="D113" s="8"/>
      <c r="E113" s="8"/>
      <c r="F113" s="8"/>
      <c r="G113" s="9"/>
      <c r="H113" s="8"/>
      <c r="I113" s="99"/>
      <c r="J113" s="8"/>
      <c r="K113" s="8"/>
      <c r="L113" s="8"/>
      <c r="M113" s="102"/>
      <c r="N113" s="8"/>
    </row>
    <row r="117" spans="1:14" ht="15">
      <c r="A117" s="8"/>
      <c r="B117" s="8"/>
      <c r="C117" s="8"/>
      <c r="D117" s="8"/>
      <c r="E117" s="8"/>
      <c r="F117" s="8"/>
      <c r="G117" s="9"/>
      <c r="H117" s="8"/>
      <c r="I117" s="99"/>
      <c r="J117" s="8"/>
      <c r="K117" s="8"/>
      <c r="L117" s="8"/>
      <c r="M117" s="102"/>
      <c r="N117" s="8"/>
    </row>
    <row r="120" spans="1:14" ht="15">
      <c r="A120" s="8"/>
      <c r="B120" s="8"/>
      <c r="C120" s="8"/>
      <c r="D120" s="8"/>
      <c r="E120" s="8"/>
      <c r="F120" s="8"/>
      <c r="G120" s="9"/>
      <c r="H120" s="8"/>
      <c r="I120" s="99"/>
      <c r="J120" s="8"/>
      <c r="K120" s="8"/>
      <c r="L120" s="8"/>
      <c r="M120" s="102"/>
      <c r="N120" s="8"/>
    </row>
    <row r="124" spans="1:14" ht="15">
      <c r="A124" s="8"/>
      <c r="B124" s="8"/>
      <c r="C124" s="8"/>
      <c r="D124" s="8"/>
      <c r="E124" s="8"/>
      <c r="F124" s="8"/>
      <c r="G124" s="9"/>
      <c r="H124" s="8"/>
      <c r="I124" s="99"/>
      <c r="J124" s="8"/>
      <c r="K124" s="8"/>
      <c r="L124" s="8"/>
      <c r="M124" s="102"/>
      <c r="N124" s="8"/>
    </row>
  </sheetData>
  <sheetProtection/>
  <autoFilter ref="A7:O7"/>
  <mergeCells count="18">
    <mergeCell ref="O4:O6"/>
    <mergeCell ref="I3:I6"/>
    <mergeCell ref="J3:J6"/>
    <mergeCell ref="K3:K6"/>
    <mergeCell ref="D4:D6"/>
    <mergeCell ref="E4:E6"/>
    <mergeCell ref="F4:F6"/>
    <mergeCell ref="G4:G6"/>
    <mergeCell ref="A1:O1"/>
    <mergeCell ref="A2:O2"/>
    <mergeCell ref="A3:A6"/>
    <mergeCell ref="C3:G3"/>
    <mergeCell ref="H3:H6"/>
    <mergeCell ref="L3:L6"/>
    <mergeCell ref="M3:M6"/>
    <mergeCell ref="N3:O3"/>
    <mergeCell ref="C4:C6"/>
    <mergeCell ref="N4:N6"/>
  </mergeCells>
  <dataValidations count="3">
    <dataValidation type="list" allowBlank="1" showInputMessage="1" showErrorMessage="1" sqref="B7:G7">
      <formula1>$B$5:$B$6</formula1>
    </dataValidation>
    <dataValidation type="list" allowBlank="1" showInputMessage="1" showErrorMessage="1" sqref="L7:N7">
      <formula1>'10.10'!#REF!</formula1>
    </dataValidation>
    <dataValidation type="list" allowBlank="1" showInputMessage="1" showErrorMessage="1" sqref="B8:B99">
      <formula1>$B$4:$B$6</formula1>
    </dataValidation>
  </dataValidations>
  <hyperlinks>
    <hyperlink ref="M39" r:id="rId1" display="http://www.minfin01-maykop.ru/Menu/Page/202"/>
    <hyperlink ref="M78" r:id="rId2" display="http://www.minfin-altai.ru/byudzhet/budget-for-citizens/"/>
    <hyperlink ref="M89" r:id="rId3" display="http://www.findep.org/kvartal-16.html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0" r:id="rId4"/>
  <headerFooter>
    <oddFooter>&amp;C&amp;"Times New Roman,обычный"&amp;8&amp;A&amp;R&amp;P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O100" sqref="O100"/>
    </sheetView>
  </sheetViews>
  <sheetFormatPr defaultColWidth="8.8515625" defaultRowHeight="15"/>
  <cols>
    <col min="1" max="1" width="33.421875" style="3" customWidth="1"/>
    <col min="2" max="2" width="52.28125" style="3" customWidth="1"/>
    <col min="3" max="3" width="6.7109375" style="3" customWidth="1"/>
    <col min="4" max="4" width="7.7109375" style="3" customWidth="1"/>
    <col min="5" max="6" width="6.7109375" style="3" customWidth="1"/>
    <col min="7" max="7" width="6.7109375" style="10" customWidth="1"/>
    <col min="8" max="8" width="10.7109375" style="10" customWidth="1"/>
    <col min="9" max="9" width="12.421875" style="110" customWidth="1"/>
    <col min="10" max="10" width="17.140625" style="3" customWidth="1"/>
    <col min="11" max="12" width="15.7109375" style="3" customWidth="1"/>
    <col min="13" max="13" width="22.140625" style="3" customWidth="1"/>
    <col min="14" max="14" width="18.8515625" style="103" customWidth="1"/>
    <col min="15" max="15" width="20.7109375" style="3" customWidth="1"/>
    <col min="16" max="16" width="20.7109375" style="1" customWidth="1"/>
    <col min="17" max="16384" width="8.8515625" style="1" customWidth="1"/>
  </cols>
  <sheetData>
    <row r="1" spans="1:16" s="5" customFormat="1" ht="22.5" customHeight="1">
      <c r="A1" s="144" t="s">
        <v>206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5"/>
    </row>
    <row r="2" spans="1:16" s="5" customFormat="1" ht="22.5" customHeight="1">
      <c r="A2" s="146" t="s">
        <v>1029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1:16" ht="52.5" customHeight="1">
      <c r="A3" s="136" t="s">
        <v>102</v>
      </c>
      <c r="B3" s="69" t="s">
        <v>207</v>
      </c>
      <c r="C3" s="148" t="s">
        <v>208</v>
      </c>
      <c r="D3" s="157"/>
      <c r="E3" s="157"/>
      <c r="F3" s="157"/>
      <c r="G3" s="157"/>
      <c r="H3" s="158" t="s">
        <v>213</v>
      </c>
      <c r="I3" s="159"/>
      <c r="J3" s="154" t="s">
        <v>992</v>
      </c>
      <c r="K3" s="155"/>
      <c r="L3" s="155"/>
      <c r="M3" s="136" t="s">
        <v>110</v>
      </c>
      <c r="N3" s="136" t="s">
        <v>95</v>
      </c>
      <c r="O3" s="150" t="s">
        <v>115</v>
      </c>
      <c r="P3" s="156"/>
    </row>
    <row r="4" spans="1:16" ht="27.75" customHeight="1">
      <c r="A4" s="142"/>
      <c r="B4" s="33" t="s">
        <v>210</v>
      </c>
      <c r="C4" s="136" t="s">
        <v>98</v>
      </c>
      <c r="D4" s="136" t="s">
        <v>111</v>
      </c>
      <c r="E4" s="136" t="s">
        <v>112</v>
      </c>
      <c r="F4" s="136" t="s">
        <v>113</v>
      </c>
      <c r="G4" s="139" t="s">
        <v>103</v>
      </c>
      <c r="H4" s="136" t="s">
        <v>116</v>
      </c>
      <c r="I4" s="160" t="s">
        <v>117</v>
      </c>
      <c r="J4" s="151" t="s">
        <v>211</v>
      </c>
      <c r="K4" s="151" t="s">
        <v>414</v>
      </c>
      <c r="L4" s="151" t="s">
        <v>212</v>
      </c>
      <c r="M4" s="142"/>
      <c r="N4" s="142"/>
      <c r="O4" s="150" t="s">
        <v>179</v>
      </c>
      <c r="P4" s="150" t="s">
        <v>114</v>
      </c>
    </row>
    <row r="5" spans="1:16" ht="27.75" customHeight="1">
      <c r="A5" s="137"/>
      <c r="B5" s="33" t="s">
        <v>161</v>
      </c>
      <c r="C5" s="163"/>
      <c r="D5" s="163"/>
      <c r="E5" s="163"/>
      <c r="F5" s="163"/>
      <c r="G5" s="165"/>
      <c r="H5" s="163"/>
      <c r="I5" s="161"/>
      <c r="J5" s="151"/>
      <c r="K5" s="151"/>
      <c r="L5" s="151"/>
      <c r="M5" s="137"/>
      <c r="N5" s="137"/>
      <c r="O5" s="156"/>
      <c r="P5" s="156"/>
    </row>
    <row r="6" spans="1:16" ht="15" customHeight="1">
      <c r="A6" s="137"/>
      <c r="B6" s="33" t="s">
        <v>209</v>
      </c>
      <c r="C6" s="163"/>
      <c r="D6" s="163"/>
      <c r="E6" s="163"/>
      <c r="F6" s="163"/>
      <c r="G6" s="165"/>
      <c r="H6" s="163"/>
      <c r="I6" s="161"/>
      <c r="J6" s="151"/>
      <c r="K6" s="151"/>
      <c r="L6" s="151"/>
      <c r="M6" s="137"/>
      <c r="N6" s="137"/>
      <c r="O6" s="156"/>
      <c r="P6" s="156"/>
    </row>
    <row r="7" spans="1:16" s="6" customFormat="1" ht="15" customHeight="1">
      <c r="A7" s="138"/>
      <c r="B7" s="33" t="s">
        <v>222</v>
      </c>
      <c r="C7" s="164"/>
      <c r="D7" s="164"/>
      <c r="E7" s="164"/>
      <c r="F7" s="164"/>
      <c r="G7" s="166"/>
      <c r="H7" s="164"/>
      <c r="I7" s="162"/>
      <c r="J7" s="151"/>
      <c r="K7" s="151"/>
      <c r="L7" s="151"/>
      <c r="M7" s="138"/>
      <c r="N7" s="138"/>
      <c r="O7" s="156"/>
      <c r="P7" s="156"/>
    </row>
    <row r="8" spans="1:16" s="7" customFormat="1" ht="15.75" customHeight="1">
      <c r="A8" s="22" t="s">
        <v>0</v>
      </c>
      <c r="B8" s="23"/>
      <c r="C8" s="23"/>
      <c r="D8" s="23"/>
      <c r="E8" s="23"/>
      <c r="F8" s="23"/>
      <c r="G8" s="23"/>
      <c r="H8" s="23"/>
      <c r="I8" s="106"/>
      <c r="J8" s="23"/>
      <c r="K8" s="23"/>
      <c r="L8" s="23"/>
      <c r="M8" s="23"/>
      <c r="N8" s="22"/>
      <c r="O8" s="23"/>
      <c r="P8" s="34"/>
    </row>
    <row r="9" spans="1:16" ht="15.75" customHeight="1">
      <c r="A9" s="24" t="s">
        <v>1</v>
      </c>
      <c r="B9" s="31" t="s">
        <v>209</v>
      </c>
      <c r="C9" s="41">
        <f>IF(B9="Да, опубликованы для всех налоговых льгот, предоставленных по решениям органов государственной власти субъекта РФ",2,IF(B9="Да, опубликованы для отдельных налоговых льгот, предоставленных по решениям органов государственной власти субъекта РФ",1,0))</f>
        <v>0</v>
      </c>
      <c r="D9" s="41"/>
      <c r="E9" s="41"/>
      <c r="F9" s="41"/>
      <c r="G9" s="30">
        <f>C9*(1-D9)*(1-E9)*(1-F9)</f>
        <v>0</v>
      </c>
      <c r="H9" s="80">
        <v>42635</v>
      </c>
      <c r="I9" s="105" t="s">
        <v>914</v>
      </c>
      <c r="J9" s="29" t="s">
        <v>215</v>
      </c>
      <c r="K9" s="29" t="s">
        <v>259</v>
      </c>
      <c r="L9" s="29" t="s">
        <v>259</v>
      </c>
      <c r="M9" s="31" t="s">
        <v>913</v>
      </c>
      <c r="N9" s="31" t="s">
        <v>769</v>
      </c>
      <c r="O9" s="31" t="s">
        <v>768</v>
      </c>
      <c r="P9" s="81" t="s">
        <v>259</v>
      </c>
    </row>
    <row r="10" spans="1:16" ht="15.75" customHeight="1">
      <c r="A10" s="24" t="s">
        <v>2</v>
      </c>
      <c r="B10" s="31" t="s">
        <v>161</v>
      </c>
      <c r="C10" s="41">
        <f aca="true" t="shared" si="0" ref="C10:C73">IF(B10="Да, опубликованы для всех налоговых льгот, предоставленных по решениям органов государственной власти субъекта РФ",2,IF(B10="Да, опубликованы для отдельных налоговых льгот, предоставленных по решениям органов государственной власти субъекта РФ",1,0))</f>
        <v>1</v>
      </c>
      <c r="D10" s="41"/>
      <c r="E10" s="41"/>
      <c r="F10" s="41"/>
      <c r="G10" s="30">
        <f aca="true" t="shared" si="1" ref="G10:G73">C10*(1-D10)*(1-E10)*(1-F10)</f>
        <v>1</v>
      </c>
      <c r="H10" s="80">
        <v>42635</v>
      </c>
      <c r="I10" s="107"/>
      <c r="J10" s="29" t="s">
        <v>215</v>
      </c>
      <c r="K10" s="29" t="s">
        <v>571</v>
      </c>
      <c r="L10" s="29" t="s">
        <v>571</v>
      </c>
      <c r="M10" s="31" t="s">
        <v>780</v>
      </c>
      <c r="N10" s="31" t="s">
        <v>779</v>
      </c>
      <c r="O10" s="31" t="s">
        <v>778</v>
      </c>
      <c r="P10" s="81" t="s">
        <v>259</v>
      </c>
    </row>
    <row r="11" spans="1:16" ht="15.75" customHeight="1">
      <c r="A11" s="24" t="s">
        <v>3</v>
      </c>
      <c r="B11" s="31" t="s">
        <v>209</v>
      </c>
      <c r="C11" s="41">
        <f t="shared" si="0"/>
        <v>0</v>
      </c>
      <c r="D11" s="41"/>
      <c r="E11" s="41"/>
      <c r="F11" s="41"/>
      <c r="G11" s="30">
        <f t="shared" si="1"/>
        <v>0</v>
      </c>
      <c r="H11" s="80">
        <v>42635</v>
      </c>
      <c r="I11" s="107"/>
      <c r="J11" s="29" t="s">
        <v>215</v>
      </c>
      <c r="K11" s="31" t="s">
        <v>513</v>
      </c>
      <c r="L11" s="29"/>
      <c r="M11" s="31" t="s">
        <v>798</v>
      </c>
      <c r="N11" s="31" t="s">
        <v>797</v>
      </c>
      <c r="O11" s="31" t="s">
        <v>788</v>
      </c>
      <c r="P11" s="81" t="s">
        <v>259</v>
      </c>
    </row>
    <row r="12" spans="1:16" ht="15.75" customHeight="1">
      <c r="A12" s="24" t="s">
        <v>4</v>
      </c>
      <c r="B12" s="31" t="s">
        <v>161</v>
      </c>
      <c r="C12" s="41">
        <f t="shared" si="0"/>
        <v>1</v>
      </c>
      <c r="D12" s="41"/>
      <c r="E12" s="41"/>
      <c r="F12" s="41"/>
      <c r="G12" s="30">
        <f t="shared" si="1"/>
        <v>1</v>
      </c>
      <c r="H12" s="80">
        <v>42636</v>
      </c>
      <c r="I12" s="107"/>
      <c r="J12" s="29" t="s">
        <v>215</v>
      </c>
      <c r="K12" s="29" t="s">
        <v>571</v>
      </c>
      <c r="L12" s="29" t="s">
        <v>375</v>
      </c>
      <c r="M12" s="31" t="s">
        <v>824</v>
      </c>
      <c r="N12" s="31" t="s">
        <v>823</v>
      </c>
      <c r="O12" s="31" t="s">
        <v>799</v>
      </c>
      <c r="P12" s="81" t="s">
        <v>259</v>
      </c>
    </row>
    <row r="13" spans="1:16" ht="15.75" customHeight="1">
      <c r="A13" s="24" t="s">
        <v>5</v>
      </c>
      <c r="B13" s="31" t="s">
        <v>209</v>
      </c>
      <c r="C13" s="41">
        <f t="shared" si="0"/>
        <v>0</v>
      </c>
      <c r="D13" s="41"/>
      <c r="E13" s="41"/>
      <c r="F13" s="41"/>
      <c r="G13" s="30">
        <f t="shared" si="1"/>
        <v>0</v>
      </c>
      <c r="H13" s="80">
        <v>42635</v>
      </c>
      <c r="I13" s="80">
        <v>42664</v>
      </c>
      <c r="J13" s="29" t="s">
        <v>215</v>
      </c>
      <c r="K13" s="31" t="s">
        <v>513</v>
      </c>
      <c r="L13" s="29" t="s">
        <v>259</v>
      </c>
      <c r="M13" s="31" t="s">
        <v>994</v>
      </c>
      <c r="N13" s="31" t="s">
        <v>993</v>
      </c>
      <c r="O13" s="31" t="s">
        <v>800</v>
      </c>
      <c r="P13" s="81" t="s">
        <v>259</v>
      </c>
    </row>
    <row r="14" spans="1:16" ht="15.75" customHeight="1">
      <c r="A14" s="24" t="s">
        <v>6</v>
      </c>
      <c r="B14" s="31" t="s">
        <v>161</v>
      </c>
      <c r="C14" s="41">
        <f t="shared" si="0"/>
        <v>1</v>
      </c>
      <c r="D14" s="41">
        <v>0.5</v>
      </c>
      <c r="E14" s="41"/>
      <c r="F14" s="41"/>
      <c r="G14" s="30">
        <f t="shared" si="1"/>
        <v>0.5</v>
      </c>
      <c r="H14" s="80">
        <v>42635</v>
      </c>
      <c r="I14" s="105" t="s">
        <v>914</v>
      </c>
      <c r="J14" s="29" t="s">
        <v>215</v>
      </c>
      <c r="K14" s="29" t="s">
        <v>571</v>
      </c>
      <c r="L14" s="29" t="s">
        <v>571</v>
      </c>
      <c r="M14" s="31" t="s">
        <v>810</v>
      </c>
      <c r="N14" s="81" t="s">
        <v>809</v>
      </c>
      <c r="O14" s="31" t="s">
        <v>808</v>
      </c>
      <c r="P14" s="81" t="s">
        <v>259</v>
      </c>
    </row>
    <row r="15" spans="1:16" ht="15.75" customHeight="1">
      <c r="A15" s="24" t="s">
        <v>7</v>
      </c>
      <c r="B15" s="31" t="s">
        <v>161</v>
      </c>
      <c r="C15" s="41">
        <f t="shared" si="0"/>
        <v>1</v>
      </c>
      <c r="D15" s="41"/>
      <c r="E15" s="41"/>
      <c r="F15" s="41"/>
      <c r="G15" s="30">
        <f t="shared" si="1"/>
        <v>1</v>
      </c>
      <c r="H15" s="80">
        <v>42635</v>
      </c>
      <c r="I15" s="105" t="s">
        <v>914</v>
      </c>
      <c r="J15" s="29" t="s">
        <v>215</v>
      </c>
      <c r="K15" s="29" t="s">
        <v>571</v>
      </c>
      <c r="L15" s="29" t="s">
        <v>571</v>
      </c>
      <c r="M15" s="31" t="s">
        <v>780</v>
      </c>
      <c r="N15" s="81" t="s">
        <v>818</v>
      </c>
      <c r="O15" s="31" t="s">
        <v>812</v>
      </c>
      <c r="P15" s="81" t="s">
        <v>821</v>
      </c>
    </row>
    <row r="16" spans="1:16" s="7" customFormat="1" ht="15.75" customHeight="1">
      <c r="A16" s="24" t="s">
        <v>8</v>
      </c>
      <c r="B16" s="31" t="s">
        <v>222</v>
      </c>
      <c r="C16" s="41">
        <f t="shared" si="0"/>
        <v>0</v>
      </c>
      <c r="D16" s="41"/>
      <c r="E16" s="41"/>
      <c r="F16" s="41"/>
      <c r="G16" s="30">
        <f t="shared" si="1"/>
        <v>0</v>
      </c>
      <c r="H16" s="80">
        <v>42639</v>
      </c>
      <c r="I16" s="80">
        <v>42664</v>
      </c>
      <c r="J16" s="29"/>
      <c r="K16" s="29"/>
      <c r="L16" s="29"/>
      <c r="M16" s="29" t="s">
        <v>323</v>
      </c>
      <c r="N16" s="81" t="s">
        <v>835</v>
      </c>
      <c r="O16" s="31" t="s">
        <v>830</v>
      </c>
      <c r="P16" s="81" t="s">
        <v>259</v>
      </c>
    </row>
    <row r="17" spans="1:16" s="7" customFormat="1" ht="15.75" customHeight="1">
      <c r="A17" s="24" t="s">
        <v>9</v>
      </c>
      <c r="B17" s="31" t="s">
        <v>222</v>
      </c>
      <c r="C17" s="41">
        <f t="shared" si="0"/>
        <v>0</v>
      </c>
      <c r="D17" s="41"/>
      <c r="E17" s="41"/>
      <c r="F17" s="41"/>
      <c r="G17" s="30">
        <f t="shared" si="1"/>
        <v>0</v>
      </c>
      <c r="H17" s="80">
        <v>42639</v>
      </c>
      <c r="I17" s="80">
        <v>42664</v>
      </c>
      <c r="J17" s="29"/>
      <c r="K17" s="29"/>
      <c r="L17" s="29"/>
      <c r="M17" s="29" t="s">
        <v>323</v>
      </c>
      <c r="N17" s="31" t="s">
        <v>843</v>
      </c>
      <c r="O17" s="31" t="s">
        <v>837</v>
      </c>
      <c r="P17" s="81" t="s">
        <v>836</v>
      </c>
    </row>
    <row r="18" spans="1:16" ht="15.75" customHeight="1">
      <c r="A18" s="24" t="s">
        <v>10</v>
      </c>
      <c r="B18" s="31" t="s">
        <v>209</v>
      </c>
      <c r="C18" s="41">
        <f t="shared" si="0"/>
        <v>0</v>
      </c>
      <c r="D18" s="41"/>
      <c r="E18" s="41"/>
      <c r="F18" s="41"/>
      <c r="G18" s="30">
        <f t="shared" si="1"/>
        <v>0</v>
      </c>
      <c r="H18" s="80">
        <v>42640</v>
      </c>
      <c r="I18" s="105" t="s">
        <v>918</v>
      </c>
      <c r="J18" s="29" t="s">
        <v>259</v>
      </c>
      <c r="K18" s="29" t="s">
        <v>259</v>
      </c>
      <c r="L18" s="29"/>
      <c r="M18" s="31" t="s">
        <v>854</v>
      </c>
      <c r="N18" s="31" t="s">
        <v>853</v>
      </c>
      <c r="O18" s="31" t="s">
        <v>845</v>
      </c>
      <c r="P18" s="81" t="s">
        <v>847</v>
      </c>
    </row>
    <row r="19" spans="1:16" ht="15.75" customHeight="1">
      <c r="A19" s="24" t="s">
        <v>11</v>
      </c>
      <c r="B19" s="31" t="s">
        <v>222</v>
      </c>
      <c r="C19" s="41">
        <f t="shared" si="0"/>
        <v>0</v>
      </c>
      <c r="D19" s="41"/>
      <c r="E19" s="41"/>
      <c r="F19" s="41"/>
      <c r="G19" s="30">
        <f t="shared" si="1"/>
        <v>0</v>
      </c>
      <c r="H19" s="80">
        <v>42640</v>
      </c>
      <c r="I19" s="80">
        <v>42664</v>
      </c>
      <c r="J19" s="29"/>
      <c r="K19" s="29"/>
      <c r="L19" s="29"/>
      <c r="M19" s="29" t="s">
        <v>323</v>
      </c>
      <c r="N19" s="81" t="s">
        <v>869</v>
      </c>
      <c r="O19" s="31" t="s">
        <v>855</v>
      </c>
      <c r="P19" s="81" t="s">
        <v>259</v>
      </c>
    </row>
    <row r="20" spans="1:16" ht="15.75" customHeight="1">
      <c r="A20" s="24" t="s">
        <v>12</v>
      </c>
      <c r="B20" s="31" t="s">
        <v>209</v>
      </c>
      <c r="C20" s="41">
        <f t="shared" si="0"/>
        <v>0</v>
      </c>
      <c r="D20" s="41"/>
      <c r="E20" s="41"/>
      <c r="F20" s="41"/>
      <c r="G20" s="30">
        <f t="shared" si="1"/>
        <v>0</v>
      </c>
      <c r="H20" s="80">
        <v>42640</v>
      </c>
      <c r="I20" s="80">
        <v>42664</v>
      </c>
      <c r="J20" s="29" t="s">
        <v>215</v>
      </c>
      <c r="K20" s="31" t="s">
        <v>513</v>
      </c>
      <c r="L20" s="112"/>
      <c r="M20" s="31" t="s">
        <v>996</v>
      </c>
      <c r="N20" s="81" t="s">
        <v>995</v>
      </c>
      <c r="O20" s="31" t="s">
        <v>866</v>
      </c>
      <c r="P20" s="81" t="s">
        <v>259</v>
      </c>
    </row>
    <row r="21" spans="1:16" ht="15.75" customHeight="1">
      <c r="A21" s="24" t="s">
        <v>13</v>
      </c>
      <c r="B21" s="31" t="s">
        <v>209</v>
      </c>
      <c r="C21" s="41">
        <f t="shared" si="0"/>
        <v>0</v>
      </c>
      <c r="D21" s="41"/>
      <c r="E21" s="41"/>
      <c r="F21" s="41"/>
      <c r="G21" s="30">
        <f t="shared" si="1"/>
        <v>0</v>
      </c>
      <c r="H21" s="80">
        <v>42640</v>
      </c>
      <c r="I21" s="107"/>
      <c r="J21" s="29" t="s">
        <v>215</v>
      </c>
      <c r="K21" s="29" t="s">
        <v>571</v>
      </c>
      <c r="L21" s="29" t="s">
        <v>259</v>
      </c>
      <c r="M21" s="31" t="s">
        <v>875</v>
      </c>
      <c r="N21" s="31" t="s">
        <v>874</v>
      </c>
      <c r="O21" s="31" t="s">
        <v>876</v>
      </c>
      <c r="P21" s="81" t="s">
        <v>259</v>
      </c>
    </row>
    <row r="22" spans="1:16" ht="15.75" customHeight="1">
      <c r="A22" s="24" t="s">
        <v>14</v>
      </c>
      <c r="B22" s="31" t="s">
        <v>209</v>
      </c>
      <c r="C22" s="41">
        <f t="shared" si="0"/>
        <v>0</v>
      </c>
      <c r="D22" s="41"/>
      <c r="E22" s="41"/>
      <c r="F22" s="41"/>
      <c r="G22" s="30">
        <f t="shared" si="1"/>
        <v>0</v>
      </c>
      <c r="H22" s="80">
        <v>42641</v>
      </c>
      <c r="I22" s="107"/>
      <c r="J22" s="29" t="s">
        <v>215</v>
      </c>
      <c r="K22" s="29" t="s">
        <v>571</v>
      </c>
      <c r="L22" s="29" t="s">
        <v>259</v>
      </c>
      <c r="M22" s="31" t="s">
        <v>875</v>
      </c>
      <c r="N22" s="31" t="s">
        <v>879</v>
      </c>
      <c r="O22" s="31" t="s">
        <v>878</v>
      </c>
      <c r="P22" s="81" t="s">
        <v>259</v>
      </c>
    </row>
    <row r="23" spans="1:16" ht="15.75" customHeight="1">
      <c r="A23" s="24" t="s">
        <v>15</v>
      </c>
      <c r="B23" s="31" t="s">
        <v>161</v>
      </c>
      <c r="C23" s="41">
        <f t="shared" si="0"/>
        <v>1</v>
      </c>
      <c r="D23" s="41">
        <v>0.5</v>
      </c>
      <c r="E23" s="41"/>
      <c r="F23" s="41"/>
      <c r="G23" s="30">
        <f t="shared" si="1"/>
        <v>0.5</v>
      </c>
      <c r="H23" s="80">
        <v>42641</v>
      </c>
      <c r="I23" s="105" t="s">
        <v>919</v>
      </c>
      <c r="J23" s="29" t="s">
        <v>215</v>
      </c>
      <c r="K23" s="29" t="s">
        <v>571</v>
      </c>
      <c r="L23" s="31" t="s">
        <v>650</v>
      </c>
      <c r="M23" s="31" t="s">
        <v>885</v>
      </c>
      <c r="N23" s="31" t="s">
        <v>884</v>
      </c>
      <c r="O23" s="31" t="s">
        <v>882</v>
      </c>
      <c r="P23" s="81" t="s">
        <v>883</v>
      </c>
    </row>
    <row r="24" spans="1:16" ht="15.75" customHeight="1">
      <c r="A24" s="24" t="s">
        <v>16</v>
      </c>
      <c r="B24" s="31" t="s">
        <v>209</v>
      </c>
      <c r="C24" s="41">
        <f t="shared" si="0"/>
        <v>0</v>
      </c>
      <c r="D24" s="41"/>
      <c r="E24" s="41">
        <v>0.5</v>
      </c>
      <c r="F24" s="41"/>
      <c r="G24" s="30">
        <f t="shared" si="1"/>
        <v>0</v>
      </c>
      <c r="H24" s="80">
        <v>42641</v>
      </c>
      <c r="I24" s="107"/>
      <c r="J24" s="29" t="s">
        <v>215</v>
      </c>
      <c r="K24" s="29" t="s">
        <v>259</v>
      </c>
      <c r="L24" s="29" t="s">
        <v>259</v>
      </c>
      <c r="M24" s="31" t="s">
        <v>894</v>
      </c>
      <c r="N24" s="31" t="s">
        <v>893</v>
      </c>
      <c r="O24" s="31" t="s">
        <v>889</v>
      </c>
      <c r="P24" s="81" t="s">
        <v>890</v>
      </c>
    </row>
    <row r="25" spans="1:16" ht="15.75" customHeight="1">
      <c r="A25" s="24" t="s">
        <v>17</v>
      </c>
      <c r="B25" s="31" t="s">
        <v>210</v>
      </c>
      <c r="C25" s="41">
        <f t="shared" si="0"/>
        <v>2</v>
      </c>
      <c r="D25" s="41"/>
      <c r="E25" s="41"/>
      <c r="F25" s="41"/>
      <c r="G25" s="30">
        <f t="shared" si="1"/>
        <v>2</v>
      </c>
      <c r="H25" s="80">
        <v>42641</v>
      </c>
      <c r="I25" s="107"/>
      <c r="J25" s="29" t="s">
        <v>215</v>
      </c>
      <c r="K25" s="29" t="s">
        <v>215</v>
      </c>
      <c r="L25" s="29" t="s">
        <v>215</v>
      </c>
      <c r="M25" s="29"/>
      <c r="N25" s="31" t="s">
        <v>896</v>
      </c>
      <c r="O25" s="31" t="s">
        <v>895</v>
      </c>
      <c r="P25" s="81" t="s">
        <v>259</v>
      </c>
    </row>
    <row r="26" spans="1:16" ht="15.75" customHeight="1">
      <c r="A26" s="24" t="s">
        <v>18</v>
      </c>
      <c r="B26" s="31" t="s">
        <v>209</v>
      </c>
      <c r="C26" s="41">
        <f t="shared" si="0"/>
        <v>0</v>
      </c>
      <c r="D26" s="41"/>
      <c r="E26" s="41"/>
      <c r="F26" s="41"/>
      <c r="G26" s="30">
        <f t="shared" si="1"/>
        <v>0</v>
      </c>
      <c r="H26" s="80">
        <v>42641</v>
      </c>
      <c r="I26" s="105" t="s">
        <v>998</v>
      </c>
      <c r="J26" s="29" t="s">
        <v>215</v>
      </c>
      <c r="K26" s="29" t="s">
        <v>259</v>
      </c>
      <c r="L26" s="29" t="s">
        <v>259</v>
      </c>
      <c r="M26" s="31" t="s">
        <v>997</v>
      </c>
      <c r="N26" s="81" t="s">
        <v>910</v>
      </c>
      <c r="O26" s="31" t="s">
        <v>900</v>
      </c>
      <c r="P26" s="81" t="s">
        <v>901</v>
      </c>
    </row>
    <row r="27" spans="1:16" s="7" customFormat="1" ht="15.75" customHeight="1">
      <c r="A27" s="22" t="s">
        <v>19</v>
      </c>
      <c r="B27" s="45"/>
      <c r="C27" s="46"/>
      <c r="D27" s="27"/>
      <c r="E27" s="27"/>
      <c r="F27" s="27"/>
      <c r="G27" s="27"/>
      <c r="H27" s="27"/>
      <c r="I27" s="108"/>
      <c r="J27" s="25"/>
      <c r="K27" s="25"/>
      <c r="L27" s="25"/>
      <c r="M27" s="25"/>
      <c r="N27" s="45"/>
      <c r="O27" s="34"/>
      <c r="P27" s="82"/>
    </row>
    <row r="28" spans="1:16" ht="15.75" customHeight="1">
      <c r="A28" s="24" t="s">
        <v>20</v>
      </c>
      <c r="B28" s="31" t="s">
        <v>209</v>
      </c>
      <c r="C28" s="41">
        <f t="shared" si="0"/>
        <v>0</v>
      </c>
      <c r="D28" s="41">
        <v>0.5</v>
      </c>
      <c r="E28" s="41"/>
      <c r="F28" s="41"/>
      <c r="G28" s="30">
        <f t="shared" si="1"/>
        <v>0</v>
      </c>
      <c r="H28" s="80">
        <v>42634</v>
      </c>
      <c r="I28" s="105" t="s">
        <v>919</v>
      </c>
      <c r="J28" s="29" t="s">
        <v>215</v>
      </c>
      <c r="K28" s="29" t="s">
        <v>571</v>
      </c>
      <c r="L28" s="29" t="s">
        <v>259</v>
      </c>
      <c r="M28" s="31" t="s">
        <v>694</v>
      </c>
      <c r="N28" s="81" t="s">
        <v>693</v>
      </c>
      <c r="O28" s="31" t="s">
        <v>691</v>
      </c>
      <c r="P28" s="81" t="s">
        <v>259</v>
      </c>
    </row>
    <row r="29" spans="1:16" ht="15.75" customHeight="1">
      <c r="A29" s="28" t="s">
        <v>21</v>
      </c>
      <c r="B29" s="31" t="s">
        <v>222</v>
      </c>
      <c r="C29" s="41">
        <f t="shared" si="0"/>
        <v>0</v>
      </c>
      <c r="D29" s="41"/>
      <c r="E29" s="41"/>
      <c r="F29" s="41"/>
      <c r="G29" s="30">
        <f t="shared" si="1"/>
        <v>0</v>
      </c>
      <c r="H29" s="80">
        <v>42634</v>
      </c>
      <c r="I29" s="105" t="s">
        <v>919</v>
      </c>
      <c r="J29" s="29"/>
      <c r="K29" s="29"/>
      <c r="L29" s="29"/>
      <c r="M29" s="29" t="s">
        <v>323</v>
      </c>
      <c r="N29" s="31" t="s">
        <v>705</v>
      </c>
      <c r="O29" s="31" t="s">
        <v>702</v>
      </c>
      <c r="P29" s="81" t="s">
        <v>259</v>
      </c>
    </row>
    <row r="30" spans="1:16" ht="15.75" customHeight="1">
      <c r="A30" s="28" t="s">
        <v>22</v>
      </c>
      <c r="B30" s="31" t="s">
        <v>222</v>
      </c>
      <c r="C30" s="41">
        <f t="shared" si="0"/>
        <v>0</v>
      </c>
      <c r="D30" s="41"/>
      <c r="E30" s="41"/>
      <c r="F30" s="41"/>
      <c r="G30" s="30">
        <f t="shared" si="1"/>
        <v>0</v>
      </c>
      <c r="H30" s="80">
        <v>42634</v>
      </c>
      <c r="I30" s="80">
        <v>42664</v>
      </c>
      <c r="J30" s="29"/>
      <c r="K30" s="29"/>
      <c r="L30" s="29"/>
      <c r="M30" s="29" t="s">
        <v>323</v>
      </c>
      <c r="N30" s="81" t="s">
        <v>999</v>
      </c>
      <c r="O30" s="31" t="s">
        <v>706</v>
      </c>
      <c r="P30" s="81" t="s">
        <v>259</v>
      </c>
    </row>
    <row r="31" spans="1:16" ht="15.75" customHeight="1">
      <c r="A31" s="28" t="s">
        <v>23</v>
      </c>
      <c r="B31" s="31" t="s">
        <v>209</v>
      </c>
      <c r="C31" s="41">
        <f t="shared" si="0"/>
        <v>0</v>
      </c>
      <c r="D31" s="41"/>
      <c r="E31" s="41"/>
      <c r="F31" s="41"/>
      <c r="G31" s="30">
        <f t="shared" si="1"/>
        <v>0</v>
      </c>
      <c r="H31" s="80">
        <v>42634</v>
      </c>
      <c r="I31" s="105" t="s">
        <v>919</v>
      </c>
      <c r="J31" s="29" t="s">
        <v>259</v>
      </c>
      <c r="K31" s="29" t="s">
        <v>571</v>
      </c>
      <c r="L31" s="29" t="s">
        <v>259</v>
      </c>
      <c r="M31" s="31" t="s">
        <v>927</v>
      </c>
      <c r="N31" s="31" t="s">
        <v>926</v>
      </c>
      <c r="O31" s="31" t="s">
        <v>710</v>
      </c>
      <c r="P31" s="81" t="s">
        <v>259</v>
      </c>
    </row>
    <row r="32" spans="1:16" ht="15.75" customHeight="1">
      <c r="A32" s="28" t="s">
        <v>24</v>
      </c>
      <c r="B32" s="31" t="s">
        <v>222</v>
      </c>
      <c r="C32" s="41">
        <f t="shared" si="0"/>
        <v>0</v>
      </c>
      <c r="D32" s="41"/>
      <c r="E32" s="41"/>
      <c r="F32" s="41"/>
      <c r="G32" s="30">
        <f t="shared" si="1"/>
        <v>0</v>
      </c>
      <c r="H32" s="80">
        <v>42634</v>
      </c>
      <c r="I32" s="80">
        <v>42664</v>
      </c>
      <c r="J32" s="29"/>
      <c r="K32" s="29"/>
      <c r="L32" s="29"/>
      <c r="M32" s="29" t="s">
        <v>323</v>
      </c>
      <c r="N32" s="81" t="s">
        <v>1027</v>
      </c>
      <c r="O32" s="31" t="s">
        <v>716</v>
      </c>
      <c r="P32" s="81" t="s">
        <v>259</v>
      </c>
    </row>
    <row r="33" spans="1:16" ht="15.75" customHeight="1">
      <c r="A33" s="24" t="s">
        <v>25</v>
      </c>
      <c r="B33" s="31" t="s">
        <v>222</v>
      </c>
      <c r="C33" s="41">
        <f t="shared" si="0"/>
        <v>0</v>
      </c>
      <c r="D33" s="41"/>
      <c r="E33" s="41"/>
      <c r="F33" s="41"/>
      <c r="G33" s="30">
        <f t="shared" si="1"/>
        <v>0</v>
      </c>
      <c r="H33" s="80">
        <v>42634</v>
      </c>
      <c r="I33" s="105" t="s">
        <v>928</v>
      </c>
      <c r="J33" s="29"/>
      <c r="K33" s="29"/>
      <c r="L33" s="29"/>
      <c r="M33" s="29" t="s">
        <v>323</v>
      </c>
      <c r="N33" s="31" t="s">
        <v>1002</v>
      </c>
      <c r="O33" s="31" t="s">
        <v>725</v>
      </c>
      <c r="P33" s="81" t="s">
        <v>726</v>
      </c>
    </row>
    <row r="34" spans="1:16" s="7" customFormat="1" ht="15.75" customHeight="1">
      <c r="A34" s="24" t="s">
        <v>26</v>
      </c>
      <c r="B34" s="31" t="s">
        <v>161</v>
      </c>
      <c r="C34" s="41">
        <f t="shared" si="0"/>
        <v>1</v>
      </c>
      <c r="D34" s="41"/>
      <c r="E34" s="41"/>
      <c r="F34" s="41"/>
      <c r="G34" s="30">
        <f t="shared" si="1"/>
        <v>1</v>
      </c>
      <c r="H34" s="80">
        <v>42634</v>
      </c>
      <c r="I34" s="105" t="s">
        <v>928</v>
      </c>
      <c r="J34" s="29" t="s">
        <v>215</v>
      </c>
      <c r="K34" s="29" t="s">
        <v>571</v>
      </c>
      <c r="L34" s="29" t="s">
        <v>571</v>
      </c>
      <c r="M34" s="31" t="s">
        <v>932</v>
      </c>
      <c r="N34" s="31" t="s">
        <v>931</v>
      </c>
      <c r="O34" s="31" t="s">
        <v>735</v>
      </c>
      <c r="P34" s="81" t="s">
        <v>736</v>
      </c>
    </row>
    <row r="35" spans="1:16" ht="15.75" customHeight="1">
      <c r="A35" s="24" t="s">
        <v>27</v>
      </c>
      <c r="B35" s="31" t="s">
        <v>161</v>
      </c>
      <c r="C35" s="41">
        <f t="shared" si="0"/>
        <v>1</v>
      </c>
      <c r="D35" s="41"/>
      <c r="E35" s="41"/>
      <c r="F35" s="41"/>
      <c r="G35" s="30">
        <f t="shared" si="1"/>
        <v>1</v>
      </c>
      <c r="H35" s="80">
        <v>42634</v>
      </c>
      <c r="I35" s="105" t="s">
        <v>928</v>
      </c>
      <c r="J35" s="29" t="s">
        <v>215</v>
      </c>
      <c r="K35" s="29" t="s">
        <v>571</v>
      </c>
      <c r="L35" s="31" t="s">
        <v>650</v>
      </c>
      <c r="M35" s="29" t="s">
        <v>934</v>
      </c>
      <c r="N35" s="81" t="s">
        <v>933</v>
      </c>
      <c r="O35" s="31" t="s">
        <v>743</v>
      </c>
      <c r="P35" s="81" t="s">
        <v>744</v>
      </c>
    </row>
    <row r="36" spans="1:16" ht="15.75" customHeight="1">
      <c r="A36" s="28" t="s">
        <v>28</v>
      </c>
      <c r="B36" s="31" t="s">
        <v>222</v>
      </c>
      <c r="C36" s="41">
        <f t="shared" si="0"/>
        <v>0</v>
      </c>
      <c r="D36" s="41"/>
      <c r="E36" s="41"/>
      <c r="F36" s="41"/>
      <c r="G36" s="30">
        <f t="shared" si="1"/>
        <v>0</v>
      </c>
      <c r="H36" s="80">
        <v>42634</v>
      </c>
      <c r="I36" s="80">
        <v>42664</v>
      </c>
      <c r="J36" s="29"/>
      <c r="K36" s="29"/>
      <c r="L36" s="29"/>
      <c r="M36" s="29" t="s">
        <v>323</v>
      </c>
      <c r="N36" s="81" t="s">
        <v>1000</v>
      </c>
      <c r="O36" s="31" t="s">
        <v>749</v>
      </c>
      <c r="P36" s="81" t="s">
        <v>259</v>
      </c>
    </row>
    <row r="37" spans="1:16" ht="15.75" customHeight="1">
      <c r="A37" s="28" t="s">
        <v>29</v>
      </c>
      <c r="B37" s="31" t="s">
        <v>222</v>
      </c>
      <c r="C37" s="41">
        <f t="shared" si="0"/>
        <v>0</v>
      </c>
      <c r="D37" s="41"/>
      <c r="E37" s="41"/>
      <c r="F37" s="41"/>
      <c r="G37" s="30">
        <f t="shared" si="1"/>
        <v>0</v>
      </c>
      <c r="H37" s="80">
        <v>42635</v>
      </c>
      <c r="I37" s="80">
        <v>42664</v>
      </c>
      <c r="J37" s="29"/>
      <c r="K37" s="29"/>
      <c r="L37" s="29"/>
      <c r="M37" s="29" t="s">
        <v>323</v>
      </c>
      <c r="N37" s="81" t="s">
        <v>1001</v>
      </c>
      <c r="O37" s="31" t="s">
        <v>751</v>
      </c>
      <c r="P37" s="81" t="s">
        <v>259</v>
      </c>
    </row>
    <row r="38" spans="1:16" ht="15.75" customHeight="1">
      <c r="A38" s="24" t="s">
        <v>30</v>
      </c>
      <c r="B38" s="31" t="s">
        <v>161</v>
      </c>
      <c r="C38" s="41">
        <f t="shared" si="0"/>
        <v>1</v>
      </c>
      <c r="D38" s="41"/>
      <c r="E38" s="41">
        <v>0.5</v>
      </c>
      <c r="F38" s="41"/>
      <c r="G38" s="30">
        <f t="shared" si="1"/>
        <v>0.5</v>
      </c>
      <c r="H38" s="80">
        <v>42635</v>
      </c>
      <c r="I38" s="105" t="s">
        <v>928</v>
      </c>
      <c r="J38" s="29" t="s">
        <v>215</v>
      </c>
      <c r="K38" s="29" t="s">
        <v>571</v>
      </c>
      <c r="L38" s="29" t="s">
        <v>375</v>
      </c>
      <c r="M38" s="31" t="s">
        <v>938</v>
      </c>
      <c r="N38" s="81" t="s">
        <v>939</v>
      </c>
      <c r="O38" s="31" t="s">
        <v>764</v>
      </c>
      <c r="P38" s="81" t="s">
        <v>259</v>
      </c>
    </row>
    <row r="39" spans="1:16" s="7" customFormat="1" ht="15.75" customHeight="1">
      <c r="A39" s="22" t="s">
        <v>31</v>
      </c>
      <c r="B39" s="45"/>
      <c r="C39" s="46"/>
      <c r="D39" s="27"/>
      <c r="E39" s="27"/>
      <c r="F39" s="27"/>
      <c r="G39" s="27"/>
      <c r="H39" s="27"/>
      <c r="I39" s="108"/>
      <c r="J39" s="25"/>
      <c r="K39" s="25"/>
      <c r="L39" s="25"/>
      <c r="M39" s="25"/>
      <c r="N39" s="45"/>
      <c r="O39" s="34"/>
      <c r="P39" s="82"/>
    </row>
    <row r="40" spans="1:16" ht="15.75" customHeight="1">
      <c r="A40" s="24" t="s">
        <v>32</v>
      </c>
      <c r="B40" s="31" t="s">
        <v>210</v>
      </c>
      <c r="C40" s="41">
        <f t="shared" si="0"/>
        <v>2</v>
      </c>
      <c r="D40" s="41">
        <v>0.5</v>
      </c>
      <c r="E40" s="41"/>
      <c r="F40" s="41"/>
      <c r="G40" s="30">
        <f t="shared" si="1"/>
        <v>1</v>
      </c>
      <c r="H40" s="80">
        <v>42633</v>
      </c>
      <c r="I40" s="31" t="s">
        <v>928</v>
      </c>
      <c r="J40" s="29" t="s">
        <v>215</v>
      </c>
      <c r="K40" s="29" t="s">
        <v>215</v>
      </c>
      <c r="L40" s="29" t="s">
        <v>375</v>
      </c>
      <c r="M40" s="31" t="s">
        <v>626</v>
      </c>
      <c r="N40" s="31" t="s">
        <v>625</v>
      </c>
      <c r="O40" s="31" t="s">
        <v>613</v>
      </c>
      <c r="P40" s="81" t="s">
        <v>259</v>
      </c>
    </row>
    <row r="41" spans="1:20" ht="15.75" customHeight="1">
      <c r="A41" s="24" t="s">
        <v>33</v>
      </c>
      <c r="B41" s="31" t="s">
        <v>222</v>
      </c>
      <c r="C41" s="41">
        <f t="shared" si="0"/>
        <v>0</v>
      </c>
      <c r="D41" s="41"/>
      <c r="E41" s="41"/>
      <c r="F41" s="41"/>
      <c r="G41" s="30">
        <f t="shared" si="1"/>
        <v>0</v>
      </c>
      <c r="H41" s="80">
        <v>42633</v>
      </c>
      <c r="I41" s="31" t="s">
        <v>928</v>
      </c>
      <c r="J41" s="29"/>
      <c r="K41" s="29"/>
      <c r="L41" s="29"/>
      <c r="M41" s="29" t="s">
        <v>323</v>
      </c>
      <c r="N41" s="31" t="s">
        <v>628</v>
      </c>
      <c r="O41" s="31" t="s">
        <v>634</v>
      </c>
      <c r="P41" s="81" t="s">
        <v>259</v>
      </c>
      <c r="T41" s="12"/>
    </row>
    <row r="42" spans="1:20" ht="15.75" customHeight="1">
      <c r="A42" s="24" t="s">
        <v>100</v>
      </c>
      <c r="B42" s="31" t="s">
        <v>222</v>
      </c>
      <c r="C42" s="41">
        <f t="shared" si="0"/>
        <v>0</v>
      </c>
      <c r="D42" s="41"/>
      <c r="E42" s="41"/>
      <c r="F42" s="41"/>
      <c r="G42" s="30">
        <f t="shared" si="1"/>
        <v>0</v>
      </c>
      <c r="H42" s="80">
        <v>42633</v>
      </c>
      <c r="I42" s="80">
        <v>42664</v>
      </c>
      <c r="J42" s="29"/>
      <c r="K42" s="29"/>
      <c r="L42" s="29"/>
      <c r="M42" s="29" t="s">
        <v>323</v>
      </c>
      <c r="N42" s="31" t="s">
        <v>1003</v>
      </c>
      <c r="O42" s="31" t="s">
        <v>636</v>
      </c>
      <c r="P42" s="81" t="s">
        <v>259</v>
      </c>
      <c r="T42" s="13"/>
    </row>
    <row r="43" spans="1:20" ht="15.75" customHeight="1">
      <c r="A43" s="24" t="s">
        <v>34</v>
      </c>
      <c r="B43" s="31" t="s">
        <v>161</v>
      </c>
      <c r="C43" s="41">
        <f t="shared" si="0"/>
        <v>1</v>
      </c>
      <c r="D43" s="41"/>
      <c r="E43" s="41"/>
      <c r="F43" s="41"/>
      <c r="G43" s="30">
        <f t="shared" si="1"/>
        <v>1</v>
      </c>
      <c r="H43" s="80">
        <v>42633</v>
      </c>
      <c r="I43" s="31" t="s">
        <v>941</v>
      </c>
      <c r="J43" s="29" t="s">
        <v>215</v>
      </c>
      <c r="K43" s="29" t="s">
        <v>571</v>
      </c>
      <c r="L43" s="31" t="s">
        <v>650</v>
      </c>
      <c r="M43" s="31" t="s">
        <v>651</v>
      </c>
      <c r="N43" s="81" t="s">
        <v>649</v>
      </c>
      <c r="O43" s="31" t="s">
        <v>637</v>
      </c>
      <c r="P43" s="81" t="s">
        <v>638</v>
      </c>
      <c r="T43" s="12"/>
    </row>
    <row r="44" spans="1:20" ht="15.75" customHeight="1">
      <c r="A44" s="24" t="s">
        <v>35</v>
      </c>
      <c r="B44" s="31" t="s">
        <v>209</v>
      </c>
      <c r="C44" s="41">
        <f t="shared" si="0"/>
        <v>0</v>
      </c>
      <c r="D44" s="41"/>
      <c r="E44" s="41"/>
      <c r="F44" s="41"/>
      <c r="G44" s="30">
        <f t="shared" si="1"/>
        <v>0</v>
      </c>
      <c r="H44" s="80">
        <v>42633</v>
      </c>
      <c r="I44" s="35"/>
      <c r="J44" s="29" t="s">
        <v>215</v>
      </c>
      <c r="K44" s="29" t="s">
        <v>259</v>
      </c>
      <c r="L44" s="29" t="s">
        <v>259</v>
      </c>
      <c r="M44" s="31" t="s">
        <v>658</v>
      </c>
      <c r="N44" s="31" t="s">
        <v>657</v>
      </c>
      <c r="O44" s="31" t="s">
        <v>652</v>
      </c>
      <c r="P44" s="81" t="s">
        <v>259</v>
      </c>
      <c r="T44" s="12"/>
    </row>
    <row r="45" spans="1:20" ht="15.75" customHeight="1">
      <c r="A45" s="24" t="s">
        <v>36</v>
      </c>
      <c r="B45" s="31" t="s">
        <v>161</v>
      </c>
      <c r="C45" s="41">
        <f t="shared" si="0"/>
        <v>1</v>
      </c>
      <c r="D45" s="41"/>
      <c r="E45" s="41"/>
      <c r="F45" s="41"/>
      <c r="G45" s="30">
        <f t="shared" si="1"/>
        <v>1</v>
      </c>
      <c r="H45" s="80">
        <v>42633</v>
      </c>
      <c r="I45" s="31" t="s">
        <v>941</v>
      </c>
      <c r="J45" s="29" t="s">
        <v>215</v>
      </c>
      <c r="K45" s="29" t="s">
        <v>571</v>
      </c>
      <c r="L45" s="29" t="s">
        <v>572</v>
      </c>
      <c r="M45" s="31" t="s">
        <v>663</v>
      </c>
      <c r="N45" s="81" t="s">
        <v>664</v>
      </c>
      <c r="O45" s="31" t="s">
        <v>661</v>
      </c>
      <c r="P45" s="81" t="s">
        <v>662</v>
      </c>
      <c r="T45" s="12"/>
    </row>
    <row r="46" spans="1:20" s="7" customFormat="1" ht="15.75" customHeight="1">
      <c r="A46" s="28" t="s">
        <v>37</v>
      </c>
      <c r="B46" s="31" t="s">
        <v>161</v>
      </c>
      <c r="C46" s="41">
        <f t="shared" si="0"/>
        <v>1</v>
      </c>
      <c r="D46" s="30"/>
      <c r="E46" s="30"/>
      <c r="F46" s="30"/>
      <c r="G46" s="30">
        <f t="shared" si="1"/>
        <v>1</v>
      </c>
      <c r="H46" s="80">
        <v>42633</v>
      </c>
      <c r="I46" s="31" t="s">
        <v>941</v>
      </c>
      <c r="J46" s="29" t="s">
        <v>215</v>
      </c>
      <c r="K46" s="29" t="s">
        <v>571</v>
      </c>
      <c r="L46" s="29" t="s">
        <v>572</v>
      </c>
      <c r="M46" s="31" t="s">
        <v>663</v>
      </c>
      <c r="N46" s="31" t="s">
        <v>674</v>
      </c>
      <c r="O46" s="31" t="s">
        <v>672</v>
      </c>
      <c r="P46" s="81" t="s">
        <v>673</v>
      </c>
      <c r="T46" s="13"/>
    </row>
    <row r="47" spans="1:20" ht="15.75" customHeight="1">
      <c r="A47" s="24" t="s">
        <v>101</v>
      </c>
      <c r="B47" s="31" t="s">
        <v>209</v>
      </c>
      <c r="C47" s="41">
        <f t="shared" si="0"/>
        <v>0</v>
      </c>
      <c r="D47" s="41"/>
      <c r="E47" s="41"/>
      <c r="F47" s="41"/>
      <c r="G47" s="30">
        <f t="shared" si="1"/>
        <v>0</v>
      </c>
      <c r="H47" s="80">
        <v>42633</v>
      </c>
      <c r="I47" s="31" t="s">
        <v>941</v>
      </c>
      <c r="J47" s="29" t="s">
        <v>215</v>
      </c>
      <c r="K47" s="29" t="s">
        <v>952</v>
      </c>
      <c r="L47" s="29" t="s">
        <v>259</v>
      </c>
      <c r="M47" s="31" t="s">
        <v>953</v>
      </c>
      <c r="N47" s="81" t="s">
        <v>951</v>
      </c>
      <c r="O47" s="31" t="s">
        <v>679</v>
      </c>
      <c r="P47" s="81" t="s">
        <v>678</v>
      </c>
      <c r="T47" s="13"/>
    </row>
    <row r="48" spans="1:20" ht="15.75" customHeight="1">
      <c r="A48" s="22" t="s">
        <v>38</v>
      </c>
      <c r="B48" s="34"/>
      <c r="C48" s="46"/>
      <c r="D48" s="46"/>
      <c r="E48" s="46"/>
      <c r="F48" s="46"/>
      <c r="G48" s="27"/>
      <c r="H48" s="27"/>
      <c r="I48" s="108"/>
      <c r="J48" s="26"/>
      <c r="K48" s="26"/>
      <c r="L48" s="26"/>
      <c r="M48" s="26"/>
      <c r="N48" s="34"/>
      <c r="O48" s="34"/>
      <c r="P48" s="82"/>
      <c r="T48" s="12"/>
    </row>
    <row r="49" spans="1:20" ht="15.75" customHeight="1">
      <c r="A49" s="24" t="s">
        <v>39</v>
      </c>
      <c r="B49" s="31" t="s">
        <v>222</v>
      </c>
      <c r="C49" s="41">
        <f t="shared" si="0"/>
        <v>0</v>
      </c>
      <c r="D49" s="41"/>
      <c r="E49" s="41"/>
      <c r="F49" s="41"/>
      <c r="G49" s="30">
        <f t="shared" si="1"/>
        <v>0</v>
      </c>
      <c r="H49" s="80">
        <v>42629</v>
      </c>
      <c r="I49" s="80">
        <v>42664</v>
      </c>
      <c r="J49" s="29"/>
      <c r="K49" s="29"/>
      <c r="L49" s="29"/>
      <c r="M49" s="29" t="s">
        <v>323</v>
      </c>
      <c r="N49" s="81" t="s">
        <v>560</v>
      </c>
      <c r="O49" s="31" t="s">
        <v>558</v>
      </c>
      <c r="P49" s="81" t="s">
        <v>989</v>
      </c>
      <c r="T49" s="13"/>
    </row>
    <row r="50" spans="1:20" ht="15.75" customHeight="1">
      <c r="A50" s="24" t="s">
        <v>40</v>
      </c>
      <c r="B50" s="31" t="s">
        <v>222</v>
      </c>
      <c r="C50" s="41">
        <f t="shared" si="0"/>
        <v>0</v>
      </c>
      <c r="D50" s="41"/>
      <c r="E50" s="41"/>
      <c r="F50" s="41"/>
      <c r="G50" s="30">
        <f t="shared" si="1"/>
        <v>0</v>
      </c>
      <c r="H50" s="80">
        <v>42629</v>
      </c>
      <c r="I50" s="80">
        <v>42664</v>
      </c>
      <c r="J50" s="29"/>
      <c r="K50" s="29"/>
      <c r="L50" s="29"/>
      <c r="M50" s="29" t="s">
        <v>323</v>
      </c>
      <c r="N50" s="31" t="s">
        <v>1004</v>
      </c>
      <c r="O50" s="31" t="s">
        <v>562</v>
      </c>
      <c r="P50" s="81" t="s">
        <v>259</v>
      </c>
      <c r="T50" s="13"/>
    </row>
    <row r="51" spans="1:20" ht="15.75" customHeight="1">
      <c r="A51" s="24" t="s">
        <v>41</v>
      </c>
      <c r="B51" s="31" t="s">
        <v>161</v>
      </c>
      <c r="C51" s="41">
        <f t="shared" si="0"/>
        <v>1</v>
      </c>
      <c r="D51" s="41"/>
      <c r="E51" s="41"/>
      <c r="F51" s="41"/>
      <c r="G51" s="30">
        <f t="shared" si="1"/>
        <v>1</v>
      </c>
      <c r="H51" s="80">
        <v>42629</v>
      </c>
      <c r="I51" s="31" t="s">
        <v>954</v>
      </c>
      <c r="J51" s="29" t="s">
        <v>215</v>
      </c>
      <c r="K51" s="29" t="s">
        <v>571</v>
      </c>
      <c r="L51" s="29" t="s">
        <v>572</v>
      </c>
      <c r="M51" s="31" t="s">
        <v>573</v>
      </c>
      <c r="N51" s="31" t="s">
        <v>570</v>
      </c>
      <c r="O51" s="31" t="s">
        <v>565</v>
      </c>
      <c r="P51" s="81" t="s">
        <v>259</v>
      </c>
      <c r="T51" s="12"/>
    </row>
    <row r="52" spans="1:20" ht="15.75" customHeight="1">
      <c r="A52" s="24" t="s">
        <v>42</v>
      </c>
      <c r="B52" s="31" t="s">
        <v>161</v>
      </c>
      <c r="C52" s="41">
        <f t="shared" si="0"/>
        <v>1</v>
      </c>
      <c r="D52" s="41"/>
      <c r="E52" s="41"/>
      <c r="F52" s="41"/>
      <c r="G52" s="30">
        <f t="shared" si="1"/>
        <v>1</v>
      </c>
      <c r="H52" s="80">
        <v>42632</v>
      </c>
      <c r="I52" s="107"/>
      <c r="J52" s="29" t="s">
        <v>215</v>
      </c>
      <c r="K52" s="29" t="s">
        <v>571</v>
      </c>
      <c r="L52" s="29" t="s">
        <v>375</v>
      </c>
      <c r="M52" s="31" t="s">
        <v>577</v>
      </c>
      <c r="N52" s="31" t="s">
        <v>575</v>
      </c>
      <c r="O52" s="31" t="s">
        <v>574</v>
      </c>
      <c r="P52" s="81" t="s">
        <v>259</v>
      </c>
      <c r="T52" s="13"/>
    </row>
    <row r="53" spans="1:20" s="7" customFormat="1" ht="15.75" customHeight="1">
      <c r="A53" s="28" t="s">
        <v>92</v>
      </c>
      <c r="B53" s="31" t="s">
        <v>222</v>
      </c>
      <c r="C53" s="41">
        <f t="shared" si="0"/>
        <v>0</v>
      </c>
      <c r="D53" s="41"/>
      <c r="E53" s="41"/>
      <c r="F53" s="41"/>
      <c r="G53" s="30">
        <f t="shared" si="1"/>
        <v>0</v>
      </c>
      <c r="H53" s="80">
        <v>42632</v>
      </c>
      <c r="I53" s="80">
        <v>42664</v>
      </c>
      <c r="J53" s="29"/>
      <c r="K53" s="29"/>
      <c r="L53" s="29"/>
      <c r="M53" s="29" t="s">
        <v>323</v>
      </c>
      <c r="N53" s="31" t="s">
        <v>1005</v>
      </c>
      <c r="O53" s="31" t="s">
        <v>586</v>
      </c>
      <c r="P53" s="81" t="s">
        <v>259</v>
      </c>
      <c r="T53" s="13"/>
    </row>
    <row r="54" spans="1:20" s="7" customFormat="1" ht="15.75" customHeight="1">
      <c r="A54" s="24" t="s">
        <v>43</v>
      </c>
      <c r="B54" s="31" t="s">
        <v>209</v>
      </c>
      <c r="C54" s="41">
        <f t="shared" si="0"/>
        <v>0</v>
      </c>
      <c r="D54" s="30"/>
      <c r="E54" s="30"/>
      <c r="F54" s="30"/>
      <c r="G54" s="30">
        <f t="shared" si="1"/>
        <v>0</v>
      </c>
      <c r="H54" s="80">
        <v>42632</v>
      </c>
      <c r="I54" s="31" t="s">
        <v>954</v>
      </c>
      <c r="J54" s="29" t="s">
        <v>215</v>
      </c>
      <c r="K54" s="29" t="s">
        <v>259</v>
      </c>
      <c r="L54" s="35"/>
      <c r="M54" s="31" t="s">
        <v>596</v>
      </c>
      <c r="N54" s="81" t="s">
        <v>957</v>
      </c>
      <c r="O54" s="31" t="s">
        <v>590</v>
      </c>
      <c r="P54" s="81" t="s">
        <v>591</v>
      </c>
      <c r="T54" s="12"/>
    </row>
    <row r="55" spans="1:20" ht="15.75" customHeight="1">
      <c r="A55" s="24" t="s">
        <v>44</v>
      </c>
      <c r="B55" s="31" t="s">
        <v>209</v>
      </c>
      <c r="C55" s="41">
        <f t="shared" si="0"/>
        <v>0</v>
      </c>
      <c r="D55" s="41"/>
      <c r="E55" s="41"/>
      <c r="F55" s="41"/>
      <c r="G55" s="30">
        <f t="shared" si="1"/>
        <v>0</v>
      </c>
      <c r="H55" s="80">
        <v>42632</v>
      </c>
      <c r="I55" s="107"/>
      <c r="J55" s="29" t="s">
        <v>215</v>
      </c>
      <c r="K55" s="29" t="s">
        <v>259</v>
      </c>
      <c r="L55" s="29"/>
      <c r="M55" s="31" t="s">
        <v>596</v>
      </c>
      <c r="N55" s="31" t="s">
        <v>612</v>
      </c>
      <c r="O55" s="31" t="s">
        <v>599</v>
      </c>
      <c r="P55" s="81" t="s">
        <v>600</v>
      </c>
      <c r="T55" s="13"/>
    </row>
    <row r="56" spans="1:20" ht="15.75" customHeight="1">
      <c r="A56" s="22" t="s">
        <v>45</v>
      </c>
      <c r="B56" s="34"/>
      <c r="C56" s="46"/>
      <c r="D56" s="46"/>
      <c r="E56" s="46"/>
      <c r="F56" s="46"/>
      <c r="G56" s="27"/>
      <c r="H56" s="27"/>
      <c r="I56" s="108"/>
      <c r="J56" s="26"/>
      <c r="K56" s="26"/>
      <c r="L56" s="26"/>
      <c r="M56" s="26"/>
      <c r="N56" s="34"/>
      <c r="O56" s="34"/>
      <c r="P56" s="82"/>
      <c r="T56" s="13"/>
    </row>
    <row r="57" spans="1:20" ht="15.75" customHeight="1">
      <c r="A57" s="28" t="s">
        <v>46</v>
      </c>
      <c r="B57" s="31" t="s">
        <v>210</v>
      </c>
      <c r="C57" s="41">
        <f t="shared" si="0"/>
        <v>2</v>
      </c>
      <c r="D57" s="41"/>
      <c r="E57" s="41"/>
      <c r="F57" s="41"/>
      <c r="G57" s="30">
        <f t="shared" si="1"/>
        <v>2</v>
      </c>
      <c r="H57" s="80">
        <v>42627</v>
      </c>
      <c r="I57" s="107"/>
      <c r="J57" s="29" t="s">
        <v>215</v>
      </c>
      <c r="K57" s="29" t="s">
        <v>215</v>
      </c>
      <c r="L57" s="29" t="s">
        <v>375</v>
      </c>
      <c r="M57" s="31" t="s">
        <v>1034</v>
      </c>
      <c r="N57" s="31" t="s">
        <v>440</v>
      </c>
      <c r="O57" s="31" t="s">
        <v>437</v>
      </c>
      <c r="P57" s="81" t="s">
        <v>259</v>
      </c>
      <c r="T57" s="12"/>
    </row>
    <row r="58" spans="1:20" ht="15.75" customHeight="1">
      <c r="A58" s="28" t="s">
        <v>47</v>
      </c>
      <c r="B58" s="31" t="s">
        <v>209</v>
      </c>
      <c r="C58" s="41">
        <f t="shared" si="0"/>
        <v>0</v>
      </c>
      <c r="D58" s="41"/>
      <c r="E58" s="41"/>
      <c r="F58" s="41"/>
      <c r="G58" s="30">
        <f t="shared" si="1"/>
        <v>0</v>
      </c>
      <c r="H58" s="80">
        <v>42627</v>
      </c>
      <c r="I58" s="107"/>
      <c r="J58" s="29" t="s">
        <v>215</v>
      </c>
      <c r="K58" s="29" t="s">
        <v>259</v>
      </c>
      <c r="L58" s="29" t="s">
        <v>259</v>
      </c>
      <c r="M58" s="31" t="s">
        <v>514</v>
      </c>
      <c r="N58" s="31" t="s">
        <v>444</v>
      </c>
      <c r="O58" s="31" t="s">
        <v>441</v>
      </c>
      <c r="P58" s="81" t="s">
        <v>259</v>
      </c>
      <c r="T58" s="13"/>
    </row>
    <row r="59" spans="1:20" ht="15.75" customHeight="1">
      <c r="A59" s="28" t="s">
        <v>48</v>
      </c>
      <c r="B59" s="31" t="s">
        <v>161</v>
      </c>
      <c r="C59" s="41">
        <f t="shared" si="0"/>
        <v>1</v>
      </c>
      <c r="D59" s="41"/>
      <c r="E59" s="41"/>
      <c r="F59" s="41"/>
      <c r="G59" s="30">
        <f t="shared" si="1"/>
        <v>1</v>
      </c>
      <c r="H59" s="80">
        <v>42627</v>
      </c>
      <c r="I59" s="107"/>
      <c r="J59" s="29" t="s">
        <v>215</v>
      </c>
      <c r="K59" s="29" t="s">
        <v>571</v>
      </c>
      <c r="L59" s="29" t="s">
        <v>375</v>
      </c>
      <c r="M59" s="31" t="s">
        <v>448</v>
      </c>
      <c r="N59" s="31" t="s">
        <v>447</v>
      </c>
      <c r="O59" s="31" t="s">
        <v>445</v>
      </c>
      <c r="P59" s="81" t="s">
        <v>259</v>
      </c>
      <c r="T59" s="13"/>
    </row>
    <row r="60" spans="1:20" ht="15.75" customHeight="1">
      <c r="A60" s="28" t="s">
        <v>49</v>
      </c>
      <c r="B60" s="31" t="s">
        <v>222</v>
      </c>
      <c r="C60" s="41">
        <f t="shared" si="0"/>
        <v>0</v>
      </c>
      <c r="D60" s="41"/>
      <c r="E60" s="41"/>
      <c r="F60" s="41"/>
      <c r="G60" s="30">
        <f t="shared" si="1"/>
        <v>0</v>
      </c>
      <c r="H60" s="80">
        <v>42627</v>
      </c>
      <c r="I60" s="80">
        <v>42664</v>
      </c>
      <c r="J60" s="29"/>
      <c r="K60" s="29"/>
      <c r="L60" s="29"/>
      <c r="M60" s="29" t="s">
        <v>323</v>
      </c>
      <c r="N60" s="31" t="s">
        <v>1006</v>
      </c>
      <c r="O60" s="81" t="s">
        <v>453</v>
      </c>
      <c r="P60" s="81" t="s">
        <v>259</v>
      </c>
      <c r="T60" s="113"/>
    </row>
    <row r="61" spans="1:20" s="7" customFormat="1" ht="15.75" customHeight="1">
      <c r="A61" s="24" t="s">
        <v>50</v>
      </c>
      <c r="B61" s="31" t="s">
        <v>209</v>
      </c>
      <c r="C61" s="41">
        <f t="shared" si="0"/>
        <v>0</v>
      </c>
      <c r="D61" s="41"/>
      <c r="E61" s="41"/>
      <c r="F61" s="41"/>
      <c r="G61" s="30">
        <f t="shared" si="1"/>
        <v>0</v>
      </c>
      <c r="H61" s="80">
        <v>42628</v>
      </c>
      <c r="I61" s="31" t="s">
        <v>954</v>
      </c>
      <c r="J61" s="29" t="s">
        <v>215</v>
      </c>
      <c r="K61" s="31" t="s">
        <v>513</v>
      </c>
      <c r="L61" s="31" t="s">
        <v>650</v>
      </c>
      <c r="M61" s="31" t="s">
        <v>960</v>
      </c>
      <c r="N61" s="31" t="s">
        <v>462</v>
      </c>
      <c r="O61" s="31" t="s">
        <v>461</v>
      </c>
      <c r="P61" s="81" t="s">
        <v>259</v>
      </c>
      <c r="T61" s="13"/>
    </row>
    <row r="62" spans="1:20" ht="15.75" customHeight="1">
      <c r="A62" s="24" t="s">
        <v>51</v>
      </c>
      <c r="B62" s="31" t="s">
        <v>161</v>
      </c>
      <c r="C62" s="41">
        <f t="shared" si="0"/>
        <v>1</v>
      </c>
      <c r="D62" s="41"/>
      <c r="E62" s="41"/>
      <c r="F62" s="41"/>
      <c r="G62" s="30">
        <f t="shared" si="1"/>
        <v>1</v>
      </c>
      <c r="H62" s="80">
        <v>42628</v>
      </c>
      <c r="I62" s="31" t="s">
        <v>961</v>
      </c>
      <c r="J62" s="29" t="s">
        <v>215</v>
      </c>
      <c r="K62" s="29" t="s">
        <v>571</v>
      </c>
      <c r="L62" s="29" t="s">
        <v>571</v>
      </c>
      <c r="M62" s="31" t="s">
        <v>963</v>
      </c>
      <c r="N62" s="81" t="s">
        <v>962</v>
      </c>
      <c r="O62" s="31" t="s">
        <v>467</v>
      </c>
      <c r="P62" s="81" t="s">
        <v>468</v>
      </c>
      <c r="T62" s="13"/>
    </row>
    <row r="63" spans="1:20" ht="15.75" customHeight="1">
      <c r="A63" s="28" t="s">
        <v>52</v>
      </c>
      <c r="B63" s="31" t="s">
        <v>222</v>
      </c>
      <c r="C63" s="41">
        <f t="shared" si="0"/>
        <v>0</v>
      </c>
      <c r="D63" s="41"/>
      <c r="E63" s="41"/>
      <c r="F63" s="41"/>
      <c r="G63" s="30">
        <f t="shared" si="1"/>
        <v>0</v>
      </c>
      <c r="H63" s="80">
        <v>42628</v>
      </c>
      <c r="I63" s="80">
        <v>42664</v>
      </c>
      <c r="J63" s="29" t="s">
        <v>259</v>
      </c>
      <c r="K63" s="29" t="s">
        <v>259</v>
      </c>
      <c r="L63" s="29"/>
      <c r="M63" s="29" t="s">
        <v>323</v>
      </c>
      <c r="N63" s="81" t="s">
        <v>1007</v>
      </c>
      <c r="O63" s="31" t="s">
        <v>482</v>
      </c>
      <c r="P63" s="81" t="s">
        <v>483</v>
      </c>
      <c r="T63" s="13"/>
    </row>
    <row r="64" spans="1:20" s="7" customFormat="1" ht="15.75" customHeight="1">
      <c r="A64" s="28" t="s">
        <v>53</v>
      </c>
      <c r="B64" s="31" t="s">
        <v>209</v>
      </c>
      <c r="C64" s="41">
        <f t="shared" si="0"/>
        <v>0</v>
      </c>
      <c r="D64" s="41"/>
      <c r="E64" s="41"/>
      <c r="F64" s="41"/>
      <c r="G64" s="30">
        <f t="shared" si="1"/>
        <v>0</v>
      </c>
      <c r="H64" s="80">
        <v>42628</v>
      </c>
      <c r="I64" s="80">
        <v>42664</v>
      </c>
      <c r="J64" s="29" t="s">
        <v>215</v>
      </c>
      <c r="K64" s="31" t="s">
        <v>513</v>
      </c>
      <c r="L64" s="29"/>
      <c r="M64" s="31" t="s">
        <v>1008</v>
      </c>
      <c r="N64" s="81" t="s">
        <v>503</v>
      </c>
      <c r="O64" s="31" t="s">
        <v>494</v>
      </c>
      <c r="P64" s="81" t="s">
        <v>259</v>
      </c>
      <c r="T64" s="12"/>
    </row>
    <row r="65" spans="1:20" ht="15.75" customHeight="1">
      <c r="A65" s="28" t="s">
        <v>54</v>
      </c>
      <c r="B65" s="31" t="s">
        <v>209</v>
      </c>
      <c r="C65" s="41">
        <f t="shared" si="0"/>
        <v>0</v>
      </c>
      <c r="D65" s="41"/>
      <c r="E65" s="41"/>
      <c r="F65" s="41"/>
      <c r="G65" s="30">
        <f t="shared" si="1"/>
        <v>0</v>
      </c>
      <c r="H65" s="80">
        <v>42628</v>
      </c>
      <c r="I65" s="31" t="s">
        <v>961</v>
      </c>
      <c r="J65" s="29" t="s">
        <v>215</v>
      </c>
      <c r="K65" s="31" t="s">
        <v>513</v>
      </c>
      <c r="L65" s="29" t="s">
        <v>375</v>
      </c>
      <c r="M65" s="31" t="s">
        <v>966</v>
      </c>
      <c r="N65" s="31" t="s">
        <v>512</v>
      </c>
      <c r="O65" s="31" t="s">
        <v>504</v>
      </c>
      <c r="P65" s="81" t="s">
        <v>505</v>
      </c>
      <c r="T65" s="13"/>
    </row>
    <row r="66" spans="1:20" ht="15.75" customHeight="1">
      <c r="A66" s="24" t="s">
        <v>55</v>
      </c>
      <c r="B66" s="31" t="s">
        <v>161</v>
      </c>
      <c r="C66" s="41">
        <f t="shared" si="0"/>
        <v>1</v>
      </c>
      <c r="D66" s="41"/>
      <c r="E66" s="41"/>
      <c r="F66" s="41"/>
      <c r="G66" s="30">
        <f t="shared" si="1"/>
        <v>1</v>
      </c>
      <c r="H66" s="80">
        <v>42629</v>
      </c>
      <c r="I66" s="107"/>
      <c r="J66" s="29" t="s">
        <v>215</v>
      </c>
      <c r="K66" s="29" t="s">
        <v>571</v>
      </c>
      <c r="L66" s="29" t="s">
        <v>572</v>
      </c>
      <c r="M66" s="31" t="s">
        <v>526</v>
      </c>
      <c r="N66" s="81" t="s">
        <v>525</v>
      </c>
      <c r="O66" s="31" t="s">
        <v>516</v>
      </c>
      <c r="P66" s="81" t="s">
        <v>517</v>
      </c>
      <c r="T66" s="13"/>
    </row>
    <row r="67" spans="1:20" ht="15.75" customHeight="1">
      <c r="A67" s="28" t="s">
        <v>56</v>
      </c>
      <c r="B67" s="31" t="s">
        <v>222</v>
      </c>
      <c r="C67" s="41">
        <f t="shared" si="0"/>
        <v>0</v>
      </c>
      <c r="D67" s="41"/>
      <c r="E67" s="41"/>
      <c r="F67" s="41"/>
      <c r="G67" s="30">
        <f t="shared" si="1"/>
        <v>0</v>
      </c>
      <c r="H67" s="80">
        <v>42629</v>
      </c>
      <c r="I67" s="80">
        <v>42664</v>
      </c>
      <c r="J67" s="29"/>
      <c r="K67" s="29"/>
      <c r="L67" s="29"/>
      <c r="M67" s="29" t="s">
        <v>323</v>
      </c>
      <c r="N67" s="81" t="s">
        <v>534</v>
      </c>
      <c r="O67" s="31" t="s">
        <v>527</v>
      </c>
      <c r="P67" s="81" t="s">
        <v>259</v>
      </c>
      <c r="T67" s="12"/>
    </row>
    <row r="68" spans="1:20" ht="15.75" customHeight="1">
      <c r="A68" s="28" t="s">
        <v>57</v>
      </c>
      <c r="B68" s="31" t="s">
        <v>222</v>
      </c>
      <c r="C68" s="41">
        <f t="shared" si="0"/>
        <v>0</v>
      </c>
      <c r="D68" s="41"/>
      <c r="E68" s="41"/>
      <c r="F68" s="41"/>
      <c r="G68" s="30">
        <f t="shared" si="1"/>
        <v>0</v>
      </c>
      <c r="H68" s="80">
        <v>42629</v>
      </c>
      <c r="I68" s="80">
        <v>42664</v>
      </c>
      <c r="J68" s="29"/>
      <c r="K68" s="29"/>
      <c r="L68" s="29"/>
      <c r="M68" s="29" t="s">
        <v>323</v>
      </c>
      <c r="N68" s="81" t="s">
        <v>1012</v>
      </c>
      <c r="O68" s="81" t="s">
        <v>535</v>
      </c>
      <c r="P68" s="81" t="s">
        <v>259</v>
      </c>
      <c r="T68" s="114"/>
    </row>
    <row r="69" spans="1:20" s="7" customFormat="1" ht="15.75" customHeight="1">
      <c r="A69" s="28" t="s">
        <v>58</v>
      </c>
      <c r="B69" s="31" t="s">
        <v>209</v>
      </c>
      <c r="C69" s="41">
        <f t="shared" si="0"/>
        <v>0</v>
      </c>
      <c r="D69" s="30"/>
      <c r="E69" s="30"/>
      <c r="F69" s="30"/>
      <c r="G69" s="30">
        <f t="shared" si="1"/>
        <v>0</v>
      </c>
      <c r="H69" s="80">
        <v>42629</v>
      </c>
      <c r="I69" s="107"/>
      <c r="J69" s="29" t="s">
        <v>215</v>
      </c>
      <c r="K69" s="31" t="s">
        <v>513</v>
      </c>
      <c r="L69" s="29" t="s">
        <v>375</v>
      </c>
      <c r="M69" s="31" t="s">
        <v>550</v>
      </c>
      <c r="N69" s="31" t="s">
        <v>549</v>
      </c>
      <c r="O69" s="31" t="s">
        <v>539</v>
      </c>
      <c r="P69" s="81" t="s">
        <v>538</v>
      </c>
      <c r="T69" s="13"/>
    </row>
    <row r="70" spans="1:20" ht="15.75" customHeight="1">
      <c r="A70" s="24" t="s">
        <v>59</v>
      </c>
      <c r="B70" s="31" t="s">
        <v>209</v>
      </c>
      <c r="C70" s="41">
        <f t="shared" si="0"/>
        <v>0</v>
      </c>
      <c r="D70" s="41"/>
      <c r="E70" s="41"/>
      <c r="F70" s="41"/>
      <c r="G70" s="30">
        <f t="shared" si="1"/>
        <v>0</v>
      </c>
      <c r="H70" s="80">
        <v>42629</v>
      </c>
      <c r="I70" s="107"/>
      <c r="J70" s="29" t="s">
        <v>215</v>
      </c>
      <c r="K70" s="31" t="s">
        <v>513</v>
      </c>
      <c r="L70" s="29" t="s">
        <v>215</v>
      </c>
      <c r="M70" s="31" t="s">
        <v>555</v>
      </c>
      <c r="N70" s="31" t="s">
        <v>554</v>
      </c>
      <c r="O70" s="31" t="s">
        <v>551</v>
      </c>
      <c r="P70" s="81" t="s">
        <v>259</v>
      </c>
      <c r="T70" s="12"/>
    </row>
    <row r="71" spans="1:20" ht="15.75" customHeight="1">
      <c r="A71" s="22" t="s">
        <v>60</v>
      </c>
      <c r="B71" s="34"/>
      <c r="C71" s="46"/>
      <c r="D71" s="46"/>
      <c r="E71" s="46"/>
      <c r="F71" s="46"/>
      <c r="G71" s="27"/>
      <c r="H71" s="27"/>
      <c r="I71" s="108"/>
      <c r="J71" s="26"/>
      <c r="K71" s="26"/>
      <c r="L71" s="26"/>
      <c r="M71" s="26"/>
      <c r="N71" s="34"/>
      <c r="O71" s="34"/>
      <c r="P71" s="82"/>
      <c r="T71" s="13"/>
    </row>
    <row r="72" spans="1:20" ht="15.75" customHeight="1">
      <c r="A72" s="28" t="s">
        <v>61</v>
      </c>
      <c r="B72" s="31" t="s">
        <v>209</v>
      </c>
      <c r="C72" s="41">
        <f t="shared" si="0"/>
        <v>0</v>
      </c>
      <c r="D72" s="41"/>
      <c r="E72" s="41"/>
      <c r="F72" s="41"/>
      <c r="G72" s="30">
        <f t="shared" si="1"/>
        <v>0</v>
      </c>
      <c r="H72" s="80">
        <v>42626</v>
      </c>
      <c r="I72" s="80">
        <v>42664</v>
      </c>
      <c r="J72" s="29" t="s">
        <v>215</v>
      </c>
      <c r="K72" s="31" t="s">
        <v>513</v>
      </c>
      <c r="L72" s="29"/>
      <c r="M72" s="31" t="s">
        <v>1010</v>
      </c>
      <c r="N72" s="81" t="s">
        <v>1009</v>
      </c>
      <c r="O72" s="31" t="s">
        <v>401</v>
      </c>
      <c r="P72" s="81" t="s">
        <v>259</v>
      </c>
      <c r="T72" s="114"/>
    </row>
    <row r="73" spans="1:16" ht="15.75" customHeight="1">
      <c r="A73" s="24" t="s">
        <v>62</v>
      </c>
      <c r="B73" s="31" t="s">
        <v>209</v>
      </c>
      <c r="C73" s="41">
        <f t="shared" si="0"/>
        <v>0</v>
      </c>
      <c r="D73" s="41"/>
      <c r="E73" s="41"/>
      <c r="F73" s="41"/>
      <c r="G73" s="30">
        <f t="shared" si="1"/>
        <v>0</v>
      </c>
      <c r="H73" s="80">
        <v>42627</v>
      </c>
      <c r="I73" s="31" t="s">
        <v>969</v>
      </c>
      <c r="J73" s="29" t="s">
        <v>215</v>
      </c>
      <c r="K73" s="31" t="s">
        <v>513</v>
      </c>
      <c r="L73" s="29" t="s">
        <v>259</v>
      </c>
      <c r="M73" s="31" t="s">
        <v>970</v>
      </c>
      <c r="N73" s="81" t="s">
        <v>411</v>
      </c>
      <c r="O73" s="31" t="s">
        <v>409</v>
      </c>
      <c r="P73" s="81" t="s">
        <v>410</v>
      </c>
    </row>
    <row r="74" spans="1:16" s="7" customFormat="1" ht="15.75" customHeight="1">
      <c r="A74" s="28" t="s">
        <v>63</v>
      </c>
      <c r="B74" s="31" t="s">
        <v>222</v>
      </c>
      <c r="C74" s="41">
        <f aca="true" t="shared" si="2" ref="C74:C100">IF(B74="Да, опубликованы для всех налоговых льгот, предоставленных по решениям органов государственной власти субъекта РФ",2,IF(B74="Да, опубликованы для отдельных налоговых льгот, предоставленных по решениям органов государственной власти субъекта РФ",1,0))</f>
        <v>0</v>
      </c>
      <c r="D74" s="41"/>
      <c r="E74" s="41"/>
      <c r="F74" s="41"/>
      <c r="G74" s="30">
        <f aca="true" t="shared" si="3" ref="G74:G100">C74*(1-D74)*(1-E74)*(1-F74)</f>
        <v>0</v>
      </c>
      <c r="H74" s="80">
        <v>42627</v>
      </c>
      <c r="I74" s="80">
        <v>42664</v>
      </c>
      <c r="J74" s="29"/>
      <c r="K74" s="29"/>
      <c r="L74" s="29"/>
      <c r="M74" s="29" t="s">
        <v>323</v>
      </c>
      <c r="N74" s="81" t="s">
        <v>1011</v>
      </c>
      <c r="O74" s="31" t="s">
        <v>416</v>
      </c>
      <c r="P74" s="81" t="s">
        <v>259</v>
      </c>
    </row>
    <row r="75" spans="1:16" ht="15.75" customHeight="1">
      <c r="A75" s="24" t="s">
        <v>64</v>
      </c>
      <c r="B75" s="31" t="s">
        <v>222</v>
      </c>
      <c r="C75" s="41">
        <f t="shared" si="2"/>
        <v>0</v>
      </c>
      <c r="D75" s="41"/>
      <c r="E75" s="41"/>
      <c r="F75" s="41"/>
      <c r="G75" s="30">
        <f t="shared" si="3"/>
        <v>0</v>
      </c>
      <c r="H75" s="80">
        <v>42627</v>
      </c>
      <c r="I75" s="80">
        <v>42664</v>
      </c>
      <c r="J75" s="29"/>
      <c r="K75" s="29"/>
      <c r="L75" s="29"/>
      <c r="M75" s="29" t="s">
        <v>323</v>
      </c>
      <c r="N75" s="81" t="s">
        <v>1013</v>
      </c>
      <c r="O75" s="31" t="s">
        <v>419</v>
      </c>
      <c r="P75" s="81" t="s">
        <v>259</v>
      </c>
    </row>
    <row r="76" spans="1:16" s="7" customFormat="1" ht="15.75" customHeight="1">
      <c r="A76" s="31" t="s">
        <v>65</v>
      </c>
      <c r="B76" s="31" t="s">
        <v>210</v>
      </c>
      <c r="C76" s="41">
        <f t="shared" si="2"/>
        <v>2</v>
      </c>
      <c r="D76" s="30"/>
      <c r="E76" s="30"/>
      <c r="F76" s="30"/>
      <c r="G76" s="30">
        <f t="shared" si="3"/>
        <v>2</v>
      </c>
      <c r="H76" s="80">
        <v>42627</v>
      </c>
      <c r="I76" s="107"/>
      <c r="J76" s="29" t="s">
        <v>215</v>
      </c>
      <c r="K76" s="29" t="s">
        <v>215</v>
      </c>
      <c r="L76" s="29" t="s">
        <v>215</v>
      </c>
      <c r="M76" s="35"/>
      <c r="N76" s="31" t="s">
        <v>433</v>
      </c>
      <c r="O76" s="31" t="s">
        <v>425</v>
      </c>
      <c r="P76" s="81" t="s">
        <v>259</v>
      </c>
    </row>
    <row r="77" spans="1:16" ht="15.75" customHeight="1">
      <c r="A77" s="28" t="s">
        <v>66</v>
      </c>
      <c r="B77" s="31" t="s">
        <v>161</v>
      </c>
      <c r="C77" s="41">
        <f t="shared" si="2"/>
        <v>1</v>
      </c>
      <c r="D77" s="41"/>
      <c r="E77" s="41"/>
      <c r="F77" s="41"/>
      <c r="G77" s="30">
        <f t="shared" si="3"/>
        <v>1</v>
      </c>
      <c r="H77" s="80">
        <v>42627</v>
      </c>
      <c r="I77" s="80">
        <v>42664</v>
      </c>
      <c r="J77" s="29" t="s">
        <v>215</v>
      </c>
      <c r="K77" s="29" t="s">
        <v>571</v>
      </c>
      <c r="L77" s="29" t="s">
        <v>571</v>
      </c>
      <c r="M77" s="31" t="s">
        <v>1015</v>
      </c>
      <c r="N77" s="81" t="s">
        <v>1014</v>
      </c>
      <c r="O77" s="31" t="s">
        <v>434</v>
      </c>
      <c r="P77" s="81" t="s">
        <v>435</v>
      </c>
    </row>
    <row r="78" spans="1:16" ht="15.75" customHeight="1">
      <c r="A78" s="22" t="s">
        <v>67</v>
      </c>
      <c r="B78" s="34"/>
      <c r="C78" s="46"/>
      <c r="D78" s="46"/>
      <c r="E78" s="46"/>
      <c r="F78" s="46"/>
      <c r="G78" s="27"/>
      <c r="H78" s="27"/>
      <c r="I78" s="108"/>
      <c r="J78" s="26"/>
      <c r="K78" s="26"/>
      <c r="L78" s="26"/>
      <c r="M78" s="26"/>
      <c r="N78" s="34"/>
      <c r="O78" s="34"/>
      <c r="P78" s="82"/>
    </row>
    <row r="79" spans="1:16" ht="15.75" customHeight="1">
      <c r="A79" s="28" t="s">
        <v>68</v>
      </c>
      <c r="B79" s="31" t="s">
        <v>209</v>
      </c>
      <c r="C79" s="41">
        <f t="shared" si="2"/>
        <v>0</v>
      </c>
      <c r="D79" s="41"/>
      <c r="E79" s="41"/>
      <c r="F79" s="41"/>
      <c r="G79" s="30">
        <f t="shared" si="3"/>
        <v>0</v>
      </c>
      <c r="H79" s="80">
        <v>42625</v>
      </c>
      <c r="I79" s="31" t="s">
        <v>971</v>
      </c>
      <c r="J79" s="29" t="s">
        <v>215</v>
      </c>
      <c r="K79" s="31" t="s">
        <v>513</v>
      </c>
      <c r="L79" s="31" t="s">
        <v>513</v>
      </c>
      <c r="M79" s="87" t="s">
        <v>972</v>
      </c>
      <c r="N79" s="81" t="s">
        <v>306</v>
      </c>
      <c r="O79" s="31" t="s">
        <v>299</v>
      </c>
      <c r="P79" s="81" t="s">
        <v>300</v>
      </c>
    </row>
    <row r="80" spans="1:16" ht="15.75" customHeight="1">
      <c r="A80" s="24" t="s">
        <v>69</v>
      </c>
      <c r="B80" s="31" t="s">
        <v>161</v>
      </c>
      <c r="C80" s="41">
        <f t="shared" si="2"/>
        <v>1</v>
      </c>
      <c r="D80" s="41"/>
      <c r="E80" s="41">
        <v>0.5</v>
      </c>
      <c r="F80" s="41"/>
      <c r="G80" s="30">
        <f t="shared" si="3"/>
        <v>0.5</v>
      </c>
      <c r="H80" s="80">
        <v>42625</v>
      </c>
      <c r="I80" s="31" t="s">
        <v>971</v>
      </c>
      <c r="J80" s="29" t="s">
        <v>215</v>
      </c>
      <c r="K80" s="29" t="s">
        <v>571</v>
      </c>
      <c r="L80" s="29" t="s">
        <v>572</v>
      </c>
      <c r="M80" s="87" t="s">
        <v>975</v>
      </c>
      <c r="N80" s="31" t="s">
        <v>322</v>
      </c>
      <c r="O80" s="31" t="s">
        <v>308</v>
      </c>
      <c r="P80" s="81" t="s">
        <v>309</v>
      </c>
    </row>
    <row r="81" spans="1:16" ht="15.75" customHeight="1">
      <c r="A81" s="28" t="s">
        <v>70</v>
      </c>
      <c r="B81" s="31" t="s">
        <v>209</v>
      </c>
      <c r="C81" s="41">
        <f t="shared" si="2"/>
        <v>0</v>
      </c>
      <c r="D81" s="41"/>
      <c r="E81" s="41">
        <v>0.5</v>
      </c>
      <c r="F81" s="41"/>
      <c r="G81" s="30">
        <f t="shared" si="3"/>
        <v>0</v>
      </c>
      <c r="H81" s="80">
        <v>42625</v>
      </c>
      <c r="I81" s="107"/>
      <c r="J81" s="29" t="s">
        <v>259</v>
      </c>
      <c r="K81" s="29" t="s">
        <v>259</v>
      </c>
      <c r="L81" s="29"/>
      <c r="M81" s="87" t="s">
        <v>1040</v>
      </c>
      <c r="N81" s="31" t="s">
        <v>331</v>
      </c>
      <c r="O81" s="31" t="s">
        <v>326</v>
      </c>
      <c r="P81" s="81" t="s">
        <v>330</v>
      </c>
    </row>
    <row r="82" spans="1:16" ht="15.75" customHeight="1">
      <c r="A82" s="28" t="s">
        <v>71</v>
      </c>
      <c r="B82" s="31" t="s">
        <v>222</v>
      </c>
      <c r="C82" s="41">
        <f t="shared" si="2"/>
        <v>0</v>
      </c>
      <c r="D82" s="41"/>
      <c r="E82" s="41"/>
      <c r="F82" s="41"/>
      <c r="G82" s="30">
        <f t="shared" si="3"/>
        <v>0</v>
      </c>
      <c r="H82" s="80">
        <v>42625</v>
      </c>
      <c r="I82" s="80">
        <v>42665</v>
      </c>
      <c r="J82" s="29" t="s">
        <v>215</v>
      </c>
      <c r="K82" s="29" t="s">
        <v>259</v>
      </c>
      <c r="L82" s="29"/>
      <c r="M82" s="29" t="s">
        <v>323</v>
      </c>
      <c r="N82" s="31" t="s">
        <v>1028</v>
      </c>
      <c r="O82" s="31" t="s">
        <v>332</v>
      </c>
      <c r="P82" s="81" t="s">
        <v>259</v>
      </c>
    </row>
    <row r="83" spans="1:16" ht="15.75" customHeight="1">
      <c r="A83" s="28" t="s">
        <v>72</v>
      </c>
      <c r="B83" s="31" t="s">
        <v>209</v>
      </c>
      <c r="C83" s="41">
        <f t="shared" si="2"/>
        <v>0</v>
      </c>
      <c r="D83" s="41"/>
      <c r="E83" s="41"/>
      <c r="F83" s="41"/>
      <c r="G83" s="30">
        <f t="shared" si="3"/>
        <v>0</v>
      </c>
      <c r="H83" s="80">
        <v>42625</v>
      </c>
      <c r="I83" s="80">
        <v>42665</v>
      </c>
      <c r="J83" s="29" t="s">
        <v>215</v>
      </c>
      <c r="K83" s="31" t="s">
        <v>513</v>
      </c>
      <c r="L83" s="29"/>
      <c r="M83" s="87" t="s">
        <v>1016</v>
      </c>
      <c r="N83" s="81" t="s">
        <v>343</v>
      </c>
      <c r="O83" s="31" t="s">
        <v>338</v>
      </c>
      <c r="P83" s="81" t="s">
        <v>259</v>
      </c>
    </row>
    <row r="84" spans="1:16" ht="15.75" customHeight="1">
      <c r="A84" s="28" t="s">
        <v>73</v>
      </c>
      <c r="B84" s="31" t="s">
        <v>161</v>
      </c>
      <c r="C84" s="41">
        <f t="shared" si="2"/>
        <v>1</v>
      </c>
      <c r="D84" s="41"/>
      <c r="E84" s="41"/>
      <c r="F84" s="41"/>
      <c r="G84" s="30">
        <f t="shared" si="3"/>
        <v>1</v>
      </c>
      <c r="H84" s="80">
        <v>42625</v>
      </c>
      <c r="I84" s="80">
        <v>42665</v>
      </c>
      <c r="J84" s="29" t="s">
        <v>215</v>
      </c>
      <c r="K84" s="29" t="s">
        <v>571</v>
      </c>
      <c r="L84" s="29" t="s">
        <v>571</v>
      </c>
      <c r="M84" s="87" t="s">
        <v>1017</v>
      </c>
      <c r="N84" s="81" t="s">
        <v>352</v>
      </c>
      <c r="O84" s="31" t="s">
        <v>344</v>
      </c>
      <c r="P84" s="81" t="s">
        <v>259</v>
      </c>
    </row>
    <row r="85" spans="1:16" ht="15.75" customHeight="1">
      <c r="A85" s="24" t="s">
        <v>74</v>
      </c>
      <c r="B85" s="31" t="s">
        <v>161</v>
      </c>
      <c r="C85" s="41">
        <f t="shared" si="2"/>
        <v>1</v>
      </c>
      <c r="D85" s="41"/>
      <c r="E85" s="41"/>
      <c r="F85" s="41"/>
      <c r="G85" s="30">
        <f t="shared" si="3"/>
        <v>1</v>
      </c>
      <c r="H85" s="80">
        <v>42625</v>
      </c>
      <c r="I85" s="31" t="s">
        <v>976</v>
      </c>
      <c r="J85" s="29" t="s">
        <v>215</v>
      </c>
      <c r="K85" s="29" t="s">
        <v>571</v>
      </c>
      <c r="L85" s="29" t="s">
        <v>571</v>
      </c>
      <c r="M85" s="87"/>
      <c r="N85" s="81" t="s">
        <v>977</v>
      </c>
      <c r="O85" s="31" t="s">
        <v>353</v>
      </c>
      <c r="P85" s="81" t="s">
        <v>259</v>
      </c>
    </row>
    <row r="86" spans="1:16" ht="15.75" customHeight="1">
      <c r="A86" s="28" t="s">
        <v>75</v>
      </c>
      <c r="B86" s="31" t="s">
        <v>209</v>
      </c>
      <c r="C86" s="41">
        <f t="shared" si="2"/>
        <v>0</v>
      </c>
      <c r="D86" s="41"/>
      <c r="E86" s="41"/>
      <c r="F86" s="41"/>
      <c r="G86" s="30">
        <f t="shared" si="3"/>
        <v>0</v>
      </c>
      <c r="H86" s="80">
        <v>42626</v>
      </c>
      <c r="I86" s="80">
        <v>42665</v>
      </c>
      <c r="J86" s="29" t="s">
        <v>259</v>
      </c>
      <c r="K86" s="31" t="s">
        <v>513</v>
      </c>
      <c r="L86" s="29"/>
      <c r="M86" s="87" t="s">
        <v>1041</v>
      </c>
      <c r="N86" s="81" t="s">
        <v>1018</v>
      </c>
      <c r="O86" s="31" t="s">
        <v>357</v>
      </c>
      <c r="P86" s="81" t="s">
        <v>358</v>
      </c>
    </row>
    <row r="87" spans="1:16" s="7" customFormat="1" ht="15.75" customHeight="1">
      <c r="A87" s="28" t="s">
        <v>76</v>
      </c>
      <c r="B87" s="31" t="s">
        <v>210</v>
      </c>
      <c r="C87" s="41">
        <f t="shared" si="2"/>
        <v>2</v>
      </c>
      <c r="D87" s="41">
        <v>0.5</v>
      </c>
      <c r="E87" s="41"/>
      <c r="F87" s="41"/>
      <c r="G87" s="30">
        <f t="shared" si="3"/>
        <v>1</v>
      </c>
      <c r="H87" s="80">
        <v>42626</v>
      </c>
      <c r="I87" s="80">
        <v>42665</v>
      </c>
      <c r="J87" s="29" t="s">
        <v>215</v>
      </c>
      <c r="K87" s="29" t="s">
        <v>215</v>
      </c>
      <c r="L87" s="29" t="s">
        <v>215</v>
      </c>
      <c r="M87" s="87" t="s">
        <v>274</v>
      </c>
      <c r="N87" s="81" t="s">
        <v>371</v>
      </c>
      <c r="O87" s="31" t="s">
        <v>364</v>
      </c>
      <c r="P87" s="81" t="s">
        <v>259</v>
      </c>
    </row>
    <row r="88" spans="1:16" ht="15.75" customHeight="1">
      <c r="A88" s="28" t="s">
        <v>77</v>
      </c>
      <c r="B88" s="31" t="s">
        <v>222</v>
      </c>
      <c r="C88" s="41">
        <f t="shared" si="2"/>
        <v>0</v>
      </c>
      <c r="D88" s="41"/>
      <c r="E88" s="41"/>
      <c r="F88" s="41"/>
      <c r="G88" s="30">
        <f t="shared" si="3"/>
        <v>0</v>
      </c>
      <c r="H88" s="80">
        <v>42626</v>
      </c>
      <c r="I88" s="80">
        <v>42665</v>
      </c>
      <c r="J88" s="31"/>
      <c r="K88" s="29"/>
      <c r="L88" s="29"/>
      <c r="M88" s="29" t="s">
        <v>323</v>
      </c>
      <c r="N88" s="81" t="s">
        <v>1019</v>
      </c>
      <c r="O88" s="31" t="s">
        <v>372</v>
      </c>
      <c r="P88" s="81" t="s">
        <v>259</v>
      </c>
    </row>
    <row r="89" spans="1:16" s="7" customFormat="1" ht="15.75" customHeight="1">
      <c r="A89" s="24" t="s">
        <v>78</v>
      </c>
      <c r="B89" s="31" t="s">
        <v>161</v>
      </c>
      <c r="C89" s="41">
        <f t="shared" si="2"/>
        <v>1</v>
      </c>
      <c r="D89" s="30"/>
      <c r="E89" s="30"/>
      <c r="F89" s="30"/>
      <c r="G89" s="30">
        <f t="shared" si="3"/>
        <v>1</v>
      </c>
      <c r="H89" s="80">
        <v>42626</v>
      </c>
      <c r="I89" s="31" t="s">
        <v>976</v>
      </c>
      <c r="J89" s="29" t="s">
        <v>215</v>
      </c>
      <c r="K89" s="29" t="s">
        <v>571</v>
      </c>
      <c r="L89" s="31" t="s">
        <v>650</v>
      </c>
      <c r="M89" s="87" t="s">
        <v>978</v>
      </c>
      <c r="N89" s="81" t="s">
        <v>391</v>
      </c>
      <c r="O89" s="31" t="s">
        <v>386</v>
      </c>
      <c r="P89" s="81" t="s">
        <v>387</v>
      </c>
    </row>
    <row r="90" spans="1:16" ht="15.75" customHeight="1">
      <c r="A90" s="28" t="s">
        <v>79</v>
      </c>
      <c r="B90" s="31" t="s">
        <v>222</v>
      </c>
      <c r="C90" s="41">
        <f t="shared" si="2"/>
        <v>0</v>
      </c>
      <c r="D90" s="41"/>
      <c r="E90" s="41"/>
      <c r="F90" s="41"/>
      <c r="G90" s="30">
        <f t="shared" si="3"/>
        <v>0</v>
      </c>
      <c r="H90" s="80">
        <v>42626</v>
      </c>
      <c r="I90" s="80">
        <v>42665</v>
      </c>
      <c r="J90" s="29" t="s">
        <v>215</v>
      </c>
      <c r="K90" s="29" t="s">
        <v>259</v>
      </c>
      <c r="L90" s="29"/>
      <c r="M90" s="29" t="s">
        <v>323</v>
      </c>
      <c r="N90" s="81" t="s">
        <v>1020</v>
      </c>
      <c r="O90" s="31" t="s">
        <v>392</v>
      </c>
      <c r="P90" s="81" t="s">
        <v>393</v>
      </c>
    </row>
    <row r="91" spans="1:16" ht="15.75" customHeight="1">
      <c r="A91" s="22" t="s">
        <v>80</v>
      </c>
      <c r="B91" s="34"/>
      <c r="C91" s="46"/>
      <c r="D91" s="46"/>
      <c r="E91" s="46"/>
      <c r="F91" s="46"/>
      <c r="G91" s="27"/>
      <c r="H91" s="27"/>
      <c r="I91" s="108"/>
      <c r="J91" s="26"/>
      <c r="K91" s="26"/>
      <c r="L91" s="26"/>
      <c r="M91" s="115"/>
      <c r="N91" s="34"/>
      <c r="O91" s="34"/>
      <c r="P91" s="82"/>
    </row>
    <row r="92" spans="1:16" ht="15.75" customHeight="1">
      <c r="A92" s="28" t="s">
        <v>81</v>
      </c>
      <c r="B92" s="31" t="s">
        <v>222</v>
      </c>
      <c r="C92" s="41">
        <f t="shared" si="2"/>
        <v>0</v>
      </c>
      <c r="D92" s="41"/>
      <c r="E92" s="41"/>
      <c r="F92" s="41"/>
      <c r="G92" s="30">
        <f t="shared" si="3"/>
        <v>0</v>
      </c>
      <c r="H92" s="80">
        <v>42622</v>
      </c>
      <c r="I92" s="80">
        <v>42665</v>
      </c>
      <c r="J92" s="29"/>
      <c r="K92" s="29"/>
      <c r="L92" s="29"/>
      <c r="M92" s="29" t="s">
        <v>323</v>
      </c>
      <c r="N92" s="31" t="s">
        <v>1021</v>
      </c>
      <c r="O92" s="81" t="s">
        <v>216</v>
      </c>
      <c r="P92" s="81" t="s">
        <v>217</v>
      </c>
    </row>
    <row r="93" spans="1:16" ht="15.75" customHeight="1">
      <c r="A93" s="28" t="s">
        <v>82</v>
      </c>
      <c r="B93" s="31" t="s">
        <v>222</v>
      </c>
      <c r="C93" s="41">
        <f t="shared" si="2"/>
        <v>0</v>
      </c>
      <c r="D93" s="41"/>
      <c r="E93" s="41"/>
      <c r="F93" s="41"/>
      <c r="G93" s="30">
        <f t="shared" si="3"/>
        <v>0</v>
      </c>
      <c r="H93" s="80">
        <v>42622</v>
      </c>
      <c r="I93" s="80">
        <v>42665</v>
      </c>
      <c r="J93" s="29"/>
      <c r="K93" s="29"/>
      <c r="L93" s="29"/>
      <c r="M93" s="29" t="s">
        <v>323</v>
      </c>
      <c r="N93" s="81" t="s">
        <v>1022</v>
      </c>
      <c r="O93" s="31" t="s">
        <v>227</v>
      </c>
      <c r="P93" s="81" t="s">
        <v>228</v>
      </c>
    </row>
    <row r="94" spans="1:16" ht="15.75" customHeight="1">
      <c r="A94" s="28" t="s">
        <v>83</v>
      </c>
      <c r="B94" s="31" t="s">
        <v>209</v>
      </c>
      <c r="C94" s="41">
        <f t="shared" si="2"/>
        <v>0</v>
      </c>
      <c r="D94" s="41"/>
      <c r="E94" s="41"/>
      <c r="F94" s="41"/>
      <c r="G94" s="30">
        <f t="shared" si="3"/>
        <v>0</v>
      </c>
      <c r="H94" s="80">
        <v>42622</v>
      </c>
      <c r="I94" s="31" t="s">
        <v>976</v>
      </c>
      <c r="J94" s="29" t="s">
        <v>215</v>
      </c>
      <c r="K94" s="29" t="s">
        <v>259</v>
      </c>
      <c r="L94" s="29" t="s">
        <v>259</v>
      </c>
      <c r="M94" s="87" t="s">
        <v>982</v>
      </c>
      <c r="N94" s="31" t="s">
        <v>981</v>
      </c>
      <c r="O94" s="31" t="s">
        <v>231</v>
      </c>
      <c r="P94" s="81" t="s">
        <v>232</v>
      </c>
    </row>
    <row r="95" spans="1:16" ht="15.75" customHeight="1">
      <c r="A95" s="24" t="s">
        <v>84</v>
      </c>
      <c r="B95" s="31" t="s">
        <v>209</v>
      </c>
      <c r="C95" s="41">
        <f t="shared" si="2"/>
        <v>0</v>
      </c>
      <c r="D95" s="41"/>
      <c r="E95" s="41"/>
      <c r="F95" s="41"/>
      <c r="G95" s="30">
        <f t="shared" si="3"/>
        <v>0</v>
      </c>
      <c r="H95" s="80">
        <v>42622</v>
      </c>
      <c r="I95" s="31" t="s">
        <v>983</v>
      </c>
      <c r="J95" s="29" t="s">
        <v>215</v>
      </c>
      <c r="K95" s="29" t="s">
        <v>571</v>
      </c>
      <c r="L95" s="29" t="s">
        <v>952</v>
      </c>
      <c r="M95" s="87" t="s">
        <v>984</v>
      </c>
      <c r="N95" s="81" t="s">
        <v>258</v>
      </c>
      <c r="O95" s="31" t="s">
        <v>249</v>
      </c>
      <c r="P95" s="81" t="s">
        <v>250</v>
      </c>
    </row>
    <row r="96" spans="1:16" ht="15.75" customHeight="1">
      <c r="A96" s="28" t="s">
        <v>85</v>
      </c>
      <c r="B96" s="31" t="s">
        <v>209</v>
      </c>
      <c r="C96" s="41">
        <f t="shared" si="2"/>
        <v>0</v>
      </c>
      <c r="D96" s="41"/>
      <c r="E96" s="41"/>
      <c r="F96" s="41"/>
      <c r="G96" s="30">
        <f t="shared" si="3"/>
        <v>0</v>
      </c>
      <c r="H96" s="80">
        <v>42622</v>
      </c>
      <c r="I96" s="80">
        <v>42665</v>
      </c>
      <c r="J96" s="29" t="s">
        <v>215</v>
      </c>
      <c r="K96" s="29" t="s">
        <v>215</v>
      </c>
      <c r="L96" s="29" t="s">
        <v>259</v>
      </c>
      <c r="M96" s="87" t="s">
        <v>1023</v>
      </c>
      <c r="N96" s="81" t="s">
        <v>271</v>
      </c>
      <c r="O96" s="31" t="s">
        <v>265</v>
      </c>
      <c r="P96" s="81" t="s">
        <v>259</v>
      </c>
    </row>
    <row r="97" spans="1:16" ht="15.75" customHeight="1">
      <c r="A97" s="28" t="s">
        <v>86</v>
      </c>
      <c r="B97" s="31" t="s">
        <v>222</v>
      </c>
      <c r="C97" s="41">
        <f t="shared" si="2"/>
        <v>0</v>
      </c>
      <c r="D97" s="41"/>
      <c r="E97" s="41"/>
      <c r="F97" s="41"/>
      <c r="G97" s="30">
        <f t="shared" si="3"/>
        <v>0</v>
      </c>
      <c r="H97" s="80">
        <v>42622</v>
      </c>
      <c r="I97" s="80">
        <v>42665</v>
      </c>
      <c r="J97" s="29"/>
      <c r="K97" s="29"/>
      <c r="L97" s="29"/>
      <c r="M97" s="29" t="s">
        <v>323</v>
      </c>
      <c r="N97" s="81" t="s">
        <v>1024</v>
      </c>
      <c r="O97" s="31" t="s">
        <v>272</v>
      </c>
      <c r="P97" s="81" t="s">
        <v>273</v>
      </c>
    </row>
    <row r="98" spans="1:16" ht="15.75" customHeight="1">
      <c r="A98" s="24" t="s">
        <v>87</v>
      </c>
      <c r="B98" s="31" t="s">
        <v>209</v>
      </c>
      <c r="C98" s="41">
        <f t="shared" si="2"/>
        <v>0</v>
      </c>
      <c r="D98" s="41"/>
      <c r="E98" s="41"/>
      <c r="F98" s="41"/>
      <c r="G98" s="30">
        <f t="shared" si="3"/>
        <v>0</v>
      </c>
      <c r="H98" s="80">
        <v>42622</v>
      </c>
      <c r="I98" s="31" t="s">
        <v>983</v>
      </c>
      <c r="J98" s="29" t="s">
        <v>215</v>
      </c>
      <c r="K98" s="29" t="s">
        <v>259</v>
      </c>
      <c r="L98" s="29" t="s">
        <v>259</v>
      </c>
      <c r="M98" s="87" t="s">
        <v>988</v>
      </c>
      <c r="N98" s="31" t="s">
        <v>987</v>
      </c>
      <c r="O98" s="31" t="s">
        <v>280</v>
      </c>
      <c r="P98" s="81" t="s">
        <v>281</v>
      </c>
    </row>
    <row r="99" spans="1:16" s="7" customFormat="1" ht="15.75" customHeight="1">
      <c r="A99" s="28" t="s">
        <v>88</v>
      </c>
      <c r="B99" s="31" t="s">
        <v>222</v>
      </c>
      <c r="C99" s="41">
        <f t="shared" si="2"/>
        <v>0</v>
      </c>
      <c r="D99" s="42"/>
      <c r="E99" s="42"/>
      <c r="F99" s="42"/>
      <c r="G99" s="30">
        <f t="shared" si="3"/>
        <v>0</v>
      </c>
      <c r="H99" s="80">
        <v>42625</v>
      </c>
      <c r="I99" s="80">
        <v>42665</v>
      </c>
      <c r="J99" s="37"/>
      <c r="K99" s="37"/>
      <c r="L99" s="37"/>
      <c r="M99" s="29" t="s">
        <v>323</v>
      </c>
      <c r="N99" s="116" t="s">
        <v>1025</v>
      </c>
      <c r="O99" s="31" t="s">
        <v>289</v>
      </c>
      <c r="P99" s="81" t="s">
        <v>259</v>
      </c>
    </row>
    <row r="100" spans="1:16" ht="15.75" customHeight="1">
      <c r="A100" s="28" t="s">
        <v>324</v>
      </c>
      <c r="B100" s="31" t="s">
        <v>222</v>
      </c>
      <c r="C100" s="41">
        <f t="shared" si="2"/>
        <v>0</v>
      </c>
      <c r="D100" s="43"/>
      <c r="E100" s="43"/>
      <c r="F100" s="43"/>
      <c r="G100" s="30">
        <f t="shared" si="3"/>
        <v>0</v>
      </c>
      <c r="H100" s="80">
        <v>42625</v>
      </c>
      <c r="I100" s="80">
        <v>42665</v>
      </c>
      <c r="J100" s="39"/>
      <c r="K100" s="39"/>
      <c r="L100" s="39"/>
      <c r="M100" s="29" t="s">
        <v>323</v>
      </c>
      <c r="N100" s="31" t="s">
        <v>1026</v>
      </c>
      <c r="O100" s="31" t="s">
        <v>292</v>
      </c>
      <c r="P100" s="81" t="s">
        <v>259</v>
      </c>
    </row>
    <row r="101" spans="7:14" s="92" customFormat="1" ht="15" customHeight="1">
      <c r="G101" s="93"/>
      <c r="H101" s="93"/>
      <c r="I101" s="109"/>
      <c r="N101" s="104"/>
    </row>
    <row r="107" spans="1:15" ht="15">
      <c r="A107" s="8"/>
      <c r="B107" s="8"/>
      <c r="C107" s="8"/>
      <c r="D107" s="8"/>
      <c r="E107" s="8"/>
      <c r="F107" s="8"/>
      <c r="G107" s="9"/>
      <c r="H107" s="9"/>
      <c r="J107" s="8"/>
      <c r="K107" s="8"/>
      <c r="L107" s="8"/>
      <c r="M107" s="8"/>
      <c r="N107" s="102"/>
      <c r="O107" s="8"/>
    </row>
    <row r="111" spans="1:15" ht="15">
      <c r="A111" s="8"/>
      <c r="B111" s="8"/>
      <c r="C111" s="8"/>
      <c r="D111" s="8"/>
      <c r="E111" s="8"/>
      <c r="F111" s="8"/>
      <c r="G111" s="9"/>
      <c r="H111" s="9"/>
      <c r="J111" s="8"/>
      <c r="K111" s="8"/>
      <c r="L111" s="8"/>
      <c r="M111" s="8"/>
      <c r="N111" s="102"/>
      <c r="O111" s="8"/>
    </row>
    <row r="114" spans="1:15" ht="15">
      <c r="A114" s="8"/>
      <c r="B114" s="8"/>
      <c r="C114" s="8"/>
      <c r="D114" s="8"/>
      <c r="E114" s="8"/>
      <c r="F114" s="8"/>
      <c r="G114" s="9"/>
      <c r="H114" s="9"/>
      <c r="J114" s="8"/>
      <c r="K114" s="8"/>
      <c r="L114" s="8"/>
      <c r="M114" s="8"/>
      <c r="N114" s="102"/>
      <c r="O114" s="8"/>
    </row>
    <row r="118" spans="1:15" ht="15">
      <c r="A118" s="8"/>
      <c r="B118" s="8"/>
      <c r="C118" s="8"/>
      <c r="D118" s="8"/>
      <c r="E118" s="8"/>
      <c r="F118" s="8"/>
      <c r="G118" s="9"/>
      <c r="H118" s="9"/>
      <c r="J118" s="8"/>
      <c r="K118" s="8"/>
      <c r="L118" s="8"/>
      <c r="M118" s="8"/>
      <c r="N118" s="102"/>
      <c r="O118" s="8"/>
    </row>
    <row r="121" spans="1:15" ht="15">
      <c r="A121" s="8"/>
      <c r="B121" s="8"/>
      <c r="C121" s="8"/>
      <c r="D121" s="8"/>
      <c r="E121" s="8"/>
      <c r="F121" s="8"/>
      <c r="G121" s="9"/>
      <c r="H121" s="9"/>
      <c r="J121" s="8"/>
      <c r="K121" s="8"/>
      <c r="L121" s="8"/>
      <c r="M121" s="8"/>
      <c r="N121" s="102"/>
      <c r="O121" s="8"/>
    </row>
    <row r="125" spans="1:15" ht="15">
      <c r="A125" s="8"/>
      <c r="B125" s="8"/>
      <c r="C125" s="8"/>
      <c r="D125" s="8"/>
      <c r="E125" s="8"/>
      <c r="F125" s="8"/>
      <c r="G125" s="9"/>
      <c r="H125" s="9"/>
      <c r="J125" s="8"/>
      <c r="K125" s="8"/>
      <c r="L125" s="8"/>
      <c r="M125" s="8"/>
      <c r="N125" s="102"/>
      <c r="O125" s="8"/>
    </row>
  </sheetData>
  <sheetProtection/>
  <autoFilter ref="A8:P100"/>
  <mergeCells count="21">
    <mergeCell ref="C4:C7"/>
    <mergeCell ref="D4:D7"/>
    <mergeCell ref="E4:E7"/>
    <mergeCell ref="F4:F7"/>
    <mergeCell ref="G4:G7"/>
    <mergeCell ref="J4:J7"/>
    <mergeCell ref="P4:P7"/>
    <mergeCell ref="K4:K7"/>
    <mergeCell ref="H4:H7"/>
    <mergeCell ref="N3:N7"/>
    <mergeCell ref="O3:P3"/>
    <mergeCell ref="J3:L3"/>
    <mergeCell ref="O4:O7"/>
    <mergeCell ref="A1:P1"/>
    <mergeCell ref="A2:P2"/>
    <mergeCell ref="A3:A7"/>
    <mergeCell ref="C3:G3"/>
    <mergeCell ref="M3:M7"/>
    <mergeCell ref="H3:I3"/>
    <mergeCell ref="I4:I7"/>
    <mergeCell ref="L4:L7"/>
  </mergeCells>
  <dataValidations count="3">
    <dataValidation type="list" allowBlank="1" showInputMessage="1" showErrorMessage="1" sqref="B9:B100">
      <formula1>$B$4:$B$7</formula1>
    </dataValidation>
    <dataValidation type="list" allowBlank="1" showInputMessage="1" showErrorMessage="1" sqref="M8:O8">
      <formula1>'10.11'!#REF!</formula1>
    </dataValidation>
    <dataValidation type="list" allowBlank="1" showInputMessage="1" showErrorMessage="1" sqref="B8:I8">
      <formula1>$B$5:$B$7</formula1>
    </dataValidation>
  </dataValidations>
  <hyperlinks>
    <hyperlink ref="N84" r:id="rId1" display="http://минфин.забайкальскийкрай.рф/budget/byudetnaya_i_nalogovaya_politika.html"/>
    <hyperlink ref="N14" r:id="rId2" display="http://www.admoblkaluga.ru/main/work/finances/ocenka_nalog.php"/>
    <hyperlink ref="N15" r:id="rId3" display="http://depfin.adm44.ru/info/nalog/inftd/index.aspx"/>
    <hyperlink ref="N28" r:id="rId4" display="http://minfin.karelia.ru/2016-god-nal-lgoty/"/>
    <hyperlink ref="N43" r:id="rId5" display="http://www.minfinkubani.ru/budget_execution/dohod/assessment_efficiency.php"/>
    <hyperlink ref="N45" r:id="rId6" display="http://volgafin.volganet.ru/current-activity/analytics/4636/"/>
    <hyperlink ref="N66" r:id="rId7" display="http://minfin.orb.ru/%d0%bd%d0%b0%d0%bb%d0%be%d0%b3%d0%be%d0%b2%d0%b0%d1%8f-%d0%bf%d0%be%d0%bb%d0%b8%d1%82%d0%b8%d0%ba%d0%b0/"/>
    <hyperlink ref="N73" r:id="rId8" display="http://minfin.midural.ru/document/category/17#document_list"/>
    <hyperlink ref="N79" r:id="rId9" display="http://www.minfin-altai.ru/byudzhet/dohbug_nalpol/assessment-of-efficiency-of-tax-privileges/"/>
    <hyperlink ref="N89" r:id="rId10" display="http://mf.omskportal.ru/ru/RegionalPublicAuthorities/executivelist/MF/otkrbudg/rezult_lgoty.html"/>
    <hyperlink ref="N95" r:id="rId11" display="https://minfin.khabkrai.ru/portal/Menu/Page/90"/>
    <hyperlink ref="N16" r:id="rId12" display="http://adm.rkursk.ru/index.php?query=%ED%E0%EB%EE%E3%EE%E2%FB%F5+%EB%FC%E3%EE%F2&amp;search=true"/>
    <hyperlink ref="N19" r:id="rId13" display="http://orel-region.ru/index.php?head=1&amp;op=find&amp;ffind=%ED%E0%EB%EE%E3%EE%E2%FB%F5+%EB%FC%E3%EE%F2"/>
    <hyperlink ref="N26" r:id="rId14" display="http://depr.mos.ru/deyatelnost_departamenta/the-results-of-the-assessment-of-efficiency-of-tax-privileges-established-by-the-laws-of-the-city-of.php?clear_cache=Y"/>
    <hyperlink ref="N30" r:id="rId15" display="http://dvinaland.ru/searchresults?searchid=2190570&amp;text=%D0%BD%D0%B0%D0%BB%D0%BE%D0%B3%D0%BE%D0%B2%D1%8B%D1%85%20%D0%BB%D1%8C%D0%B3%D0%BE%D1%82&amp;web=0#how=tm&amp;lr=213"/>
    <hyperlink ref="N32" r:id="rId16" display="http://www.minfin39.ru/analitycs/bincome/ananalytics/"/>
    <hyperlink ref="N36" r:id="rId17" display="http://finance.pskov.ru/spravochnaya-informaciya/spravochnaya-informaciya"/>
    <hyperlink ref="N37" r:id="rId18" display="http://www.fincom.spb.ru/cf/sys/result.htm?f=1&amp;fid=9&amp;blk=10274557"/>
    <hyperlink ref="N49" r:id="rId19" display="http://minfin.e-dag.ru/documenti/nalogovye-lgoty123"/>
    <hyperlink ref="O60" r:id="rId20" display="http://minfin.tatarstan.ru/"/>
    <hyperlink ref="N63" r:id="rId21" display="http://budget.permkrai.ru/budget/privileges"/>
    <hyperlink ref="N64" r:id="rId22" display="http://www.minfin.kirov.ru/search/index.php?q=%D0%BB%D1%8C%D0%B3%D0%BE%D1%82&amp;where=&amp;how=d"/>
    <hyperlink ref="N67" r:id="rId23" display="http://finance.pnzreg.ru/search"/>
    <hyperlink ref="O68" r:id="rId24" display="http://minfin-samara.ru/"/>
    <hyperlink ref="N74" r:id="rId25" display="http://admtyumen.ru/ogv_ru/services/result.htm?searchid=215555&amp;text=%D0%BB%D1%8C%D0%B3%D0%BE%D1%82%D1%8B&amp;web=0#"/>
    <hyperlink ref="N77" r:id="rId26" display="http://www.yamalfin.ru/index.php?option=com_content&amp;view=category&amp;id=105&amp;Itemid=94"/>
    <hyperlink ref="N83" r:id="rId27" display="http://fin22.ru/search/?title=%EB%FC%E3%EE%F2"/>
    <hyperlink ref="N86" r:id="rId28" display="http://gfu.ru/nalog/"/>
    <hyperlink ref="N87" r:id="rId29" display="http://www.ofukem.ru/content/blogcategory/71/94/"/>
    <hyperlink ref="N88" r:id="rId30" display="http://www.mfnso.nso.ru/page/546"/>
    <hyperlink ref="N90" r:id="rId31" display="http://www.findep.org/prochaya-informatsiya.html"/>
    <hyperlink ref="O92" r:id="rId32" display="https://minfin.sakha.gov.ru/"/>
    <hyperlink ref="N93" r:id="rId33" display="http://www.kamgov.ru/search?query=%D0%BD%D0%B0%D0%BB%D0%BE%D0%B3%D0%BE%D0%B2%D1%8B%D1%85%2B%D0%BB%D1%8C%D0%B3%D0%BE%D1%82%2B2015"/>
    <hyperlink ref="N99" display="http://www.eao.ru/search/?q=%D0%BD%D0%B0%D0%BB%D0%BE%D0%B3%D0%BE%D0%B2%D1%8B%D1%85+%D0%BB%D1%8C%D0%B3%D0%BE%D1%82&amp;where=&amp;tags=&amp;how=dhttp://www.eao.ru/search/index.php?q=%D0%BD%D0%B0%D0%BB%D0%BE%D0%B3%D0%BE%D0%B2%D1%8B%D1%85+%D0%BB%D1%8C%D0%B3%D0%BE%D1%82+"/>
    <hyperlink ref="N57" r:id="rId34" display="https://minfin.bashkortostan.ru/activity/14673/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0" r:id="rId35"/>
  <headerFooter>
    <oddFooter>&amp;C&amp;"Times New Roman,обычный"&amp;8&amp;A&amp;R&amp;P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80" workbookViewId="0" topLeftCell="A1">
      <pane ySplit="3" topLeftCell="A4" activePane="bottomLeft" state="frozen"/>
      <selection pane="topLeft" activeCell="A1" sqref="A1"/>
      <selection pane="bottomLeft" activeCell="B25" sqref="B25"/>
    </sheetView>
  </sheetViews>
  <sheetFormatPr defaultColWidth="9.140625" defaultRowHeight="15"/>
  <cols>
    <col min="1" max="1" width="34.8515625" style="0" customWidth="1"/>
    <col min="2" max="2" width="12.140625" style="0" customWidth="1"/>
    <col min="3" max="3" width="12.7109375" style="0" customWidth="1"/>
    <col min="4" max="4" width="13.140625" style="0" customWidth="1"/>
    <col min="5" max="5" width="12.7109375" style="0" customWidth="1"/>
    <col min="6" max="6" width="20.8515625" style="0" customWidth="1"/>
    <col min="7" max="7" width="21.57421875" style="0" customWidth="1"/>
    <col min="8" max="8" width="23.8515625" style="0" customWidth="1"/>
    <col min="9" max="9" width="22.7109375" style="0" customWidth="1"/>
    <col min="10" max="10" width="16.140625" style="0" customWidth="1"/>
    <col min="11" max="11" width="20.140625" style="0" customWidth="1"/>
    <col min="12" max="12" width="22.57421875" style="0" customWidth="1"/>
    <col min="13" max="13" width="21.00390625" style="0" customWidth="1"/>
    <col min="14" max="14" width="21.7109375" style="0" customWidth="1"/>
    <col min="15" max="15" width="25.421875" style="0" customWidth="1"/>
    <col min="16" max="16" width="19.8515625" style="0" customWidth="1"/>
  </cols>
  <sheetData>
    <row r="1" spans="1:16" ht="23.25" customHeight="1">
      <c r="A1" s="119" t="s">
        <v>1046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" ht="17.25" customHeight="1">
      <c r="A2" s="121" t="s">
        <v>1030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ht="129.75" customHeight="1">
      <c r="A3" s="48" t="s">
        <v>104</v>
      </c>
      <c r="B3" s="14" t="s">
        <v>120</v>
      </c>
      <c r="C3" s="14" t="s">
        <v>93</v>
      </c>
      <c r="D3" s="14" t="s">
        <v>1033</v>
      </c>
      <c r="E3" s="14" t="s">
        <v>1032</v>
      </c>
      <c r="F3" s="48" t="str">
        <f>'10.1'!B3</f>
        <v>10.1. Публикуются ли отчеты об исполнении бюджета субъекта РФ за первый квартал, полугодие, девять месяцев 2016 года, утвержденные высшим исполнительным органом государственной власти субъекта РФ?</v>
      </c>
      <c r="G3" s="48" t="str">
        <f>'10.2'!B3</f>
        <v>10.2. Публикуются ли ежеквартально сведения об исполнении бюджета субъекта РФ за 2016 год по доходам в разрезе видов доходов в сравнении с запланированными значениями на соответствующий период (финансовый год)?</v>
      </c>
      <c r="H3" s="48" t="str">
        <f>'10.3'!B3</f>
        <v>10.3. Публикуются ли ежеквартально сведения об исполнении бюджета субъекта РФ за 2016 год по расходам в разрезе разделов и подразделов классификации расходов в сравнении с запланированными значениями на соответствующий период (финансовый год)?</v>
      </c>
      <c r="I3" s="48" t="str">
        <f>'10.4'!B3</f>
        <v>10.4. Публикуются ли ежеквартально сведения об исполнении бюджета субъекта РФ за 2016 год по расходам в разрезе государственных программ в сравнении с запланированными значениями на соответствующий период (финансовый год)?</v>
      </c>
      <c r="J3" s="48" t="str">
        <f>'10.5'!B3</f>
        <v>10.5. Публикуются ли ежеквартально сведения об объеме государственного долга субъекта РФ на начало 2016 года и на конец отчетного периода?</v>
      </c>
      <c r="K3" s="48" t="str">
        <f>'10.6'!B3</f>
        <v>10.6. Публикуются ли ежеквартально аналитические данные о поступлении доходов в бюджет субъекта РФ по видам доходов за отчетный период 2016 года в сравнении с соответствующим периодом прошлого года?</v>
      </c>
      <c r="L3" s="48" t="str">
        <f>'10.7'!B3</f>
        <v>10.7. Публикуются ли ежеквартально аналитические данные о расходах бюджета субъекта РФ по разделам и подразделам классификации расходов бюджетов за отчетный период 2016 года в сравнении с соответствующим периодом прошлого года?</v>
      </c>
      <c r="M3" s="48" t="str">
        <f>'10.8'!B3</f>
        <v>10.8. Публикуются ли ежеквартально аналитические данные о расходах бюджета субъекта РФ по государственным программам за отчетный период 2016 года в сравнении с соответствующим периодом прошлого года?</v>
      </c>
      <c r="N3" s="48" t="str">
        <f>'10.9'!B3</f>
        <v>10.9. Публикуются ли ежеквартально сведения об исполнении консолидированного бюджета субъекта РФ по доходам в разрезе видов доходов за отчетный период 2016 года в сравнении с соответствующим периодом прошлого года?</v>
      </c>
      <c r="O3" s="48" t="str">
        <f>'10.10'!B3</f>
        <v>10.10. Публикуются ли ежеквартально сведения об исполнении консолидированного бюджета субъекта РФ по расходам в разрезе разделов и подразделов классификации расходов бюджетов за отчетный период 2016 года в сравнении с соответствующим периодом прошлого года?</v>
      </c>
      <c r="P3" s="48" t="str">
        <f>'10.11'!B3</f>
        <v>10.11. Опубликованы ли результаты оценки эффективности налоговых льгот, предоставленных по решениям органов государственной власти субъекта РФ, за 2015 год, а также исходные данные, используемые для оценки?</v>
      </c>
    </row>
    <row r="4" spans="1:16" ht="15.75" customHeight="1">
      <c r="A4" s="49" t="s">
        <v>90</v>
      </c>
      <c r="B4" s="63" t="s">
        <v>94</v>
      </c>
      <c r="C4" s="63" t="s">
        <v>94</v>
      </c>
      <c r="D4" s="63" t="s">
        <v>119</v>
      </c>
      <c r="E4" s="63" t="s">
        <v>91</v>
      </c>
      <c r="F4" s="49" t="s">
        <v>91</v>
      </c>
      <c r="G4" s="51" t="s">
        <v>91</v>
      </c>
      <c r="H4" s="51" t="s">
        <v>91</v>
      </c>
      <c r="I4" s="51" t="s">
        <v>91</v>
      </c>
      <c r="J4" s="51" t="s">
        <v>91</v>
      </c>
      <c r="K4" s="51" t="s">
        <v>91</v>
      </c>
      <c r="L4" s="51" t="s">
        <v>91</v>
      </c>
      <c r="M4" s="51" t="s">
        <v>91</v>
      </c>
      <c r="N4" s="51" t="s">
        <v>91</v>
      </c>
      <c r="O4" s="51" t="s">
        <v>91</v>
      </c>
      <c r="P4" s="51" t="s">
        <v>91</v>
      </c>
    </row>
    <row r="5" spans="1:16" ht="15.75" customHeight="1">
      <c r="A5" s="49" t="s">
        <v>105</v>
      </c>
      <c r="B5" s="50"/>
      <c r="C5" s="50"/>
      <c r="D5" s="50"/>
      <c r="E5" s="50">
        <f>SUM(F5:P5)</f>
        <v>22</v>
      </c>
      <c r="F5" s="49">
        <v>2</v>
      </c>
      <c r="G5" s="51">
        <v>2</v>
      </c>
      <c r="H5" s="51">
        <v>2</v>
      </c>
      <c r="I5" s="51">
        <v>2</v>
      </c>
      <c r="J5" s="51">
        <v>2</v>
      </c>
      <c r="K5" s="51">
        <v>2</v>
      </c>
      <c r="L5" s="51">
        <v>2</v>
      </c>
      <c r="M5" s="51">
        <v>2</v>
      </c>
      <c r="N5" s="51">
        <v>2</v>
      </c>
      <c r="O5" s="51">
        <v>2</v>
      </c>
      <c r="P5" s="51">
        <v>2</v>
      </c>
    </row>
    <row r="6" spans="1:16" ht="15.75" customHeight="1">
      <c r="A6" s="23" t="s">
        <v>0</v>
      </c>
      <c r="B6" s="52"/>
      <c r="C6" s="52"/>
      <c r="D6" s="52"/>
      <c r="E6" s="52"/>
      <c r="F6" s="52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15.75" customHeight="1">
      <c r="A7" s="47" t="s">
        <v>1</v>
      </c>
      <c r="B7" s="54" t="str">
        <f>VLOOKUP(A7,' Рейтинг (раздел 10)'!$A$6:$B$90,2,FALSE)</f>
        <v>32-39</v>
      </c>
      <c r="C7" s="54" t="str">
        <f>RANK(D7,$D$7:$D$24)&amp;IF(COUNTIF($D$7:$D$24,D7)&gt;1,"-"&amp;RANK(D7,$D$7:$D$24)+COUNTIF($D$7:$D$24,D7)-1,"")</f>
        <v>8-10</v>
      </c>
      <c r="D7" s="64">
        <f>E7/$E$5*100</f>
        <v>81.81818181818183</v>
      </c>
      <c r="E7" s="64">
        <f>SUM(F7:P7)</f>
        <v>18</v>
      </c>
      <c r="F7" s="55">
        <f>'10.1'!G8</f>
        <v>1</v>
      </c>
      <c r="G7" s="56">
        <f>'10.2'!G9</f>
        <v>2</v>
      </c>
      <c r="H7" s="56">
        <f>'10.3'!G8</f>
        <v>2</v>
      </c>
      <c r="I7" s="56">
        <f>'10.4'!G8</f>
        <v>2</v>
      </c>
      <c r="J7" s="56">
        <f>'10.5'!G9</f>
        <v>2</v>
      </c>
      <c r="K7" s="56">
        <f>'10.6'!G9</f>
        <v>1</v>
      </c>
      <c r="L7" s="56">
        <f>'10.7'!G8</f>
        <v>2</v>
      </c>
      <c r="M7" s="56">
        <f>'10.8'!G8</f>
        <v>2</v>
      </c>
      <c r="N7" s="56">
        <f>'10.9'!G9</f>
        <v>2</v>
      </c>
      <c r="O7" s="56">
        <f>'10.10'!G8</f>
        <v>2</v>
      </c>
      <c r="P7" s="56">
        <f>'10.11'!G9</f>
        <v>0</v>
      </c>
    </row>
    <row r="8" spans="1:16" ht="15.75" customHeight="1">
      <c r="A8" s="47" t="s">
        <v>2</v>
      </c>
      <c r="B8" s="54" t="str">
        <f>VLOOKUP(A8,' Рейтинг (раздел 10)'!$A$6:$B$90,2,FALSE)</f>
        <v>4-13</v>
      </c>
      <c r="C8" s="54" t="str">
        <f aca="true" t="shared" si="0" ref="C8:C24">RANK(D8,$D$7:$D$24)&amp;IF(COUNTIF($D$7:$D$24,D8)&gt;1,"-"&amp;RANK(D8,$D$7:$D$24)+COUNTIF($D$7:$D$24,D8)-1,"")</f>
        <v>2</v>
      </c>
      <c r="D8" s="64">
        <f aca="true" t="shared" si="1" ref="D8:D71">E8/$E$5*100</f>
        <v>95.45454545454545</v>
      </c>
      <c r="E8" s="64">
        <f aca="true" t="shared" si="2" ref="E8:E71">SUM(F8:P8)</f>
        <v>21</v>
      </c>
      <c r="F8" s="55">
        <f>'10.1'!G9</f>
        <v>2</v>
      </c>
      <c r="G8" s="56">
        <f>'10.2'!G10</f>
        <v>2</v>
      </c>
      <c r="H8" s="56">
        <f>'10.3'!G9</f>
        <v>2</v>
      </c>
      <c r="I8" s="56">
        <f>'10.4'!G9</f>
        <v>2</v>
      </c>
      <c r="J8" s="56">
        <f>'10.5'!G10</f>
        <v>2</v>
      </c>
      <c r="K8" s="56">
        <f>'10.6'!G10</f>
        <v>2</v>
      </c>
      <c r="L8" s="56">
        <f>'10.7'!G9</f>
        <v>2</v>
      </c>
      <c r="M8" s="56">
        <f>'10.8'!G9</f>
        <v>2</v>
      </c>
      <c r="N8" s="56">
        <f>'10.9'!G10</f>
        <v>2</v>
      </c>
      <c r="O8" s="56">
        <f>'10.10'!G9</f>
        <v>2</v>
      </c>
      <c r="P8" s="56">
        <f>'10.11'!G10</f>
        <v>1</v>
      </c>
    </row>
    <row r="9" spans="1:16" ht="15.75" customHeight="1">
      <c r="A9" s="47" t="s">
        <v>3</v>
      </c>
      <c r="B9" s="54" t="str">
        <f>VLOOKUP(A9,' Рейтинг (раздел 10)'!$A$6:$B$90,2,FALSE)</f>
        <v>46-51</v>
      </c>
      <c r="C9" s="54" t="str">
        <f t="shared" si="0"/>
        <v>11-13</v>
      </c>
      <c r="D9" s="64">
        <f t="shared" si="1"/>
        <v>68.18181818181817</v>
      </c>
      <c r="E9" s="64">
        <f t="shared" si="2"/>
        <v>15</v>
      </c>
      <c r="F9" s="55">
        <f>'10.1'!G10</f>
        <v>1</v>
      </c>
      <c r="G9" s="56">
        <f>'10.2'!G11</f>
        <v>1</v>
      </c>
      <c r="H9" s="56">
        <f>'10.3'!G10</f>
        <v>2</v>
      </c>
      <c r="I9" s="56">
        <f>'10.4'!G10</f>
        <v>2</v>
      </c>
      <c r="J9" s="56">
        <f>'10.5'!G11</f>
        <v>2</v>
      </c>
      <c r="K9" s="56">
        <f>'10.6'!G11</f>
        <v>1</v>
      </c>
      <c r="L9" s="56">
        <f>'10.7'!G10</f>
        <v>2</v>
      </c>
      <c r="M9" s="56">
        <f>'10.8'!G10</f>
        <v>2</v>
      </c>
      <c r="N9" s="56">
        <f>'10.9'!G11</f>
        <v>0</v>
      </c>
      <c r="O9" s="56">
        <f>'10.10'!G10</f>
        <v>2</v>
      </c>
      <c r="P9" s="56">
        <f>'10.11'!G11</f>
        <v>0</v>
      </c>
    </row>
    <row r="10" spans="1:16" ht="15.75" customHeight="1">
      <c r="A10" s="47" t="s">
        <v>4</v>
      </c>
      <c r="B10" s="54" t="str">
        <f>VLOOKUP(A10,' Рейтинг (раздел 10)'!$A$6:$B$90,2,FALSE)</f>
        <v>46-51</v>
      </c>
      <c r="C10" s="54" t="str">
        <f t="shared" si="0"/>
        <v>11-13</v>
      </c>
      <c r="D10" s="64">
        <f t="shared" si="1"/>
        <v>68.18181818181817</v>
      </c>
      <c r="E10" s="64">
        <f t="shared" si="2"/>
        <v>15</v>
      </c>
      <c r="F10" s="55">
        <f>'10.1'!G11</f>
        <v>0</v>
      </c>
      <c r="G10" s="56">
        <f>'10.2'!G12</f>
        <v>2</v>
      </c>
      <c r="H10" s="56">
        <f>'10.3'!G11</f>
        <v>2</v>
      </c>
      <c r="I10" s="56">
        <f>'10.4'!G11</f>
        <v>0</v>
      </c>
      <c r="J10" s="56">
        <f>'10.5'!G12</f>
        <v>2</v>
      </c>
      <c r="K10" s="56">
        <f>'10.6'!G12</f>
        <v>2</v>
      </c>
      <c r="L10" s="56">
        <f>'10.7'!G11</f>
        <v>2</v>
      </c>
      <c r="M10" s="56">
        <f>'10.8'!G11</f>
        <v>0</v>
      </c>
      <c r="N10" s="56">
        <f>'10.9'!G12</f>
        <v>2</v>
      </c>
      <c r="O10" s="56">
        <f>'10.10'!G11</f>
        <v>2</v>
      </c>
      <c r="P10" s="56">
        <f>'10.11'!G12</f>
        <v>1</v>
      </c>
    </row>
    <row r="11" spans="1:16" ht="15.75" customHeight="1">
      <c r="A11" s="47" t="s">
        <v>5</v>
      </c>
      <c r="B11" s="54" t="str">
        <f>VLOOKUP(A11,' Рейтинг (раздел 10)'!$A$6:$B$90,2,FALSE)</f>
        <v>15-23</v>
      </c>
      <c r="C11" s="54" t="str">
        <f t="shared" si="0"/>
        <v>4-7</v>
      </c>
      <c r="D11" s="64">
        <f t="shared" si="1"/>
        <v>90.9090909090909</v>
      </c>
      <c r="E11" s="64">
        <f t="shared" si="2"/>
        <v>20</v>
      </c>
      <c r="F11" s="55">
        <f>'10.1'!G12</f>
        <v>2</v>
      </c>
      <c r="G11" s="56">
        <f>'10.2'!G13</f>
        <v>2</v>
      </c>
      <c r="H11" s="56">
        <f>'10.3'!G12</f>
        <v>2</v>
      </c>
      <c r="I11" s="56">
        <f>'10.4'!G12</f>
        <v>2</v>
      </c>
      <c r="J11" s="56">
        <f>'10.5'!G13</f>
        <v>2</v>
      </c>
      <c r="K11" s="56">
        <f>'10.6'!G13</f>
        <v>2</v>
      </c>
      <c r="L11" s="56">
        <f>'10.7'!G12</f>
        <v>2</v>
      </c>
      <c r="M11" s="56">
        <f>'10.8'!G12</f>
        <v>2</v>
      </c>
      <c r="N11" s="56">
        <f>'10.9'!G13</f>
        <v>2</v>
      </c>
      <c r="O11" s="56">
        <f>'10.10'!G12</f>
        <v>2</v>
      </c>
      <c r="P11" s="56">
        <f>'10.11'!G13</f>
        <v>0</v>
      </c>
    </row>
    <row r="12" spans="1:16" ht="15.75" customHeight="1">
      <c r="A12" s="47" t="s">
        <v>6</v>
      </c>
      <c r="B12" s="54" t="str">
        <f>VLOOKUP(A12,' Рейтинг (раздел 10)'!$A$6:$B$90,2,FALSE)</f>
        <v>46-51</v>
      </c>
      <c r="C12" s="54" t="str">
        <f t="shared" si="0"/>
        <v>11-13</v>
      </c>
      <c r="D12" s="64">
        <f t="shared" si="1"/>
        <v>68.18181818181817</v>
      </c>
      <c r="E12" s="64">
        <f t="shared" si="2"/>
        <v>15</v>
      </c>
      <c r="F12" s="55">
        <f>'10.1'!G13</f>
        <v>2</v>
      </c>
      <c r="G12" s="56">
        <f>'10.2'!G14</f>
        <v>2</v>
      </c>
      <c r="H12" s="56">
        <f>'10.3'!G13</f>
        <v>2</v>
      </c>
      <c r="I12" s="56">
        <f>'10.4'!G13</f>
        <v>2</v>
      </c>
      <c r="J12" s="56">
        <f>'10.5'!G14</f>
        <v>2</v>
      </c>
      <c r="K12" s="56">
        <f>'10.6'!G14</f>
        <v>1</v>
      </c>
      <c r="L12" s="56">
        <f>'10.7'!G13</f>
        <v>1</v>
      </c>
      <c r="M12" s="56">
        <f>'10.8'!G13</f>
        <v>1</v>
      </c>
      <c r="N12" s="56">
        <f>'10.9'!G14</f>
        <v>0.5</v>
      </c>
      <c r="O12" s="56">
        <f>'10.10'!G13</f>
        <v>1</v>
      </c>
      <c r="P12" s="56">
        <f>'10.11'!G14</f>
        <v>0.5</v>
      </c>
    </row>
    <row r="13" spans="1:16" ht="15.75" customHeight="1">
      <c r="A13" s="47" t="s">
        <v>7</v>
      </c>
      <c r="B13" s="54" t="str">
        <f>VLOOKUP(A13,' Рейтинг (раздел 10)'!$A$6:$B$90,2,FALSE)</f>
        <v>55-56</v>
      </c>
      <c r="C13" s="54" t="str">
        <f t="shared" si="0"/>
        <v>15</v>
      </c>
      <c r="D13" s="64">
        <f t="shared" si="1"/>
        <v>59.09090909090909</v>
      </c>
      <c r="E13" s="64">
        <f t="shared" si="2"/>
        <v>13</v>
      </c>
      <c r="F13" s="55">
        <f>'10.1'!G14</f>
        <v>2</v>
      </c>
      <c r="G13" s="56">
        <f>'10.2'!G15</f>
        <v>2</v>
      </c>
      <c r="H13" s="56">
        <f>'10.3'!G14</f>
        <v>1</v>
      </c>
      <c r="I13" s="56">
        <f>'10.4'!G14</f>
        <v>2</v>
      </c>
      <c r="J13" s="56">
        <f>'10.5'!G15</f>
        <v>2</v>
      </c>
      <c r="K13" s="56">
        <f>'10.6'!G15</f>
        <v>0.5</v>
      </c>
      <c r="L13" s="56">
        <f>'10.7'!G14</f>
        <v>1</v>
      </c>
      <c r="M13" s="56">
        <f>'10.8'!G14</f>
        <v>0</v>
      </c>
      <c r="N13" s="56">
        <f>'10.9'!G15</f>
        <v>0.5</v>
      </c>
      <c r="O13" s="56">
        <f>'10.10'!G14</f>
        <v>1</v>
      </c>
      <c r="P13" s="56">
        <f>'10.11'!G15</f>
        <v>1</v>
      </c>
    </row>
    <row r="14" spans="1:16" s="2" customFormat="1" ht="15.75" customHeight="1">
      <c r="A14" s="47" t="s">
        <v>8</v>
      </c>
      <c r="B14" s="54" t="str">
        <f>VLOOKUP(A14,' Рейтинг (раздел 10)'!$A$6:$B$90,2,FALSE)</f>
        <v>32-39</v>
      </c>
      <c r="C14" s="54" t="str">
        <f t="shared" si="0"/>
        <v>8-10</v>
      </c>
      <c r="D14" s="64">
        <f t="shared" si="1"/>
        <v>81.81818181818183</v>
      </c>
      <c r="E14" s="64">
        <f t="shared" si="2"/>
        <v>18</v>
      </c>
      <c r="F14" s="55">
        <f>'10.1'!G15</f>
        <v>0</v>
      </c>
      <c r="G14" s="56">
        <f>'10.2'!G16</f>
        <v>2</v>
      </c>
      <c r="H14" s="56">
        <f>'10.3'!G15</f>
        <v>2</v>
      </c>
      <c r="I14" s="56">
        <f>'10.4'!G15</f>
        <v>2</v>
      </c>
      <c r="J14" s="56">
        <f>'10.5'!G16</f>
        <v>2</v>
      </c>
      <c r="K14" s="56">
        <f>'10.6'!G16</f>
        <v>2</v>
      </c>
      <c r="L14" s="56">
        <f>'10.7'!G15</f>
        <v>2</v>
      </c>
      <c r="M14" s="56">
        <f>'10.8'!G15</f>
        <v>2</v>
      </c>
      <c r="N14" s="56">
        <f>'10.9'!G16</f>
        <v>2</v>
      </c>
      <c r="O14" s="56">
        <f>'10.10'!G15</f>
        <v>2</v>
      </c>
      <c r="P14" s="56">
        <f>'10.11'!G16</f>
        <v>0</v>
      </c>
    </row>
    <row r="15" spans="1:16" ht="15.75" customHeight="1">
      <c r="A15" s="47" t="s">
        <v>9</v>
      </c>
      <c r="B15" s="54" t="str">
        <f>VLOOKUP(A15,' Рейтинг (раздел 10)'!$A$6:$B$90,2,FALSE)</f>
        <v>53-54</v>
      </c>
      <c r="C15" s="54" t="str">
        <f t="shared" si="0"/>
        <v>14</v>
      </c>
      <c r="D15" s="64">
        <f t="shared" si="1"/>
        <v>63.63636363636363</v>
      </c>
      <c r="E15" s="64">
        <f t="shared" si="2"/>
        <v>14</v>
      </c>
      <c r="F15" s="55">
        <f>'10.1'!G16</f>
        <v>0</v>
      </c>
      <c r="G15" s="56">
        <f>'10.2'!G17</f>
        <v>2</v>
      </c>
      <c r="H15" s="56">
        <f>'10.3'!G16</f>
        <v>2</v>
      </c>
      <c r="I15" s="56">
        <f>'10.4'!G16</f>
        <v>0</v>
      </c>
      <c r="J15" s="56">
        <f>'10.5'!G17</f>
        <v>2</v>
      </c>
      <c r="K15" s="56">
        <f>'10.6'!G17</f>
        <v>2</v>
      </c>
      <c r="L15" s="56">
        <f>'10.7'!G16</f>
        <v>2</v>
      </c>
      <c r="M15" s="56">
        <f>'10.8'!G16</f>
        <v>0</v>
      </c>
      <c r="N15" s="56">
        <f>'10.9'!G17</f>
        <v>2</v>
      </c>
      <c r="O15" s="56">
        <f>'10.10'!G16</f>
        <v>2</v>
      </c>
      <c r="P15" s="56">
        <f>'10.11'!G17</f>
        <v>0</v>
      </c>
    </row>
    <row r="16" spans="1:16" ht="15.75" customHeight="1">
      <c r="A16" s="47" t="s">
        <v>10</v>
      </c>
      <c r="B16" s="54" t="str">
        <f>VLOOKUP(A16,' Рейтинг (раздел 10)'!$A$6:$B$90,2,FALSE)</f>
        <v>15-23</v>
      </c>
      <c r="C16" s="54" t="str">
        <f t="shared" si="0"/>
        <v>4-7</v>
      </c>
      <c r="D16" s="64">
        <f t="shared" si="1"/>
        <v>90.9090909090909</v>
      </c>
      <c r="E16" s="64">
        <f t="shared" si="2"/>
        <v>20</v>
      </c>
      <c r="F16" s="55">
        <f>'10.1'!G17</f>
        <v>2</v>
      </c>
      <c r="G16" s="56">
        <f>'10.2'!G18</f>
        <v>2</v>
      </c>
      <c r="H16" s="56">
        <f>'10.3'!G17</f>
        <v>2</v>
      </c>
      <c r="I16" s="56">
        <f>'10.4'!G17</f>
        <v>2</v>
      </c>
      <c r="J16" s="56">
        <f>'10.5'!G18</f>
        <v>2</v>
      </c>
      <c r="K16" s="56">
        <f>'10.6'!G18</f>
        <v>2</v>
      </c>
      <c r="L16" s="56">
        <f>'10.7'!G17</f>
        <v>2</v>
      </c>
      <c r="M16" s="56">
        <f>'10.8'!G17</f>
        <v>2</v>
      </c>
      <c r="N16" s="56">
        <f>'10.9'!G18</f>
        <v>2</v>
      </c>
      <c r="O16" s="56">
        <f>'10.10'!G17</f>
        <v>2</v>
      </c>
      <c r="P16" s="56">
        <f>'10.11'!G18</f>
        <v>0</v>
      </c>
    </row>
    <row r="17" spans="1:16" ht="15.75" customHeight="1">
      <c r="A17" s="47" t="s">
        <v>11</v>
      </c>
      <c r="B17" s="54" t="str">
        <f>VLOOKUP(A17,' Рейтинг (раздел 10)'!$A$6:$B$90,2,FALSE)</f>
        <v>64</v>
      </c>
      <c r="C17" s="54" t="str">
        <f t="shared" si="0"/>
        <v>16</v>
      </c>
      <c r="D17" s="64">
        <f t="shared" si="1"/>
        <v>34.090909090909086</v>
      </c>
      <c r="E17" s="64">
        <f t="shared" si="2"/>
        <v>7.5</v>
      </c>
      <c r="F17" s="55">
        <f>'10.1'!G18</f>
        <v>2</v>
      </c>
      <c r="G17" s="56">
        <f>'10.2'!G19</f>
        <v>2</v>
      </c>
      <c r="H17" s="56">
        <f>'10.3'!G18</f>
        <v>2</v>
      </c>
      <c r="I17" s="56">
        <f>'10.4'!G18</f>
        <v>0</v>
      </c>
      <c r="J17" s="56">
        <f>'10.5'!G19</f>
        <v>1</v>
      </c>
      <c r="K17" s="56">
        <f>'10.6'!G19</f>
        <v>0.5</v>
      </c>
      <c r="L17" s="56">
        <f>'10.7'!G18</f>
        <v>0</v>
      </c>
      <c r="M17" s="56">
        <f>'10.8'!G18</f>
        <v>0</v>
      </c>
      <c r="N17" s="56">
        <f>'10.9'!G19</f>
        <v>0</v>
      </c>
      <c r="O17" s="56">
        <f>'10.10'!G18</f>
        <v>0</v>
      </c>
      <c r="P17" s="56">
        <f>'10.11'!G19</f>
        <v>0</v>
      </c>
    </row>
    <row r="18" spans="1:16" s="2" customFormat="1" ht="15.75" customHeight="1">
      <c r="A18" s="47" t="s">
        <v>12</v>
      </c>
      <c r="B18" s="54" t="str">
        <f>VLOOKUP(A18,' Рейтинг (раздел 10)'!$A$6:$B$90,2,FALSE)</f>
        <v>67-69</v>
      </c>
      <c r="C18" s="54" t="str">
        <f t="shared" si="0"/>
        <v>17</v>
      </c>
      <c r="D18" s="64">
        <f t="shared" si="1"/>
        <v>27.27272727272727</v>
      </c>
      <c r="E18" s="64">
        <f t="shared" si="2"/>
        <v>6</v>
      </c>
      <c r="F18" s="55">
        <f>'10.1'!G19</f>
        <v>0</v>
      </c>
      <c r="G18" s="56">
        <f>'10.2'!G20</f>
        <v>2</v>
      </c>
      <c r="H18" s="56">
        <f>'10.3'!G19</f>
        <v>2</v>
      </c>
      <c r="I18" s="56">
        <f>'10.4'!G19</f>
        <v>0</v>
      </c>
      <c r="J18" s="56">
        <f>'10.5'!G20</f>
        <v>2</v>
      </c>
      <c r="K18" s="56">
        <f>'10.6'!G20</f>
        <v>0</v>
      </c>
      <c r="L18" s="56">
        <f>'10.7'!G19</f>
        <v>0</v>
      </c>
      <c r="M18" s="56">
        <f>'10.8'!G19</f>
        <v>0</v>
      </c>
      <c r="N18" s="56">
        <f>'10.9'!G20</f>
        <v>0</v>
      </c>
      <c r="O18" s="56">
        <f>'10.10'!G19</f>
        <v>0</v>
      </c>
      <c r="P18" s="56">
        <f>'10.11'!G20</f>
        <v>0</v>
      </c>
    </row>
    <row r="19" spans="1:16" ht="15.75" customHeight="1">
      <c r="A19" s="47" t="s">
        <v>13</v>
      </c>
      <c r="B19" s="54" t="str">
        <f>VLOOKUP(A19,' Рейтинг (раздел 10)'!$A$6:$B$90,2,FALSE)</f>
        <v>80</v>
      </c>
      <c r="C19" s="54" t="str">
        <f t="shared" si="0"/>
        <v>18</v>
      </c>
      <c r="D19" s="64">
        <f t="shared" si="1"/>
        <v>13.636363636363635</v>
      </c>
      <c r="E19" s="64">
        <f t="shared" si="2"/>
        <v>3</v>
      </c>
      <c r="F19" s="55">
        <f>'10.1'!G20</f>
        <v>0</v>
      </c>
      <c r="G19" s="56">
        <f>'10.2'!G21</f>
        <v>1</v>
      </c>
      <c r="H19" s="56">
        <f>'10.3'!G20</f>
        <v>1</v>
      </c>
      <c r="I19" s="56">
        <f>'10.4'!G20</f>
        <v>0</v>
      </c>
      <c r="J19" s="56">
        <f>'10.5'!G21</f>
        <v>1</v>
      </c>
      <c r="K19" s="56">
        <f>'10.6'!G21</f>
        <v>0</v>
      </c>
      <c r="L19" s="56">
        <f>'10.7'!G20</f>
        <v>0</v>
      </c>
      <c r="M19" s="56">
        <f>'10.8'!G20</f>
        <v>0</v>
      </c>
      <c r="N19" s="56">
        <f>'10.9'!G21</f>
        <v>0</v>
      </c>
      <c r="O19" s="56">
        <f>'10.10'!G20</f>
        <v>0</v>
      </c>
      <c r="P19" s="56">
        <f>'10.11'!G21</f>
        <v>0</v>
      </c>
    </row>
    <row r="20" spans="1:16" ht="15.75" customHeight="1">
      <c r="A20" s="47" t="s">
        <v>14</v>
      </c>
      <c r="B20" s="54" t="str">
        <f>VLOOKUP(A20,' Рейтинг (раздел 10)'!$A$6:$B$90,2,FALSE)</f>
        <v>15-23</v>
      </c>
      <c r="C20" s="54" t="str">
        <f t="shared" si="0"/>
        <v>4-7</v>
      </c>
      <c r="D20" s="64">
        <f t="shared" si="1"/>
        <v>90.9090909090909</v>
      </c>
      <c r="E20" s="64">
        <f t="shared" si="2"/>
        <v>20</v>
      </c>
      <c r="F20" s="55">
        <f>'10.1'!G21</f>
        <v>2</v>
      </c>
      <c r="G20" s="56">
        <f>'10.2'!G22</f>
        <v>2</v>
      </c>
      <c r="H20" s="56">
        <f>'10.3'!G21</f>
        <v>2</v>
      </c>
      <c r="I20" s="56">
        <f>'10.4'!G21</f>
        <v>2</v>
      </c>
      <c r="J20" s="56">
        <f>'10.5'!G22</f>
        <v>2</v>
      </c>
      <c r="K20" s="56">
        <f>'10.6'!G22</f>
        <v>2</v>
      </c>
      <c r="L20" s="56">
        <f>'10.7'!G21</f>
        <v>2</v>
      </c>
      <c r="M20" s="56">
        <f>'10.8'!G21</f>
        <v>2</v>
      </c>
      <c r="N20" s="56">
        <f>'10.9'!G22</f>
        <v>2</v>
      </c>
      <c r="O20" s="56">
        <f>'10.10'!G21</f>
        <v>2</v>
      </c>
      <c r="P20" s="56">
        <f>'10.11'!G22</f>
        <v>0</v>
      </c>
    </row>
    <row r="21" spans="1:16" ht="15.75" customHeight="1">
      <c r="A21" s="47" t="s">
        <v>15</v>
      </c>
      <c r="B21" s="54" t="str">
        <f>VLOOKUP(A21,' Рейтинг (раздел 10)'!$A$6:$B$90,2,FALSE)</f>
        <v>14</v>
      </c>
      <c r="C21" s="54" t="str">
        <f t="shared" si="0"/>
        <v>3</v>
      </c>
      <c r="D21" s="64">
        <f t="shared" si="1"/>
        <v>93.18181818181817</v>
      </c>
      <c r="E21" s="64">
        <f t="shared" si="2"/>
        <v>20.5</v>
      </c>
      <c r="F21" s="55">
        <f>'10.1'!G22</f>
        <v>2</v>
      </c>
      <c r="G21" s="56">
        <f>'10.2'!G23</f>
        <v>2</v>
      </c>
      <c r="H21" s="56">
        <f>'10.3'!G22</f>
        <v>2</v>
      </c>
      <c r="I21" s="56">
        <f>'10.4'!G22</f>
        <v>2</v>
      </c>
      <c r="J21" s="56">
        <f>'10.5'!G23</f>
        <v>2</v>
      </c>
      <c r="K21" s="56">
        <f>'10.6'!G23</f>
        <v>2</v>
      </c>
      <c r="L21" s="56">
        <f>'10.7'!G22</f>
        <v>2</v>
      </c>
      <c r="M21" s="56">
        <f>'10.8'!G22</f>
        <v>2</v>
      </c>
      <c r="N21" s="56">
        <f>'10.9'!G23</f>
        <v>2</v>
      </c>
      <c r="O21" s="56">
        <f>'10.10'!G22</f>
        <v>2</v>
      </c>
      <c r="P21" s="56">
        <f>'10.11'!G23</f>
        <v>0.5</v>
      </c>
    </row>
    <row r="22" spans="1:16" ht="15.75" customHeight="1">
      <c r="A22" s="47" t="s">
        <v>16</v>
      </c>
      <c r="B22" s="54" t="str">
        <f>VLOOKUP(A22,' Рейтинг (раздел 10)'!$A$6:$B$90,2,FALSE)</f>
        <v>15-23</v>
      </c>
      <c r="C22" s="54" t="str">
        <f t="shared" si="0"/>
        <v>4-7</v>
      </c>
      <c r="D22" s="64">
        <f t="shared" si="1"/>
        <v>90.9090909090909</v>
      </c>
      <c r="E22" s="64">
        <f t="shared" si="2"/>
        <v>20</v>
      </c>
      <c r="F22" s="55">
        <f>'10.1'!G23</f>
        <v>2</v>
      </c>
      <c r="G22" s="56">
        <f>'10.2'!G24</f>
        <v>2</v>
      </c>
      <c r="H22" s="56">
        <f>'10.3'!G23</f>
        <v>2</v>
      </c>
      <c r="I22" s="56">
        <f>'10.4'!G23</f>
        <v>2</v>
      </c>
      <c r="J22" s="56">
        <f>'10.5'!G24</f>
        <v>2</v>
      </c>
      <c r="K22" s="56">
        <f>'10.6'!G24</f>
        <v>2</v>
      </c>
      <c r="L22" s="56">
        <f>'10.7'!G23</f>
        <v>2</v>
      </c>
      <c r="M22" s="56">
        <f>'10.8'!G23</f>
        <v>2</v>
      </c>
      <c r="N22" s="56">
        <f>'10.9'!G24</f>
        <v>2</v>
      </c>
      <c r="O22" s="56">
        <f>'10.10'!G23</f>
        <v>2</v>
      </c>
      <c r="P22" s="56">
        <f>'10.11'!G24</f>
        <v>0</v>
      </c>
    </row>
    <row r="23" spans="1:16" ht="15.75" customHeight="1">
      <c r="A23" s="47" t="s">
        <v>17</v>
      </c>
      <c r="B23" s="54" t="str">
        <f>VLOOKUP(A23,' Рейтинг (раздел 10)'!$A$6:$B$90,2,FALSE)</f>
        <v>1-3</v>
      </c>
      <c r="C23" s="54" t="str">
        <f t="shared" si="0"/>
        <v>1</v>
      </c>
      <c r="D23" s="64">
        <f t="shared" si="1"/>
        <v>100</v>
      </c>
      <c r="E23" s="64">
        <f t="shared" si="2"/>
        <v>22</v>
      </c>
      <c r="F23" s="55">
        <f>'10.1'!G24</f>
        <v>2</v>
      </c>
      <c r="G23" s="56">
        <f>'10.2'!G25</f>
        <v>2</v>
      </c>
      <c r="H23" s="56">
        <f>'10.3'!G24</f>
        <v>2</v>
      </c>
      <c r="I23" s="56">
        <f>'10.4'!G24</f>
        <v>2</v>
      </c>
      <c r="J23" s="56">
        <f>'10.5'!G25</f>
        <v>2</v>
      </c>
      <c r="K23" s="56">
        <f>'10.6'!G25</f>
        <v>2</v>
      </c>
      <c r="L23" s="56">
        <f>'10.7'!G24</f>
        <v>2</v>
      </c>
      <c r="M23" s="56">
        <f>'10.8'!G24</f>
        <v>2</v>
      </c>
      <c r="N23" s="56">
        <f>'10.9'!G25</f>
        <v>2</v>
      </c>
      <c r="O23" s="56">
        <f>'10.10'!G24</f>
        <v>2</v>
      </c>
      <c r="P23" s="56">
        <f>'10.11'!G25</f>
        <v>2</v>
      </c>
    </row>
    <row r="24" spans="1:16" ht="15.75" customHeight="1">
      <c r="A24" s="47" t="s">
        <v>18</v>
      </c>
      <c r="B24" s="54" t="str">
        <f>VLOOKUP(A24,' Рейтинг (раздел 10)'!$A$6:$B$90,2,FALSE)</f>
        <v>32-39</v>
      </c>
      <c r="C24" s="61" t="str">
        <f t="shared" si="0"/>
        <v>8-10</v>
      </c>
      <c r="D24" s="64">
        <f t="shared" si="1"/>
        <v>81.81818181818183</v>
      </c>
      <c r="E24" s="64">
        <f t="shared" si="2"/>
        <v>18</v>
      </c>
      <c r="F24" s="55">
        <f>'10.1'!G25</f>
        <v>1</v>
      </c>
      <c r="G24" s="56">
        <f>'10.2'!G26</f>
        <v>2</v>
      </c>
      <c r="H24" s="56">
        <f>'10.3'!G25</f>
        <v>2</v>
      </c>
      <c r="I24" s="56">
        <f>'10.4'!G25</f>
        <v>2</v>
      </c>
      <c r="J24" s="56">
        <f>'10.5'!G26</f>
        <v>2</v>
      </c>
      <c r="K24" s="56">
        <f>'10.6'!G26</f>
        <v>1</v>
      </c>
      <c r="L24" s="56">
        <f>'10.7'!G25</f>
        <v>2</v>
      </c>
      <c r="M24" s="56">
        <f>'10.8'!G25</f>
        <v>2</v>
      </c>
      <c r="N24" s="56">
        <f>'10.9'!G26</f>
        <v>2</v>
      </c>
      <c r="O24" s="56">
        <f>'10.10'!G25</f>
        <v>2</v>
      </c>
      <c r="P24" s="56">
        <f>'10.11'!G26</f>
        <v>0</v>
      </c>
    </row>
    <row r="25" spans="1:16" ht="15.75" customHeight="1">
      <c r="A25" s="23" t="s">
        <v>19</v>
      </c>
      <c r="B25" s="57"/>
      <c r="C25" s="58"/>
      <c r="D25" s="65"/>
      <c r="E25" s="65"/>
      <c r="F25" s="59"/>
      <c r="G25" s="60"/>
      <c r="H25" s="60"/>
      <c r="I25" s="60"/>
      <c r="J25" s="60"/>
      <c r="K25" s="60"/>
      <c r="L25" s="60"/>
      <c r="M25" s="60"/>
      <c r="N25" s="60"/>
      <c r="O25" s="60"/>
      <c r="P25" s="60"/>
    </row>
    <row r="26" spans="1:16" s="2" customFormat="1" ht="15.75" customHeight="1">
      <c r="A26" s="47" t="s">
        <v>20</v>
      </c>
      <c r="B26" s="54" t="str">
        <f>VLOOKUP(A26,' Рейтинг (раздел 10)'!$A$6:$B$90,2,FALSE)</f>
        <v>40-41</v>
      </c>
      <c r="C26" s="61" t="str">
        <f>RANK(D26,$D$26:$D$36)&amp;IF(COUNTIF($D$26:$D$36,D26)&gt;1,"-"&amp;RANK(D26,$D$26:$D$36)+COUNTIF($D$26:$D$36,D26)-1,"")</f>
        <v>4</v>
      </c>
      <c r="D26" s="64">
        <f t="shared" si="1"/>
        <v>77.27272727272727</v>
      </c>
      <c r="E26" s="64">
        <f t="shared" si="2"/>
        <v>17</v>
      </c>
      <c r="F26" s="55">
        <f>'10.1'!G27</f>
        <v>2</v>
      </c>
      <c r="G26" s="56">
        <f>'10.2'!G28</f>
        <v>2</v>
      </c>
      <c r="H26" s="56">
        <f>'10.3'!G27</f>
        <v>2</v>
      </c>
      <c r="I26" s="56">
        <f>'10.4'!G27</f>
        <v>2</v>
      </c>
      <c r="J26" s="56">
        <f>'10.5'!G28</f>
        <v>2</v>
      </c>
      <c r="K26" s="56">
        <f>'10.6'!G28</f>
        <v>2</v>
      </c>
      <c r="L26" s="56">
        <f>'10.7'!G27</f>
        <v>1</v>
      </c>
      <c r="M26" s="56">
        <f>'10.8'!G27</f>
        <v>1</v>
      </c>
      <c r="N26" s="56">
        <f>'10.9'!G28</f>
        <v>2</v>
      </c>
      <c r="O26" s="56">
        <f>'10.10'!G27</f>
        <v>1</v>
      </c>
      <c r="P26" s="56">
        <f>'10.11'!G28</f>
        <v>0</v>
      </c>
    </row>
    <row r="27" spans="1:16" ht="15.75" customHeight="1">
      <c r="A27" s="47" t="s">
        <v>21</v>
      </c>
      <c r="B27" s="54" t="str">
        <f>VLOOKUP(A27,' Рейтинг (раздел 10)'!$A$6:$B$90,2,FALSE)</f>
        <v>42-45</v>
      </c>
      <c r="C27" s="61" t="str">
        <f aca="true" t="shared" si="3" ref="C27:C36">RANK(D27,$D$26:$D$36)&amp;IF(COUNTIF($D$26:$D$36,D27)&gt;1,"-"&amp;RANK(D27,$D$26:$D$36)+COUNTIF($D$26:$D$36,D27)-1,"")</f>
        <v>5-7</v>
      </c>
      <c r="D27" s="64">
        <f t="shared" si="1"/>
        <v>72.72727272727273</v>
      </c>
      <c r="E27" s="64">
        <f t="shared" si="2"/>
        <v>16</v>
      </c>
      <c r="F27" s="55">
        <f>'10.1'!G28</f>
        <v>2</v>
      </c>
      <c r="G27" s="56">
        <f>'10.2'!G29</f>
        <v>2</v>
      </c>
      <c r="H27" s="56">
        <f>'10.3'!G28</f>
        <v>2</v>
      </c>
      <c r="I27" s="56">
        <f>'10.4'!G28</f>
        <v>2</v>
      </c>
      <c r="J27" s="56">
        <f>'10.5'!G29</f>
        <v>2</v>
      </c>
      <c r="K27" s="56">
        <f>'10.6'!G29</f>
        <v>0</v>
      </c>
      <c r="L27" s="56">
        <f>'10.7'!G28</f>
        <v>2</v>
      </c>
      <c r="M27" s="56">
        <f>'10.8'!G28</f>
        <v>2</v>
      </c>
      <c r="N27" s="56">
        <f>'10.9'!G29</f>
        <v>0</v>
      </c>
      <c r="O27" s="56">
        <f>'10.10'!G28</f>
        <v>2</v>
      </c>
      <c r="P27" s="56">
        <f>'10.11'!G29</f>
        <v>0</v>
      </c>
    </row>
    <row r="28" spans="1:16" ht="15.75" customHeight="1">
      <c r="A28" s="47" t="s">
        <v>22</v>
      </c>
      <c r="B28" s="54" t="str">
        <f>VLOOKUP(A28,' Рейтинг (раздел 10)'!$A$6:$B$90,2,FALSE)</f>
        <v>65-66</v>
      </c>
      <c r="C28" s="61" t="str">
        <f t="shared" si="3"/>
        <v>9</v>
      </c>
      <c r="D28" s="64">
        <f t="shared" si="1"/>
        <v>31.818181818181817</v>
      </c>
      <c r="E28" s="64">
        <f t="shared" si="2"/>
        <v>7</v>
      </c>
      <c r="F28" s="55">
        <f>'10.1'!G29</f>
        <v>2</v>
      </c>
      <c r="G28" s="56">
        <f>'10.2'!G30</f>
        <v>2</v>
      </c>
      <c r="H28" s="56">
        <f>'10.3'!G29</f>
        <v>2</v>
      </c>
      <c r="I28" s="56">
        <f>'10.4'!G29</f>
        <v>0</v>
      </c>
      <c r="J28" s="56">
        <f>'10.5'!G30</f>
        <v>1</v>
      </c>
      <c r="K28" s="56">
        <f>'10.6'!G30</f>
        <v>0</v>
      </c>
      <c r="L28" s="56">
        <f>'10.7'!G29</f>
        <v>0</v>
      </c>
      <c r="M28" s="56">
        <f>'10.8'!G29</f>
        <v>0</v>
      </c>
      <c r="N28" s="56">
        <f>'10.9'!G30</f>
        <v>0</v>
      </c>
      <c r="O28" s="56">
        <f>'10.10'!G29</f>
        <v>0</v>
      </c>
      <c r="P28" s="56">
        <f>'10.11'!G30</f>
        <v>0</v>
      </c>
    </row>
    <row r="29" spans="1:16" ht="15.75" customHeight="1">
      <c r="A29" s="47" t="s">
        <v>23</v>
      </c>
      <c r="B29" s="54" t="str">
        <f>VLOOKUP(A29,' Рейтинг (раздел 10)'!$A$6:$B$90,2,FALSE)</f>
        <v>32-39</v>
      </c>
      <c r="C29" s="61" t="str">
        <f t="shared" si="3"/>
        <v>3</v>
      </c>
      <c r="D29" s="64">
        <f t="shared" si="1"/>
        <v>81.81818181818183</v>
      </c>
      <c r="E29" s="64">
        <f t="shared" si="2"/>
        <v>18</v>
      </c>
      <c r="F29" s="55">
        <f>'10.1'!G30</f>
        <v>2</v>
      </c>
      <c r="G29" s="56">
        <f>'10.2'!G31</f>
        <v>2</v>
      </c>
      <c r="H29" s="56">
        <f>'10.3'!G30</f>
        <v>2</v>
      </c>
      <c r="I29" s="56">
        <f>'10.4'!G30</f>
        <v>2</v>
      </c>
      <c r="J29" s="56">
        <f>'10.5'!G31</f>
        <v>2</v>
      </c>
      <c r="K29" s="56">
        <f>'10.6'!G31</f>
        <v>1</v>
      </c>
      <c r="L29" s="56">
        <f>'10.7'!G30</f>
        <v>2</v>
      </c>
      <c r="M29" s="56">
        <f>'10.8'!G30</f>
        <v>2</v>
      </c>
      <c r="N29" s="56">
        <f>'10.9'!G31</f>
        <v>1</v>
      </c>
      <c r="O29" s="56">
        <f>'10.10'!G30</f>
        <v>2</v>
      </c>
      <c r="P29" s="56">
        <f>'10.11'!G31</f>
        <v>0</v>
      </c>
    </row>
    <row r="30" spans="1:16" ht="15.75" customHeight="1">
      <c r="A30" s="47" t="s">
        <v>24</v>
      </c>
      <c r="B30" s="54" t="str">
        <f>VLOOKUP(A30,' Рейтинг (раздел 10)'!$A$6:$B$90,2,FALSE)</f>
        <v>85</v>
      </c>
      <c r="C30" s="61" t="str">
        <f t="shared" si="3"/>
        <v>11</v>
      </c>
      <c r="D30" s="64">
        <f t="shared" si="1"/>
        <v>0</v>
      </c>
      <c r="E30" s="64">
        <f t="shared" si="2"/>
        <v>0</v>
      </c>
      <c r="F30" s="55">
        <f>'10.1'!G31</f>
        <v>0</v>
      </c>
      <c r="G30" s="56">
        <f>'10.2'!G32</f>
        <v>0</v>
      </c>
      <c r="H30" s="56">
        <f>'10.3'!G31</f>
        <v>0</v>
      </c>
      <c r="I30" s="56">
        <f>'10.4'!G31</f>
        <v>0</v>
      </c>
      <c r="J30" s="56">
        <f>'10.5'!G32</f>
        <v>0</v>
      </c>
      <c r="K30" s="56">
        <f>'10.6'!G32</f>
        <v>0</v>
      </c>
      <c r="L30" s="56">
        <f>'10.7'!G31</f>
        <v>0</v>
      </c>
      <c r="M30" s="56">
        <f>'10.8'!G31</f>
        <v>0</v>
      </c>
      <c r="N30" s="56">
        <f>'10.9'!G32</f>
        <v>0</v>
      </c>
      <c r="O30" s="56">
        <f>'10.10'!G31</f>
        <v>0</v>
      </c>
      <c r="P30" s="56">
        <f>'10.11'!G32</f>
        <v>0</v>
      </c>
    </row>
    <row r="31" spans="1:16" ht="15.75" customHeight="1">
      <c r="A31" s="47" t="s">
        <v>25</v>
      </c>
      <c r="B31" s="54" t="str">
        <f>VLOOKUP(A31,' Рейтинг (раздел 10)'!$A$6:$B$90,2,FALSE)</f>
        <v>42-45</v>
      </c>
      <c r="C31" s="61" t="str">
        <f t="shared" si="3"/>
        <v>5-7</v>
      </c>
      <c r="D31" s="64">
        <f t="shared" si="1"/>
        <v>72.72727272727273</v>
      </c>
      <c r="E31" s="64">
        <f t="shared" si="2"/>
        <v>16</v>
      </c>
      <c r="F31" s="55">
        <f>'10.1'!G32</f>
        <v>0</v>
      </c>
      <c r="G31" s="56">
        <f>'10.2'!G33</f>
        <v>2</v>
      </c>
      <c r="H31" s="56">
        <f>'10.3'!G32</f>
        <v>2</v>
      </c>
      <c r="I31" s="56">
        <f>'10.4'!G32</f>
        <v>1</v>
      </c>
      <c r="J31" s="56">
        <f>'10.5'!G33</f>
        <v>2</v>
      </c>
      <c r="K31" s="56">
        <f>'10.6'!G33</f>
        <v>2</v>
      </c>
      <c r="L31" s="56">
        <f>'10.7'!G32</f>
        <v>2</v>
      </c>
      <c r="M31" s="56">
        <f>'10.8'!G32</f>
        <v>1</v>
      </c>
      <c r="N31" s="56">
        <f>'10.9'!G33</f>
        <v>2</v>
      </c>
      <c r="O31" s="56">
        <f>'10.10'!G32</f>
        <v>2</v>
      </c>
      <c r="P31" s="56">
        <f>'10.11'!G33</f>
        <v>0</v>
      </c>
    </row>
    <row r="32" spans="1:16" s="2" customFormat="1" ht="15.75" customHeight="1">
      <c r="A32" s="47" t="s">
        <v>26</v>
      </c>
      <c r="B32" s="54" t="str">
        <f>VLOOKUP(A32,' Рейтинг (раздел 10)'!$A$6:$B$90,2,FALSE)</f>
        <v>4-13</v>
      </c>
      <c r="C32" s="61" t="str">
        <f t="shared" si="3"/>
        <v>1-2</v>
      </c>
      <c r="D32" s="64">
        <f t="shared" si="1"/>
        <v>95.45454545454545</v>
      </c>
      <c r="E32" s="64">
        <f t="shared" si="2"/>
        <v>21</v>
      </c>
      <c r="F32" s="55">
        <f>'10.1'!G33</f>
        <v>2</v>
      </c>
      <c r="G32" s="56">
        <f>'10.2'!G34</f>
        <v>2</v>
      </c>
      <c r="H32" s="56">
        <f>'10.3'!G33</f>
        <v>2</v>
      </c>
      <c r="I32" s="56">
        <f>'10.4'!G33</f>
        <v>2</v>
      </c>
      <c r="J32" s="56">
        <f>'10.5'!G34</f>
        <v>2</v>
      </c>
      <c r="K32" s="56">
        <f>'10.6'!G34</f>
        <v>2</v>
      </c>
      <c r="L32" s="56">
        <f>'10.7'!G33</f>
        <v>2</v>
      </c>
      <c r="M32" s="56">
        <f>'10.8'!G33</f>
        <v>2</v>
      </c>
      <c r="N32" s="56">
        <f>'10.9'!G34</f>
        <v>2</v>
      </c>
      <c r="O32" s="56">
        <f>'10.10'!G33</f>
        <v>2</v>
      </c>
      <c r="P32" s="56">
        <f>'10.11'!G34</f>
        <v>1</v>
      </c>
    </row>
    <row r="33" spans="1:16" s="2" customFormat="1" ht="15.75" customHeight="1">
      <c r="A33" s="47" t="s">
        <v>27</v>
      </c>
      <c r="B33" s="54" t="str">
        <f>VLOOKUP(A33,' Рейтинг (раздел 10)'!$A$6:$B$90,2,FALSE)</f>
        <v>4-13</v>
      </c>
      <c r="C33" s="61" t="str">
        <f t="shared" si="3"/>
        <v>1-2</v>
      </c>
      <c r="D33" s="64">
        <f t="shared" si="1"/>
        <v>95.45454545454545</v>
      </c>
      <c r="E33" s="64">
        <f t="shared" si="2"/>
        <v>21</v>
      </c>
      <c r="F33" s="55">
        <f>'10.1'!G34</f>
        <v>2</v>
      </c>
      <c r="G33" s="56">
        <f>'10.2'!G35</f>
        <v>2</v>
      </c>
      <c r="H33" s="56">
        <f>'10.3'!G34</f>
        <v>2</v>
      </c>
      <c r="I33" s="56">
        <f>'10.4'!G34</f>
        <v>2</v>
      </c>
      <c r="J33" s="56">
        <f>'10.5'!G35</f>
        <v>2</v>
      </c>
      <c r="K33" s="56">
        <f>'10.6'!G35</f>
        <v>2</v>
      </c>
      <c r="L33" s="56">
        <f>'10.7'!G34</f>
        <v>2</v>
      </c>
      <c r="M33" s="56">
        <f>'10.8'!G34</f>
        <v>2</v>
      </c>
      <c r="N33" s="56">
        <f>'10.9'!G35</f>
        <v>2</v>
      </c>
      <c r="O33" s="56">
        <f>'10.10'!G34</f>
        <v>2</v>
      </c>
      <c r="P33" s="56">
        <f>'10.11'!G35</f>
        <v>1</v>
      </c>
    </row>
    <row r="34" spans="1:16" ht="15.75" customHeight="1">
      <c r="A34" s="47" t="s">
        <v>28</v>
      </c>
      <c r="B34" s="54" t="str">
        <f>VLOOKUP(A34,' Рейтинг (раздел 10)'!$A$6:$B$90,2,FALSE)</f>
        <v>76-79</v>
      </c>
      <c r="C34" s="61" t="str">
        <f t="shared" si="3"/>
        <v>10</v>
      </c>
      <c r="D34" s="64">
        <f t="shared" si="1"/>
        <v>18.181818181818183</v>
      </c>
      <c r="E34" s="64">
        <f t="shared" si="2"/>
        <v>4</v>
      </c>
      <c r="F34" s="55">
        <f>'10.1'!G35</f>
        <v>0</v>
      </c>
      <c r="G34" s="56">
        <f>'10.2'!G36</f>
        <v>2</v>
      </c>
      <c r="H34" s="56">
        <f>'10.3'!G35</f>
        <v>2</v>
      </c>
      <c r="I34" s="56">
        <f>'10.4'!G35</f>
        <v>0</v>
      </c>
      <c r="J34" s="56">
        <f>'10.5'!G36</f>
        <v>0</v>
      </c>
      <c r="K34" s="56">
        <f>'10.6'!G36</f>
        <v>0</v>
      </c>
      <c r="L34" s="56">
        <f>'10.7'!G35</f>
        <v>0</v>
      </c>
      <c r="M34" s="56">
        <f>'10.8'!G35</f>
        <v>0</v>
      </c>
      <c r="N34" s="56">
        <f>'10.9'!G36</f>
        <v>0</v>
      </c>
      <c r="O34" s="56">
        <f>'10.10'!G35</f>
        <v>0</v>
      </c>
      <c r="P34" s="56">
        <f>'10.11'!G36</f>
        <v>0</v>
      </c>
    </row>
    <row r="35" spans="1:16" ht="15.75" customHeight="1">
      <c r="A35" s="47" t="s">
        <v>29</v>
      </c>
      <c r="B35" s="54" t="str">
        <f>VLOOKUP(A35,' Рейтинг (раздел 10)'!$A$6:$B$90,2,FALSE)</f>
        <v>42-45</v>
      </c>
      <c r="C35" s="61" t="str">
        <f t="shared" si="3"/>
        <v>5-7</v>
      </c>
      <c r="D35" s="64">
        <f t="shared" si="1"/>
        <v>72.72727272727273</v>
      </c>
      <c r="E35" s="64">
        <f t="shared" si="2"/>
        <v>16</v>
      </c>
      <c r="F35" s="55">
        <f>'10.1'!G36</f>
        <v>0</v>
      </c>
      <c r="G35" s="56">
        <f>'10.2'!G37</f>
        <v>2</v>
      </c>
      <c r="H35" s="56">
        <f>'10.3'!G36</f>
        <v>2</v>
      </c>
      <c r="I35" s="56">
        <f>'10.4'!G36</f>
        <v>2</v>
      </c>
      <c r="J35" s="56">
        <f>'10.5'!G37</f>
        <v>2</v>
      </c>
      <c r="K35" s="56">
        <f>'10.6'!G37</f>
        <v>1</v>
      </c>
      <c r="L35" s="56">
        <f>'10.7'!G36</f>
        <v>2</v>
      </c>
      <c r="M35" s="56">
        <f>'10.8'!G36</f>
        <v>2</v>
      </c>
      <c r="N35" s="56">
        <f>'10.9'!G37</f>
        <v>1</v>
      </c>
      <c r="O35" s="56">
        <f>'10.10'!G36</f>
        <v>2</v>
      </c>
      <c r="P35" s="56">
        <f>'10.11'!G37</f>
        <v>0</v>
      </c>
    </row>
    <row r="36" spans="1:16" ht="15.75" customHeight="1">
      <c r="A36" s="47" t="s">
        <v>30</v>
      </c>
      <c r="B36" s="54" t="str">
        <f>VLOOKUP(A36,' Рейтинг (раздел 10)'!$A$6:$B$90,2,FALSE)</f>
        <v>52</v>
      </c>
      <c r="C36" s="61" t="str">
        <f t="shared" si="3"/>
        <v>8</v>
      </c>
      <c r="D36" s="64">
        <f t="shared" si="1"/>
        <v>65.9090909090909</v>
      </c>
      <c r="E36" s="64">
        <f t="shared" si="2"/>
        <v>14.5</v>
      </c>
      <c r="F36" s="55">
        <f>'10.1'!G37</f>
        <v>2</v>
      </c>
      <c r="G36" s="56">
        <f>'10.2'!G38</f>
        <v>2</v>
      </c>
      <c r="H36" s="56">
        <f>'10.3'!G37</f>
        <v>2</v>
      </c>
      <c r="I36" s="56">
        <f>'10.4'!G37</f>
        <v>1</v>
      </c>
      <c r="J36" s="56">
        <f>'10.5'!G38</f>
        <v>2</v>
      </c>
      <c r="K36" s="56">
        <f>'10.6'!G38</f>
        <v>1</v>
      </c>
      <c r="L36" s="56">
        <f>'10.7'!G37</f>
        <v>1</v>
      </c>
      <c r="M36" s="56">
        <f>'10.8'!G37</f>
        <v>1</v>
      </c>
      <c r="N36" s="56">
        <f>'10.9'!G38</f>
        <v>1</v>
      </c>
      <c r="O36" s="56">
        <f>'10.10'!G37</f>
        <v>1</v>
      </c>
      <c r="P36" s="56">
        <f>'10.11'!G38</f>
        <v>0.5</v>
      </c>
    </row>
    <row r="37" spans="1:16" ht="15.75" customHeight="1">
      <c r="A37" s="23" t="s">
        <v>31</v>
      </c>
      <c r="B37" s="57"/>
      <c r="C37" s="58"/>
      <c r="D37" s="65"/>
      <c r="E37" s="65"/>
      <c r="F37" s="59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1:16" ht="15.75" customHeight="1">
      <c r="A38" s="47" t="s">
        <v>32</v>
      </c>
      <c r="B38" s="54" t="str">
        <f>VLOOKUP(A38,' Рейтинг (раздел 10)'!$A$6:$B$90,2,FALSE)</f>
        <v>40-41</v>
      </c>
      <c r="C38" s="61" t="str">
        <f>RANK(D38,$D$38:$D$45)&amp;IF(COUNTIF($D$38:$D$45,D38)&gt;1,"-"&amp;RANK(D38,$D$38:$D$45)+COUNTIF($D$38:$D$45,D38)-1,"")</f>
        <v>4</v>
      </c>
      <c r="D38" s="64">
        <f t="shared" si="1"/>
        <v>77.27272727272727</v>
      </c>
      <c r="E38" s="64">
        <f t="shared" si="2"/>
        <v>17</v>
      </c>
      <c r="F38" s="55">
        <f>'10.1'!G39</f>
        <v>2</v>
      </c>
      <c r="G38" s="56">
        <f>'10.2'!G40</f>
        <v>2</v>
      </c>
      <c r="H38" s="56">
        <f>'10.3'!G39</f>
        <v>2</v>
      </c>
      <c r="I38" s="56">
        <f>'10.4'!G39</f>
        <v>2</v>
      </c>
      <c r="J38" s="56">
        <f>'10.5'!G40</f>
        <v>2</v>
      </c>
      <c r="K38" s="56">
        <f>'10.6'!G40</f>
        <v>0</v>
      </c>
      <c r="L38" s="56">
        <f>'10.7'!G39</f>
        <v>2</v>
      </c>
      <c r="M38" s="56">
        <f>'10.8'!G39</f>
        <v>2</v>
      </c>
      <c r="N38" s="56">
        <f>'10.9'!G40</f>
        <v>0</v>
      </c>
      <c r="O38" s="56">
        <f>'10.10'!G39</f>
        <v>2</v>
      </c>
      <c r="P38" s="56">
        <f>'10.11'!G40</f>
        <v>1</v>
      </c>
    </row>
    <row r="39" spans="1:16" ht="15.75" customHeight="1">
      <c r="A39" s="47" t="s">
        <v>33</v>
      </c>
      <c r="B39" s="54" t="str">
        <f>VLOOKUP(A39,' Рейтинг (раздел 10)'!$A$6:$B$90,2,FALSE)</f>
        <v>81-84</v>
      </c>
      <c r="C39" s="61" t="str">
        <f aca="true" t="shared" si="4" ref="C39:C45">RANK(D39,$D$38:$D$45)&amp;IF(COUNTIF($D$38:$D$45,D39)&gt;1,"-"&amp;RANK(D39,$D$38:$D$45)+COUNTIF($D$38:$D$45,D39)-1,"")</f>
        <v>7-8</v>
      </c>
      <c r="D39" s="64">
        <f t="shared" si="1"/>
        <v>9.090909090909092</v>
      </c>
      <c r="E39" s="64">
        <f t="shared" si="2"/>
        <v>2</v>
      </c>
      <c r="F39" s="55">
        <f>'10.1'!G40</f>
        <v>0.5</v>
      </c>
      <c r="G39" s="56">
        <f>'10.2'!G41</f>
        <v>1</v>
      </c>
      <c r="H39" s="56">
        <f>'10.3'!G40</f>
        <v>0.5</v>
      </c>
      <c r="I39" s="56">
        <f>'10.4'!G40</f>
        <v>0</v>
      </c>
      <c r="J39" s="56">
        <f>'10.5'!G41</f>
        <v>0</v>
      </c>
      <c r="K39" s="56">
        <f>'10.6'!G41</f>
        <v>0</v>
      </c>
      <c r="L39" s="56">
        <f>'10.7'!G40</f>
        <v>0</v>
      </c>
      <c r="M39" s="56">
        <f>'10.8'!G40</f>
        <v>0</v>
      </c>
      <c r="N39" s="56">
        <f>'10.9'!G41</f>
        <v>0</v>
      </c>
      <c r="O39" s="56">
        <f>'10.10'!G40</f>
        <v>0</v>
      </c>
      <c r="P39" s="56">
        <f>'10.11'!G41</f>
        <v>0</v>
      </c>
    </row>
    <row r="40" spans="1:16" s="2" customFormat="1" ht="15.75" customHeight="1">
      <c r="A40" s="47" t="s">
        <v>100</v>
      </c>
      <c r="B40" s="54" t="str">
        <f>VLOOKUP(A40,' Рейтинг (раздел 10)'!$A$6:$B$90,2,FALSE)</f>
        <v>81-84</v>
      </c>
      <c r="C40" s="61" t="str">
        <f t="shared" si="4"/>
        <v>7-8</v>
      </c>
      <c r="D40" s="64">
        <f t="shared" si="1"/>
        <v>9.090909090909092</v>
      </c>
      <c r="E40" s="64">
        <f t="shared" si="2"/>
        <v>2</v>
      </c>
      <c r="F40" s="55">
        <f>'10.1'!G41</f>
        <v>0</v>
      </c>
      <c r="G40" s="56">
        <f>'10.2'!G42</f>
        <v>1</v>
      </c>
      <c r="H40" s="56">
        <f>'10.3'!G41</f>
        <v>1</v>
      </c>
      <c r="I40" s="56">
        <f>'10.4'!G41</f>
        <v>0</v>
      </c>
      <c r="J40" s="56">
        <f>'10.5'!G42</f>
        <v>0</v>
      </c>
      <c r="K40" s="56">
        <f>'10.6'!G42</f>
        <v>0</v>
      </c>
      <c r="L40" s="56">
        <f>'10.7'!G41</f>
        <v>0</v>
      </c>
      <c r="M40" s="56">
        <f>'10.8'!G41</f>
        <v>0</v>
      </c>
      <c r="N40" s="56">
        <f>'10.9'!G42</f>
        <v>0</v>
      </c>
      <c r="O40" s="56">
        <f>'10.10'!G41</f>
        <v>0</v>
      </c>
      <c r="P40" s="56">
        <f>'10.11'!G42</f>
        <v>0</v>
      </c>
    </row>
    <row r="41" spans="1:16" ht="15.75" customHeight="1">
      <c r="A41" s="47" t="s">
        <v>34</v>
      </c>
      <c r="B41" s="54" t="str">
        <f>VLOOKUP(A41,' Рейтинг (раздел 10)'!$A$6:$B$90,2,FALSE)</f>
        <v>4-13</v>
      </c>
      <c r="C41" s="61" t="str">
        <f t="shared" si="4"/>
        <v>1-2</v>
      </c>
      <c r="D41" s="64">
        <f t="shared" si="1"/>
        <v>95.45454545454545</v>
      </c>
      <c r="E41" s="64">
        <f t="shared" si="2"/>
        <v>21</v>
      </c>
      <c r="F41" s="55">
        <f>'10.1'!G42</f>
        <v>2</v>
      </c>
      <c r="G41" s="56">
        <f>'10.2'!G43</f>
        <v>2</v>
      </c>
      <c r="H41" s="56">
        <f>'10.3'!G42</f>
        <v>2</v>
      </c>
      <c r="I41" s="56">
        <f>'10.4'!G42</f>
        <v>2</v>
      </c>
      <c r="J41" s="56">
        <f>'10.5'!G43</f>
        <v>2</v>
      </c>
      <c r="K41" s="56">
        <f>'10.6'!G43</f>
        <v>2</v>
      </c>
      <c r="L41" s="56">
        <f>'10.7'!G42</f>
        <v>2</v>
      </c>
      <c r="M41" s="56">
        <f>'10.8'!G42</f>
        <v>2</v>
      </c>
      <c r="N41" s="56">
        <f>'10.9'!G43</f>
        <v>2</v>
      </c>
      <c r="O41" s="56">
        <f>'10.10'!G42</f>
        <v>2</v>
      </c>
      <c r="P41" s="56">
        <f>'10.11'!G43</f>
        <v>1</v>
      </c>
    </row>
    <row r="42" spans="1:16" ht="15.75" customHeight="1">
      <c r="A42" s="47" t="s">
        <v>35</v>
      </c>
      <c r="B42" s="54" t="str">
        <f>VLOOKUP(A42,' Рейтинг (раздел 10)'!$A$6:$B$90,2,FALSE)</f>
        <v>42-45</v>
      </c>
      <c r="C42" s="61" t="str">
        <f t="shared" si="4"/>
        <v>5</v>
      </c>
      <c r="D42" s="64">
        <f t="shared" si="1"/>
        <v>72.72727272727273</v>
      </c>
      <c r="E42" s="64">
        <f t="shared" si="2"/>
        <v>16</v>
      </c>
      <c r="F42" s="55">
        <f>'10.1'!G43</f>
        <v>2</v>
      </c>
      <c r="G42" s="56">
        <f>'10.2'!G44</f>
        <v>2</v>
      </c>
      <c r="H42" s="56">
        <f>'10.3'!G43</f>
        <v>2</v>
      </c>
      <c r="I42" s="56">
        <f>'10.4'!G43</f>
        <v>2</v>
      </c>
      <c r="J42" s="56">
        <f>'10.5'!G44</f>
        <v>2</v>
      </c>
      <c r="K42" s="56">
        <f>'10.6'!G44</f>
        <v>0</v>
      </c>
      <c r="L42" s="56">
        <f>'10.7'!G43</f>
        <v>2</v>
      </c>
      <c r="M42" s="56">
        <f>'10.8'!G43</f>
        <v>2</v>
      </c>
      <c r="N42" s="56">
        <f>'10.9'!G44</f>
        <v>0</v>
      </c>
      <c r="O42" s="56">
        <f>'10.10'!G43</f>
        <v>2</v>
      </c>
      <c r="P42" s="56">
        <f>'10.11'!G44</f>
        <v>0</v>
      </c>
    </row>
    <row r="43" spans="1:16" ht="15.75" customHeight="1">
      <c r="A43" s="47" t="s">
        <v>36</v>
      </c>
      <c r="B43" s="54" t="str">
        <f>VLOOKUP(A43,' Рейтинг (раздел 10)'!$A$6:$B$90,2,FALSE)</f>
        <v>4-13</v>
      </c>
      <c r="C43" s="61" t="str">
        <f t="shared" si="4"/>
        <v>1-2</v>
      </c>
      <c r="D43" s="64">
        <f t="shared" si="1"/>
        <v>95.45454545454545</v>
      </c>
      <c r="E43" s="64">
        <f t="shared" si="2"/>
        <v>21</v>
      </c>
      <c r="F43" s="55">
        <f>'10.1'!G44</f>
        <v>2</v>
      </c>
      <c r="G43" s="56">
        <f>'10.2'!G45</f>
        <v>2</v>
      </c>
      <c r="H43" s="56">
        <f>'10.3'!G44</f>
        <v>2</v>
      </c>
      <c r="I43" s="56">
        <f>'10.4'!G44</f>
        <v>2</v>
      </c>
      <c r="J43" s="56">
        <f>'10.5'!G45</f>
        <v>2</v>
      </c>
      <c r="K43" s="56">
        <f>'10.6'!G45</f>
        <v>2</v>
      </c>
      <c r="L43" s="56">
        <f>'10.7'!G44</f>
        <v>2</v>
      </c>
      <c r="M43" s="56">
        <f>'10.8'!G44</f>
        <v>2</v>
      </c>
      <c r="N43" s="56">
        <f>'10.9'!G45</f>
        <v>2</v>
      </c>
      <c r="O43" s="56">
        <f>'10.10'!G44</f>
        <v>2</v>
      </c>
      <c r="P43" s="56">
        <f>'10.11'!G45</f>
        <v>1</v>
      </c>
    </row>
    <row r="44" spans="1:16" ht="15.75" customHeight="1">
      <c r="A44" s="47" t="s">
        <v>37</v>
      </c>
      <c r="B44" s="54" t="str">
        <f>VLOOKUP(A44,' Рейтинг (раздел 10)'!$A$6:$B$90,2,FALSE)</f>
        <v>32-39</v>
      </c>
      <c r="C44" s="61" t="str">
        <f t="shared" si="4"/>
        <v>3</v>
      </c>
      <c r="D44" s="64">
        <f t="shared" si="1"/>
        <v>81.81818181818183</v>
      </c>
      <c r="E44" s="64">
        <f t="shared" si="2"/>
        <v>18</v>
      </c>
      <c r="F44" s="55">
        <f>'10.1'!G45</f>
        <v>2</v>
      </c>
      <c r="G44" s="56">
        <f>'10.2'!G46</f>
        <v>2</v>
      </c>
      <c r="H44" s="56">
        <f>'10.3'!G45</f>
        <v>2</v>
      </c>
      <c r="I44" s="56">
        <f>'10.4'!G45</f>
        <v>1</v>
      </c>
      <c r="J44" s="56">
        <f>'10.5'!G46</f>
        <v>1</v>
      </c>
      <c r="K44" s="56">
        <f>'10.6'!G46</f>
        <v>2</v>
      </c>
      <c r="L44" s="56">
        <f>'10.7'!G45</f>
        <v>2</v>
      </c>
      <c r="M44" s="56">
        <f>'10.8'!G45</f>
        <v>1</v>
      </c>
      <c r="N44" s="56">
        <f>'10.9'!G46</f>
        <v>2</v>
      </c>
      <c r="O44" s="56">
        <f>'10.10'!G45</f>
        <v>2</v>
      </c>
      <c r="P44" s="56">
        <f>'10.11'!G46</f>
        <v>1</v>
      </c>
    </row>
    <row r="45" spans="1:16" ht="15.75" customHeight="1">
      <c r="A45" s="47" t="s">
        <v>118</v>
      </c>
      <c r="B45" s="54" t="str">
        <f>VLOOKUP(A45,' Рейтинг (раздел 10)'!$A$6:$B$90,2,FALSE)</f>
        <v>55-56</v>
      </c>
      <c r="C45" s="61" t="str">
        <f t="shared" si="4"/>
        <v>6</v>
      </c>
      <c r="D45" s="64">
        <f t="shared" si="1"/>
        <v>59.09090909090909</v>
      </c>
      <c r="E45" s="64">
        <f t="shared" si="2"/>
        <v>13</v>
      </c>
      <c r="F45" s="55">
        <f>'10.1'!G46</f>
        <v>1</v>
      </c>
      <c r="G45" s="56">
        <f>'10.2'!G47</f>
        <v>2</v>
      </c>
      <c r="H45" s="56">
        <f>'10.3'!G46</f>
        <v>2</v>
      </c>
      <c r="I45" s="56">
        <f>'10.4'!G46</f>
        <v>0</v>
      </c>
      <c r="J45" s="56">
        <f>'10.5'!G47</f>
        <v>2</v>
      </c>
      <c r="K45" s="56">
        <f>'10.6'!G47</f>
        <v>1</v>
      </c>
      <c r="L45" s="56">
        <f>'10.7'!G46</f>
        <v>2</v>
      </c>
      <c r="M45" s="56">
        <f>'10.8'!G46</f>
        <v>0</v>
      </c>
      <c r="N45" s="56">
        <f>'10.9'!G47</f>
        <v>1</v>
      </c>
      <c r="O45" s="56">
        <f>'10.10'!G46</f>
        <v>2</v>
      </c>
      <c r="P45" s="56">
        <f>'10.11'!G47</f>
        <v>0</v>
      </c>
    </row>
    <row r="46" spans="1:16" ht="15.75" customHeight="1">
      <c r="A46" s="23" t="s">
        <v>38</v>
      </c>
      <c r="B46" s="57"/>
      <c r="C46" s="57"/>
      <c r="D46" s="65"/>
      <c r="E46" s="65"/>
      <c r="F46" s="59"/>
      <c r="G46" s="60"/>
      <c r="H46" s="60"/>
      <c r="I46" s="60"/>
      <c r="J46" s="60"/>
      <c r="K46" s="60"/>
      <c r="L46" s="60"/>
      <c r="M46" s="60"/>
      <c r="N46" s="60"/>
      <c r="O46" s="60"/>
      <c r="P46" s="60"/>
    </row>
    <row r="47" spans="1:16" ht="15.75" customHeight="1">
      <c r="A47" s="47" t="s">
        <v>39</v>
      </c>
      <c r="B47" s="54" t="str">
        <f>VLOOKUP(A47,' Рейтинг (раздел 10)'!$A$6:$B$90,2,FALSE)</f>
        <v>76-79</v>
      </c>
      <c r="C47" s="61" t="str">
        <f aca="true" t="shared" si="5" ref="C47:C53">RANK(D47,$D$47:$D$53)&amp;IF(COUNTIF($D$47:$D$53,D47)&gt;1,"-"&amp;RANK(D47,$D$47:$D$53)+COUNTIF($D$47:$D$53,D47)-1,"")</f>
        <v>6</v>
      </c>
      <c r="D47" s="64">
        <f t="shared" si="1"/>
        <v>18.181818181818183</v>
      </c>
      <c r="E47" s="64">
        <f t="shared" si="2"/>
        <v>4</v>
      </c>
      <c r="F47" s="55">
        <f>'10.1'!G48</f>
        <v>0</v>
      </c>
      <c r="G47" s="56">
        <f>'10.2'!G49</f>
        <v>2</v>
      </c>
      <c r="H47" s="56">
        <f>'10.3'!G48</f>
        <v>2</v>
      </c>
      <c r="I47" s="56">
        <f>'10.4'!G48</f>
        <v>0</v>
      </c>
      <c r="J47" s="56">
        <f>'10.5'!G49</f>
        <v>0</v>
      </c>
      <c r="K47" s="56">
        <f>'10.6'!G49</f>
        <v>0</v>
      </c>
      <c r="L47" s="56">
        <f>'10.7'!G48</f>
        <v>0</v>
      </c>
      <c r="M47" s="56">
        <f>'10.8'!G48</f>
        <v>0</v>
      </c>
      <c r="N47" s="56">
        <f>'10.9'!G49</f>
        <v>0</v>
      </c>
      <c r="O47" s="56">
        <f>'10.10'!G48</f>
        <v>0</v>
      </c>
      <c r="P47" s="56">
        <f>'10.11'!G49</f>
        <v>0</v>
      </c>
    </row>
    <row r="48" spans="1:16" ht="15.75" customHeight="1">
      <c r="A48" s="47" t="s">
        <v>40</v>
      </c>
      <c r="B48" s="54" t="str">
        <f>VLOOKUP(A48,' Рейтинг (раздел 10)'!$A$6:$B$90,2,FALSE)</f>
        <v>81-84</v>
      </c>
      <c r="C48" s="61" t="str">
        <f t="shared" si="5"/>
        <v>7</v>
      </c>
      <c r="D48" s="64">
        <f t="shared" si="1"/>
        <v>9.090909090909092</v>
      </c>
      <c r="E48" s="64">
        <f t="shared" si="2"/>
        <v>2</v>
      </c>
      <c r="F48" s="55">
        <f>'10.1'!G49</f>
        <v>0</v>
      </c>
      <c r="G48" s="56">
        <f>'10.2'!G50</f>
        <v>1</v>
      </c>
      <c r="H48" s="56">
        <f>'10.3'!G49</f>
        <v>1</v>
      </c>
      <c r="I48" s="56">
        <f>'10.4'!G49</f>
        <v>0</v>
      </c>
      <c r="J48" s="56">
        <f>'10.5'!G50</f>
        <v>0</v>
      </c>
      <c r="K48" s="56">
        <f>'10.6'!G50</f>
        <v>0</v>
      </c>
      <c r="L48" s="56">
        <f>'10.7'!G49</f>
        <v>0</v>
      </c>
      <c r="M48" s="56">
        <f>'10.8'!G49</f>
        <v>0</v>
      </c>
      <c r="N48" s="56">
        <f>'10.9'!G50</f>
        <v>0</v>
      </c>
      <c r="O48" s="56">
        <f>'10.10'!G49</f>
        <v>0</v>
      </c>
      <c r="P48" s="56">
        <f>'10.11'!G50</f>
        <v>0</v>
      </c>
    </row>
    <row r="49" spans="1:16" ht="15.75" customHeight="1">
      <c r="A49" s="47" t="s">
        <v>41</v>
      </c>
      <c r="B49" s="54" t="str">
        <f>VLOOKUP(A49,' Рейтинг (раздел 10)'!$A$6:$B$90,2,FALSE)</f>
        <v>25-31</v>
      </c>
      <c r="C49" s="61" t="str">
        <f t="shared" si="5"/>
        <v>2</v>
      </c>
      <c r="D49" s="64">
        <f t="shared" si="1"/>
        <v>86.36363636363636</v>
      </c>
      <c r="E49" s="64">
        <f t="shared" si="2"/>
        <v>19</v>
      </c>
      <c r="F49" s="55">
        <f>'10.1'!G50</f>
        <v>2</v>
      </c>
      <c r="G49" s="56">
        <f>'10.2'!G51</f>
        <v>2</v>
      </c>
      <c r="H49" s="56">
        <f>'10.3'!G50</f>
        <v>2</v>
      </c>
      <c r="I49" s="56">
        <f>'10.4'!G50</f>
        <v>2</v>
      </c>
      <c r="J49" s="56">
        <f>'10.5'!G51</f>
        <v>2</v>
      </c>
      <c r="K49" s="56">
        <f>'10.6'!G51</f>
        <v>1</v>
      </c>
      <c r="L49" s="56">
        <f>'10.7'!G50</f>
        <v>2</v>
      </c>
      <c r="M49" s="56">
        <f>'10.8'!G50</f>
        <v>2</v>
      </c>
      <c r="N49" s="56">
        <f>'10.9'!G51</f>
        <v>1</v>
      </c>
      <c r="O49" s="56">
        <f>'10.10'!G50</f>
        <v>2</v>
      </c>
      <c r="P49" s="56">
        <f>'10.11'!G51</f>
        <v>1</v>
      </c>
    </row>
    <row r="50" spans="1:16" ht="15.75" customHeight="1">
      <c r="A50" s="47" t="s">
        <v>42</v>
      </c>
      <c r="B50" s="54" t="str">
        <f>VLOOKUP(A50,' Рейтинг (раздел 10)'!$A$6:$B$90,2,FALSE)</f>
        <v>46-51</v>
      </c>
      <c r="C50" s="61" t="str">
        <f t="shared" si="5"/>
        <v>3</v>
      </c>
      <c r="D50" s="64">
        <f t="shared" si="1"/>
        <v>68.18181818181817</v>
      </c>
      <c r="E50" s="64">
        <f t="shared" si="2"/>
        <v>15</v>
      </c>
      <c r="F50" s="55">
        <f>'10.1'!G51</f>
        <v>2</v>
      </c>
      <c r="G50" s="56">
        <f>'10.2'!G52</f>
        <v>2</v>
      </c>
      <c r="H50" s="56">
        <f>'10.3'!G51</f>
        <v>2</v>
      </c>
      <c r="I50" s="56">
        <f>'10.4'!G51</f>
        <v>0</v>
      </c>
      <c r="J50" s="56">
        <f>'10.5'!G52</f>
        <v>2</v>
      </c>
      <c r="K50" s="56">
        <f>'10.6'!G52</f>
        <v>1</v>
      </c>
      <c r="L50" s="56">
        <f>'10.7'!G51</f>
        <v>2</v>
      </c>
      <c r="M50" s="56">
        <f>'10.8'!G51</f>
        <v>0</v>
      </c>
      <c r="N50" s="56">
        <f>'10.9'!G52</f>
        <v>1</v>
      </c>
      <c r="O50" s="56">
        <f>'10.10'!G51</f>
        <v>2</v>
      </c>
      <c r="P50" s="56">
        <f>'10.11'!G52</f>
        <v>1</v>
      </c>
    </row>
    <row r="51" spans="1:16" ht="15.75" customHeight="1">
      <c r="A51" s="47" t="s">
        <v>92</v>
      </c>
      <c r="B51" s="54" t="str">
        <f>VLOOKUP(A51,' Рейтинг (раздел 10)'!$A$6:$B$90,2,FALSE)</f>
        <v>70-75</v>
      </c>
      <c r="C51" s="61" t="str">
        <f t="shared" si="5"/>
        <v>5</v>
      </c>
      <c r="D51" s="64">
        <f t="shared" si="1"/>
        <v>22.727272727272727</v>
      </c>
      <c r="E51" s="64">
        <f t="shared" si="2"/>
        <v>5</v>
      </c>
      <c r="F51" s="55">
        <f>'10.1'!G52</f>
        <v>0</v>
      </c>
      <c r="G51" s="56">
        <f>'10.2'!G53</f>
        <v>2</v>
      </c>
      <c r="H51" s="56">
        <f>'10.3'!G52</f>
        <v>2</v>
      </c>
      <c r="I51" s="56">
        <f>'10.4'!G52</f>
        <v>0</v>
      </c>
      <c r="J51" s="56">
        <f>'10.5'!G53</f>
        <v>1</v>
      </c>
      <c r="K51" s="56">
        <f>'10.6'!G53</f>
        <v>0</v>
      </c>
      <c r="L51" s="56">
        <f>'10.7'!G52</f>
        <v>0</v>
      </c>
      <c r="M51" s="56">
        <f>'10.8'!G52</f>
        <v>0</v>
      </c>
      <c r="N51" s="56">
        <f>'10.9'!G53</f>
        <v>0</v>
      </c>
      <c r="O51" s="56">
        <f>'10.10'!G52</f>
        <v>0</v>
      </c>
      <c r="P51" s="56">
        <f>'10.11'!G53</f>
        <v>0</v>
      </c>
    </row>
    <row r="52" spans="1:16" ht="15.75" customHeight="1">
      <c r="A52" s="47" t="s">
        <v>43</v>
      </c>
      <c r="B52" s="54" t="str">
        <f>VLOOKUP(A52,' Рейтинг (раздел 10)'!$A$6:$B$90,2,FALSE)</f>
        <v>59-60</v>
      </c>
      <c r="C52" s="61" t="str">
        <f t="shared" si="5"/>
        <v>4</v>
      </c>
      <c r="D52" s="64">
        <f t="shared" si="1"/>
        <v>45.45454545454545</v>
      </c>
      <c r="E52" s="64">
        <f t="shared" si="2"/>
        <v>10</v>
      </c>
      <c r="F52" s="55">
        <f>'10.1'!G53</f>
        <v>0</v>
      </c>
      <c r="G52" s="56">
        <f>'10.2'!G54</f>
        <v>1</v>
      </c>
      <c r="H52" s="56">
        <f>'10.3'!G53</f>
        <v>1</v>
      </c>
      <c r="I52" s="56">
        <f>'10.4'!G53</f>
        <v>1</v>
      </c>
      <c r="J52" s="56">
        <f>'10.5'!G54</f>
        <v>2</v>
      </c>
      <c r="K52" s="56">
        <f>'10.6'!G54</f>
        <v>1</v>
      </c>
      <c r="L52" s="56">
        <f>'10.7'!G53</f>
        <v>1</v>
      </c>
      <c r="M52" s="56">
        <f>'10.8'!G53</f>
        <v>1</v>
      </c>
      <c r="N52" s="56">
        <f>'10.9'!G54</f>
        <v>1</v>
      </c>
      <c r="O52" s="56">
        <f>'10.10'!G53</f>
        <v>1</v>
      </c>
      <c r="P52" s="56">
        <f>'10.11'!G54</f>
        <v>0</v>
      </c>
    </row>
    <row r="53" spans="1:16" ht="15.75" customHeight="1">
      <c r="A53" s="47" t="s">
        <v>44</v>
      </c>
      <c r="B53" s="54" t="str">
        <f>VLOOKUP(A53,' Рейтинг (раздел 10)'!$A$6:$B$90,2,FALSE)</f>
        <v>15-23</v>
      </c>
      <c r="C53" s="61" t="str">
        <f t="shared" si="5"/>
        <v>1</v>
      </c>
      <c r="D53" s="64">
        <f t="shared" si="1"/>
        <v>90.9090909090909</v>
      </c>
      <c r="E53" s="64">
        <f t="shared" si="2"/>
        <v>20</v>
      </c>
      <c r="F53" s="55">
        <f>'10.1'!G54</f>
        <v>2</v>
      </c>
      <c r="G53" s="56">
        <f>'10.2'!G55</f>
        <v>2</v>
      </c>
      <c r="H53" s="56">
        <f>'10.3'!G54</f>
        <v>2</v>
      </c>
      <c r="I53" s="56">
        <f>'10.4'!G54</f>
        <v>2</v>
      </c>
      <c r="J53" s="56">
        <f>'10.5'!G55</f>
        <v>2</v>
      </c>
      <c r="K53" s="56">
        <f>'10.6'!G55</f>
        <v>2</v>
      </c>
      <c r="L53" s="56">
        <f>'10.7'!G54</f>
        <v>2</v>
      </c>
      <c r="M53" s="56">
        <f>'10.8'!G54</f>
        <v>2</v>
      </c>
      <c r="N53" s="56">
        <f>'10.9'!G55</f>
        <v>2</v>
      </c>
      <c r="O53" s="56">
        <f>'10.10'!G54</f>
        <v>2</v>
      </c>
      <c r="P53" s="56">
        <f>'10.11'!G55</f>
        <v>0</v>
      </c>
    </row>
    <row r="54" spans="1:16" s="2" customFormat="1" ht="15.75" customHeight="1">
      <c r="A54" s="23" t="s">
        <v>45</v>
      </c>
      <c r="B54" s="57"/>
      <c r="C54" s="57"/>
      <c r="D54" s="65"/>
      <c r="E54" s="65"/>
      <c r="F54" s="59"/>
      <c r="G54" s="60"/>
      <c r="H54" s="60"/>
      <c r="I54" s="60"/>
      <c r="J54" s="60"/>
      <c r="K54" s="60"/>
      <c r="L54" s="60"/>
      <c r="M54" s="60"/>
      <c r="N54" s="60"/>
      <c r="O54" s="60"/>
      <c r="P54" s="60"/>
    </row>
    <row r="55" spans="1:16" ht="15.75" customHeight="1">
      <c r="A55" s="47" t="s">
        <v>46</v>
      </c>
      <c r="B55" s="54" t="str">
        <f>VLOOKUP(A55,' Рейтинг (раздел 10)'!$A$6:$B$90,2,FALSE)</f>
        <v>1-3</v>
      </c>
      <c r="C55" s="61" t="str">
        <f aca="true" t="shared" si="6" ref="C55:C68">RANK(D55,$D$55:$D$68)&amp;IF(COUNTIF($D$55:$D$68,D55)&gt;1,"-"&amp;RANK(D55,$D$55:$D$68)+COUNTIF($D$55:$D$68,D55)-1,"")</f>
        <v>1</v>
      </c>
      <c r="D55" s="64">
        <f t="shared" si="1"/>
        <v>100</v>
      </c>
      <c r="E55" s="64">
        <f t="shared" si="2"/>
        <v>22</v>
      </c>
      <c r="F55" s="55">
        <f>'10.1'!G56</f>
        <v>2</v>
      </c>
      <c r="G55" s="56">
        <f>'10.2'!G57</f>
        <v>2</v>
      </c>
      <c r="H55" s="56">
        <f>'10.3'!G56</f>
        <v>2</v>
      </c>
      <c r="I55" s="56">
        <f>'10.4'!G56</f>
        <v>2</v>
      </c>
      <c r="J55" s="56">
        <f>'10.5'!G57</f>
        <v>2</v>
      </c>
      <c r="K55" s="56">
        <f>'10.6'!G57</f>
        <v>2</v>
      </c>
      <c r="L55" s="56">
        <f>'10.7'!G56</f>
        <v>2</v>
      </c>
      <c r="M55" s="56">
        <f>'10.8'!G56</f>
        <v>2</v>
      </c>
      <c r="N55" s="56">
        <f>'10.9'!G57</f>
        <v>2</v>
      </c>
      <c r="O55" s="56">
        <f>'10.10'!G56</f>
        <v>2</v>
      </c>
      <c r="P55" s="56">
        <f>'10.11'!G57</f>
        <v>2</v>
      </c>
    </row>
    <row r="56" spans="1:16" ht="15.75" customHeight="1">
      <c r="A56" s="47" t="s">
        <v>47</v>
      </c>
      <c r="B56" s="54" t="str">
        <f>VLOOKUP(A56,' Рейтинг (раздел 10)'!$A$6:$B$90,2,FALSE)</f>
        <v>67-69</v>
      </c>
      <c r="C56" s="61" t="str">
        <f t="shared" si="6"/>
        <v>12-13</v>
      </c>
      <c r="D56" s="64">
        <f t="shared" si="1"/>
        <v>27.27272727272727</v>
      </c>
      <c r="E56" s="64">
        <f t="shared" si="2"/>
        <v>6</v>
      </c>
      <c r="F56" s="55">
        <f>'10.1'!G57</f>
        <v>0</v>
      </c>
      <c r="G56" s="56">
        <f>'10.2'!G58</f>
        <v>2</v>
      </c>
      <c r="H56" s="56">
        <f>'10.3'!G57</f>
        <v>2</v>
      </c>
      <c r="I56" s="56">
        <f>'10.4'!G57</f>
        <v>0</v>
      </c>
      <c r="J56" s="56">
        <f>'10.5'!G58</f>
        <v>2</v>
      </c>
      <c r="K56" s="56">
        <f>'10.6'!G58</f>
        <v>0</v>
      </c>
      <c r="L56" s="56">
        <f>'10.7'!G57</f>
        <v>0</v>
      </c>
      <c r="M56" s="56">
        <f>'10.8'!G57</f>
        <v>0</v>
      </c>
      <c r="N56" s="56">
        <f>'10.9'!G58</f>
        <v>0</v>
      </c>
      <c r="O56" s="56">
        <f>'10.10'!G57</f>
        <v>0</v>
      </c>
      <c r="P56" s="56">
        <f>'10.11'!G58</f>
        <v>0</v>
      </c>
    </row>
    <row r="57" spans="1:16" ht="15.75" customHeight="1">
      <c r="A57" s="47" t="s">
        <v>48</v>
      </c>
      <c r="B57" s="54" t="str">
        <f>VLOOKUP(A57,' Рейтинг (раздел 10)'!$A$6:$B$90,2,FALSE)</f>
        <v>57-58</v>
      </c>
      <c r="C57" s="61" t="str">
        <f t="shared" si="6"/>
        <v>10</v>
      </c>
      <c r="D57" s="64">
        <f t="shared" si="1"/>
        <v>54.54545454545454</v>
      </c>
      <c r="E57" s="64">
        <f t="shared" si="2"/>
        <v>12</v>
      </c>
      <c r="F57" s="55">
        <f>'10.1'!G58</f>
        <v>2</v>
      </c>
      <c r="G57" s="56">
        <f>'10.2'!G59</f>
        <v>2</v>
      </c>
      <c r="H57" s="56">
        <f>'10.3'!G58</f>
        <v>2</v>
      </c>
      <c r="I57" s="56">
        <f>'10.4'!G58</f>
        <v>0</v>
      </c>
      <c r="J57" s="56">
        <f>'10.5'!G59</f>
        <v>1</v>
      </c>
      <c r="K57" s="56">
        <f>'10.6'!G59</f>
        <v>2</v>
      </c>
      <c r="L57" s="56">
        <f>'10.7'!G58</f>
        <v>0</v>
      </c>
      <c r="M57" s="56">
        <f>'10.8'!G58</f>
        <v>0</v>
      </c>
      <c r="N57" s="56">
        <f>'10.9'!G59</f>
        <v>2</v>
      </c>
      <c r="O57" s="56">
        <f>'10.10'!G58</f>
        <v>0</v>
      </c>
      <c r="P57" s="56">
        <f>'10.11'!G59</f>
        <v>1</v>
      </c>
    </row>
    <row r="58" spans="1:16" ht="15.75" customHeight="1">
      <c r="A58" s="47" t="s">
        <v>49</v>
      </c>
      <c r="B58" s="54" t="str">
        <f>VLOOKUP(A58,' Рейтинг (раздел 10)'!$A$6:$B$90,2,FALSE)</f>
        <v>61</v>
      </c>
      <c r="C58" s="61" t="str">
        <f t="shared" si="6"/>
        <v>11</v>
      </c>
      <c r="D58" s="64">
        <f t="shared" si="1"/>
        <v>40.909090909090914</v>
      </c>
      <c r="E58" s="64">
        <f t="shared" si="2"/>
        <v>9</v>
      </c>
      <c r="F58" s="55">
        <f>'10.1'!G59</f>
        <v>0</v>
      </c>
      <c r="G58" s="56">
        <f>'10.2'!G60</f>
        <v>2</v>
      </c>
      <c r="H58" s="56">
        <f>'10.3'!G59</f>
        <v>1</v>
      </c>
      <c r="I58" s="56">
        <f>'10.4'!G59</f>
        <v>0</v>
      </c>
      <c r="J58" s="56">
        <f>'10.5'!G60</f>
        <v>2</v>
      </c>
      <c r="K58" s="56">
        <f>'10.6'!G60</f>
        <v>2</v>
      </c>
      <c r="L58" s="56">
        <f>'10.7'!G59</f>
        <v>0</v>
      </c>
      <c r="M58" s="56">
        <f>'10.8'!G59</f>
        <v>0</v>
      </c>
      <c r="N58" s="56">
        <f>'10.9'!G60</f>
        <v>2</v>
      </c>
      <c r="O58" s="56">
        <f>'10.10'!G59</f>
        <v>0</v>
      </c>
      <c r="P58" s="56">
        <f>'10.11'!G60</f>
        <v>0</v>
      </c>
    </row>
    <row r="59" spans="1:16" ht="15.75" customHeight="1">
      <c r="A59" s="47" t="s">
        <v>50</v>
      </c>
      <c r="B59" s="54" t="str">
        <f>VLOOKUP(A59,' Рейтинг (раздел 10)'!$A$6:$B$90,2,FALSE)</f>
        <v>25-31</v>
      </c>
      <c r="C59" s="61" t="str">
        <f t="shared" si="6"/>
        <v>6-7</v>
      </c>
      <c r="D59" s="64">
        <f t="shared" si="1"/>
        <v>86.36363636363636</v>
      </c>
      <c r="E59" s="64">
        <f t="shared" si="2"/>
        <v>19</v>
      </c>
      <c r="F59" s="55">
        <f>'10.1'!G60</f>
        <v>2</v>
      </c>
      <c r="G59" s="56">
        <f>'10.2'!G61</f>
        <v>2</v>
      </c>
      <c r="H59" s="56">
        <f>'10.3'!G60</f>
        <v>2</v>
      </c>
      <c r="I59" s="56">
        <f>'10.4'!G60</f>
        <v>2</v>
      </c>
      <c r="J59" s="56">
        <f>'10.5'!G61</f>
        <v>2</v>
      </c>
      <c r="K59" s="56">
        <f>'10.6'!G61</f>
        <v>2</v>
      </c>
      <c r="L59" s="56">
        <f>'10.7'!G60</f>
        <v>2</v>
      </c>
      <c r="M59" s="56">
        <f>'10.8'!G60</f>
        <v>2</v>
      </c>
      <c r="N59" s="56">
        <f>'10.9'!G61</f>
        <v>1</v>
      </c>
      <c r="O59" s="56">
        <f>'10.10'!G60</f>
        <v>2</v>
      </c>
      <c r="P59" s="56">
        <f>'10.11'!G61</f>
        <v>0</v>
      </c>
    </row>
    <row r="60" spans="1:16" ht="15.75" customHeight="1">
      <c r="A60" s="47" t="s">
        <v>51</v>
      </c>
      <c r="B60" s="54" t="str">
        <f>VLOOKUP(A60,' Рейтинг (раздел 10)'!$A$6:$B$90,2,FALSE)</f>
        <v>4-13</v>
      </c>
      <c r="C60" s="61" t="str">
        <f t="shared" si="6"/>
        <v>2-3</v>
      </c>
      <c r="D60" s="64">
        <f t="shared" si="1"/>
        <v>95.45454545454545</v>
      </c>
      <c r="E60" s="64">
        <f t="shared" si="2"/>
        <v>21</v>
      </c>
      <c r="F60" s="55">
        <f>'10.1'!G61</f>
        <v>2</v>
      </c>
      <c r="G60" s="56">
        <f>'10.2'!G62</f>
        <v>2</v>
      </c>
      <c r="H60" s="56">
        <f>'10.3'!G61</f>
        <v>2</v>
      </c>
      <c r="I60" s="56">
        <f>'10.4'!G61</f>
        <v>2</v>
      </c>
      <c r="J60" s="56">
        <f>'10.5'!G62</f>
        <v>2</v>
      </c>
      <c r="K60" s="56">
        <f>'10.6'!G62</f>
        <v>2</v>
      </c>
      <c r="L60" s="56">
        <f>'10.7'!G61</f>
        <v>2</v>
      </c>
      <c r="M60" s="56">
        <f>'10.8'!G61</f>
        <v>2</v>
      </c>
      <c r="N60" s="56">
        <f>'10.9'!G62</f>
        <v>2</v>
      </c>
      <c r="O60" s="56">
        <f>'10.10'!G61</f>
        <v>2</v>
      </c>
      <c r="P60" s="56">
        <f>'10.11'!G62</f>
        <v>1</v>
      </c>
    </row>
    <row r="61" spans="1:16" ht="15.75" customHeight="1">
      <c r="A61" s="47" t="s">
        <v>52</v>
      </c>
      <c r="B61" s="54" t="str">
        <f>VLOOKUP(A61,' Рейтинг (раздел 10)'!$A$6:$B$90,2,FALSE)</f>
        <v>53-54</v>
      </c>
      <c r="C61" s="61" t="str">
        <f t="shared" si="6"/>
        <v>9</v>
      </c>
      <c r="D61" s="64">
        <f t="shared" si="1"/>
        <v>63.63636363636363</v>
      </c>
      <c r="E61" s="64">
        <f t="shared" si="2"/>
        <v>14</v>
      </c>
      <c r="F61" s="55">
        <f>'10.1'!G62</f>
        <v>2</v>
      </c>
      <c r="G61" s="56">
        <f>'10.2'!G63</f>
        <v>2</v>
      </c>
      <c r="H61" s="56">
        <f>'10.3'!G62</f>
        <v>2</v>
      </c>
      <c r="I61" s="56">
        <f>'10.4'!G62</f>
        <v>2</v>
      </c>
      <c r="J61" s="56">
        <f>'10.5'!G63</f>
        <v>2</v>
      </c>
      <c r="K61" s="56">
        <f>'10.6'!G63</f>
        <v>1</v>
      </c>
      <c r="L61" s="56">
        <f>'10.7'!G62</f>
        <v>0</v>
      </c>
      <c r="M61" s="56">
        <f>'10.8'!G62</f>
        <v>2</v>
      </c>
      <c r="N61" s="56">
        <f>'10.9'!G63</f>
        <v>1</v>
      </c>
      <c r="O61" s="56">
        <f>'10.10'!G62</f>
        <v>0</v>
      </c>
      <c r="P61" s="56">
        <f>'10.11'!G63</f>
        <v>0</v>
      </c>
    </row>
    <row r="62" spans="1:16" ht="15.75" customHeight="1">
      <c r="A62" s="47" t="s">
        <v>53</v>
      </c>
      <c r="B62" s="54" t="str">
        <f>VLOOKUP(A62,' Рейтинг (раздел 10)'!$A$6:$B$90,2,FALSE)</f>
        <v>76-79</v>
      </c>
      <c r="C62" s="61" t="str">
        <f t="shared" si="6"/>
        <v>14</v>
      </c>
      <c r="D62" s="64">
        <f t="shared" si="1"/>
        <v>18.181818181818183</v>
      </c>
      <c r="E62" s="64">
        <f t="shared" si="2"/>
        <v>4</v>
      </c>
      <c r="F62" s="55">
        <f>'10.1'!G63</f>
        <v>0</v>
      </c>
      <c r="G62" s="56">
        <f>'10.2'!G64</f>
        <v>0</v>
      </c>
      <c r="H62" s="56">
        <f>'10.3'!G63</f>
        <v>0</v>
      </c>
      <c r="I62" s="56">
        <f>'10.4'!G63</f>
        <v>2</v>
      </c>
      <c r="J62" s="56">
        <f>'10.5'!G64</f>
        <v>2</v>
      </c>
      <c r="K62" s="56">
        <f>'10.6'!G64</f>
        <v>0</v>
      </c>
      <c r="L62" s="56">
        <f>'10.7'!G63</f>
        <v>0</v>
      </c>
      <c r="M62" s="56">
        <f>'10.8'!G63</f>
        <v>0</v>
      </c>
      <c r="N62" s="56">
        <f>'10.9'!G64</f>
        <v>0</v>
      </c>
      <c r="O62" s="56">
        <f>'10.10'!G63</f>
        <v>0</v>
      </c>
      <c r="P62" s="56">
        <f>'10.11'!G64</f>
        <v>0</v>
      </c>
    </row>
    <row r="63" spans="1:16" ht="15.75" customHeight="1">
      <c r="A63" s="47" t="s">
        <v>54</v>
      </c>
      <c r="B63" s="54" t="str">
        <f>VLOOKUP(A63,' Рейтинг (раздел 10)'!$A$6:$B$90,2,FALSE)</f>
        <v>15-23</v>
      </c>
      <c r="C63" s="61" t="str">
        <f t="shared" si="6"/>
        <v>4-5</v>
      </c>
      <c r="D63" s="64">
        <f t="shared" si="1"/>
        <v>90.9090909090909</v>
      </c>
      <c r="E63" s="64">
        <f t="shared" si="2"/>
        <v>20</v>
      </c>
      <c r="F63" s="55">
        <f>'10.1'!G64</f>
        <v>2</v>
      </c>
      <c r="G63" s="56">
        <f>'10.2'!G65</f>
        <v>2</v>
      </c>
      <c r="H63" s="56">
        <f>'10.3'!G64</f>
        <v>2</v>
      </c>
      <c r="I63" s="56">
        <f>'10.4'!G64</f>
        <v>2</v>
      </c>
      <c r="J63" s="56">
        <f>'10.5'!G65</f>
        <v>2</v>
      </c>
      <c r="K63" s="56">
        <f>'10.6'!G65</f>
        <v>2</v>
      </c>
      <c r="L63" s="56">
        <f>'10.7'!G64</f>
        <v>2</v>
      </c>
      <c r="M63" s="56">
        <f>'10.8'!G64</f>
        <v>2</v>
      </c>
      <c r="N63" s="56">
        <f>'10.9'!G65</f>
        <v>2</v>
      </c>
      <c r="O63" s="56">
        <f>'10.10'!G64</f>
        <v>2</v>
      </c>
      <c r="P63" s="56">
        <f>'10.11'!G65</f>
        <v>0</v>
      </c>
    </row>
    <row r="64" spans="1:16" ht="15.75" customHeight="1">
      <c r="A64" s="47" t="s">
        <v>55</v>
      </c>
      <c r="B64" s="54" t="str">
        <f>VLOOKUP(A64,' Рейтинг (раздел 10)'!$A$6:$B$90,2,FALSE)</f>
        <v>4-13</v>
      </c>
      <c r="C64" s="61" t="str">
        <f t="shared" si="6"/>
        <v>2-3</v>
      </c>
      <c r="D64" s="64">
        <f t="shared" si="1"/>
        <v>95.45454545454545</v>
      </c>
      <c r="E64" s="64">
        <f t="shared" si="2"/>
        <v>21</v>
      </c>
      <c r="F64" s="55">
        <f>'10.1'!G65</f>
        <v>2</v>
      </c>
      <c r="G64" s="56">
        <f>'10.2'!G66</f>
        <v>2</v>
      </c>
      <c r="H64" s="56">
        <f>'10.3'!G65</f>
        <v>2</v>
      </c>
      <c r="I64" s="56">
        <f>'10.4'!G65</f>
        <v>2</v>
      </c>
      <c r="J64" s="56">
        <f>'10.5'!G66</f>
        <v>2</v>
      </c>
      <c r="K64" s="56">
        <f>'10.6'!G66</f>
        <v>2</v>
      </c>
      <c r="L64" s="56">
        <f>'10.7'!G65</f>
        <v>2</v>
      </c>
      <c r="M64" s="56">
        <f>'10.8'!G65</f>
        <v>2</v>
      </c>
      <c r="N64" s="56">
        <f>'10.9'!G66</f>
        <v>2</v>
      </c>
      <c r="O64" s="56">
        <f>'10.10'!G65</f>
        <v>2</v>
      </c>
      <c r="P64" s="56">
        <f>'10.11'!G66</f>
        <v>1</v>
      </c>
    </row>
    <row r="65" spans="1:16" ht="15.75" customHeight="1">
      <c r="A65" s="47" t="s">
        <v>56</v>
      </c>
      <c r="B65" s="54" t="str">
        <f>VLOOKUP(A65,' Рейтинг (раздел 10)'!$A$6:$B$90,2,FALSE)</f>
        <v>25-31</v>
      </c>
      <c r="C65" s="61" t="str">
        <f t="shared" si="6"/>
        <v>6-7</v>
      </c>
      <c r="D65" s="64">
        <f t="shared" si="1"/>
        <v>86.36363636363636</v>
      </c>
      <c r="E65" s="64">
        <f t="shared" si="2"/>
        <v>19</v>
      </c>
      <c r="F65" s="55">
        <f>'10.1'!G66</f>
        <v>2</v>
      </c>
      <c r="G65" s="56">
        <f>'10.2'!G67</f>
        <v>2</v>
      </c>
      <c r="H65" s="56">
        <f>'10.3'!G66</f>
        <v>2</v>
      </c>
      <c r="I65" s="56">
        <f>'10.4'!G66</f>
        <v>2</v>
      </c>
      <c r="J65" s="56">
        <f>'10.5'!G67</f>
        <v>2</v>
      </c>
      <c r="K65" s="56">
        <f>'10.6'!G67</f>
        <v>2</v>
      </c>
      <c r="L65" s="56">
        <f>'10.7'!G66</f>
        <v>2</v>
      </c>
      <c r="M65" s="56">
        <f>'10.8'!G66</f>
        <v>2</v>
      </c>
      <c r="N65" s="56">
        <f>'10.9'!G67</f>
        <v>1</v>
      </c>
      <c r="O65" s="56">
        <f>'10.10'!G66</f>
        <v>2</v>
      </c>
      <c r="P65" s="56">
        <f>'10.11'!G67</f>
        <v>0</v>
      </c>
    </row>
    <row r="66" spans="1:16" ht="15.75" customHeight="1">
      <c r="A66" s="47" t="s">
        <v>57</v>
      </c>
      <c r="B66" s="54" t="str">
        <f>VLOOKUP(A66,' Рейтинг (раздел 10)'!$A$6:$B$90,2,FALSE)</f>
        <v>67-69</v>
      </c>
      <c r="C66" s="61" t="str">
        <f t="shared" si="6"/>
        <v>12-13</v>
      </c>
      <c r="D66" s="64">
        <f t="shared" si="1"/>
        <v>27.27272727272727</v>
      </c>
      <c r="E66" s="64">
        <f t="shared" si="2"/>
        <v>6</v>
      </c>
      <c r="F66" s="55">
        <f>'10.1'!G67</f>
        <v>0</v>
      </c>
      <c r="G66" s="56">
        <f>'10.2'!G68</f>
        <v>2</v>
      </c>
      <c r="H66" s="56">
        <f>'10.3'!G67</f>
        <v>2</v>
      </c>
      <c r="I66" s="56">
        <f>'10.4'!G67</f>
        <v>0</v>
      </c>
      <c r="J66" s="56">
        <f>'10.5'!G68</f>
        <v>2</v>
      </c>
      <c r="K66" s="56">
        <f>'10.6'!G68</f>
        <v>0</v>
      </c>
      <c r="L66" s="56">
        <f>'10.7'!G67</f>
        <v>0</v>
      </c>
      <c r="M66" s="56">
        <f>'10.8'!G67</f>
        <v>0</v>
      </c>
      <c r="N66" s="56">
        <f>'10.9'!G68</f>
        <v>0</v>
      </c>
      <c r="O66" s="56">
        <f>'10.10'!G67</f>
        <v>0</v>
      </c>
      <c r="P66" s="56">
        <f>'10.11'!G68</f>
        <v>0</v>
      </c>
    </row>
    <row r="67" spans="1:16" ht="15.75" customHeight="1">
      <c r="A67" s="47" t="s">
        <v>58</v>
      </c>
      <c r="B67" s="54" t="str">
        <f>VLOOKUP(A67,' Рейтинг (раздел 10)'!$A$6:$B$90,2,FALSE)</f>
        <v>15-23</v>
      </c>
      <c r="C67" s="61" t="str">
        <f t="shared" si="6"/>
        <v>4-5</v>
      </c>
      <c r="D67" s="64">
        <f t="shared" si="1"/>
        <v>90.9090909090909</v>
      </c>
      <c r="E67" s="64">
        <f t="shared" si="2"/>
        <v>20</v>
      </c>
      <c r="F67" s="55">
        <f>'10.1'!G68</f>
        <v>2</v>
      </c>
      <c r="G67" s="56">
        <f>'10.2'!G69</f>
        <v>2</v>
      </c>
      <c r="H67" s="56">
        <f>'10.3'!G68</f>
        <v>2</v>
      </c>
      <c r="I67" s="56">
        <f>'10.4'!G68</f>
        <v>2</v>
      </c>
      <c r="J67" s="56">
        <f>'10.5'!G69</f>
        <v>2</v>
      </c>
      <c r="K67" s="56">
        <f>'10.6'!G69</f>
        <v>2</v>
      </c>
      <c r="L67" s="56">
        <f>'10.7'!G68</f>
        <v>2</v>
      </c>
      <c r="M67" s="56">
        <f>'10.8'!G68</f>
        <v>2</v>
      </c>
      <c r="N67" s="56">
        <f>'10.9'!G69</f>
        <v>2</v>
      </c>
      <c r="O67" s="56">
        <f>'10.10'!G68</f>
        <v>2</v>
      </c>
      <c r="P67" s="56">
        <f>'10.11'!G69</f>
        <v>0</v>
      </c>
    </row>
    <row r="68" spans="1:16" ht="15.75" customHeight="1">
      <c r="A68" s="47" t="s">
        <v>59</v>
      </c>
      <c r="B68" s="54" t="str">
        <f>VLOOKUP(A68,' Рейтинг (раздел 10)'!$A$6:$B$90,2,FALSE)</f>
        <v>32-39</v>
      </c>
      <c r="C68" s="61" t="str">
        <f t="shared" si="6"/>
        <v>8</v>
      </c>
      <c r="D68" s="64">
        <f t="shared" si="1"/>
        <v>81.81818181818183</v>
      </c>
      <c r="E68" s="64">
        <f t="shared" si="2"/>
        <v>18</v>
      </c>
      <c r="F68" s="55">
        <f>'10.1'!G69</f>
        <v>2</v>
      </c>
      <c r="G68" s="56">
        <f>'10.2'!G70</f>
        <v>2</v>
      </c>
      <c r="H68" s="56">
        <f>'10.3'!G69</f>
        <v>2</v>
      </c>
      <c r="I68" s="56">
        <f>'10.4'!G69</f>
        <v>2</v>
      </c>
      <c r="J68" s="56">
        <f>'10.5'!G70</f>
        <v>2</v>
      </c>
      <c r="K68" s="56">
        <f>'10.6'!G70</f>
        <v>2</v>
      </c>
      <c r="L68" s="56">
        <f>'10.7'!G69</f>
        <v>2</v>
      </c>
      <c r="M68" s="56">
        <f>'10.8'!G69</f>
        <v>2</v>
      </c>
      <c r="N68" s="56">
        <f>'10.9'!G70</f>
        <v>0</v>
      </c>
      <c r="O68" s="56">
        <f>'10.10'!G69</f>
        <v>2</v>
      </c>
      <c r="P68" s="56">
        <f>'10.11'!G70</f>
        <v>0</v>
      </c>
    </row>
    <row r="69" spans="1:16" ht="15.75" customHeight="1">
      <c r="A69" s="23" t="s">
        <v>60</v>
      </c>
      <c r="B69" s="57"/>
      <c r="C69" s="57"/>
      <c r="D69" s="65"/>
      <c r="E69" s="65"/>
      <c r="F69" s="59"/>
      <c r="G69" s="60"/>
      <c r="H69" s="60"/>
      <c r="I69" s="60"/>
      <c r="J69" s="60"/>
      <c r="K69" s="60"/>
      <c r="L69" s="60"/>
      <c r="M69" s="60"/>
      <c r="N69" s="60"/>
      <c r="O69" s="60"/>
      <c r="P69" s="60"/>
    </row>
    <row r="70" spans="1:16" ht="15.75" customHeight="1">
      <c r="A70" s="47" t="s">
        <v>61</v>
      </c>
      <c r="B70" s="54" t="str">
        <f>VLOOKUP(A70,' Рейтинг (раздел 10)'!$A$6:$B$90,2,FALSE)</f>
        <v>62-63</v>
      </c>
      <c r="C70" s="61" t="str">
        <f aca="true" t="shared" si="7" ref="C70:C75">RANK(D70,$D$70:$D$75)&amp;IF(COUNTIF($D$70:$D$75,D70)&gt;1,"-"&amp;RANK(D70,$D$70:$D$75)+COUNTIF($D$70:$D$75,D70)-1,"")</f>
        <v>4</v>
      </c>
      <c r="D70" s="64">
        <f t="shared" si="1"/>
        <v>36.36363636363637</v>
      </c>
      <c r="E70" s="64">
        <f t="shared" si="2"/>
        <v>8</v>
      </c>
      <c r="F70" s="55">
        <f>'10.1'!G71</f>
        <v>2</v>
      </c>
      <c r="G70" s="56">
        <f>'10.2'!G72</f>
        <v>2</v>
      </c>
      <c r="H70" s="56">
        <f>'10.3'!G71</f>
        <v>2</v>
      </c>
      <c r="I70" s="56">
        <f>'10.4'!G71</f>
        <v>0</v>
      </c>
      <c r="J70" s="56">
        <f>'10.5'!G72</f>
        <v>1</v>
      </c>
      <c r="K70" s="56">
        <f>'10.6'!G72</f>
        <v>0.5</v>
      </c>
      <c r="L70" s="56">
        <f>'10.7'!G71</f>
        <v>0</v>
      </c>
      <c r="M70" s="56">
        <f>'10.8'!G71</f>
        <v>0</v>
      </c>
      <c r="N70" s="56">
        <f>'10.9'!G72</f>
        <v>0.5</v>
      </c>
      <c r="O70" s="56">
        <f>'10.10'!G71</f>
        <v>0</v>
      </c>
      <c r="P70" s="56">
        <f>'10.11'!G72</f>
        <v>0</v>
      </c>
    </row>
    <row r="71" spans="1:16" ht="15.75" customHeight="1">
      <c r="A71" s="47" t="s">
        <v>62</v>
      </c>
      <c r="B71" s="54" t="str">
        <f>VLOOKUP(A71,' Рейтинг (раздел 10)'!$A$6:$B$90,2,FALSE)</f>
        <v>25-31</v>
      </c>
      <c r="C71" s="61" t="str">
        <f t="shared" si="7"/>
        <v>3</v>
      </c>
      <c r="D71" s="64">
        <f t="shared" si="1"/>
        <v>86.36363636363636</v>
      </c>
      <c r="E71" s="64">
        <f t="shared" si="2"/>
        <v>19</v>
      </c>
      <c r="F71" s="55">
        <f>'10.1'!G72</f>
        <v>1</v>
      </c>
      <c r="G71" s="56">
        <f>'10.2'!G73</f>
        <v>2</v>
      </c>
      <c r="H71" s="56">
        <f>'10.3'!G72</f>
        <v>2</v>
      </c>
      <c r="I71" s="56">
        <f>'10.4'!G72</f>
        <v>2</v>
      </c>
      <c r="J71" s="56">
        <f>'10.5'!G73</f>
        <v>2</v>
      </c>
      <c r="K71" s="56">
        <f>'10.6'!G73</f>
        <v>2</v>
      </c>
      <c r="L71" s="56">
        <f>'10.7'!G72</f>
        <v>2</v>
      </c>
      <c r="M71" s="56">
        <f>'10.8'!G72</f>
        <v>2</v>
      </c>
      <c r="N71" s="56">
        <f>'10.9'!G73</f>
        <v>2</v>
      </c>
      <c r="O71" s="56">
        <f>'10.10'!G72</f>
        <v>2</v>
      </c>
      <c r="P71" s="56">
        <f>'10.11'!G73</f>
        <v>0</v>
      </c>
    </row>
    <row r="72" spans="1:16" ht="15.75" customHeight="1">
      <c r="A72" s="47" t="s">
        <v>63</v>
      </c>
      <c r="B72" s="54" t="str">
        <f>VLOOKUP(A72,' Рейтинг (раздел 10)'!$A$6:$B$90,2,FALSE)</f>
        <v>70-75</v>
      </c>
      <c r="C72" s="61" t="str">
        <f t="shared" si="7"/>
        <v>6</v>
      </c>
      <c r="D72" s="64">
        <f aca="true" t="shared" si="8" ref="D72:D98">E72/$E$5*100</f>
        <v>22.727272727272727</v>
      </c>
      <c r="E72" s="64">
        <f aca="true" t="shared" si="9" ref="E72:E98">SUM(F72:P72)</f>
        <v>5</v>
      </c>
      <c r="F72" s="55">
        <f>'10.1'!G73</f>
        <v>0</v>
      </c>
      <c r="G72" s="56">
        <f>'10.2'!G74</f>
        <v>2</v>
      </c>
      <c r="H72" s="56">
        <f>'10.3'!G73</f>
        <v>2</v>
      </c>
      <c r="I72" s="56">
        <f>'10.4'!G73</f>
        <v>0</v>
      </c>
      <c r="J72" s="56">
        <f>'10.5'!G74</f>
        <v>1</v>
      </c>
      <c r="K72" s="56">
        <f>'10.6'!G74</f>
        <v>0</v>
      </c>
      <c r="L72" s="56">
        <f>'10.7'!G73</f>
        <v>0</v>
      </c>
      <c r="M72" s="56">
        <f>'10.8'!G73</f>
        <v>0</v>
      </c>
      <c r="N72" s="56">
        <f>'10.9'!G74</f>
        <v>0</v>
      </c>
      <c r="O72" s="56">
        <f>'10.10'!G73</f>
        <v>0</v>
      </c>
      <c r="P72" s="56">
        <f>'10.11'!G74</f>
        <v>0</v>
      </c>
    </row>
    <row r="73" spans="1:16" ht="15.75" customHeight="1">
      <c r="A73" s="47" t="s">
        <v>64</v>
      </c>
      <c r="B73" s="54" t="str">
        <f>VLOOKUP(A73,' Рейтинг (раздел 10)'!$A$6:$B$90,2,FALSE)</f>
        <v>65-66</v>
      </c>
      <c r="C73" s="61" t="str">
        <f t="shared" si="7"/>
        <v>5</v>
      </c>
      <c r="D73" s="64">
        <f t="shared" si="8"/>
        <v>31.818181818181817</v>
      </c>
      <c r="E73" s="64">
        <f t="shared" si="9"/>
        <v>7</v>
      </c>
      <c r="F73" s="55">
        <f>'10.1'!G74</f>
        <v>1</v>
      </c>
      <c r="G73" s="56">
        <f>'10.2'!G75</f>
        <v>2</v>
      </c>
      <c r="H73" s="56">
        <f>'10.3'!G74</f>
        <v>2</v>
      </c>
      <c r="I73" s="56">
        <f>'10.4'!G74</f>
        <v>0</v>
      </c>
      <c r="J73" s="56">
        <f>'10.5'!G75</f>
        <v>2</v>
      </c>
      <c r="K73" s="56">
        <f>'10.6'!G75</f>
        <v>0</v>
      </c>
      <c r="L73" s="56">
        <f>'10.7'!G74</f>
        <v>0</v>
      </c>
      <c r="M73" s="56">
        <f>'10.8'!G74</f>
        <v>0</v>
      </c>
      <c r="N73" s="56">
        <f>'10.9'!G75</f>
        <v>0</v>
      </c>
      <c r="O73" s="56">
        <f>'10.10'!G74</f>
        <v>0</v>
      </c>
      <c r="P73" s="56">
        <f>'10.11'!G75</f>
        <v>0</v>
      </c>
    </row>
    <row r="74" spans="1:16" ht="15.75" customHeight="1">
      <c r="A74" s="96" t="s">
        <v>65</v>
      </c>
      <c r="B74" s="54" t="str">
        <f>VLOOKUP(A74,' Рейтинг (раздел 10)'!$A$6:$B$90,2,FALSE)</f>
        <v>1-3</v>
      </c>
      <c r="C74" s="61" t="str">
        <f t="shared" si="7"/>
        <v>1</v>
      </c>
      <c r="D74" s="64">
        <f t="shared" si="8"/>
        <v>100</v>
      </c>
      <c r="E74" s="64">
        <f t="shared" si="9"/>
        <v>22</v>
      </c>
      <c r="F74" s="55">
        <f>'10.1'!G75</f>
        <v>2</v>
      </c>
      <c r="G74" s="56">
        <f>'10.2'!G76</f>
        <v>2</v>
      </c>
      <c r="H74" s="56">
        <f>'10.3'!G75</f>
        <v>2</v>
      </c>
      <c r="I74" s="56">
        <f>'10.4'!G75</f>
        <v>2</v>
      </c>
      <c r="J74" s="56">
        <f>'10.5'!G76</f>
        <v>2</v>
      </c>
      <c r="K74" s="56">
        <f>'10.6'!G76</f>
        <v>2</v>
      </c>
      <c r="L74" s="56">
        <f>'10.7'!G75</f>
        <v>2</v>
      </c>
      <c r="M74" s="56">
        <f>'10.8'!G75</f>
        <v>2</v>
      </c>
      <c r="N74" s="56">
        <f>'10.9'!G76</f>
        <v>2</v>
      </c>
      <c r="O74" s="56">
        <f>'10.10'!G75</f>
        <v>2</v>
      </c>
      <c r="P74" s="56">
        <f>'10.11'!G76</f>
        <v>2</v>
      </c>
    </row>
    <row r="75" spans="1:16" ht="15.75" customHeight="1">
      <c r="A75" s="47" t="s">
        <v>66</v>
      </c>
      <c r="B75" s="54" t="str">
        <f>VLOOKUP(A75,' Рейтинг (раздел 10)'!$A$6:$B$90,2,FALSE)</f>
        <v>4-13</v>
      </c>
      <c r="C75" s="61" t="str">
        <f t="shared" si="7"/>
        <v>2</v>
      </c>
      <c r="D75" s="64">
        <f t="shared" si="8"/>
        <v>95.45454545454545</v>
      </c>
      <c r="E75" s="64">
        <f t="shared" si="9"/>
        <v>21</v>
      </c>
      <c r="F75" s="55">
        <f>'10.1'!G76</f>
        <v>2</v>
      </c>
      <c r="G75" s="56">
        <f>'10.2'!G77</f>
        <v>2</v>
      </c>
      <c r="H75" s="56">
        <f>'10.3'!G76</f>
        <v>2</v>
      </c>
      <c r="I75" s="56">
        <f>'10.4'!G76</f>
        <v>2</v>
      </c>
      <c r="J75" s="56">
        <f>'10.5'!G77</f>
        <v>2</v>
      </c>
      <c r="K75" s="56">
        <f>'10.6'!G77</f>
        <v>2</v>
      </c>
      <c r="L75" s="56">
        <f>'10.7'!G76</f>
        <v>2</v>
      </c>
      <c r="M75" s="56">
        <f>'10.8'!G76</f>
        <v>2</v>
      </c>
      <c r="N75" s="56">
        <f>'10.9'!G77</f>
        <v>2</v>
      </c>
      <c r="O75" s="56">
        <f>'10.10'!G76</f>
        <v>2</v>
      </c>
      <c r="P75" s="56">
        <f>'10.11'!G77</f>
        <v>1</v>
      </c>
    </row>
    <row r="76" spans="1:16" ht="15.75" customHeight="1">
      <c r="A76" s="23" t="s">
        <v>67</v>
      </c>
      <c r="B76" s="57"/>
      <c r="C76" s="57"/>
      <c r="D76" s="65"/>
      <c r="E76" s="65"/>
      <c r="F76" s="59"/>
      <c r="G76" s="60"/>
      <c r="H76" s="60"/>
      <c r="I76" s="60"/>
      <c r="J76" s="60"/>
      <c r="K76" s="60"/>
      <c r="L76" s="60"/>
      <c r="M76" s="60"/>
      <c r="N76" s="60"/>
      <c r="O76" s="60"/>
      <c r="P76" s="60"/>
    </row>
    <row r="77" spans="1:16" ht="15.75" customHeight="1">
      <c r="A77" s="47" t="s">
        <v>68</v>
      </c>
      <c r="B77" s="54" t="str">
        <f>VLOOKUP(A77,' Рейтинг (раздел 10)'!$A$6:$B$90,2,FALSE)</f>
        <v>15-23</v>
      </c>
      <c r="C77" s="61" t="str">
        <f aca="true" t="shared" si="10" ref="C77:C88">RANK(D77,$D$77:$D$88)&amp;IF(COUNTIF($D$77:$D$88,D77)&gt;1,"-"&amp;RANK(D77,$D$77:$D$88)+COUNTIF($D$77:$D$88,D77)-1,"")</f>
        <v>3-4</v>
      </c>
      <c r="D77" s="64">
        <f t="shared" si="8"/>
        <v>90.9090909090909</v>
      </c>
      <c r="E77" s="64">
        <f t="shared" si="9"/>
        <v>20</v>
      </c>
      <c r="F77" s="55">
        <f>'10.1'!G78</f>
        <v>2</v>
      </c>
      <c r="G77" s="56">
        <f>'10.2'!G79</f>
        <v>2</v>
      </c>
      <c r="H77" s="56">
        <f>'10.3'!G78</f>
        <v>2</v>
      </c>
      <c r="I77" s="56">
        <f>'10.4'!G78</f>
        <v>2</v>
      </c>
      <c r="J77" s="56">
        <f>'10.5'!G79</f>
        <v>2</v>
      </c>
      <c r="K77" s="56">
        <f>'10.6'!G79</f>
        <v>2</v>
      </c>
      <c r="L77" s="56">
        <f>'10.7'!G78</f>
        <v>2</v>
      </c>
      <c r="M77" s="56">
        <f>'10.8'!G78</f>
        <v>2</v>
      </c>
      <c r="N77" s="56">
        <f>'10.9'!G79</f>
        <v>2</v>
      </c>
      <c r="O77" s="56">
        <f>'10.10'!G78</f>
        <v>2</v>
      </c>
      <c r="P77" s="56">
        <f>'10.11'!G79</f>
        <v>0</v>
      </c>
    </row>
    <row r="78" spans="1:16" ht="15.75" customHeight="1">
      <c r="A78" s="47" t="s">
        <v>69</v>
      </c>
      <c r="B78" s="54" t="str">
        <f>VLOOKUP(A78,' Рейтинг (раздел 10)'!$A$6:$B$90,2,FALSE)</f>
        <v>24</v>
      </c>
      <c r="C78" s="61" t="str">
        <f t="shared" si="10"/>
        <v>5</v>
      </c>
      <c r="D78" s="64">
        <f t="shared" si="8"/>
        <v>88.63636363636364</v>
      </c>
      <c r="E78" s="64">
        <f t="shared" si="9"/>
        <v>19.5</v>
      </c>
      <c r="F78" s="55">
        <f>'10.1'!G79</f>
        <v>1</v>
      </c>
      <c r="G78" s="56">
        <f>'10.2'!G80</f>
        <v>2</v>
      </c>
      <c r="H78" s="56">
        <f>'10.3'!G79</f>
        <v>2</v>
      </c>
      <c r="I78" s="56">
        <f>'10.4'!G79</f>
        <v>2</v>
      </c>
      <c r="J78" s="56">
        <f>'10.5'!G80</f>
        <v>2</v>
      </c>
      <c r="K78" s="56">
        <f>'10.6'!G80</f>
        <v>2</v>
      </c>
      <c r="L78" s="56">
        <f>'10.7'!G79</f>
        <v>2</v>
      </c>
      <c r="M78" s="56">
        <f>'10.8'!G79</f>
        <v>2</v>
      </c>
      <c r="N78" s="56">
        <f>'10.9'!G80</f>
        <v>2</v>
      </c>
      <c r="O78" s="56">
        <f>'10.10'!G79</f>
        <v>2</v>
      </c>
      <c r="P78" s="56">
        <f>'10.11'!G80</f>
        <v>0.5</v>
      </c>
    </row>
    <row r="79" spans="1:16" ht="15.75" customHeight="1">
      <c r="A79" s="47" t="s">
        <v>70</v>
      </c>
      <c r="B79" s="54" t="str">
        <f>VLOOKUP(A79,' Рейтинг (раздел 10)'!$A$6:$B$90,2,FALSE)</f>
        <v>70-75</v>
      </c>
      <c r="C79" s="61" t="str">
        <f t="shared" si="10"/>
        <v>11-12</v>
      </c>
      <c r="D79" s="64">
        <f t="shared" si="8"/>
        <v>22.727272727272727</v>
      </c>
      <c r="E79" s="64">
        <f t="shared" si="9"/>
        <v>5</v>
      </c>
      <c r="F79" s="55">
        <f>'10.1'!G80</f>
        <v>0</v>
      </c>
      <c r="G79" s="56">
        <f>'10.2'!G81</f>
        <v>2</v>
      </c>
      <c r="H79" s="56">
        <f>'10.3'!G80</f>
        <v>2</v>
      </c>
      <c r="I79" s="56">
        <f>'10.4'!G80</f>
        <v>0</v>
      </c>
      <c r="J79" s="56">
        <f>'10.5'!G81</f>
        <v>1</v>
      </c>
      <c r="K79" s="56">
        <f>'10.6'!G81</f>
        <v>0</v>
      </c>
      <c r="L79" s="56">
        <f>'10.7'!G80</f>
        <v>0</v>
      </c>
      <c r="M79" s="56">
        <f>'10.8'!G80</f>
        <v>0</v>
      </c>
      <c r="N79" s="56">
        <f>'10.9'!G81</f>
        <v>0</v>
      </c>
      <c r="O79" s="56">
        <f>'10.10'!G80</f>
        <v>0</v>
      </c>
      <c r="P79" s="56">
        <f>'10.11'!G81</f>
        <v>0</v>
      </c>
    </row>
    <row r="80" spans="1:16" ht="15.75" customHeight="1">
      <c r="A80" s="47" t="s">
        <v>71</v>
      </c>
      <c r="B80" s="54" t="str">
        <f>VLOOKUP(A80,' Рейтинг (раздел 10)'!$A$6:$B$90,2,FALSE)</f>
        <v>70-75</v>
      </c>
      <c r="C80" s="61" t="str">
        <f t="shared" si="10"/>
        <v>11-12</v>
      </c>
      <c r="D80" s="64">
        <f t="shared" si="8"/>
        <v>22.727272727272727</v>
      </c>
      <c r="E80" s="64">
        <f t="shared" si="9"/>
        <v>5</v>
      </c>
      <c r="F80" s="55">
        <f>'10.1'!G81</f>
        <v>1</v>
      </c>
      <c r="G80" s="56">
        <f>'10.2'!G82</f>
        <v>2</v>
      </c>
      <c r="H80" s="56">
        <f>'10.3'!G81</f>
        <v>2</v>
      </c>
      <c r="I80" s="56">
        <f>'10.4'!G81</f>
        <v>0</v>
      </c>
      <c r="J80" s="56">
        <f>'10.5'!G82</f>
        <v>0</v>
      </c>
      <c r="K80" s="56">
        <f>'10.6'!G82</f>
        <v>0</v>
      </c>
      <c r="L80" s="56">
        <f>'10.7'!G81</f>
        <v>0</v>
      </c>
      <c r="M80" s="56">
        <f>'10.8'!G81</f>
        <v>0</v>
      </c>
      <c r="N80" s="56">
        <f>'10.9'!G82</f>
        <v>0</v>
      </c>
      <c r="O80" s="56">
        <f>'10.10'!G81</f>
        <v>0</v>
      </c>
      <c r="P80" s="56">
        <f>'10.11'!G82</f>
        <v>0</v>
      </c>
    </row>
    <row r="81" spans="1:16" ht="15.75" customHeight="1">
      <c r="A81" s="47" t="s">
        <v>72</v>
      </c>
      <c r="B81" s="54" t="str">
        <f>VLOOKUP(A81,' Рейтинг (раздел 10)'!$A$6:$B$90,2,FALSE)</f>
        <v>15-23</v>
      </c>
      <c r="C81" s="61" t="str">
        <f t="shared" si="10"/>
        <v>3-4</v>
      </c>
      <c r="D81" s="64">
        <f t="shared" si="8"/>
        <v>90.9090909090909</v>
      </c>
      <c r="E81" s="64">
        <f t="shared" si="9"/>
        <v>20</v>
      </c>
      <c r="F81" s="55">
        <f>'10.1'!G82</f>
        <v>2</v>
      </c>
      <c r="G81" s="56">
        <f>'10.2'!G83</f>
        <v>2</v>
      </c>
      <c r="H81" s="56">
        <f>'10.3'!G82</f>
        <v>2</v>
      </c>
      <c r="I81" s="56">
        <f>'10.4'!G82</f>
        <v>2</v>
      </c>
      <c r="J81" s="56">
        <f>'10.5'!G83</f>
        <v>2</v>
      </c>
      <c r="K81" s="56">
        <f>'10.6'!G83</f>
        <v>2</v>
      </c>
      <c r="L81" s="56">
        <f>'10.7'!G82</f>
        <v>2</v>
      </c>
      <c r="M81" s="56">
        <f>'10.8'!G82</f>
        <v>2</v>
      </c>
      <c r="N81" s="56">
        <f>'10.9'!G83</f>
        <v>2</v>
      </c>
      <c r="O81" s="56">
        <f>'10.10'!G82</f>
        <v>2</v>
      </c>
      <c r="P81" s="56">
        <f>'10.11'!G83</f>
        <v>0</v>
      </c>
    </row>
    <row r="82" spans="1:16" ht="15.75" customHeight="1">
      <c r="A82" s="47" t="s">
        <v>73</v>
      </c>
      <c r="B82" s="54" t="str">
        <f>VLOOKUP(A82,' Рейтинг (раздел 10)'!$A$6:$B$90,2,FALSE)</f>
        <v>57-58</v>
      </c>
      <c r="C82" s="61" t="str">
        <f t="shared" si="10"/>
        <v>10</v>
      </c>
      <c r="D82" s="64">
        <f t="shared" si="8"/>
        <v>54.54545454545454</v>
      </c>
      <c r="E82" s="64">
        <f t="shared" si="9"/>
        <v>12</v>
      </c>
      <c r="F82" s="55">
        <f>'10.1'!G83</f>
        <v>1</v>
      </c>
      <c r="G82" s="56">
        <f>'10.2'!G84</f>
        <v>2</v>
      </c>
      <c r="H82" s="56">
        <f>'10.3'!G83</f>
        <v>2</v>
      </c>
      <c r="I82" s="56">
        <f>'10.4'!G83</f>
        <v>0</v>
      </c>
      <c r="J82" s="56">
        <f>'10.5'!G84</f>
        <v>2</v>
      </c>
      <c r="K82" s="56">
        <f>'10.6'!G84</f>
        <v>0</v>
      </c>
      <c r="L82" s="56">
        <f>'10.7'!G83</f>
        <v>2</v>
      </c>
      <c r="M82" s="56">
        <f>'10.8'!G83</f>
        <v>0</v>
      </c>
      <c r="N82" s="56">
        <f>'10.9'!G84</f>
        <v>0</v>
      </c>
      <c r="O82" s="56">
        <f>'10.10'!G83</f>
        <v>2</v>
      </c>
      <c r="P82" s="56">
        <f>'10.11'!G84</f>
        <v>1</v>
      </c>
    </row>
    <row r="83" spans="1:16" ht="15.75" customHeight="1">
      <c r="A83" s="47" t="s">
        <v>74</v>
      </c>
      <c r="B83" s="54" t="str">
        <f>VLOOKUP(A83,' Рейтинг (раздел 10)'!$A$6:$B$90,2,FALSE)</f>
        <v>4-13</v>
      </c>
      <c r="C83" s="61" t="str">
        <f t="shared" si="10"/>
        <v>1-2</v>
      </c>
      <c r="D83" s="64">
        <f t="shared" si="8"/>
        <v>95.45454545454545</v>
      </c>
      <c r="E83" s="64">
        <f t="shared" si="9"/>
        <v>21</v>
      </c>
      <c r="F83" s="55">
        <f>'10.1'!G84</f>
        <v>2</v>
      </c>
      <c r="G83" s="56">
        <f>'10.2'!G85</f>
        <v>2</v>
      </c>
      <c r="H83" s="56">
        <f>'10.3'!G84</f>
        <v>2</v>
      </c>
      <c r="I83" s="56">
        <f>'10.4'!G84</f>
        <v>2</v>
      </c>
      <c r="J83" s="56">
        <f>'10.5'!G85</f>
        <v>2</v>
      </c>
      <c r="K83" s="56">
        <f>'10.6'!G85</f>
        <v>2</v>
      </c>
      <c r="L83" s="56">
        <f>'10.7'!G84</f>
        <v>2</v>
      </c>
      <c r="M83" s="56">
        <f>'10.8'!G84</f>
        <v>2</v>
      </c>
      <c r="N83" s="56">
        <f>'10.9'!G85</f>
        <v>2</v>
      </c>
      <c r="O83" s="56">
        <f>'10.10'!G84</f>
        <v>2</v>
      </c>
      <c r="P83" s="56">
        <f>'10.11'!G85</f>
        <v>1</v>
      </c>
    </row>
    <row r="84" spans="1:16" ht="15.75" customHeight="1">
      <c r="A84" s="47" t="s">
        <v>75</v>
      </c>
      <c r="B84" s="54" t="str">
        <f>VLOOKUP(A84,' Рейтинг (раздел 10)'!$A$6:$B$90,2,FALSE)</f>
        <v>25-31</v>
      </c>
      <c r="C84" s="61" t="str">
        <f t="shared" si="10"/>
        <v>6-7</v>
      </c>
      <c r="D84" s="64">
        <f t="shared" si="8"/>
        <v>86.36363636363636</v>
      </c>
      <c r="E84" s="64">
        <f t="shared" si="9"/>
        <v>19</v>
      </c>
      <c r="F84" s="55">
        <f>'10.1'!G85</f>
        <v>1</v>
      </c>
      <c r="G84" s="56">
        <f>'10.2'!G86</f>
        <v>2</v>
      </c>
      <c r="H84" s="56">
        <f>'10.3'!G85</f>
        <v>2</v>
      </c>
      <c r="I84" s="56">
        <f>'10.4'!G85</f>
        <v>2</v>
      </c>
      <c r="J84" s="56">
        <f>'10.5'!G86</f>
        <v>2</v>
      </c>
      <c r="K84" s="56">
        <f>'10.6'!G86</f>
        <v>2</v>
      </c>
      <c r="L84" s="56">
        <f>'10.7'!G85</f>
        <v>2</v>
      </c>
      <c r="M84" s="56">
        <f>'10.8'!G85</f>
        <v>2</v>
      </c>
      <c r="N84" s="56">
        <f>'10.9'!G86</f>
        <v>2</v>
      </c>
      <c r="O84" s="56">
        <f>'10.10'!G85</f>
        <v>2</v>
      </c>
      <c r="P84" s="56">
        <f>'10.11'!G86</f>
        <v>0</v>
      </c>
    </row>
    <row r="85" spans="1:16" ht="15.75" customHeight="1">
      <c r="A85" s="47" t="s">
        <v>76</v>
      </c>
      <c r="B85" s="54" t="str">
        <f>VLOOKUP(A85,' Рейтинг (раздел 10)'!$A$6:$B$90,2,FALSE)</f>
        <v>25-31</v>
      </c>
      <c r="C85" s="61" t="str">
        <f t="shared" si="10"/>
        <v>6-7</v>
      </c>
      <c r="D85" s="64">
        <f t="shared" si="8"/>
        <v>86.36363636363636</v>
      </c>
      <c r="E85" s="64">
        <f t="shared" si="9"/>
        <v>19</v>
      </c>
      <c r="F85" s="55">
        <f>'10.1'!G86</f>
        <v>0</v>
      </c>
      <c r="G85" s="56">
        <f>'10.2'!G87</f>
        <v>2</v>
      </c>
      <c r="H85" s="56">
        <f>'10.3'!G86</f>
        <v>2</v>
      </c>
      <c r="I85" s="56">
        <f>'10.4'!G86</f>
        <v>2</v>
      </c>
      <c r="J85" s="56">
        <f>'10.5'!G87</f>
        <v>2</v>
      </c>
      <c r="K85" s="56">
        <f>'10.6'!G87</f>
        <v>2</v>
      </c>
      <c r="L85" s="56">
        <f>'10.7'!G86</f>
        <v>2</v>
      </c>
      <c r="M85" s="56">
        <f>'10.8'!G86</f>
        <v>2</v>
      </c>
      <c r="N85" s="56">
        <f>'10.9'!G87</f>
        <v>2</v>
      </c>
      <c r="O85" s="56">
        <f>'10.10'!G86</f>
        <v>2</v>
      </c>
      <c r="P85" s="56">
        <f>'10.11'!G87</f>
        <v>1</v>
      </c>
    </row>
    <row r="86" spans="1:16" ht="15.75" customHeight="1">
      <c r="A86" s="47" t="s">
        <v>77</v>
      </c>
      <c r="B86" s="54" t="str">
        <f>VLOOKUP(A86,' Рейтинг (раздел 10)'!$A$6:$B$90,2,FALSE)</f>
        <v>32-39</v>
      </c>
      <c r="C86" s="61" t="str">
        <f t="shared" si="10"/>
        <v>8</v>
      </c>
      <c r="D86" s="64">
        <f t="shared" si="8"/>
        <v>81.81818181818183</v>
      </c>
      <c r="E86" s="64">
        <f t="shared" si="9"/>
        <v>18</v>
      </c>
      <c r="F86" s="55">
        <f>'10.1'!G87</f>
        <v>2</v>
      </c>
      <c r="G86" s="56">
        <f>'10.2'!G88</f>
        <v>2</v>
      </c>
      <c r="H86" s="56">
        <f>'10.3'!G87</f>
        <v>2</v>
      </c>
      <c r="I86" s="56">
        <f>'10.4'!G87</f>
        <v>2</v>
      </c>
      <c r="J86" s="56">
        <f>'10.5'!G88</f>
        <v>2</v>
      </c>
      <c r="K86" s="56">
        <f>'10.6'!G88</f>
        <v>1</v>
      </c>
      <c r="L86" s="56">
        <f>'10.7'!G87</f>
        <v>2</v>
      </c>
      <c r="M86" s="56">
        <f>'10.8'!G87</f>
        <v>2</v>
      </c>
      <c r="N86" s="56">
        <f>'10.9'!G88</f>
        <v>1</v>
      </c>
      <c r="O86" s="56">
        <f>'10.10'!G87</f>
        <v>2</v>
      </c>
      <c r="P86" s="56">
        <f>'10.11'!G88</f>
        <v>0</v>
      </c>
    </row>
    <row r="87" spans="1:16" ht="15.75" customHeight="1">
      <c r="A87" s="47" t="s">
        <v>78</v>
      </c>
      <c r="B87" s="54" t="str">
        <f>VLOOKUP(A87,' Рейтинг (раздел 10)'!$A$6:$B$90,2,FALSE)</f>
        <v>4-13</v>
      </c>
      <c r="C87" s="61" t="str">
        <f t="shared" si="10"/>
        <v>1-2</v>
      </c>
      <c r="D87" s="64">
        <f t="shared" si="8"/>
        <v>95.45454545454545</v>
      </c>
      <c r="E87" s="64">
        <f t="shared" si="9"/>
        <v>21</v>
      </c>
      <c r="F87" s="55">
        <f>'10.1'!G88</f>
        <v>2</v>
      </c>
      <c r="G87" s="56">
        <f>'10.2'!G89</f>
        <v>2</v>
      </c>
      <c r="H87" s="56">
        <f>'10.3'!G88</f>
        <v>2</v>
      </c>
      <c r="I87" s="56">
        <f>'10.4'!G88</f>
        <v>2</v>
      </c>
      <c r="J87" s="56">
        <f>'10.5'!G89</f>
        <v>2</v>
      </c>
      <c r="K87" s="56">
        <f>'10.6'!G89</f>
        <v>2</v>
      </c>
      <c r="L87" s="56">
        <f>'10.7'!G88</f>
        <v>2</v>
      </c>
      <c r="M87" s="56">
        <f>'10.8'!G88</f>
        <v>2</v>
      </c>
      <c r="N87" s="56">
        <f>'10.9'!G89</f>
        <v>2</v>
      </c>
      <c r="O87" s="56">
        <f>'10.10'!G88</f>
        <v>2</v>
      </c>
      <c r="P87" s="56">
        <f>'10.11'!G89</f>
        <v>1</v>
      </c>
    </row>
    <row r="88" spans="1:16" ht="15.75" customHeight="1">
      <c r="A88" s="47" t="s">
        <v>79</v>
      </c>
      <c r="B88" s="54" t="str">
        <f>VLOOKUP(A88,' Рейтинг (раздел 10)'!$A$6:$B$90,2,FALSE)</f>
        <v>46-51</v>
      </c>
      <c r="C88" s="61" t="str">
        <f t="shared" si="10"/>
        <v>9</v>
      </c>
      <c r="D88" s="64">
        <f t="shared" si="8"/>
        <v>68.18181818181817</v>
      </c>
      <c r="E88" s="64">
        <f t="shared" si="9"/>
        <v>15</v>
      </c>
      <c r="F88" s="55">
        <f>'10.1'!G89</f>
        <v>2</v>
      </c>
      <c r="G88" s="56">
        <f>'10.2'!G90</f>
        <v>1</v>
      </c>
      <c r="H88" s="56">
        <f>'10.3'!G89</f>
        <v>2</v>
      </c>
      <c r="I88" s="56">
        <f>'10.4'!G89</f>
        <v>2</v>
      </c>
      <c r="J88" s="56">
        <f>'10.5'!G90</f>
        <v>2</v>
      </c>
      <c r="K88" s="56">
        <f>'10.6'!G90</f>
        <v>0</v>
      </c>
      <c r="L88" s="56">
        <f>'10.7'!G89</f>
        <v>2</v>
      </c>
      <c r="M88" s="56">
        <f>'10.8'!G89</f>
        <v>2</v>
      </c>
      <c r="N88" s="56">
        <f>'10.9'!G90</f>
        <v>0</v>
      </c>
      <c r="O88" s="56">
        <f>'10.10'!G89</f>
        <v>2</v>
      </c>
      <c r="P88" s="56">
        <f>'10.11'!G90</f>
        <v>0</v>
      </c>
    </row>
    <row r="89" spans="1:16" ht="15.75" customHeight="1">
      <c r="A89" s="23" t="s">
        <v>80</v>
      </c>
      <c r="B89" s="57"/>
      <c r="C89" s="57"/>
      <c r="D89" s="65"/>
      <c r="E89" s="65"/>
      <c r="F89" s="59"/>
      <c r="G89" s="60"/>
      <c r="H89" s="60"/>
      <c r="I89" s="60"/>
      <c r="J89" s="60"/>
      <c r="K89" s="60"/>
      <c r="L89" s="60"/>
      <c r="M89" s="60"/>
      <c r="N89" s="60"/>
      <c r="O89" s="60"/>
      <c r="P89" s="60"/>
    </row>
    <row r="90" spans="1:16" ht="15.75" customHeight="1">
      <c r="A90" s="47" t="s">
        <v>81</v>
      </c>
      <c r="B90" s="54" t="str">
        <f>VLOOKUP(A90,' Рейтинг (раздел 10)'!$A$6:$B$90,2,FALSE)</f>
        <v>62-63</v>
      </c>
      <c r="C90" s="61" t="str">
        <f aca="true" t="shared" si="11" ref="C90:C98">RANK(D90,$D$90:$D$98)&amp;IF(COUNTIF($D$90:$D$98,D90)&gt;1,"-"&amp;RANK(D90,$D$90:$D$98)+COUNTIF($D$90:$D$98,D90)-1,"")</f>
        <v>5</v>
      </c>
      <c r="D90" s="64">
        <f t="shared" si="8"/>
        <v>36.36363636363637</v>
      </c>
      <c r="E90" s="64">
        <f t="shared" si="9"/>
        <v>8</v>
      </c>
      <c r="F90" s="55">
        <f>'10.1'!G91</f>
        <v>2</v>
      </c>
      <c r="G90" s="56">
        <f>'10.2'!G92</f>
        <v>2</v>
      </c>
      <c r="H90" s="56">
        <f>'10.3'!G91</f>
        <v>2</v>
      </c>
      <c r="I90" s="56">
        <f>'10.4'!G91</f>
        <v>0</v>
      </c>
      <c r="J90" s="56">
        <f>'10.5'!G92</f>
        <v>2</v>
      </c>
      <c r="K90" s="56">
        <f>'10.6'!G92</f>
        <v>0</v>
      </c>
      <c r="L90" s="56">
        <f>'10.7'!G91</f>
        <v>0</v>
      </c>
      <c r="M90" s="56">
        <f>'10.8'!G91</f>
        <v>0</v>
      </c>
      <c r="N90" s="56">
        <f>'10.9'!G92</f>
        <v>0</v>
      </c>
      <c r="O90" s="56">
        <f>'10.10'!G91</f>
        <v>0</v>
      </c>
      <c r="P90" s="56">
        <f>'10.11'!G92</f>
        <v>0</v>
      </c>
    </row>
    <row r="91" spans="1:16" ht="15.75" customHeight="1">
      <c r="A91" s="47" t="s">
        <v>82</v>
      </c>
      <c r="B91" s="54" t="str">
        <f>VLOOKUP(A91,' Рейтинг (раздел 10)'!$A$6:$B$90,2,FALSE)</f>
        <v>76-79</v>
      </c>
      <c r="C91" s="61" t="str">
        <f t="shared" si="11"/>
        <v>8</v>
      </c>
      <c r="D91" s="64">
        <f t="shared" si="8"/>
        <v>18.181818181818183</v>
      </c>
      <c r="E91" s="64">
        <f t="shared" si="9"/>
        <v>4</v>
      </c>
      <c r="F91" s="55">
        <f>'10.1'!G92</f>
        <v>0</v>
      </c>
      <c r="G91" s="56">
        <f>'10.2'!G93</f>
        <v>2</v>
      </c>
      <c r="H91" s="56">
        <f>'10.3'!G92</f>
        <v>2</v>
      </c>
      <c r="I91" s="56">
        <f>'10.4'!G92</f>
        <v>0</v>
      </c>
      <c r="J91" s="56">
        <f>'10.5'!G93</f>
        <v>0</v>
      </c>
      <c r="K91" s="56">
        <f>'10.6'!G93</f>
        <v>0</v>
      </c>
      <c r="L91" s="56">
        <f>'10.7'!G92</f>
        <v>0</v>
      </c>
      <c r="M91" s="56">
        <f>'10.8'!G92</f>
        <v>0</v>
      </c>
      <c r="N91" s="56">
        <f>'10.9'!G93</f>
        <v>0</v>
      </c>
      <c r="O91" s="56">
        <f>'10.10'!G92</f>
        <v>0</v>
      </c>
      <c r="P91" s="56">
        <f>'10.11'!G93</f>
        <v>0</v>
      </c>
    </row>
    <row r="92" spans="1:16" ht="15.75" customHeight="1">
      <c r="A92" s="47" t="s">
        <v>83</v>
      </c>
      <c r="B92" s="54" t="str">
        <f>VLOOKUP(A92,' Рейтинг (раздел 10)'!$A$6:$B$90,2,FALSE)</f>
        <v>32-39</v>
      </c>
      <c r="C92" s="61" t="str">
        <f t="shared" si="11"/>
        <v>2</v>
      </c>
      <c r="D92" s="64">
        <f t="shared" si="8"/>
        <v>81.81818181818183</v>
      </c>
      <c r="E92" s="64">
        <f t="shared" si="9"/>
        <v>18</v>
      </c>
      <c r="F92" s="55">
        <f>'10.1'!G93</f>
        <v>2</v>
      </c>
      <c r="G92" s="56">
        <f>'10.2'!G94</f>
        <v>2</v>
      </c>
      <c r="H92" s="56">
        <f>'10.3'!G93</f>
        <v>2</v>
      </c>
      <c r="I92" s="56">
        <f>'10.4'!G93</f>
        <v>2</v>
      </c>
      <c r="J92" s="56">
        <f>'10.5'!G94</f>
        <v>1</v>
      </c>
      <c r="K92" s="56">
        <f>'10.6'!G94</f>
        <v>2</v>
      </c>
      <c r="L92" s="56">
        <f>'10.7'!G93</f>
        <v>2</v>
      </c>
      <c r="M92" s="56">
        <f>'10.8'!G93</f>
        <v>2</v>
      </c>
      <c r="N92" s="56">
        <f>'10.9'!G94</f>
        <v>1</v>
      </c>
      <c r="O92" s="56">
        <f>'10.10'!G93</f>
        <v>2</v>
      </c>
      <c r="P92" s="56">
        <f>'10.11'!G94</f>
        <v>0</v>
      </c>
    </row>
    <row r="93" spans="1:16" ht="15.75" customHeight="1">
      <c r="A93" s="47" t="s">
        <v>84</v>
      </c>
      <c r="B93" s="54" t="str">
        <f>VLOOKUP(A93,' Рейтинг (раздел 10)'!$A$6:$B$90,2,FALSE)</f>
        <v>59-60</v>
      </c>
      <c r="C93" s="61" t="str">
        <f t="shared" si="11"/>
        <v>4</v>
      </c>
      <c r="D93" s="64">
        <f t="shared" si="8"/>
        <v>45.45454545454545</v>
      </c>
      <c r="E93" s="64">
        <f t="shared" si="9"/>
        <v>10</v>
      </c>
      <c r="F93" s="55">
        <f>'10.1'!G94</f>
        <v>1</v>
      </c>
      <c r="G93" s="56">
        <f>'10.2'!G95</f>
        <v>0.5</v>
      </c>
      <c r="H93" s="56">
        <f>'10.3'!G94</f>
        <v>1</v>
      </c>
      <c r="I93" s="56">
        <f>'10.4'!G94</f>
        <v>1</v>
      </c>
      <c r="J93" s="56">
        <f>'10.5'!G95</f>
        <v>2</v>
      </c>
      <c r="K93" s="56">
        <f>'10.6'!G95</f>
        <v>1</v>
      </c>
      <c r="L93" s="56">
        <f>'10.7'!G94</f>
        <v>1</v>
      </c>
      <c r="M93" s="56">
        <f>'10.8'!G94</f>
        <v>1</v>
      </c>
      <c r="N93" s="56">
        <f>'10.9'!G95</f>
        <v>0.5</v>
      </c>
      <c r="O93" s="56">
        <f>'10.10'!G94</f>
        <v>1</v>
      </c>
      <c r="P93" s="56">
        <f>'10.11'!G95</f>
        <v>0</v>
      </c>
    </row>
    <row r="94" spans="1:16" ht="15.75" customHeight="1">
      <c r="A94" s="47" t="s">
        <v>85</v>
      </c>
      <c r="B94" s="54" t="str">
        <f>VLOOKUP(A94,' Рейтинг (раздел 10)'!$A$6:$B$90,2,FALSE)</f>
        <v>46-51</v>
      </c>
      <c r="C94" s="61" t="str">
        <f t="shared" si="11"/>
        <v>3</v>
      </c>
      <c r="D94" s="64">
        <f t="shared" si="8"/>
        <v>68.18181818181817</v>
      </c>
      <c r="E94" s="64">
        <f t="shared" si="9"/>
        <v>15</v>
      </c>
      <c r="F94" s="55">
        <f>'10.1'!G95</f>
        <v>2</v>
      </c>
      <c r="G94" s="56">
        <f>'10.2'!G96</f>
        <v>2</v>
      </c>
      <c r="H94" s="56">
        <f>'10.3'!G95</f>
        <v>2</v>
      </c>
      <c r="I94" s="56">
        <f>'10.4'!G95</f>
        <v>2</v>
      </c>
      <c r="J94" s="56">
        <f>'10.5'!G96</f>
        <v>2</v>
      </c>
      <c r="K94" s="56">
        <f>'10.6'!G96</f>
        <v>1</v>
      </c>
      <c r="L94" s="56">
        <f>'10.7'!G95</f>
        <v>2</v>
      </c>
      <c r="M94" s="56">
        <f>'10.8'!G95</f>
        <v>2</v>
      </c>
      <c r="N94" s="56">
        <f>'10.9'!G96</f>
        <v>0</v>
      </c>
      <c r="O94" s="56">
        <f>'10.10'!G95</f>
        <v>0</v>
      </c>
      <c r="P94" s="56">
        <f>'10.11'!G96</f>
        <v>0</v>
      </c>
    </row>
    <row r="95" spans="1:16" ht="15.75" customHeight="1">
      <c r="A95" s="47" t="s">
        <v>86</v>
      </c>
      <c r="B95" s="54" t="str">
        <f>VLOOKUP(A95,' Рейтинг (раздел 10)'!$A$6:$B$90,2,FALSE)</f>
        <v>70-75</v>
      </c>
      <c r="C95" s="61" t="str">
        <f t="shared" si="11"/>
        <v>6-7</v>
      </c>
      <c r="D95" s="64">
        <f t="shared" si="8"/>
        <v>22.727272727272727</v>
      </c>
      <c r="E95" s="64">
        <f t="shared" si="9"/>
        <v>5</v>
      </c>
      <c r="F95" s="55">
        <f>'10.1'!G96</f>
        <v>1</v>
      </c>
      <c r="G95" s="56">
        <f>'10.2'!G97</f>
        <v>1</v>
      </c>
      <c r="H95" s="56">
        <f>'10.3'!G96</f>
        <v>1</v>
      </c>
      <c r="I95" s="56">
        <f>'10.4'!G96</f>
        <v>1</v>
      </c>
      <c r="J95" s="56">
        <f>'10.5'!G97</f>
        <v>1</v>
      </c>
      <c r="K95" s="56">
        <f>'10.6'!G97</f>
        <v>0</v>
      </c>
      <c r="L95" s="56">
        <f>'10.7'!G96</f>
        <v>0</v>
      </c>
      <c r="M95" s="56">
        <f>'10.8'!G96</f>
        <v>0</v>
      </c>
      <c r="N95" s="56">
        <f>'10.9'!G97</f>
        <v>0</v>
      </c>
      <c r="O95" s="56">
        <f>'10.10'!G96</f>
        <v>0</v>
      </c>
      <c r="P95" s="56">
        <f>'10.11'!G97</f>
        <v>0</v>
      </c>
    </row>
    <row r="96" spans="1:16" ht="15.75" customHeight="1">
      <c r="A96" s="47" t="s">
        <v>87</v>
      </c>
      <c r="B96" s="54" t="str">
        <f>VLOOKUP(A96,' Рейтинг (раздел 10)'!$A$6:$B$90,2,FALSE)</f>
        <v>25-31</v>
      </c>
      <c r="C96" s="61" t="str">
        <f t="shared" si="11"/>
        <v>1</v>
      </c>
      <c r="D96" s="64">
        <f t="shared" si="8"/>
        <v>86.36363636363636</v>
      </c>
      <c r="E96" s="64">
        <f t="shared" si="9"/>
        <v>19</v>
      </c>
      <c r="F96" s="55">
        <f>'10.1'!G97</f>
        <v>1</v>
      </c>
      <c r="G96" s="56">
        <f>'10.2'!G98</f>
        <v>2</v>
      </c>
      <c r="H96" s="56">
        <f>'10.3'!G97</f>
        <v>2</v>
      </c>
      <c r="I96" s="56">
        <f>'10.4'!G97</f>
        <v>2</v>
      </c>
      <c r="J96" s="56">
        <f>'10.5'!G98</f>
        <v>2</v>
      </c>
      <c r="K96" s="56">
        <f>'10.6'!G98</f>
        <v>2</v>
      </c>
      <c r="L96" s="56">
        <f>'10.7'!G97</f>
        <v>2</v>
      </c>
      <c r="M96" s="56">
        <f>'10.8'!G97</f>
        <v>2</v>
      </c>
      <c r="N96" s="56">
        <f>'10.9'!G98</f>
        <v>2</v>
      </c>
      <c r="O96" s="56">
        <f>'10.10'!G97</f>
        <v>2</v>
      </c>
      <c r="P96" s="56">
        <f>'10.11'!G98</f>
        <v>0</v>
      </c>
    </row>
    <row r="97" spans="1:16" s="4" customFormat="1" ht="15">
      <c r="A97" s="47" t="s">
        <v>88</v>
      </c>
      <c r="B97" s="54" t="str">
        <f>VLOOKUP(A97,' Рейтинг (раздел 10)'!$A$6:$B$90,2,FALSE)</f>
        <v>70-75</v>
      </c>
      <c r="C97" s="66" t="str">
        <f t="shared" si="11"/>
        <v>6-7</v>
      </c>
      <c r="D97" s="64">
        <f t="shared" si="8"/>
        <v>22.727272727272727</v>
      </c>
      <c r="E97" s="64">
        <f t="shared" si="9"/>
        <v>5</v>
      </c>
      <c r="F97" s="55">
        <f>'10.1'!G98</f>
        <v>0</v>
      </c>
      <c r="G97" s="56">
        <f>'10.2'!G99</f>
        <v>2</v>
      </c>
      <c r="H97" s="56">
        <f>'10.3'!G98</f>
        <v>2</v>
      </c>
      <c r="I97" s="56">
        <f>'10.4'!G98</f>
        <v>0</v>
      </c>
      <c r="J97" s="56">
        <f>'10.5'!G99</f>
        <v>1</v>
      </c>
      <c r="K97" s="56">
        <f>'10.6'!G99</f>
        <v>0</v>
      </c>
      <c r="L97" s="56">
        <f>'10.7'!G98</f>
        <v>0</v>
      </c>
      <c r="M97" s="56">
        <f>'10.8'!G98</f>
        <v>0</v>
      </c>
      <c r="N97" s="56">
        <f>'10.9'!G99</f>
        <v>0</v>
      </c>
      <c r="O97" s="56">
        <f>'10.10'!G98</f>
        <v>0</v>
      </c>
      <c r="P97" s="56">
        <f>'10.11'!G99</f>
        <v>0</v>
      </c>
    </row>
    <row r="98" spans="1:16" ht="15">
      <c r="A98" s="47" t="s">
        <v>89</v>
      </c>
      <c r="B98" s="54" t="str">
        <f>VLOOKUP(A98,' Рейтинг (раздел 10)'!$A$6:$B$90,2,FALSE)</f>
        <v>81-84</v>
      </c>
      <c r="C98" s="62" t="str">
        <f t="shared" si="11"/>
        <v>9</v>
      </c>
      <c r="D98" s="64">
        <f t="shared" si="8"/>
        <v>9.090909090909092</v>
      </c>
      <c r="E98" s="64">
        <f t="shared" si="9"/>
        <v>2</v>
      </c>
      <c r="F98" s="55">
        <f>'10.1'!G99</f>
        <v>0</v>
      </c>
      <c r="G98" s="56">
        <f>'10.2'!G100</f>
        <v>0</v>
      </c>
      <c r="H98" s="56">
        <f>'10.3'!G99</f>
        <v>0</v>
      </c>
      <c r="I98" s="56">
        <f>'10.4'!G99</f>
        <v>0</v>
      </c>
      <c r="J98" s="56">
        <f>'10.5'!G100</f>
        <v>2</v>
      </c>
      <c r="K98" s="56">
        <f>'10.6'!G100</f>
        <v>0</v>
      </c>
      <c r="L98" s="56">
        <f>'10.7'!G99</f>
        <v>0</v>
      </c>
      <c r="M98" s="56">
        <f>'10.8'!G99</f>
        <v>0</v>
      </c>
      <c r="N98" s="56">
        <f>'10.9'!G100</f>
        <v>0</v>
      </c>
      <c r="O98" s="56">
        <f>'10.10'!G99</f>
        <v>0</v>
      </c>
      <c r="P98" s="56">
        <f>'10.11'!G100</f>
        <v>0</v>
      </c>
    </row>
  </sheetData>
  <sheetProtection/>
  <mergeCells count="2">
    <mergeCell ref="A1:P1"/>
    <mergeCell ref="A2:P2"/>
  </mergeCells>
  <printOptions/>
  <pageMargins left="0.7086614173228347" right="0.7086614173228347" top="0.7874015748031497" bottom="0.7874015748031497" header="0.4330708661417323" footer="0.4330708661417323"/>
  <pageSetup fitToHeight="3" horizontalDpi="600" verticalDpi="600" orientation="landscape" paperSize="9" scale="60" r:id="rId1"/>
  <headerFooter scaleWithDoc="0">
    <oddFooter>&amp;C&amp;"Times New Roman,обычный"&amp;8&amp;A&amp;R&amp;9&amp;P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zoomScalePageLayoutView="0" workbookViewId="0" topLeftCell="A1">
      <selection activeCell="B67" sqref="B67"/>
    </sheetView>
  </sheetViews>
  <sheetFormatPr defaultColWidth="9.140625" defaultRowHeight="15"/>
  <cols>
    <col min="1" max="1" width="7.28125" style="0" customWidth="1"/>
    <col min="2" max="2" width="146.140625" style="0" customWidth="1"/>
    <col min="3" max="6" width="8.7109375" style="0" customWidth="1"/>
  </cols>
  <sheetData>
    <row r="1" spans="1:6" ht="22.5" customHeight="1">
      <c r="A1" s="131" t="s">
        <v>109</v>
      </c>
      <c r="B1" s="131"/>
      <c r="C1" s="131"/>
      <c r="D1" s="131"/>
      <c r="E1" s="131"/>
      <c r="F1" s="131"/>
    </row>
    <row r="2" spans="1:6" ht="15">
      <c r="A2" s="124" t="s">
        <v>96</v>
      </c>
      <c r="B2" s="123" t="s">
        <v>97</v>
      </c>
      <c r="C2" s="123" t="s">
        <v>98</v>
      </c>
      <c r="D2" s="123" t="s">
        <v>99</v>
      </c>
      <c r="E2" s="123"/>
      <c r="F2" s="123"/>
    </row>
    <row r="3" spans="1:6" ht="15">
      <c r="A3" s="125"/>
      <c r="B3" s="126"/>
      <c r="C3" s="126"/>
      <c r="D3" s="70" t="s">
        <v>106</v>
      </c>
      <c r="E3" s="70" t="s">
        <v>107</v>
      </c>
      <c r="F3" s="70" t="s">
        <v>108</v>
      </c>
    </row>
    <row r="4" spans="1:6" ht="15">
      <c r="A4" s="132">
        <v>10</v>
      </c>
      <c r="B4" s="17" t="s">
        <v>121</v>
      </c>
      <c r="C4" s="130" t="s">
        <v>125</v>
      </c>
      <c r="D4" s="130"/>
      <c r="E4" s="130"/>
      <c r="F4" s="130"/>
    </row>
    <row r="5" spans="1:6" ht="24">
      <c r="A5" s="132"/>
      <c r="B5" s="72" t="s">
        <v>122</v>
      </c>
      <c r="C5" s="130"/>
      <c r="D5" s="130"/>
      <c r="E5" s="130"/>
      <c r="F5" s="130"/>
    </row>
    <row r="6" spans="1:6" ht="29.25" customHeight="1">
      <c r="A6" s="132"/>
      <c r="B6" s="72" t="s">
        <v>123</v>
      </c>
      <c r="C6" s="130"/>
      <c r="D6" s="130"/>
      <c r="E6" s="130"/>
      <c r="F6" s="130"/>
    </row>
    <row r="7" spans="1:6" ht="54.75" customHeight="1">
      <c r="A7" s="132"/>
      <c r="B7" s="18" t="s">
        <v>124</v>
      </c>
      <c r="C7" s="130"/>
      <c r="D7" s="130"/>
      <c r="E7" s="130"/>
      <c r="F7" s="130"/>
    </row>
    <row r="8" spans="1:6" ht="24">
      <c r="A8" s="128" t="s">
        <v>163</v>
      </c>
      <c r="B8" s="19" t="s">
        <v>126</v>
      </c>
      <c r="C8" s="133"/>
      <c r="D8" s="133"/>
      <c r="E8" s="133"/>
      <c r="F8" s="133"/>
    </row>
    <row r="9" spans="1:6" ht="36">
      <c r="A9" s="128"/>
      <c r="B9" s="21" t="s">
        <v>127</v>
      </c>
      <c r="C9" s="133"/>
      <c r="D9" s="133"/>
      <c r="E9" s="133"/>
      <c r="F9" s="133"/>
    </row>
    <row r="10" spans="1:6" ht="15">
      <c r="A10" s="128"/>
      <c r="B10" s="21" t="s">
        <v>128</v>
      </c>
      <c r="C10" s="133"/>
      <c r="D10" s="133"/>
      <c r="E10" s="133"/>
      <c r="F10" s="133"/>
    </row>
    <row r="11" spans="1:6" ht="24">
      <c r="A11" s="128"/>
      <c r="B11" s="20" t="s">
        <v>129</v>
      </c>
      <c r="C11" s="133"/>
      <c r="D11" s="133"/>
      <c r="E11" s="133"/>
      <c r="F11" s="133"/>
    </row>
    <row r="12" spans="1:6" ht="29.25" customHeight="1">
      <c r="A12" s="128"/>
      <c r="B12" s="74" t="s">
        <v>130</v>
      </c>
      <c r="C12" s="133"/>
      <c r="D12" s="133"/>
      <c r="E12" s="133"/>
      <c r="F12" s="133"/>
    </row>
    <row r="13" spans="1:6" ht="15">
      <c r="A13" s="73"/>
      <c r="B13" s="16" t="s">
        <v>131</v>
      </c>
      <c r="C13" s="68">
        <v>2</v>
      </c>
      <c r="D13" s="68">
        <v>0.5</v>
      </c>
      <c r="E13" s="68">
        <v>0.5</v>
      </c>
      <c r="F13" s="68">
        <v>0.5</v>
      </c>
    </row>
    <row r="14" spans="1:6" ht="15">
      <c r="A14" s="73"/>
      <c r="B14" s="16" t="s">
        <v>132</v>
      </c>
      <c r="C14" s="68">
        <v>0</v>
      </c>
      <c r="D14" s="71"/>
      <c r="E14" s="71"/>
      <c r="F14" s="71"/>
    </row>
    <row r="15" spans="1:6" ht="27.75" customHeight="1">
      <c r="A15" s="129" t="s">
        <v>164</v>
      </c>
      <c r="B15" s="75" t="s">
        <v>133</v>
      </c>
      <c r="C15" s="127"/>
      <c r="D15" s="127"/>
      <c r="E15" s="127"/>
      <c r="F15" s="127"/>
    </row>
    <row r="16" spans="1:6" ht="39.75" customHeight="1">
      <c r="A16" s="129"/>
      <c r="B16" s="76" t="s">
        <v>134</v>
      </c>
      <c r="C16" s="127"/>
      <c r="D16" s="127"/>
      <c r="E16" s="127"/>
      <c r="F16" s="127"/>
    </row>
    <row r="17" spans="1:6" ht="24">
      <c r="A17" s="129"/>
      <c r="B17" s="77" t="s">
        <v>135</v>
      </c>
      <c r="C17" s="127"/>
      <c r="D17" s="127"/>
      <c r="E17" s="127"/>
      <c r="F17" s="127"/>
    </row>
    <row r="18" spans="1:6" ht="15">
      <c r="A18" s="67"/>
      <c r="B18" s="16" t="s">
        <v>136</v>
      </c>
      <c r="C18" s="68">
        <v>2</v>
      </c>
      <c r="D18" s="68">
        <v>0.5</v>
      </c>
      <c r="E18" s="68">
        <v>0.5</v>
      </c>
      <c r="F18" s="68">
        <v>0.5</v>
      </c>
    </row>
    <row r="19" spans="1:6" ht="15">
      <c r="A19" s="67"/>
      <c r="B19" s="16" t="s">
        <v>137</v>
      </c>
      <c r="C19" s="68">
        <v>1</v>
      </c>
      <c r="D19" s="68">
        <v>0.5</v>
      </c>
      <c r="E19" s="68">
        <v>0.5</v>
      </c>
      <c r="F19" s="68">
        <v>0.5</v>
      </c>
    </row>
    <row r="20" spans="1:6" ht="15">
      <c r="A20" s="67"/>
      <c r="B20" s="16" t="s">
        <v>132</v>
      </c>
      <c r="C20" s="68">
        <v>0</v>
      </c>
      <c r="D20" s="68"/>
      <c r="E20" s="68"/>
      <c r="F20" s="68"/>
    </row>
    <row r="21" spans="1:6" ht="29.25" customHeight="1">
      <c r="A21" s="129" t="s">
        <v>165</v>
      </c>
      <c r="B21" s="75" t="s">
        <v>138</v>
      </c>
      <c r="C21" s="127"/>
      <c r="D21" s="127"/>
      <c r="E21" s="127"/>
      <c r="F21" s="127"/>
    </row>
    <row r="22" spans="1:6" ht="24">
      <c r="A22" s="129"/>
      <c r="B22" s="77" t="s">
        <v>135</v>
      </c>
      <c r="C22" s="127"/>
      <c r="D22" s="127"/>
      <c r="E22" s="127"/>
      <c r="F22" s="127"/>
    </row>
    <row r="23" spans="1:6" ht="15">
      <c r="A23" s="67"/>
      <c r="B23" s="16" t="s">
        <v>139</v>
      </c>
      <c r="C23" s="68">
        <v>2</v>
      </c>
      <c r="D23" s="68">
        <v>0.5</v>
      </c>
      <c r="E23" s="68">
        <v>0.5</v>
      </c>
      <c r="F23" s="68">
        <v>0.5</v>
      </c>
    </row>
    <row r="24" spans="1:6" ht="15">
      <c r="A24" s="67"/>
      <c r="B24" s="16" t="s">
        <v>132</v>
      </c>
      <c r="C24" s="68">
        <v>0</v>
      </c>
      <c r="D24" s="68"/>
      <c r="E24" s="68"/>
      <c r="F24" s="68"/>
    </row>
    <row r="25" spans="1:6" ht="26.25" customHeight="1">
      <c r="A25" s="129" t="s">
        <v>166</v>
      </c>
      <c r="B25" s="75" t="s">
        <v>140</v>
      </c>
      <c r="C25" s="127"/>
      <c r="D25" s="127"/>
      <c r="E25" s="127"/>
      <c r="F25" s="127"/>
    </row>
    <row r="26" spans="1:6" ht="25.5" customHeight="1">
      <c r="A26" s="129"/>
      <c r="B26" s="77" t="s">
        <v>135</v>
      </c>
      <c r="C26" s="127"/>
      <c r="D26" s="127"/>
      <c r="E26" s="127"/>
      <c r="F26" s="127"/>
    </row>
    <row r="27" spans="1:6" ht="15">
      <c r="A27" s="67"/>
      <c r="B27" s="16" t="s">
        <v>139</v>
      </c>
      <c r="C27" s="68">
        <v>2</v>
      </c>
      <c r="D27" s="68">
        <v>0.5</v>
      </c>
      <c r="E27" s="68">
        <v>0.5</v>
      </c>
      <c r="F27" s="68">
        <v>0.5</v>
      </c>
    </row>
    <row r="28" spans="1:6" ht="15">
      <c r="A28" s="67"/>
      <c r="B28" s="16" t="s">
        <v>132</v>
      </c>
      <c r="C28" s="68">
        <v>0</v>
      </c>
      <c r="D28" s="68"/>
      <c r="E28" s="68"/>
      <c r="F28" s="68"/>
    </row>
    <row r="29" spans="1:6" ht="15">
      <c r="A29" s="134" t="s">
        <v>167</v>
      </c>
      <c r="B29" s="78" t="s">
        <v>141</v>
      </c>
      <c r="C29" s="135"/>
      <c r="D29" s="135"/>
      <c r="E29" s="135"/>
      <c r="F29" s="135"/>
    </row>
    <row r="30" spans="1:6" ht="15">
      <c r="A30" s="134"/>
      <c r="B30" s="76" t="s">
        <v>142</v>
      </c>
      <c r="C30" s="135"/>
      <c r="D30" s="135"/>
      <c r="E30" s="135"/>
      <c r="F30" s="135"/>
    </row>
    <row r="31" spans="1:6" ht="24">
      <c r="A31" s="134"/>
      <c r="B31" s="77" t="s">
        <v>135</v>
      </c>
      <c r="C31" s="135"/>
      <c r="D31" s="135"/>
      <c r="E31" s="135"/>
      <c r="F31" s="135"/>
    </row>
    <row r="32" spans="1:6" ht="15">
      <c r="A32" s="67"/>
      <c r="B32" s="16" t="s">
        <v>143</v>
      </c>
      <c r="C32" s="68">
        <v>2</v>
      </c>
      <c r="D32" s="68">
        <v>0.5</v>
      </c>
      <c r="E32" s="68">
        <v>0.5</v>
      </c>
      <c r="F32" s="68">
        <v>0.5</v>
      </c>
    </row>
    <row r="33" spans="1:6" ht="15">
      <c r="A33" s="67"/>
      <c r="B33" s="16" t="s">
        <v>144</v>
      </c>
      <c r="C33" s="68">
        <v>1</v>
      </c>
      <c r="D33" s="68">
        <v>0.5</v>
      </c>
      <c r="E33" s="68">
        <v>0.5</v>
      </c>
      <c r="F33" s="68">
        <v>0.5</v>
      </c>
    </row>
    <row r="34" spans="1:6" ht="15">
      <c r="A34" s="67"/>
      <c r="B34" s="16" t="s">
        <v>132</v>
      </c>
      <c r="C34" s="68">
        <v>0</v>
      </c>
      <c r="D34" s="68"/>
      <c r="E34" s="68"/>
      <c r="F34" s="68"/>
    </row>
    <row r="35" spans="1:6" ht="24">
      <c r="A35" s="129" t="s">
        <v>168</v>
      </c>
      <c r="B35" s="75" t="s">
        <v>145</v>
      </c>
      <c r="C35" s="127"/>
      <c r="D35" s="127"/>
      <c r="E35" s="127"/>
      <c r="F35" s="127"/>
    </row>
    <row r="36" spans="1:6" ht="36">
      <c r="A36" s="129"/>
      <c r="B36" s="76" t="s">
        <v>134</v>
      </c>
      <c r="C36" s="127"/>
      <c r="D36" s="127"/>
      <c r="E36" s="127"/>
      <c r="F36" s="127"/>
    </row>
    <row r="37" spans="1:6" ht="24">
      <c r="A37" s="129"/>
      <c r="B37" s="77" t="s">
        <v>135</v>
      </c>
      <c r="C37" s="127"/>
      <c r="D37" s="127"/>
      <c r="E37" s="127"/>
      <c r="F37" s="127"/>
    </row>
    <row r="38" spans="1:6" ht="15">
      <c r="A38" s="67"/>
      <c r="B38" s="16" t="s">
        <v>136</v>
      </c>
      <c r="C38" s="68">
        <v>2</v>
      </c>
      <c r="D38" s="68">
        <v>0.5</v>
      </c>
      <c r="E38" s="68">
        <v>0.5</v>
      </c>
      <c r="F38" s="68">
        <v>0.5</v>
      </c>
    </row>
    <row r="39" spans="1:6" ht="15">
      <c r="A39" s="67"/>
      <c r="B39" s="16" t="s">
        <v>137</v>
      </c>
      <c r="C39" s="68">
        <v>1</v>
      </c>
      <c r="D39" s="68">
        <v>0.5</v>
      </c>
      <c r="E39" s="68">
        <v>0.5</v>
      </c>
      <c r="F39" s="68">
        <v>0.5</v>
      </c>
    </row>
    <row r="40" spans="1:6" ht="15">
      <c r="A40" s="67"/>
      <c r="B40" s="16" t="s">
        <v>132</v>
      </c>
      <c r="C40" s="68">
        <v>0</v>
      </c>
      <c r="D40" s="68"/>
      <c r="E40" s="68"/>
      <c r="F40" s="68"/>
    </row>
    <row r="41" spans="1:6" ht="24">
      <c r="A41" s="129" t="s">
        <v>169</v>
      </c>
      <c r="B41" s="75" t="s">
        <v>146</v>
      </c>
      <c r="C41" s="127"/>
      <c r="D41" s="127"/>
      <c r="E41" s="127"/>
      <c r="F41" s="127"/>
    </row>
    <row r="42" spans="1:6" ht="24">
      <c r="A42" s="129"/>
      <c r="B42" s="77" t="s">
        <v>135</v>
      </c>
      <c r="C42" s="127"/>
      <c r="D42" s="127"/>
      <c r="E42" s="127"/>
      <c r="F42" s="127"/>
    </row>
    <row r="43" spans="1:6" ht="15">
      <c r="A43" s="67"/>
      <c r="B43" s="16" t="s">
        <v>139</v>
      </c>
      <c r="C43" s="68">
        <v>2</v>
      </c>
      <c r="D43" s="68">
        <v>0.5</v>
      </c>
      <c r="E43" s="68">
        <v>0.5</v>
      </c>
      <c r="F43" s="68">
        <v>0.5</v>
      </c>
    </row>
    <row r="44" spans="1:6" ht="15">
      <c r="A44" s="67"/>
      <c r="B44" s="16" t="s">
        <v>132</v>
      </c>
      <c r="C44" s="68">
        <v>0</v>
      </c>
      <c r="D44" s="68"/>
      <c r="E44" s="68"/>
      <c r="F44" s="68"/>
    </row>
    <row r="45" spans="1:6" ht="24.75" customHeight="1">
      <c r="A45" s="129" t="s">
        <v>170</v>
      </c>
      <c r="B45" s="75" t="s">
        <v>147</v>
      </c>
      <c r="C45" s="127"/>
      <c r="D45" s="127"/>
      <c r="E45" s="127"/>
      <c r="F45" s="127"/>
    </row>
    <row r="46" spans="1:6" ht="27" customHeight="1">
      <c r="A46" s="129"/>
      <c r="B46" s="77" t="s">
        <v>135</v>
      </c>
      <c r="C46" s="127"/>
      <c r="D46" s="127"/>
      <c r="E46" s="127"/>
      <c r="F46" s="127"/>
    </row>
    <row r="47" spans="1:6" ht="15">
      <c r="A47" s="67"/>
      <c r="B47" s="16" t="s">
        <v>139</v>
      </c>
      <c r="C47" s="68">
        <v>2</v>
      </c>
      <c r="D47" s="68">
        <v>0.5</v>
      </c>
      <c r="E47" s="68">
        <v>0.5</v>
      </c>
      <c r="F47" s="68">
        <v>0.5</v>
      </c>
    </row>
    <row r="48" spans="1:6" ht="15">
      <c r="A48" s="67"/>
      <c r="B48" s="16" t="s">
        <v>132</v>
      </c>
      <c r="C48" s="68">
        <v>0</v>
      </c>
      <c r="D48" s="68"/>
      <c r="E48" s="68"/>
      <c r="F48" s="68"/>
    </row>
    <row r="49" spans="1:6" ht="24">
      <c r="A49" s="129" t="s">
        <v>171</v>
      </c>
      <c r="B49" s="75" t="s">
        <v>148</v>
      </c>
      <c r="C49" s="127"/>
      <c r="D49" s="127"/>
      <c r="E49" s="127"/>
      <c r="F49" s="127"/>
    </row>
    <row r="50" spans="1:6" ht="37.5" customHeight="1">
      <c r="A50" s="129"/>
      <c r="B50" s="76" t="s">
        <v>134</v>
      </c>
      <c r="C50" s="127"/>
      <c r="D50" s="127"/>
      <c r="E50" s="127"/>
      <c r="F50" s="127"/>
    </row>
    <row r="51" spans="1:6" ht="24">
      <c r="A51" s="129"/>
      <c r="B51" s="77" t="s">
        <v>135</v>
      </c>
      <c r="C51" s="127"/>
      <c r="D51" s="127"/>
      <c r="E51" s="127"/>
      <c r="F51" s="127"/>
    </row>
    <row r="52" spans="1:6" ht="15">
      <c r="A52" s="67"/>
      <c r="B52" s="16" t="s">
        <v>136</v>
      </c>
      <c r="C52" s="68">
        <v>2</v>
      </c>
      <c r="D52" s="68">
        <v>0.5</v>
      </c>
      <c r="E52" s="68">
        <v>0.5</v>
      </c>
      <c r="F52" s="68">
        <v>0.5</v>
      </c>
    </row>
    <row r="53" spans="1:6" ht="15">
      <c r="A53" s="67"/>
      <c r="B53" s="16" t="s">
        <v>137</v>
      </c>
      <c r="C53" s="68">
        <v>1</v>
      </c>
      <c r="D53" s="68">
        <v>0.5</v>
      </c>
      <c r="E53" s="68">
        <v>0.5</v>
      </c>
      <c r="F53" s="68">
        <v>0.5</v>
      </c>
    </row>
    <row r="54" spans="1:6" ht="15">
      <c r="A54" s="67"/>
      <c r="B54" s="16" t="s">
        <v>132</v>
      </c>
      <c r="C54" s="68">
        <v>0</v>
      </c>
      <c r="D54" s="68"/>
      <c r="E54" s="68"/>
      <c r="F54" s="68"/>
    </row>
    <row r="55" spans="1:6" ht="27" customHeight="1">
      <c r="A55" s="129" t="s">
        <v>172</v>
      </c>
      <c r="B55" s="75" t="s">
        <v>149</v>
      </c>
      <c r="C55" s="127"/>
      <c r="D55" s="127"/>
      <c r="E55" s="127"/>
      <c r="F55" s="127"/>
    </row>
    <row r="56" spans="1:6" ht="24">
      <c r="A56" s="129"/>
      <c r="B56" s="77" t="s">
        <v>135</v>
      </c>
      <c r="C56" s="127"/>
      <c r="D56" s="127"/>
      <c r="E56" s="127"/>
      <c r="F56" s="127"/>
    </row>
    <row r="57" spans="1:6" ht="15">
      <c r="A57" s="67"/>
      <c r="B57" s="16" t="s">
        <v>139</v>
      </c>
      <c r="C57" s="68">
        <v>2</v>
      </c>
      <c r="D57" s="68">
        <v>0.5</v>
      </c>
      <c r="E57" s="68">
        <v>0.5</v>
      </c>
      <c r="F57" s="68">
        <v>0.5</v>
      </c>
    </row>
    <row r="58" spans="1:6" ht="15">
      <c r="A58" s="67"/>
      <c r="B58" s="16" t="s">
        <v>132</v>
      </c>
      <c r="C58" s="68">
        <v>0</v>
      </c>
      <c r="D58" s="68"/>
      <c r="E58" s="68"/>
      <c r="F58" s="68"/>
    </row>
    <row r="59" spans="1:6" ht="24">
      <c r="A59" s="128" t="s">
        <v>173</v>
      </c>
      <c r="B59" s="19" t="s">
        <v>150</v>
      </c>
      <c r="C59" s="133"/>
      <c r="D59" s="133"/>
      <c r="E59" s="133"/>
      <c r="F59" s="133"/>
    </row>
    <row r="60" spans="1:6" ht="39.75" customHeight="1">
      <c r="A60" s="128"/>
      <c r="B60" s="21" t="s">
        <v>151</v>
      </c>
      <c r="C60" s="133"/>
      <c r="D60" s="133"/>
      <c r="E60" s="133"/>
      <c r="F60" s="133"/>
    </row>
    <row r="61" spans="1:6" ht="24">
      <c r="A61" s="128"/>
      <c r="B61" s="21" t="s">
        <v>152</v>
      </c>
      <c r="C61" s="133"/>
      <c r="D61" s="133"/>
      <c r="E61" s="133"/>
      <c r="F61" s="133"/>
    </row>
    <row r="62" spans="1:6" ht="15">
      <c r="A62" s="128"/>
      <c r="B62" s="21" t="s">
        <v>153</v>
      </c>
      <c r="C62" s="133"/>
      <c r="D62" s="133"/>
      <c r="E62" s="133"/>
      <c r="F62" s="133"/>
    </row>
    <row r="63" spans="1:6" ht="24">
      <c r="A63" s="128"/>
      <c r="B63" s="79" t="s">
        <v>154</v>
      </c>
      <c r="C63" s="133"/>
      <c r="D63" s="133"/>
      <c r="E63" s="133"/>
      <c r="F63" s="133"/>
    </row>
    <row r="64" spans="1:6" ht="36">
      <c r="A64" s="128"/>
      <c r="B64" s="79" t="s">
        <v>155</v>
      </c>
      <c r="C64" s="133"/>
      <c r="D64" s="133"/>
      <c r="E64" s="133"/>
      <c r="F64" s="133"/>
    </row>
    <row r="65" spans="1:6" ht="36">
      <c r="A65" s="128"/>
      <c r="B65" s="79" t="s">
        <v>156</v>
      </c>
      <c r="C65" s="133"/>
      <c r="D65" s="133"/>
      <c r="E65" s="133"/>
      <c r="F65" s="133"/>
    </row>
    <row r="66" spans="1:6" ht="39.75" customHeight="1">
      <c r="A66" s="128"/>
      <c r="B66" s="79" t="s">
        <v>157</v>
      </c>
      <c r="C66" s="133"/>
      <c r="D66" s="133"/>
      <c r="E66" s="133"/>
      <c r="F66" s="133"/>
    </row>
    <row r="67" spans="1:6" ht="36">
      <c r="A67" s="128"/>
      <c r="B67" s="21" t="s">
        <v>158</v>
      </c>
      <c r="C67" s="133"/>
      <c r="D67" s="133"/>
      <c r="E67" s="133"/>
      <c r="F67" s="133"/>
    </row>
    <row r="68" spans="1:6" ht="15">
      <c r="A68" s="128"/>
      <c r="B68" s="74" t="s">
        <v>159</v>
      </c>
      <c r="C68" s="133"/>
      <c r="D68" s="133"/>
      <c r="E68" s="133"/>
      <c r="F68" s="133"/>
    </row>
    <row r="69" spans="1:6" ht="15">
      <c r="A69" s="67"/>
      <c r="B69" s="16" t="s">
        <v>160</v>
      </c>
      <c r="C69" s="68">
        <v>2</v>
      </c>
      <c r="D69" s="68">
        <v>0.5</v>
      </c>
      <c r="E69" s="68">
        <v>0.5</v>
      </c>
      <c r="F69" s="68">
        <v>0.5</v>
      </c>
    </row>
    <row r="70" spans="1:6" ht="15">
      <c r="A70" s="67"/>
      <c r="B70" s="16" t="s">
        <v>161</v>
      </c>
      <c r="C70" s="68">
        <v>1</v>
      </c>
      <c r="D70" s="68">
        <v>0.5</v>
      </c>
      <c r="E70" s="68">
        <v>0.5</v>
      </c>
      <c r="F70" s="68">
        <v>0.5</v>
      </c>
    </row>
    <row r="71" spans="1:6" ht="15">
      <c r="A71" s="67"/>
      <c r="B71" s="16" t="s">
        <v>162</v>
      </c>
      <c r="C71" s="68">
        <v>0</v>
      </c>
      <c r="D71" s="68"/>
      <c r="E71" s="68"/>
      <c r="F71" s="68"/>
    </row>
  </sheetData>
  <sheetProtection/>
  <mergeCells count="65">
    <mergeCell ref="A49:A51"/>
    <mergeCell ref="C49:C51"/>
    <mergeCell ref="D49:D51"/>
    <mergeCell ref="E49:E51"/>
    <mergeCell ref="F49:F51"/>
    <mergeCell ref="A41:A42"/>
    <mergeCell ref="C41:C42"/>
    <mergeCell ref="D41:D42"/>
    <mergeCell ref="E41:E42"/>
    <mergeCell ref="F41:F42"/>
    <mergeCell ref="A59:A68"/>
    <mergeCell ref="C59:C68"/>
    <mergeCell ref="D59:D68"/>
    <mergeCell ref="E59:E68"/>
    <mergeCell ref="F59:F68"/>
    <mergeCell ref="A29:A31"/>
    <mergeCell ref="C29:C31"/>
    <mergeCell ref="D29:D31"/>
    <mergeCell ref="E29:E31"/>
    <mergeCell ref="F29:F31"/>
    <mergeCell ref="A55:A56"/>
    <mergeCell ref="C55:C56"/>
    <mergeCell ref="D55:D56"/>
    <mergeCell ref="E55:E56"/>
    <mergeCell ref="F55:F56"/>
    <mergeCell ref="A21:A22"/>
    <mergeCell ref="C21:C22"/>
    <mergeCell ref="D21:D22"/>
    <mergeCell ref="E21:E22"/>
    <mergeCell ref="F21:F22"/>
    <mergeCell ref="A45:A46"/>
    <mergeCell ref="C45:C46"/>
    <mergeCell ref="D45:D46"/>
    <mergeCell ref="E45:E46"/>
    <mergeCell ref="F45:F46"/>
    <mergeCell ref="C8:C12"/>
    <mergeCell ref="D8:D12"/>
    <mergeCell ref="E8:E12"/>
    <mergeCell ref="F8:F12"/>
    <mergeCell ref="A15:A17"/>
    <mergeCell ref="A35:A37"/>
    <mergeCell ref="C35:C37"/>
    <mergeCell ref="D35:D37"/>
    <mergeCell ref="E35:E37"/>
    <mergeCell ref="F35:F37"/>
    <mergeCell ref="A1:F1"/>
    <mergeCell ref="A4:A7"/>
    <mergeCell ref="C4:C7"/>
    <mergeCell ref="D4:D7"/>
    <mergeCell ref="E4:E7"/>
    <mergeCell ref="A25:A26"/>
    <mergeCell ref="C25:C26"/>
    <mergeCell ref="D25:D26"/>
    <mergeCell ref="E25:E26"/>
    <mergeCell ref="F25:F26"/>
    <mergeCell ref="F4:F7"/>
    <mergeCell ref="D2:F2"/>
    <mergeCell ref="A2:A3"/>
    <mergeCell ref="B2:B3"/>
    <mergeCell ref="C2:C3"/>
    <mergeCell ref="C15:C17"/>
    <mergeCell ref="D15:D17"/>
    <mergeCell ref="E15:E17"/>
    <mergeCell ref="F15:F17"/>
    <mergeCell ref="A8:A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  <headerFooter>
    <oddFooter>&amp;C&amp;9&amp;A&amp;R&amp;9&amp;P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4"/>
  <sheetViews>
    <sheetView zoomScalePageLayoutView="0" workbookViewId="0" topLeftCell="A1">
      <pane ySplit="7" topLeftCell="A50" activePane="bottomLeft" state="frozen"/>
      <selection pane="topLeft" activeCell="A1" sqref="A1"/>
      <selection pane="bottomLeft" activeCell="L67" sqref="L67"/>
    </sheetView>
  </sheetViews>
  <sheetFormatPr defaultColWidth="8.8515625" defaultRowHeight="15"/>
  <cols>
    <col min="1" max="1" width="33.421875" style="3" customWidth="1"/>
    <col min="2" max="2" width="48.00390625" style="3" customWidth="1"/>
    <col min="3" max="3" width="6.7109375" style="3" customWidth="1"/>
    <col min="4" max="4" width="7.28125" style="3" customWidth="1"/>
    <col min="5" max="6" width="6.7109375" style="3" customWidth="1"/>
    <col min="7" max="7" width="6.7109375" style="10" customWidth="1"/>
    <col min="8" max="8" width="12.421875" style="10" customWidth="1"/>
    <col min="9" max="9" width="12.8515625" style="10" customWidth="1"/>
    <col min="10" max="10" width="14.8515625" style="3" customWidth="1"/>
    <col min="11" max="11" width="18.140625" style="3" customWidth="1"/>
    <col min="12" max="12" width="13.57421875" style="3" customWidth="1"/>
    <col min="13" max="13" width="19.421875" style="3" customWidth="1"/>
    <col min="14" max="14" width="18.8515625" style="103" customWidth="1"/>
    <col min="15" max="15" width="26.7109375" style="3" customWidth="1"/>
    <col min="16" max="16" width="23.140625" style="1" customWidth="1"/>
    <col min="17" max="16384" width="8.8515625" style="1" customWidth="1"/>
  </cols>
  <sheetData>
    <row r="1" spans="1:16" s="5" customFormat="1" ht="22.5" customHeight="1">
      <c r="A1" s="144" t="s">
        <v>174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5"/>
    </row>
    <row r="2" spans="1:16" s="5" customFormat="1" ht="22.5" customHeight="1">
      <c r="A2" s="146" t="s">
        <v>1031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16" ht="52.5" customHeight="1">
      <c r="A3" s="136" t="s">
        <v>102</v>
      </c>
      <c r="B3" s="111" t="s">
        <v>175</v>
      </c>
      <c r="C3" s="148" t="s">
        <v>177</v>
      </c>
      <c r="D3" s="149"/>
      <c r="E3" s="149"/>
      <c r="F3" s="149"/>
      <c r="G3" s="149"/>
      <c r="H3" s="150" t="s">
        <v>178</v>
      </c>
      <c r="I3" s="151"/>
      <c r="J3" s="136" t="s">
        <v>240</v>
      </c>
      <c r="K3" s="136" t="s">
        <v>241</v>
      </c>
      <c r="L3" s="136" t="s">
        <v>253</v>
      </c>
      <c r="M3" s="136" t="s">
        <v>110</v>
      </c>
      <c r="N3" s="136" t="s">
        <v>95</v>
      </c>
      <c r="O3" s="150" t="s">
        <v>115</v>
      </c>
      <c r="P3" s="151"/>
    </row>
    <row r="4" spans="1:16" ht="15" customHeight="1">
      <c r="A4" s="142"/>
      <c r="B4" s="33" t="s">
        <v>139</v>
      </c>
      <c r="C4" s="136" t="s">
        <v>98</v>
      </c>
      <c r="D4" s="136" t="s">
        <v>111</v>
      </c>
      <c r="E4" s="136" t="s">
        <v>112</v>
      </c>
      <c r="F4" s="136" t="s">
        <v>113</v>
      </c>
      <c r="G4" s="139" t="s">
        <v>103</v>
      </c>
      <c r="H4" s="150" t="s">
        <v>116</v>
      </c>
      <c r="I4" s="150" t="s">
        <v>117</v>
      </c>
      <c r="J4" s="142"/>
      <c r="K4" s="142"/>
      <c r="L4" s="142"/>
      <c r="M4" s="142"/>
      <c r="N4" s="142"/>
      <c r="O4" s="150" t="s">
        <v>179</v>
      </c>
      <c r="P4" s="150" t="s">
        <v>114</v>
      </c>
    </row>
    <row r="5" spans="1:16" ht="15" customHeight="1">
      <c r="A5" s="137"/>
      <c r="B5" s="33" t="s">
        <v>176</v>
      </c>
      <c r="C5" s="137"/>
      <c r="D5" s="137"/>
      <c r="E5" s="137"/>
      <c r="F5" s="137"/>
      <c r="G5" s="140"/>
      <c r="H5" s="151"/>
      <c r="I5" s="151"/>
      <c r="J5" s="137"/>
      <c r="K5" s="142"/>
      <c r="L5" s="142"/>
      <c r="M5" s="137"/>
      <c r="N5" s="137"/>
      <c r="O5" s="151"/>
      <c r="P5" s="151"/>
    </row>
    <row r="6" spans="1:16" s="6" customFormat="1" ht="15" customHeight="1">
      <c r="A6" s="138"/>
      <c r="B6" s="33" t="s">
        <v>222</v>
      </c>
      <c r="C6" s="138"/>
      <c r="D6" s="138"/>
      <c r="E6" s="138"/>
      <c r="F6" s="138"/>
      <c r="G6" s="141"/>
      <c r="H6" s="151"/>
      <c r="I6" s="151"/>
      <c r="J6" s="138"/>
      <c r="K6" s="143"/>
      <c r="L6" s="143"/>
      <c r="M6" s="138"/>
      <c r="N6" s="138"/>
      <c r="O6" s="151"/>
      <c r="P6" s="151"/>
    </row>
    <row r="7" spans="1:16" s="7" customFormat="1" ht="15.75" customHeight="1">
      <c r="A7" s="22" t="s">
        <v>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2"/>
      <c r="O7" s="23"/>
      <c r="P7" s="34"/>
    </row>
    <row r="8" spans="1:16" ht="15.75" customHeight="1">
      <c r="A8" s="24" t="s">
        <v>1</v>
      </c>
      <c r="B8" s="31" t="s">
        <v>139</v>
      </c>
      <c r="C8" s="41">
        <f>IF(B8="Да, опубликованы за все отчетные периоды",2,0)</f>
        <v>2</v>
      </c>
      <c r="D8" s="41">
        <v>0.5</v>
      </c>
      <c r="E8" s="41"/>
      <c r="F8" s="41"/>
      <c r="G8" s="30">
        <f>C8*(1-D8)*(1-E8)*(1-F8)</f>
        <v>1</v>
      </c>
      <c r="H8" s="80">
        <v>42635</v>
      </c>
      <c r="I8" s="105" t="s">
        <v>914</v>
      </c>
      <c r="J8" s="29" t="s">
        <v>239</v>
      </c>
      <c r="K8" s="31" t="s">
        <v>242</v>
      </c>
      <c r="L8" s="29" t="s">
        <v>254</v>
      </c>
      <c r="M8" s="31" t="s">
        <v>640</v>
      </c>
      <c r="N8" s="31" t="s">
        <v>773</v>
      </c>
      <c r="O8" s="31" t="s">
        <v>768</v>
      </c>
      <c r="P8" s="81" t="s">
        <v>259</v>
      </c>
    </row>
    <row r="9" spans="1:16" ht="15.75" customHeight="1">
      <c r="A9" s="24" t="s">
        <v>2</v>
      </c>
      <c r="B9" s="31" t="s">
        <v>139</v>
      </c>
      <c r="C9" s="41">
        <f aca="true" t="shared" si="0" ref="C9:C72">IF(B9="Да, опубликованы за все отчетные периоды",2,0)</f>
        <v>2</v>
      </c>
      <c r="D9" s="41"/>
      <c r="E9" s="41"/>
      <c r="F9" s="41"/>
      <c r="G9" s="30">
        <f aca="true" t="shared" si="1" ref="G9:G72">C9*(1-D9)*(1-E9)*(1-F9)</f>
        <v>2</v>
      </c>
      <c r="H9" s="80">
        <v>42635</v>
      </c>
      <c r="I9" s="35"/>
      <c r="J9" s="29" t="s">
        <v>239</v>
      </c>
      <c r="K9" s="31" t="s">
        <v>242</v>
      </c>
      <c r="L9" s="29" t="s">
        <v>220</v>
      </c>
      <c r="M9" s="29"/>
      <c r="N9" s="31" t="s">
        <v>784</v>
      </c>
      <c r="O9" s="31" t="s">
        <v>778</v>
      </c>
      <c r="P9" s="84" t="s">
        <v>259</v>
      </c>
    </row>
    <row r="10" spans="1:16" ht="15.75" customHeight="1">
      <c r="A10" s="24" t="s">
        <v>3</v>
      </c>
      <c r="B10" s="31" t="s">
        <v>139</v>
      </c>
      <c r="C10" s="41">
        <f t="shared" si="0"/>
        <v>2</v>
      </c>
      <c r="D10" s="41">
        <v>0.5</v>
      </c>
      <c r="E10" s="41"/>
      <c r="F10" s="41"/>
      <c r="G10" s="30">
        <f t="shared" si="1"/>
        <v>1</v>
      </c>
      <c r="H10" s="80">
        <v>42635</v>
      </c>
      <c r="I10" s="35"/>
      <c r="J10" s="29" t="s">
        <v>239</v>
      </c>
      <c r="K10" s="31" t="s">
        <v>242</v>
      </c>
      <c r="L10" s="29" t="s">
        <v>254</v>
      </c>
      <c r="M10" s="31" t="s">
        <v>790</v>
      </c>
      <c r="N10" s="31" t="s">
        <v>789</v>
      </c>
      <c r="O10" s="31" t="s">
        <v>788</v>
      </c>
      <c r="P10" s="84" t="s">
        <v>259</v>
      </c>
    </row>
    <row r="11" spans="1:16" ht="15.75" customHeight="1">
      <c r="A11" s="24" t="s">
        <v>4</v>
      </c>
      <c r="B11" s="31" t="s">
        <v>222</v>
      </c>
      <c r="C11" s="41">
        <f t="shared" si="0"/>
        <v>0</v>
      </c>
      <c r="D11" s="41"/>
      <c r="E11" s="41"/>
      <c r="F11" s="41"/>
      <c r="G11" s="30">
        <f t="shared" si="1"/>
        <v>0</v>
      </c>
      <c r="H11" s="80">
        <v>42636</v>
      </c>
      <c r="I11" s="29"/>
      <c r="J11" s="29"/>
      <c r="K11" s="29"/>
      <c r="L11" s="29"/>
      <c r="M11" s="29"/>
      <c r="N11" s="31"/>
      <c r="O11" s="31" t="s">
        <v>799</v>
      </c>
      <c r="P11" s="84" t="s">
        <v>259</v>
      </c>
    </row>
    <row r="12" spans="1:16" ht="15.75" customHeight="1">
      <c r="A12" s="24" t="s">
        <v>5</v>
      </c>
      <c r="B12" s="31" t="s">
        <v>139</v>
      </c>
      <c r="C12" s="41">
        <f t="shared" si="0"/>
        <v>2</v>
      </c>
      <c r="D12" s="41"/>
      <c r="E12" s="41"/>
      <c r="F12" s="41"/>
      <c r="G12" s="30">
        <f t="shared" si="1"/>
        <v>2</v>
      </c>
      <c r="H12" s="80">
        <v>42635</v>
      </c>
      <c r="I12" s="35"/>
      <c r="J12" s="29" t="s">
        <v>239</v>
      </c>
      <c r="K12" s="31" t="s">
        <v>242</v>
      </c>
      <c r="L12" s="29" t="s">
        <v>220</v>
      </c>
      <c r="M12" s="29"/>
      <c r="N12" s="31" t="s">
        <v>803</v>
      </c>
      <c r="O12" s="31" t="s">
        <v>800</v>
      </c>
      <c r="P12" s="84" t="s">
        <v>259</v>
      </c>
    </row>
    <row r="13" spans="1:16" ht="15.75" customHeight="1">
      <c r="A13" s="24" t="s">
        <v>6</v>
      </c>
      <c r="B13" s="31" t="s">
        <v>139</v>
      </c>
      <c r="C13" s="41">
        <f t="shared" si="0"/>
        <v>2</v>
      </c>
      <c r="D13" s="41"/>
      <c r="E13" s="41"/>
      <c r="F13" s="41"/>
      <c r="G13" s="30">
        <f t="shared" si="1"/>
        <v>2</v>
      </c>
      <c r="H13" s="80">
        <v>42635</v>
      </c>
      <c r="I13" s="105" t="s">
        <v>914</v>
      </c>
      <c r="J13" s="29" t="s">
        <v>239</v>
      </c>
      <c r="K13" s="31" t="s">
        <v>242</v>
      </c>
      <c r="L13" s="29" t="s">
        <v>220</v>
      </c>
      <c r="M13" s="29"/>
      <c r="N13" s="81" t="s">
        <v>811</v>
      </c>
      <c r="O13" s="31" t="s">
        <v>808</v>
      </c>
      <c r="P13" s="84" t="s">
        <v>259</v>
      </c>
    </row>
    <row r="14" spans="1:16" ht="15.75" customHeight="1">
      <c r="A14" s="24" t="s">
        <v>7</v>
      </c>
      <c r="B14" s="31" t="s">
        <v>139</v>
      </c>
      <c r="C14" s="41">
        <f t="shared" si="0"/>
        <v>2</v>
      </c>
      <c r="D14" s="41"/>
      <c r="E14" s="41"/>
      <c r="F14" s="41"/>
      <c r="G14" s="30">
        <f t="shared" si="1"/>
        <v>2</v>
      </c>
      <c r="H14" s="80">
        <v>42635</v>
      </c>
      <c r="I14" s="105" t="s">
        <v>914</v>
      </c>
      <c r="J14" s="29" t="s">
        <v>239</v>
      </c>
      <c r="K14" s="31" t="s">
        <v>242</v>
      </c>
      <c r="L14" s="29" t="s">
        <v>220</v>
      </c>
      <c r="M14" s="29"/>
      <c r="N14" s="81" t="s">
        <v>815</v>
      </c>
      <c r="O14" s="31" t="s">
        <v>812</v>
      </c>
      <c r="P14" s="31" t="s">
        <v>821</v>
      </c>
    </row>
    <row r="15" spans="1:16" s="7" customFormat="1" ht="15.75" customHeight="1">
      <c r="A15" s="24" t="s">
        <v>8</v>
      </c>
      <c r="B15" s="31" t="s">
        <v>222</v>
      </c>
      <c r="C15" s="41">
        <f t="shared" si="0"/>
        <v>0</v>
      </c>
      <c r="D15" s="41"/>
      <c r="E15" s="41"/>
      <c r="F15" s="41"/>
      <c r="G15" s="30">
        <f t="shared" si="1"/>
        <v>0</v>
      </c>
      <c r="H15" s="80">
        <v>42639</v>
      </c>
      <c r="I15" s="35"/>
      <c r="J15" s="29"/>
      <c r="K15" s="29"/>
      <c r="L15" s="29"/>
      <c r="M15" s="29" t="s">
        <v>323</v>
      </c>
      <c r="N15" s="31"/>
      <c r="O15" s="31" t="s">
        <v>830</v>
      </c>
      <c r="P15" s="84" t="s">
        <v>259</v>
      </c>
    </row>
    <row r="16" spans="1:16" s="7" customFormat="1" ht="15.75" customHeight="1">
      <c r="A16" s="24" t="s">
        <v>9</v>
      </c>
      <c r="B16" s="31" t="s">
        <v>222</v>
      </c>
      <c r="C16" s="41">
        <f t="shared" si="0"/>
        <v>0</v>
      </c>
      <c r="D16" s="41"/>
      <c r="E16" s="41"/>
      <c r="F16" s="41"/>
      <c r="G16" s="30">
        <f t="shared" si="1"/>
        <v>0</v>
      </c>
      <c r="H16" s="80">
        <v>42639</v>
      </c>
      <c r="I16" s="35"/>
      <c r="J16" s="29"/>
      <c r="K16" s="29"/>
      <c r="L16" s="29"/>
      <c r="M16" s="29"/>
      <c r="N16" s="31" t="s">
        <v>838</v>
      </c>
      <c r="O16" s="31" t="s">
        <v>837</v>
      </c>
      <c r="P16" s="84" t="s">
        <v>836</v>
      </c>
    </row>
    <row r="17" spans="1:16" ht="15.75" customHeight="1">
      <c r="A17" s="24" t="s">
        <v>10</v>
      </c>
      <c r="B17" s="31" t="s">
        <v>139</v>
      </c>
      <c r="C17" s="41">
        <f t="shared" si="0"/>
        <v>2</v>
      </c>
      <c r="D17" s="41"/>
      <c r="E17" s="41"/>
      <c r="F17" s="41"/>
      <c r="G17" s="30">
        <f t="shared" si="1"/>
        <v>2</v>
      </c>
      <c r="H17" s="80">
        <v>42640</v>
      </c>
      <c r="I17" s="105" t="s">
        <v>918</v>
      </c>
      <c r="J17" s="29" t="s">
        <v>239</v>
      </c>
      <c r="K17" s="31" t="s">
        <v>242</v>
      </c>
      <c r="L17" s="29" t="s">
        <v>220</v>
      </c>
      <c r="M17" s="31" t="s">
        <v>640</v>
      </c>
      <c r="N17" s="31" t="s">
        <v>848</v>
      </c>
      <c r="O17" s="31" t="s">
        <v>845</v>
      </c>
      <c r="P17" s="84" t="s">
        <v>847</v>
      </c>
    </row>
    <row r="18" spans="1:16" ht="15.75" customHeight="1">
      <c r="A18" s="24" t="s">
        <v>11</v>
      </c>
      <c r="B18" s="31" t="s">
        <v>139</v>
      </c>
      <c r="C18" s="41">
        <f t="shared" si="0"/>
        <v>2</v>
      </c>
      <c r="D18" s="41"/>
      <c r="E18" s="41"/>
      <c r="F18" s="41"/>
      <c r="G18" s="30">
        <f t="shared" si="1"/>
        <v>2</v>
      </c>
      <c r="H18" s="80">
        <v>42640</v>
      </c>
      <c r="I18" s="35"/>
      <c r="J18" s="29" t="s">
        <v>239</v>
      </c>
      <c r="K18" s="31" t="s">
        <v>242</v>
      </c>
      <c r="L18" s="29" t="s">
        <v>296</v>
      </c>
      <c r="M18" s="31" t="s">
        <v>863</v>
      </c>
      <c r="N18" s="31" t="s">
        <v>862</v>
      </c>
      <c r="O18" s="31" t="s">
        <v>855</v>
      </c>
      <c r="P18" s="84" t="s">
        <v>259</v>
      </c>
    </row>
    <row r="19" spans="1:16" ht="15.75" customHeight="1">
      <c r="A19" s="24" t="s">
        <v>12</v>
      </c>
      <c r="B19" s="31" t="s">
        <v>222</v>
      </c>
      <c r="C19" s="41">
        <f t="shared" si="0"/>
        <v>0</v>
      </c>
      <c r="D19" s="41"/>
      <c r="E19" s="41"/>
      <c r="F19" s="41"/>
      <c r="G19" s="30">
        <f t="shared" si="1"/>
        <v>0</v>
      </c>
      <c r="H19" s="80">
        <v>42640</v>
      </c>
      <c r="I19" s="35"/>
      <c r="J19" s="29"/>
      <c r="K19" s="29"/>
      <c r="L19" s="29"/>
      <c r="M19" s="29"/>
      <c r="N19" s="31" t="s">
        <v>870</v>
      </c>
      <c r="O19" s="31" t="s">
        <v>866</v>
      </c>
      <c r="P19" s="84" t="s">
        <v>259</v>
      </c>
    </row>
    <row r="20" spans="1:16" ht="15.75" customHeight="1">
      <c r="A20" s="24" t="s">
        <v>13</v>
      </c>
      <c r="B20" s="31" t="s">
        <v>222</v>
      </c>
      <c r="C20" s="41">
        <f t="shared" si="0"/>
        <v>0</v>
      </c>
      <c r="D20" s="41"/>
      <c r="E20" s="41"/>
      <c r="F20" s="41"/>
      <c r="G20" s="30">
        <f t="shared" si="1"/>
        <v>0</v>
      </c>
      <c r="H20" s="80">
        <v>42640</v>
      </c>
      <c r="I20" s="35"/>
      <c r="J20" s="29"/>
      <c r="K20" s="29"/>
      <c r="L20" s="29"/>
      <c r="M20" s="29"/>
      <c r="N20" s="31" t="s">
        <v>877</v>
      </c>
      <c r="O20" s="31" t="s">
        <v>876</v>
      </c>
      <c r="P20" s="84" t="s">
        <v>259</v>
      </c>
    </row>
    <row r="21" spans="1:16" ht="15.75" customHeight="1">
      <c r="A21" s="24" t="s">
        <v>14</v>
      </c>
      <c r="B21" s="31" t="s">
        <v>139</v>
      </c>
      <c r="C21" s="41">
        <f t="shared" si="0"/>
        <v>2</v>
      </c>
      <c r="D21" s="41"/>
      <c r="E21" s="41"/>
      <c r="F21" s="41"/>
      <c r="G21" s="30">
        <f t="shared" si="1"/>
        <v>2</v>
      </c>
      <c r="H21" s="80">
        <v>42641</v>
      </c>
      <c r="I21" s="35"/>
      <c r="J21" s="29" t="s">
        <v>239</v>
      </c>
      <c r="K21" s="31" t="s">
        <v>242</v>
      </c>
      <c r="L21" s="29" t="s">
        <v>220</v>
      </c>
      <c r="M21" s="29"/>
      <c r="N21" s="31" t="s">
        <v>879</v>
      </c>
      <c r="O21" s="31" t="s">
        <v>878</v>
      </c>
      <c r="P21" s="84" t="s">
        <v>259</v>
      </c>
    </row>
    <row r="22" spans="1:16" ht="15.75" customHeight="1">
      <c r="A22" s="24" t="s">
        <v>15</v>
      </c>
      <c r="B22" s="31" t="s">
        <v>139</v>
      </c>
      <c r="C22" s="41">
        <f t="shared" si="0"/>
        <v>2</v>
      </c>
      <c r="D22" s="41"/>
      <c r="E22" s="41"/>
      <c r="F22" s="41"/>
      <c r="G22" s="30">
        <f t="shared" si="1"/>
        <v>2</v>
      </c>
      <c r="H22" s="80">
        <v>42641</v>
      </c>
      <c r="I22" s="31" t="s">
        <v>919</v>
      </c>
      <c r="J22" s="29" t="s">
        <v>239</v>
      </c>
      <c r="K22" s="31" t="s">
        <v>242</v>
      </c>
      <c r="L22" s="29" t="s">
        <v>220</v>
      </c>
      <c r="M22" s="29"/>
      <c r="N22" s="31" t="s">
        <v>886</v>
      </c>
      <c r="O22" s="31" t="s">
        <v>882</v>
      </c>
      <c r="P22" s="84" t="s">
        <v>883</v>
      </c>
    </row>
    <row r="23" spans="1:16" ht="15.75" customHeight="1">
      <c r="A23" s="24" t="s">
        <v>16</v>
      </c>
      <c r="B23" s="31" t="s">
        <v>139</v>
      </c>
      <c r="C23" s="41">
        <f t="shared" si="0"/>
        <v>2</v>
      </c>
      <c r="D23" s="41"/>
      <c r="E23" s="41"/>
      <c r="F23" s="41"/>
      <c r="G23" s="30">
        <f t="shared" si="1"/>
        <v>2</v>
      </c>
      <c r="H23" s="80">
        <v>42641</v>
      </c>
      <c r="I23" s="35"/>
      <c r="J23" s="29" t="s">
        <v>239</v>
      </c>
      <c r="K23" s="31" t="s">
        <v>242</v>
      </c>
      <c r="L23" s="29" t="s">
        <v>220</v>
      </c>
      <c r="M23" s="29"/>
      <c r="N23" s="31" t="s">
        <v>892</v>
      </c>
      <c r="O23" s="31" t="s">
        <v>889</v>
      </c>
      <c r="P23" s="84" t="s">
        <v>890</v>
      </c>
    </row>
    <row r="24" spans="1:16" ht="15.75" customHeight="1">
      <c r="A24" s="24" t="s">
        <v>17</v>
      </c>
      <c r="B24" s="31" t="s">
        <v>139</v>
      </c>
      <c r="C24" s="41">
        <f t="shared" si="0"/>
        <v>2</v>
      </c>
      <c r="D24" s="41"/>
      <c r="E24" s="41"/>
      <c r="F24" s="41"/>
      <c r="G24" s="30">
        <f t="shared" si="1"/>
        <v>2</v>
      </c>
      <c r="H24" s="80">
        <v>42641</v>
      </c>
      <c r="I24" s="35"/>
      <c r="J24" s="29" t="s">
        <v>239</v>
      </c>
      <c r="K24" s="31" t="s">
        <v>242</v>
      </c>
      <c r="L24" s="29" t="s">
        <v>220</v>
      </c>
      <c r="M24" s="29"/>
      <c r="N24" s="31" t="s">
        <v>896</v>
      </c>
      <c r="O24" s="31" t="s">
        <v>895</v>
      </c>
      <c r="P24" s="84" t="s">
        <v>259</v>
      </c>
    </row>
    <row r="25" spans="1:16" ht="15.75" customHeight="1">
      <c r="A25" s="24" t="s">
        <v>18</v>
      </c>
      <c r="B25" s="31" t="s">
        <v>139</v>
      </c>
      <c r="C25" s="41">
        <f t="shared" si="0"/>
        <v>2</v>
      </c>
      <c r="D25" s="41">
        <v>0.5</v>
      </c>
      <c r="E25" s="41"/>
      <c r="F25" s="41"/>
      <c r="G25" s="30">
        <f t="shared" si="1"/>
        <v>1</v>
      </c>
      <c r="H25" s="80">
        <v>42641</v>
      </c>
      <c r="I25" s="35"/>
      <c r="J25" s="29" t="s">
        <v>239</v>
      </c>
      <c r="K25" s="31" t="s">
        <v>242</v>
      </c>
      <c r="L25" s="29" t="s">
        <v>254</v>
      </c>
      <c r="M25" s="31" t="s">
        <v>640</v>
      </c>
      <c r="N25" s="31" t="s">
        <v>906</v>
      </c>
      <c r="O25" s="31" t="s">
        <v>900</v>
      </c>
      <c r="P25" s="84" t="s">
        <v>901</v>
      </c>
    </row>
    <row r="26" spans="1:16" s="7" customFormat="1" ht="15.75" customHeight="1">
      <c r="A26" s="22" t="s">
        <v>19</v>
      </c>
      <c r="B26" s="45"/>
      <c r="C26" s="46"/>
      <c r="D26" s="27"/>
      <c r="E26" s="27"/>
      <c r="F26" s="27"/>
      <c r="G26" s="27"/>
      <c r="H26" s="25"/>
      <c r="I26" s="25"/>
      <c r="J26" s="25"/>
      <c r="K26" s="25"/>
      <c r="L26" s="25"/>
      <c r="M26" s="25"/>
      <c r="N26" s="45"/>
      <c r="O26" s="45"/>
      <c r="P26" s="36"/>
    </row>
    <row r="27" spans="1:16" ht="15.75" customHeight="1">
      <c r="A27" s="24" t="s">
        <v>20</v>
      </c>
      <c r="B27" s="31" t="s">
        <v>139</v>
      </c>
      <c r="C27" s="41">
        <f t="shared" si="0"/>
        <v>2</v>
      </c>
      <c r="D27" s="41"/>
      <c r="E27" s="41"/>
      <c r="F27" s="41"/>
      <c r="G27" s="30">
        <f t="shared" si="1"/>
        <v>2</v>
      </c>
      <c r="H27" s="80">
        <v>42634</v>
      </c>
      <c r="I27" s="31" t="s">
        <v>919</v>
      </c>
      <c r="J27" s="29" t="s">
        <v>239</v>
      </c>
      <c r="K27" s="31" t="s">
        <v>242</v>
      </c>
      <c r="L27" s="29" t="s">
        <v>220</v>
      </c>
      <c r="M27" s="31"/>
      <c r="N27" s="81" t="s">
        <v>696</v>
      </c>
      <c r="O27" s="31" t="s">
        <v>691</v>
      </c>
      <c r="P27" s="84" t="s">
        <v>259</v>
      </c>
    </row>
    <row r="28" spans="1:16" ht="15.75" customHeight="1">
      <c r="A28" s="28" t="s">
        <v>21</v>
      </c>
      <c r="B28" s="31" t="s">
        <v>139</v>
      </c>
      <c r="C28" s="41">
        <f t="shared" si="0"/>
        <v>2</v>
      </c>
      <c r="D28" s="41"/>
      <c r="E28" s="41"/>
      <c r="F28" s="41"/>
      <c r="G28" s="30">
        <f t="shared" si="1"/>
        <v>2</v>
      </c>
      <c r="H28" s="80">
        <v>42634</v>
      </c>
      <c r="I28" s="31" t="s">
        <v>919</v>
      </c>
      <c r="J28" s="29" t="s">
        <v>239</v>
      </c>
      <c r="K28" s="31" t="s">
        <v>242</v>
      </c>
      <c r="L28" s="29" t="s">
        <v>220</v>
      </c>
      <c r="M28" s="29"/>
      <c r="N28" s="31" t="s">
        <v>701</v>
      </c>
      <c r="O28" s="31" t="s">
        <v>702</v>
      </c>
      <c r="P28" s="84" t="s">
        <v>259</v>
      </c>
    </row>
    <row r="29" spans="1:16" ht="15.75" customHeight="1">
      <c r="A29" s="28" t="s">
        <v>22</v>
      </c>
      <c r="B29" s="31" t="s">
        <v>139</v>
      </c>
      <c r="C29" s="41">
        <f t="shared" si="0"/>
        <v>2</v>
      </c>
      <c r="D29" s="41"/>
      <c r="E29" s="41"/>
      <c r="F29" s="41"/>
      <c r="G29" s="30">
        <f t="shared" si="1"/>
        <v>2</v>
      </c>
      <c r="H29" s="80">
        <v>42634</v>
      </c>
      <c r="I29" s="80">
        <v>42664</v>
      </c>
      <c r="J29" s="29" t="s">
        <v>239</v>
      </c>
      <c r="K29" s="31" t="s">
        <v>242</v>
      </c>
      <c r="L29" s="29" t="s">
        <v>429</v>
      </c>
      <c r="M29" s="31"/>
      <c r="N29" s="81" t="s">
        <v>707</v>
      </c>
      <c r="O29" s="31" t="s">
        <v>706</v>
      </c>
      <c r="P29" s="84" t="s">
        <v>259</v>
      </c>
    </row>
    <row r="30" spans="1:16" ht="15.75" customHeight="1">
      <c r="A30" s="28" t="s">
        <v>23</v>
      </c>
      <c r="B30" s="31" t="s">
        <v>139</v>
      </c>
      <c r="C30" s="41">
        <f t="shared" si="0"/>
        <v>2</v>
      </c>
      <c r="D30" s="41"/>
      <c r="E30" s="41"/>
      <c r="F30" s="41"/>
      <c r="G30" s="30">
        <f t="shared" si="1"/>
        <v>2</v>
      </c>
      <c r="H30" s="80">
        <v>42634</v>
      </c>
      <c r="I30" s="31" t="s">
        <v>919</v>
      </c>
      <c r="J30" s="29" t="s">
        <v>239</v>
      </c>
      <c r="K30" s="31" t="s">
        <v>242</v>
      </c>
      <c r="L30" s="29" t="s">
        <v>923</v>
      </c>
      <c r="M30" s="31" t="s">
        <v>924</v>
      </c>
      <c r="N30" s="81" t="s">
        <v>715</v>
      </c>
      <c r="O30" s="31" t="s">
        <v>710</v>
      </c>
      <c r="P30" s="81" t="s">
        <v>259</v>
      </c>
    </row>
    <row r="31" spans="1:16" ht="15.75" customHeight="1">
      <c r="A31" s="28" t="s">
        <v>24</v>
      </c>
      <c r="B31" s="31" t="s">
        <v>222</v>
      </c>
      <c r="C31" s="41">
        <f t="shared" si="0"/>
        <v>0</v>
      </c>
      <c r="D31" s="41"/>
      <c r="E31" s="41"/>
      <c r="F31" s="41"/>
      <c r="G31" s="30">
        <f t="shared" si="1"/>
        <v>0</v>
      </c>
      <c r="H31" s="80">
        <v>42634</v>
      </c>
      <c r="I31" s="35"/>
      <c r="J31" s="29"/>
      <c r="K31" s="29"/>
      <c r="L31" s="29"/>
      <c r="M31" s="29"/>
      <c r="N31" s="31" t="s">
        <v>722</v>
      </c>
      <c r="O31" s="31" t="s">
        <v>716</v>
      </c>
      <c r="P31" s="84" t="s">
        <v>259</v>
      </c>
    </row>
    <row r="32" spans="1:16" ht="15.75" customHeight="1">
      <c r="A32" s="24" t="s">
        <v>25</v>
      </c>
      <c r="B32" s="31" t="s">
        <v>176</v>
      </c>
      <c r="C32" s="41">
        <f t="shared" si="0"/>
        <v>0</v>
      </c>
      <c r="D32" s="41"/>
      <c r="E32" s="41"/>
      <c r="F32" s="41"/>
      <c r="G32" s="30">
        <f t="shared" si="1"/>
        <v>0</v>
      </c>
      <c r="H32" s="80">
        <v>42634</v>
      </c>
      <c r="I32" s="31" t="s">
        <v>928</v>
      </c>
      <c r="J32" s="29" t="s">
        <v>294</v>
      </c>
      <c r="K32" s="31" t="s">
        <v>946</v>
      </c>
      <c r="L32" s="31" t="s">
        <v>947</v>
      </c>
      <c r="M32" s="31" t="s">
        <v>929</v>
      </c>
      <c r="N32" s="81" t="s">
        <v>733</v>
      </c>
      <c r="O32" s="31" t="s">
        <v>725</v>
      </c>
      <c r="P32" s="84" t="s">
        <v>726</v>
      </c>
    </row>
    <row r="33" spans="1:16" s="7" customFormat="1" ht="15.75" customHeight="1">
      <c r="A33" s="24" t="s">
        <v>26</v>
      </c>
      <c r="B33" s="31" t="s">
        <v>139</v>
      </c>
      <c r="C33" s="41">
        <f t="shared" si="0"/>
        <v>2</v>
      </c>
      <c r="D33" s="41"/>
      <c r="E33" s="41"/>
      <c r="F33" s="41"/>
      <c r="G33" s="30">
        <f t="shared" si="1"/>
        <v>2</v>
      </c>
      <c r="H33" s="80">
        <v>42634</v>
      </c>
      <c r="I33" s="31" t="s">
        <v>928</v>
      </c>
      <c r="J33" s="29" t="s">
        <v>239</v>
      </c>
      <c r="K33" s="31" t="s">
        <v>242</v>
      </c>
      <c r="L33" s="31" t="s">
        <v>742</v>
      </c>
      <c r="M33" s="29"/>
      <c r="N33" s="31" t="s">
        <v>741</v>
      </c>
      <c r="O33" s="31" t="s">
        <v>735</v>
      </c>
      <c r="P33" s="84" t="s">
        <v>736</v>
      </c>
    </row>
    <row r="34" spans="1:16" ht="15.75" customHeight="1">
      <c r="A34" s="24" t="s">
        <v>27</v>
      </c>
      <c r="B34" s="31" t="s">
        <v>139</v>
      </c>
      <c r="C34" s="41">
        <f t="shared" si="0"/>
        <v>2</v>
      </c>
      <c r="D34" s="41"/>
      <c r="E34" s="41"/>
      <c r="F34" s="41"/>
      <c r="G34" s="30">
        <f t="shared" si="1"/>
        <v>2</v>
      </c>
      <c r="H34" s="80">
        <v>42634</v>
      </c>
      <c r="I34" s="31" t="s">
        <v>928</v>
      </c>
      <c r="J34" s="29" t="s">
        <v>239</v>
      </c>
      <c r="K34" s="31" t="s">
        <v>242</v>
      </c>
      <c r="L34" s="29" t="s">
        <v>296</v>
      </c>
      <c r="M34" s="29"/>
      <c r="N34" s="31" t="s">
        <v>746</v>
      </c>
      <c r="O34" s="31" t="s">
        <v>743</v>
      </c>
      <c r="P34" s="84" t="s">
        <v>744</v>
      </c>
    </row>
    <row r="35" spans="1:16" ht="15.75" customHeight="1">
      <c r="A35" s="28" t="s">
        <v>28</v>
      </c>
      <c r="B35" s="31" t="s">
        <v>222</v>
      </c>
      <c r="C35" s="41">
        <f t="shared" si="0"/>
        <v>0</v>
      </c>
      <c r="D35" s="41"/>
      <c r="E35" s="41"/>
      <c r="F35" s="41"/>
      <c r="G35" s="30">
        <f t="shared" si="1"/>
        <v>0</v>
      </c>
      <c r="H35" s="80">
        <v>42634</v>
      </c>
      <c r="I35" s="35"/>
      <c r="J35" s="29"/>
      <c r="K35" s="29"/>
      <c r="L35" s="29"/>
      <c r="M35" s="29"/>
      <c r="N35" s="31" t="s">
        <v>750</v>
      </c>
      <c r="O35" s="31" t="s">
        <v>749</v>
      </c>
      <c r="P35" s="84" t="s">
        <v>259</v>
      </c>
    </row>
    <row r="36" spans="1:16" ht="15.75" customHeight="1">
      <c r="A36" s="28" t="s">
        <v>29</v>
      </c>
      <c r="B36" s="31" t="s">
        <v>222</v>
      </c>
      <c r="C36" s="41">
        <f t="shared" si="0"/>
        <v>0</v>
      </c>
      <c r="D36" s="41"/>
      <c r="E36" s="41"/>
      <c r="F36" s="41"/>
      <c r="G36" s="30">
        <f t="shared" si="1"/>
        <v>0</v>
      </c>
      <c r="H36" s="80">
        <v>42635</v>
      </c>
      <c r="I36" s="35"/>
      <c r="J36" s="29"/>
      <c r="K36" s="29"/>
      <c r="L36" s="29"/>
      <c r="M36" s="29"/>
      <c r="N36" s="31" t="s">
        <v>763</v>
      </c>
      <c r="O36" s="31" t="s">
        <v>751</v>
      </c>
      <c r="P36" s="84" t="s">
        <v>259</v>
      </c>
    </row>
    <row r="37" spans="1:16" ht="15.75" customHeight="1">
      <c r="A37" s="24" t="s">
        <v>30</v>
      </c>
      <c r="B37" s="31" t="s">
        <v>139</v>
      </c>
      <c r="C37" s="41">
        <f t="shared" si="0"/>
        <v>2</v>
      </c>
      <c r="D37" s="41"/>
      <c r="E37" s="41"/>
      <c r="F37" s="41"/>
      <c r="G37" s="30">
        <f t="shared" si="1"/>
        <v>2</v>
      </c>
      <c r="H37" s="80">
        <v>42635</v>
      </c>
      <c r="I37" s="31" t="s">
        <v>928</v>
      </c>
      <c r="J37" s="29" t="s">
        <v>239</v>
      </c>
      <c r="K37" s="31" t="s">
        <v>242</v>
      </c>
      <c r="L37" s="29" t="s">
        <v>429</v>
      </c>
      <c r="M37" s="31" t="s">
        <v>935</v>
      </c>
      <c r="N37" s="81" t="s">
        <v>765</v>
      </c>
      <c r="O37" s="31" t="s">
        <v>764</v>
      </c>
      <c r="P37" s="84" t="s">
        <v>259</v>
      </c>
    </row>
    <row r="38" spans="1:16" s="7" customFormat="1" ht="15.75" customHeight="1">
      <c r="A38" s="22" t="s">
        <v>31</v>
      </c>
      <c r="B38" s="45"/>
      <c r="C38" s="46"/>
      <c r="D38" s="27"/>
      <c r="E38" s="27"/>
      <c r="F38" s="27"/>
      <c r="G38" s="27"/>
      <c r="H38" s="25"/>
      <c r="I38" s="25"/>
      <c r="J38" s="25"/>
      <c r="K38" s="25"/>
      <c r="L38" s="25"/>
      <c r="M38" s="25"/>
      <c r="N38" s="45"/>
      <c r="O38" s="45"/>
      <c r="P38" s="36"/>
    </row>
    <row r="39" spans="1:16" ht="15.75" customHeight="1">
      <c r="A39" s="24" t="s">
        <v>32</v>
      </c>
      <c r="B39" s="31" t="s">
        <v>139</v>
      </c>
      <c r="C39" s="41">
        <f t="shared" si="0"/>
        <v>2</v>
      </c>
      <c r="D39" s="41"/>
      <c r="E39" s="41"/>
      <c r="F39" s="41"/>
      <c r="G39" s="30">
        <f t="shared" si="1"/>
        <v>2</v>
      </c>
      <c r="H39" s="80">
        <v>42633</v>
      </c>
      <c r="I39" s="31" t="s">
        <v>928</v>
      </c>
      <c r="J39" s="29" t="s">
        <v>239</v>
      </c>
      <c r="K39" s="29" t="s">
        <v>242</v>
      </c>
      <c r="L39" s="29" t="s">
        <v>296</v>
      </c>
      <c r="M39" s="31"/>
      <c r="N39" s="81" t="s">
        <v>622</v>
      </c>
      <c r="O39" s="31" t="s">
        <v>613</v>
      </c>
      <c r="P39" s="84" t="s">
        <v>259</v>
      </c>
    </row>
    <row r="40" spans="1:20" ht="15.75" customHeight="1">
      <c r="A40" s="24" t="s">
        <v>33</v>
      </c>
      <c r="B40" s="31" t="s">
        <v>139</v>
      </c>
      <c r="C40" s="41">
        <f t="shared" si="0"/>
        <v>2</v>
      </c>
      <c r="D40" s="41">
        <v>0.5</v>
      </c>
      <c r="E40" s="41">
        <v>0.5</v>
      </c>
      <c r="F40" s="41"/>
      <c r="G40" s="30">
        <f t="shared" si="1"/>
        <v>0.5</v>
      </c>
      <c r="H40" s="80">
        <v>42633</v>
      </c>
      <c r="I40" s="31" t="s">
        <v>928</v>
      </c>
      <c r="J40" s="29" t="s">
        <v>239</v>
      </c>
      <c r="K40" s="29" t="s">
        <v>242</v>
      </c>
      <c r="L40" s="29" t="s">
        <v>254</v>
      </c>
      <c r="M40" s="31" t="s">
        <v>633</v>
      </c>
      <c r="N40" s="31" t="s">
        <v>629</v>
      </c>
      <c r="O40" s="31" t="s">
        <v>634</v>
      </c>
      <c r="P40" s="84" t="s">
        <v>259</v>
      </c>
      <c r="T40" s="12"/>
    </row>
    <row r="41" spans="1:20" ht="15.75" customHeight="1">
      <c r="A41" s="24" t="s">
        <v>100</v>
      </c>
      <c r="B41" s="31" t="s">
        <v>222</v>
      </c>
      <c r="C41" s="41">
        <f t="shared" si="0"/>
        <v>0</v>
      </c>
      <c r="D41" s="41"/>
      <c r="E41" s="41"/>
      <c r="F41" s="41"/>
      <c r="G41" s="30">
        <f t="shared" si="1"/>
        <v>0</v>
      </c>
      <c r="H41" s="80">
        <v>42633</v>
      </c>
      <c r="I41" s="35"/>
      <c r="J41" s="29"/>
      <c r="K41" s="29"/>
      <c r="L41" s="29"/>
      <c r="M41" s="29"/>
      <c r="N41" s="31"/>
      <c r="O41" s="31" t="s">
        <v>636</v>
      </c>
      <c r="P41" s="84" t="s">
        <v>259</v>
      </c>
      <c r="T41" s="13"/>
    </row>
    <row r="42" spans="1:20" ht="15.75" customHeight="1">
      <c r="A42" s="24" t="s">
        <v>34</v>
      </c>
      <c r="B42" s="31" t="s">
        <v>139</v>
      </c>
      <c r="C42" s="41">
        <f t="shared" si="0"/>
        <v>2</v>
      </c>
      <c r="D42" s="41"/>
      <c r="E42" s="41"/>
      <c r="F42" s="41"/>
      <c r="G42" s="30">
        <f t="shared" si="1"/>
        <v>2</v>
      </c>
      <c r="H42" s="80">
        <v>42633</v>
      </c>
      <c r="I42" s="31" t="s">
        <v>941</v>
      </c>
      <c r="J42" s="29" t="s">
        <v>239</v>
      </c>
      <c r="K42" s="29" t="s">
        <v>242</v>
      </c>
      <c r="L42" s="29" t="s">
        <v>254</v>
      </c>
      <c r="M42" s="31" t="s">
        <v>942</v>
      </c>
      <c r="N42" s="81" t="s">
        <v>639</v>
      </c>
      <c r="O42" s="31" t="s">
        <v>637</v>
      </c>
      <c r="P42" s="84" t="s">
        <v>638</v>
      </c>
      <c r="T42" s="12"/>
    </row>
    <row r="43" spans="1:20" ht="15.75" customHeight="1">
      <c r="A43" s="24" t="s">
        <v>35</v>
      </c>
      <c r="B43" s="31" t="s">
        <v>139</v>
      </c>
      <c r="C43" s="41">
        <f t="shared" si="0"/>
        <v>2</v>
      </c>
      <c r="D43" s="41"/>
      <c r="E43" s="41"/>
      <c r="F43" s="41"/>
      <c r="G43" s="30">
        <f t="shared" si="1"/>
        <v>2</v>
      </c>
      <c r="H43" s="80">
        <v>42633</v>
      </c>
      <c r="I43" s="35"/>
      <c r="J43" s="29" t="s">
        <v>239</v>
      </c>
      <c r="K43" s="29" t="s">
        <v>242</v>
      </c>
      <c r="L43" s="29" t="s">
        <v>296</v>
      </c>
      <c r="M43" s="29"/>
      <c r="N43" s="31" t="s">
        <v>653</v>
      </c>
      <c r="O43" s="31" t="s">
        <v>652</v>
      </c>
      <c r="P43" s="81" t="s">
        <v>259</v>
      </c>
      <c r="T43" s="12"/>
    </row>
    <row r="44" spans="1:20" ht="15.75" customHeight="1">
      <c r="A44" s="24" t="s">
        <v>36</v>
      </c>
      <c r="B44" s="31" t="s">
        <v>139</v>
      </c>
      <c r="C44" s="41">
        <f t="shared" si="0"/>
        <v>2</v>
      </c>
      <c r="D44" s="41"/>
      <c r="E44" s="41"/>
      <c r="F44" s="41"/>
      <c r="G44" s="30">
        <f t="shared" si="1"/>
        <v>2</v>
      </c>
      <c r="H44" s="80">
        <v>42633</v>
      </c>
      <c r="I44" s="31" t="s">
        <v>941</v>
      </c>
      <c r="J44" s="29" t="s">
        <v>239</v>
      </c>
      <c r="K44" s="29" t="s">
        <v>242</v>
      </c>
      <c r="L44" s="29" t="s">
        <v>296</v>
      </c>
      <c r="M44" s="29"/>
      <c r="N44" s="31" t="s">
        <v>665</v>
      </c>
      <c r="O44" s="31" t="s">
        <v>661</v>
      </c>
      <c r="P44" s="81" t="s">
        <v>662</v>
      </c>
      <c r="T44" s="12"/>
    </row>
    <row r="45" spans="1:20" s="7" customFormat="1" ht="15.75" customHeight="1">
      <c r="A45" s="28" t="s">
        <v>37</v>
      </c>
      <c r="B45" s="31" t="s">
        <v>139</v>
      </c>
      <c r="C45" s="41">
        <f t="shared" si="0"/>
        <v>2</v>
      </c>
      <c r="D45" s="30"/>
      <c r="E45" s="30"/>
      <c r="F45" s="30"/>
      <c r="G45" s="30">
        <f t="shared" si="1"/>
        <v>2</v>
      </c>
      <c r="H45" s="80">
        <v>42633</v>
      </c>
      <c r="I45" s="31" t="s">
        <v>941</v>
      </c>
      <c r="J45" s="29" t="s">
        <v>239</v>
      </c>
      <c r="K45" s="29" t="s">
        <v>242</v>
      </c>
      <c r="L45" s="29" t="s">
        <v>296</v>
      </c>
      <c r="M45" s="29"/>
      <c r="N45" s="31" t="s">
        <v>675</v>
      </c>
      <c r="O45" s="31" t="s">
        <v>672</v>
      </c>
      <c r="P45" s="44" t="s">
        <v>673</v>
      </c>
      <c r="T45" s="13"/>
    </row>
    <row r="46" spans="1:20" ht="15.75" customHeight="1">
      <c r="A46" s="24" t="s">
        <v>101</v>
      </c>
      <c r="B46" s="31" t="s">
        <v>139</v>
      </c>
      <c r="C46" s="41">
        <f t="shared" si="0"/>
        <v>2</v>
      </c>
      <c r="D46" s="41"/>
      <c r="E46" s="41">
        <v>0.5</v>
      </c>
      <c r="F46" s="41"/>
      <c r="G46" s="30">
        <f t="shared" si="1"/>
        <v>1</v>
      </c>
      <c r="H46" s="80">
        <v>42633</v>
      </c>
      <c r="I46" s="31" t="s">
        <v>941</v>
      </c>
      <c r="J46" s="29" t="s">
        <v>239</v>
      </c>
      <c r="K46" s="29" t="s">
        <v>242</v>
      </c>
      <c r="L46" s="29" t="s">
        <v>949</v>
      </c>
      <c r="M46" s="31" t="s">
        <v>948</v>
      </c>
      <c r="N46" s="31" t="s">
        <v>690</v>
      </c>
      <c r="O46" s="81" t="s">
        <v>679</v>
      </c>
      <c r="P46" s="84" t="s">
        <v>678</v>
      </c>
      <c r="T46" s="13"/>
    </row>
    <row r="47" spans="1:20" ht="15.75" customHeight="1">
      <c r="A47" s="22" t="s">
        <v>38</v>
      </c>
      <c r="B47" s="34"/>
      <c r="C47" s="46"/>
      <c r="D47" s="46"/>
      <c r="E47" s="46"/>
      <c r="F47" s="46"/>
      <c r="G47" s="27"/>
      <c r="H47" s="25"/>
      <c r="I47" s="25"/>
      <c r="J47" s="26"/>
      <c r="K47" s="26"/>
      <c r="L47" s="26"/>
      <c r="M47" s="26"/>
      <c r="N47" s="34"/>
      <c r="O47" s="34"/>
      <c r="P47" s="83"/>
      <c r="T47" s="12"/>
    </row>
    <row r="48" spans="1:20" ht="15.75" customHeight="1">
      <c r="A48" s="24" t="s">
        <v>39</v>
      </c>
      <c r="B48" s="31" t="s">
        <v>222</v>
      </c>
      <c r="C48" s="41">
        <f t="shared" si="0"/>
        <v>0</v>
      </c>
      <c r="D48" s="41"/>
      <c r="E48" s="41"/>
      <c r="F48" s="41"/>
      <c r="G48" s="30">
        <f t="shared" si="1"/>
        <v>0</v>
      </c>
      <c r="H48" s="80">
        <v>42629</v>
      </c>
      <c r="I48" s="35"/>
      <c r="J48" s="29"/>
      <c r="K48" s="29"/>
      <c r="L48" s="29"/>
      <c r="M48" s="29"/>
      <c r="N48" s="31"/>
      <c r="O48" s="31" t="s">
        <v>558</v>
      </c>
      <c r="P48" s="31" t="s">
        <v>989</v>
      </c>
      <c r="T48" s="13"/>
    </row>
    <row r="49" spans="1:20" ht="15.75" customHeight="1">
      <c r="A49" s="24" t="s">
        <v>40</v>
      </c>
      <c r="B49" s="31" t="s">
        <v>222</v>
      </c>
      <c r="C49" s="41">
        <f t="shared" si="0"/>
        <v>0</v>
      </c>
      <c r="D49" s="41"/>
      <c r="E49" s="41"/>
      <c r="F49" s="41"/>
      <c r="G49" s="30">
        <f t="shared" si="1"/>
        <v>0</v>
      </c>
      <c r="H49" s="80">
        <v>42629</v>
      </c>
      <c r="I49" s="35"/>
      <c r="J49" s="29"/>
      <c r="K49" s="29"/>
      <c r="L49" s="29"/>
      <c r="M49" s="29"/>
      <c r="N49" s="31"/>
      <c r="O49" s="31" t="s">
        <v>562</v>
      </c>
      <c r="P49" s="84" t="s">
        <v>259</v>
      </c>
      <c r="T49" s="13"/>
    </row>
    <row r="50" spans="1:20" ht="15.75" customHeight="1">
      <c r="A50" s="24" t="s">
        <v>41</v>
      </c>
      <c r="B50" s="31" t="s">
        <v>139</v>
      </c>
      <c r="C50" s="41">
        <f t="shared" si="0"/>
        <v>2</v>
      </c>
      <c r="D50" s="41"/>
      <c r="E50" s="41"/>
      <c r="F50" s="41"/>
      <c r="G50" s="30">
        <f t="shared" si="1"/>
        <v>2</v>
      </c>
      <c r="H50" s="80">
        <v>42629</v>
      </c>
      <c r="I50" s="31" t="s">
        <v>954</v>
      </c>
      <c r="J50" s="29" t="s">
        <v>239</v>
      </c>
      <c r="K50" s="31" t="s">
        <v>242</v>
      </c>
      <c r="L50" s="29" t="s">
        <v>429</v>
      </c>
      <c r="M50" s="29"/>
      <c r="N50" s="31" t="s">
        <v>567</v>
      </c>
      <c r="O50" s="31" t="s">
        <v>565</v>
      </c>
      <c r="P50" s="84" t="s">
        <v>259</v>
      </c>
      <c r="T50" s="12"/>
    </row>
    <row r="51" spans="1:20" ht="15.75" customHeight="1">
      <c r="A51" s="24" t="s">
        <v>42</v>
      </c>
      <c r="B51" s="31" t="s">
        <v>139</v>
      </c>
      <c r="C51" s="41">
        <f t="shared" si="0"/>
        <v>2</v>
      </c>
      <c r="D51" s="41"/>
      <c r="E51" s="41"/>
      <c r="F51" s="41"/>
      <c r="G51" s="30">
        <f t="shared" si="1"/>
        <v>2</v>
      </c>
      <c r="H51" s="80">
        <v>42632</v>
      </c>
      <c r="I51" s="35"/>
      <c r="J51" s="29" t="s">
        <v>239</v>
      </c>
      <c r="K51" s="31" t="s">
        <v>242</v>
      </c>
      <c r="L51" s="29" t="s">
        <v>296</v>
      </c>
      <c r="M51" s="31"/>
      <c r="N51" s="31" t="s">
        <v>578</v>
      </c>
      <c r="O51" s="31" t="s">
        <v>574</v>
      </c>
      <c r="P51" s="81" t="s">
        <v>259</v>
      </c>
      <c r="T51" s="13"/>
    </row>
    <row r="52" spans="1:20" s="7" customFormat="1" ht="15.75" customHeight="1">
      <c r="A52" s="28" t="s">
        <v>92</v>
      </c>
      <c r="B52" s="31" t="s">
        <v>222</v>
      </c>
      <c r="C52" s="41">
        <f t="shared" si="0"/>
        <v>0</v>
      </c>
      <c r="D52" s="41"/>
      <c r="E52" s="41"/>
      <c r="F52" s="41"/>
      <c r="G52" s="30">
        <f t="shared" si="1"/>
        <v>0</v>
      </c>
      <c r="H52" s="80">
        <v>42632</v>
      </c>
      <c r="I52" s="35"/>
      <c r="J52" s="29"/>
      <c r="K52" s="29"/>
      <c r="L52" s="29"/>
      <c r="M52" s="29"/>
      <c r="N52" s="31"/>
      <c r="O52" s="31" t="s">
        <v>586</v>
      </c>
      <c r="P52" s="84" t="s">
        <v>259</v>
      </c>
      <c r="T52" s="13"/>
    </row>
    <row r="53" spans="1:20" s="7" customFormat="1" ht="15.75" customHeight="1">
      <c r="A53" s="24" t="s">
        <v>43</v>
      </c>
      <c r="B53" s="31" t="s">
        <v>222</v>
      </c>
      <c r="C53" s="41">
        <f t="shared" si="0"/>
        <v>0</v>
      </c>
      <c r="D53" s="30"/>
      <c r="E53" s="30"/>
      <c r="F53" s="30"/>
      <c r="G53" s="30">
        <f t="shared" si="1"/>
        <v>0</v>
      </c>
      <c r="H53" s="80">
        <v>42632</v>
      </c>
      <c r="I53" s="31" t="s">
        <v>954</v>
      </c>
      <c r="J53" s="35"/>
      <c r="K53" s="35"/>
      <c r="L53" s="35"/>
      <c r="M53" s="31" t="s">
        <v>956</v>
      </c>
      <c r="N53" s="31" t="s">
        <v>955</v>
      </c>
      <c r="O53" s="81" t="s">
        <v>590</v>
      </c>
      <c r="P53" s="44" t="s">
        <v>591</v>
      </c>
      <c r="T53" s="12"/>
    </row>
    <row r="54" spans="1:20" ht="15.75" customHeight="1">
      <c r="A54" s="24" t="s">
        <v>44</v>
      </c>
      <c r="B54" s="31" t="s">
        <v>139</v>
      </c>
      <c r="C54" s="41">
        <f t="shared" si="0"/>
        <v>2</v>
      </c>
      <c r="D54" s="41"/>
      <c r="E54" s="41"/>
      <c r="F54" s="41"/>
      <c r="G54" s="30">
        <f t="shared" si="1"/>
        <v>2</v>
      </c>
      <c r="H54" s="80">
        <v>42632</v>
      </c>
      <c r="I54" s="35"/>
      <c r="J54" s="29" t="s">
        <v>239</v>
      </c>
      <c r="K54" s="31" t="s">
        <v>242</v>
      </c>
      <c r="L54" s="29" t="s">
        <v>220</v>
      </c>
      <c r="M54" s="29"/>
      <c r="N54" s="31" t="s">
        <v>602</v>
      </c>
      <c r="O54" s="31" t="s">
        <v>599</v>
      </c>
      <c r="P54" s="84" t="s">
        <v>600</v>
      </c>
      <c r="T54" s="13"/>
    </row>
    <row r="55" spans="1:20" ht="15.75" customHeight="1">
      <c r="A55" s="22" t="s">
        <v>45</v>
      </c>
      <c r="B55" s="34"/>
      <c r="C55" s="46"/>
      <c r="D55" s="46"/>
      <c r="E55" s="46"/>
      <c r="F55" s="46"/>
      <c r="G55" s="27"/>
      <c r="H55" s="25"/>
      <c r="I55" s="25"/>
      <c r="J55" s="26"/>
      <c r="K55" s="26"/>
      <c r="L55" s="26"/>
      <c r="M55" s="26"/>
      <c r="N55" s="34"/>
      <c r="O55" s="34"/>
      <c r="P55" s="83"/>
      <c r="T55" s="13"/>
    </row>
    <row r="56" spans="1:20" ht="15.75" customHeight="1">
      <c r="A56" s="28" t="s">
        <v>46</v>
      </c>
      <c r="B56" s="31" t="s">
        <v>139</v>
      </c>
      <c r="C56" s="41">
        <f t="shared" si="0"/>
        <v>2</v>
      </c>
      <c r="D56" s="41"/>
      <c r="E56" s="41"/>
      <c r="F56" s="41"/>
      <c r="G56" s="30">
        <f t="shared" si="1"/>
        <v>2</v>
      </c>
      <c r="H56" s="80">
        <v>42627</v>
      </c>
      <c r="I56" s="80">
        <v>42664</v>
      </c>
      <c r="J56" s="29" t="s">
        <v>239</v>
      </c>
      <c r="K56" s="31" t="s">
        <v>242</v>
      </c>
      <c r="L56" s="29" t="s">
        <v>296</v>
      </c>
      <c r="M56" s="31"/>
      <c r="N56" s="81" t="s">
        <v>439</v>
      </c>
      <c r="O56" s="31" t="s">
        <v>437</v>
      </c>
      <c r="P56" s="84" t="s">
        <v>259</v>
      </c>
      <c r="T56" s="12"/>
    </row>
    <row r="57" spans="1:20" ht="15.75" customHeight="1">
      <c r="A57" s="28" t="s">
        <v>47</v>
      </c>
      <c r="B57" s="31" t="s">
        <v>222</v>
      </c>
      <c r="C57" s="41">
        <f t="shared" si="0"/>
        <v>0</v>
      </c>
      <c r="D57" s="41"/>
      <c r="E57" s="41"/>
      <c r="F57" s="41"/>
      <c r="G57" s="30">
        <f t="shared" si="1"/>
        <v>0</v>
      </c>
      <c r="H57" s="80">
        <v>42627</v>
      </c>
      <c r="I57" s="35"/>
      <c r="J57" s="29"/>
      <c r="K57" s="29"/>
      <c r="L57" s="29"/>
      <c r="M57" s="29"/>
      <c r="N57" s="31"/>
      <c r="O57" s="31" t="s">
        <v>441</v>
      </c>
      <c r="P57" s="84" t="s">
        <v>259</v>
      </c>
      <c r="T57" s="13"/>
    </row>
    <row r="58" spans="1:20" ht="15.75" customHeight="1">
      <c r="A58" s="28" t="s">
        <v>48</v>
      </c>
      <c r="B58" s="31" t="s">
        <v>139</v>
      </c>
      <c r="C58" s="41">
        <f t="shared" si="0"/>
        <v>2</v>
      </c>
      <c r="D58" s="41"/>
      <c r="E58" s="41"/>
      <c r="F58" s="41"/>
      <c r="G58" s="30">
        <f t="shared" si="1"/>
        <v>2</v>
      </c>
      <c r="H58" s="80">
        <v>42627</v>
      </c>
      <c r="I58" s="35"/>
      <c r="J58" s="29" t="s">
        <v>239</v>
      </c>
      <c r="K58" s="31" t="s">
        <v>242</v>
      </c>
      <c r="L58" s="29" t="s">
        <v>220</v>
      </c>
      <c r="M58" s="29"/>
      <c r="N58" s="31" t="s">
        <v>446</v>
      </c>
      <c r="O58" s="31" t="s">
        <v>445</v>
      </c>
      <c r="P58" s="84" t="s">
        <v>259</v>
      </c>
      <c r="T58" s="13"/>
    </row>
    <row r="59" spans="1:20" ht="15.75" customHeight="1">
      <c r="A59" s="28" t="s">
        <v>49</v>
      </c>
      <c r="B59" s="31" t="s">
        <v>176</v>
      </c>
      <c r="C59" s="41">
        <f t="shared" si="0"/>
        <v>0</v>
      </c>
      <c r="D59" s="41"/>
      <c r="E59" s="41"/>
      <c r="F59" s="41"/>
      <c r="G59" s="30">
        <f t="shared" si="1"/>
        <v>0</v>
      </c>
      <c r="H59" s="80">
        <v>42627</v>
      </c>
      <c r="I59" s="80">
        <v>42664</v>
      </c>
      <c r="J59" s="29" t="s">
        <v>294</v>
      </c>
      <c r="K59" s="31" t="s">
        <v>242</v>
      </c>
      <c r="L59" s="29" t="s">
        <v>296</v>
      </c>
      <c r="M59" s="31" t="s">
        <v>456</v>
      </c>
      <c r="N59" s="81" t="s">
        <v>454</v>
      </c>
      <c r="O59" s="31" t="s">
        <v>453</v>
      </c>
      <c r="P59" s="84" t="s">
        <v>259</v>
      </c>
      <c r="T59" s="12"/>
    </row>
    <row r="60" spans="1:20" s="7" customFormat="1" ht="15.75" customHeight="1">
      <c r="A60" s="24" t="s">
        <v>50</v>
      </c>
      <c r="B60" s="31" t="s">
        <v>139</v>
      </c>
      <c r="C60" s="41">
        <f t="shared" si="0"/>
        <v>2</v>
      </c>
      <c r="D60" s="41"/>
      <c r="E60" s="41"/>
      <c r="F60" s="41"/>
      <c r="G60" s="30">
        <f t="shared" si="1"/>
        <v>2</v>
      </c>
      <c r="H60" s="80">
        <v>42628</v>
      </c>
      <c r="I60" s="31" t="s">
        <v>954</v>
      </c>
      <c r="J60" s="29" t="s">
        <v>239</v>
      </c>
      <c r="K60" s="31" t="s">
        <v>242</v>
      </c>
      <c r="L60" s="29" t="s">
        <v>220</v>
      </c>
      <c r="M60" s="29"/>
      <c r="N60" s="31" t="s">
        <v>462</v>
      </c>
      <c r="O60" s="31" t="s">
        <v>461</v>
      </c>
      <c r="P60" s="84" t="s">
        <v>259</v>
      </c>
      <c r="T60" s="13"/>
    </row>
    <row r="61" spans="1:20" ht="15.75" customHeight="1">
      <c r="A61" s="24" t="s">
        <v>51</v>
      </c>
      <c r="B61" s="31" t="s">
        <v>139</v>
      </c>
      <c r="C61" s="41">
        <f t="shared" si="0"/>
        <v>2</v>
      </c>
      <c r="D61" s="41"/>
      <c r="E61" s="41"/>
      <c r="F61" s="41"/>
      <c r="G61" s="30">
        <f t="shared" si="1"/>
        <v>2</v>
      </c>
      <c r="H61" s="80">
        <v>42628</v>
      </c>
      <c r="I61" s="31" t="s">
        <v>961</v>
      </c>
      <c r="J61" s="29" t="s">
        <v>239</v>
      </c>
      <c r="K61" s="31" t="s">
        <v>242</v>
      </c>
      <c r="L61" s="29" t="s">
        <v>220</v>
      </c>
      <c r="M61" s="29"/>
      <c r="N61" s="31" t="s">
        <v>469</v>
      </c>
      <c r="O61" s="31" t="s">
        <v>467</v>
      </c>
      <c r="P61" s="81" t="s">
        <v>468</v>
      </c>
      <c r="T61" s="13"/>
    </row>
    <row r="62" spans="1:20" ht="15.75" customHeight="1">
      <c r="A62" s="28" t="s">
        <v>52</v>
      </c>
      <c r="B62" s="31" t="s">
        <v>139</v>
      </c>
      <c r="C62" s="41">
        <f t="shared" si="0"/>
        <v>2</v>
      </c>
      <c r="D62" s="41"/>
      <c r="E62" s="41"/>
      <c r="F62" s="41"/>
      <c r="G62" s="30">
        <f t="shared" si="1"/>
        <v>2</v>
      </c>
      <c r="H62" s="80">
        <v>42628</v>
      </c>
      <c r="I62" s="35"/>
      <c r="J62" s="29" t="s">
        <v>239</v>
      </c>
      <c r="K62" s="31" t="s">
        <v>242</v>
      </c>
      <c r="L62" s="29" t="s">
        <v>220</v>
      </c>
      <c r="M62" s="29"/>
      <c r="N62" s="31" t="s">
        <v>487</v>
      </c>
      <c r="O62" s="31" t="s">
        <v>482</v>
      </c>
      <c r="P62" s="84" t="s">
        <v>483</v>
      </c>
      <c r="T62" s="13"/>
    </row>
    <row r="63" spans="1:20" s="7" customFormat="1" ht="15.75" customHeight="1">
      <c r="A63" s="28" t="s">
        <v>53</v>
      </c>
      <c r="B63" s="31" t="s">
        <v>222</v>
      </c>
      <c r="C63" s="41">
        <f t="shared" si="0"/>
        <v>0</v>
      </c>
      <c r="D63" s="41"/>
      <c r="E63" s="41"/>
      <c r="F63" s="41"/>
      <c r="G63" s="30">
        <f t="shared" si="1"/>
        <v>0</v>
      </c>
      <c r="H63" s="80">
        <v>42628</v>
      </c>
      <c r="I63" s="35"/>
      <c r="J63" s="29"/>
      <c r="K63" s="29"/>
      <c r="L63" s="29"/>
      <c r="M63" s="29"/>
      <c r="N63" s="31"/>
      <c r="O63" s="31" t="s">
        <v>494</v>
      </c>
      <c r="P63" s="84" t="s">
        <v>259</v>
      </c>
      <c r="T63" s="12"/>
    </row>
    <row r="64" spans="1:20" ht="15.75" customHeight="1">
      <c r="A64" s="28" t="s">
        <v>54</v>
      </c>
      <c r="B64" s="31" t="s">
        <v>139</v>
      </c>
      <c r="C64" s="41">
        <f t="shared" si="0"/>
        <v>2</v>
      </c>
      <c r="D64" s="41"/>
      <c r="E64" s="41"/>
      <c r="F64" s="41"/>
      <c r="G64" s="30">
        <f t="shared" si="1"/>
        <v>2</v>
      </c>
      <c r="H64" s="80">
        <v>42628</v>
      </c>
      <c r="I64" s="31" t="s">
        <v>961</v>
      </c>
      <c r="J64" s="29" t="s">
        <v>239</v>
      </c>
      <c r="K64" s="31" t="s">
        <v>242</v>
      </c>
      <c r="L64" s="29" t="s">
        <v>507</v>
      </c>
      <c r="M64" s="29"/>
      <c r="N64" s="31" t="s">
        <v>506</v>
      </c>
      <c r="O64" s="31" t="s">
        <v>504</v>
      </c>
      <c r="P64" s="84" t="s">
        <v>505</v>
      </c>
      <c r="T64" s="13"/>
    </row>
    <row r="65" spans="1:20" ht="15.75" customHeight="1">
      <c r="A65" s="24" t="s">
        <v>55</v>
      </c>
      <c r="B65" s="31" t="s">
        <v>139</v>
      </c>
      <c r="C65" s="41">
        <f t="shared" si="0"/>
        <v>2</v>
      </c>
      <c r="D65" s="41"/>
      <c r="E65" s="41"/>
      <c r="F65" s="41"/>
      <c r="G65" s="30">
        <f t="shared" si="1"/>
        <v>2</v>
      </c>
      <c r="H65" s="80">
        <v>42628</v>
      </c>
      <c r="I65" s="35"/>
      <c r="J65" s="29" t="s">
        <v>239</v>
      </c>
      <c r="K65" s="31" t="s">
        <v>242</v>
      </c>
      <c r="L65" s="29" t="s">
        <v>220</v>
      </c>
      <c r="M65" s="29"/>
      <c r="N65" s="31" t="s">
        <v>518</v>
      </c>
      <c r="O65" s="31" t="s">
        <v>516</v>
      </c>
      <c r="P65" s="84" t="s">
        <v>517</v>
      </c>
      <c r="T65" s="13"/>
    </row>
    <row r="66" spans="1:20" ht="15.75" customHeight="1">
      <c r="A66" s="28" t="s">
        <v>1042</v>
      </c>
      <c r="B66" s="31" t="s">
        <v>139</v>
      </c>
      <c r="C66" s="41">
        <f t="shared" si="0"/>
        <v>2</v>
      </c>
      <c r="D66" s="41"/>
      <c r="E66" s="41"/>
      <c r="F66" s="41"/>
      <c r="G66" s="30">
        <f t="shared" si="1"/>
        <v>2</v>
      </c>
      <c r="H66" s="80">
        <v>42628</v>
      </c>
      <c r="I66" s="35"/>
      <c r="J66" s="29" t="s">
        <v>239</v>
      </c>
      <c r="K66" s="31" t="s">
        <v>242</v>
      </c>
      <c r="L66" s="29" t="s">
        <v>923</v>
      </c>
      <c r="M66" s="31"/>
      <c r="N66" s="31" t="s">
        <v>533</v>
      </c>
      <c r="O66" s="31" t="s">
        <v>527</v>
      </c>
      <c r="P66" s="84" t="s">
        <v>259</v>
      </c>
      <c r="T66" s="12"/>
    </row>
    <row r="67" spans="1:20" ht="15.75" customHeight="1">
      <c r="A67" s="28" t="s">
        <v>57</v>
      </c>
      <c r="B67" s="31" t="s">
        <v>222</v>
      </c>
      <c r="C67" s="41">
        <f t="shared" si="0"/>
        <v>0</v>
      </c>
      <c r="D67" s="41"/>
      <c r="E67" s="41"/>
      <c r="F67" s="41"/>
      <c r="G67" s="30">
        <f t="shared" si="1"/>
        <v>0</v>
      </c>
      <c r="H67" s="80">
        <v>42628</v>
      </c>
      <c r="I67" s="35"/>
      <c r="J67" s="29"/>
      <c r="K67" s="29"/>
      <c r="L67" s="29"/>
      <c r="M67" s="29"/>
      <c r="N67" s="31"/>
      <c r="O67" s="31" t="s">
        <v>535</v>
      </c>
      <c r="P67" s="44" t="s">
        <v>259</v>
      </c>
      <c r="T67" s="13"/>
    </row>
    <row r="68" spans="1:20" s="7" customFormat="1" ht="15.75" customHeight="1">
      <c r="A68" s="28" t="s">
        <v>58</v>
      </c>
      <c r="B68" s="31" t="s">
        <v>139</v>
      </c>
      <c r="C68" s="41">
        <f t="shared" si="0"/>
        <v>2</v>
      </c>
      <c r="D68" s="30"/>
      <c r="E68" s="30"/>
      <c r="F68" s="30"/>
      <c r="G68" s="30">
        <f t="shared" si="1"/>
        <v>2</v>
      </c>
      <c r="H68" s="80">
        <v>42629</v>
      </c>
      <c r="I68" s="35"/>
      <c r="J68" s="29" t="s">
        <v>239</v>
      </c>
      <c r="K68" s="31" t="s">
        <v>242</v>
      </c>
      <c r="L68" s="29" t="s">
        <v>296</v>
      </c>
      <c r="M68" s="35"/>
      <c r="N68" s="31" t="s">
        <v>540</v>
      </c>
      <c r="O68" s="31" t="s">
        <v>539</v>
      </c>
      <c r="P68" s="44" t="s">
        <v>538</v>
      </c>
      <c r="T68" s="13"/>
    </row>
    <row r="69" spans="1:20" ht="15.75" customHeight="1">
      <c r="A69" s="24" t="s">
        <v>59</v>
      </c>
      <c r="B69" s="31" t="s">
        <v>139</v>
      </c>
      <c r="C69" s="41">
        <f t="shared" si="0"/>
        <v>2</v>
      </c>
      <c r="D69" s="41"/>
      <c r="E69" s="41"/>
      <c r="F69" s="41"/>
      <c r="G69" s="30">
        <f t="shared" si="1"/>
        <v>2</v>
      </c>
      <c r="H69" s="80">
        <v>42629</v>
      </c>
      <c r="I69" s="35"/>
      <c r="J69" s="29" t="s">
        <v>239</v>
      </c>
      <c r="K69" s="31" t="s">
        <v>242</v>
      </c>
      <c r="L69" s="29" t="s">
        <v>296</v>
      </c>
      <c r="M69" s="29"/>
      <c r="N69" s="31" t="s">
        <v>552</v>
      </c>
      <c r="O69" s="31" t="s">
        <v>551</v>
      </c>
      <c r="P69" s="31" t="s">
        <v>259</v>
      </c>
      <c r="T69" s="12"/>
    </row>
    <row r="70" spans="1:20" ht="15.75" customHeight="1">
      <c r="A70" s="22" t="s">
        <v>60</v>
      </c>
      <c r="B70" s="34"/>
      <c r="C70" s="46"/>
      <c r="D70" s="46"/>
      <c r="E70" s="46"/>
      <c r="F70" s="46"/>
      <c r="G70" s="27"/>
      <c r="H70" s="25"/>
      <c r="I70" s="25"/>
      <c r="J70" s="26"/>
      <c r="K70" s="26"/>
      <c r="L70" s="26"/>
      <c r="M70" s="26"/>
      <c r="N70" s="34"/>
      <c r="O70" s="26"/>
      <c r="P70" s="82"/>
      <c r="T70" s="13"/>
    </row>
    <row r="71" spans="1:20" ht="15.75" customHeight="1">
      <c r="A71" s="28" t="s">
        <v>61</v>
      </c>
      <c r="B71" s="31" t="s">
        <v>139</v>
      </c>
      <c r="C71" s="41">
        <f t="shared" si="0"/>
        <v>2</v>
      </c>
      <c r="D71" s="41"/>
      <c r="E71" s="41"/>
      <c r="F71" s="41"/>
      <c r="G71" s="30">
        <f t="shared" si="1"/>
        <v>2</v>
      </c>
      <c r="H71" s="80">
        <v>42626</v>
      </c>
      <c r="I71" s="80">
        <v>42664</v>
      </c>
      <c r="J71" s="29" t="s">
        <v>239</v>
      </c>
      <c r="K71" s="31" t="s">
        <v>242</v>
      </c>
      <c r="L71" s="29" t="s">
        <v>220</v>
      </c>
      <c r="M71" s="31"/>
      <c r="N71" s="81" t="s">
        <v>403</v>
      </c>
      <c r="O71" s="31" t="s">
        <v>401</v>
      </c>
      <c r="P71" s="84" t="s">
        <v>259</v>
      </c>
      <c r="T71" s="13"/>
    </row>
    <row r="72" spans="1:16" ht="15.75" customHeight="1">
      <c r="A72" s="24" t="s">
        <v>62</v>
      </c>
      <c r="B72" s="31" t="s">
        <v>139</v>
      </c>
      <c r="C72" s="41">
        <f t="shared" si="0"/>
        <v>2</v>
      </c>
      <c r="D72" s="41">
        <v>0.5</v>
      </c>
      <c r="E72" s="41"/>
      <c r="F72" s="41"/>
      <c r="G72" s="30">
        <f t="shared" si="1"/>
        <v>1</v>
      </c>
      <c r="H72" s="80">
        <v>42627</v>
      </c>
      <c r="I72" s="31" t="s">
        <v>969</v>
      </c>
      <c r="J72" s="29" t="s">
        <v>239</v>
      </c>
      <c r="K72" s="31" t="s">
        <v>242</v>
      </c>
      <c r="L72" s="29" t="s">
        <v>254</v>
      </c>
      <c r="M72" s="31" t="s">
        <v>252</v>
      </c>
      <c r="N72" s="81" t="s">
        <v>412</v>
      </c>
      <c r="O72" s="31" t="s">
        <v>409</v>
      </c>
      <c r="P72" s="84" t="s">
        <v>410</v>
      </c>
    </row>
    <row r="73" spans="1:16" s="7" customFormat="1" ht="15.75" customHeight="1">
      <c r="A73" s="28" t="s">
        <v>63</v>
      </c>
      <c r="B73" s="31" t="s">
        <v>222</v>
      </c>
      <c r="C73" s="41">
        <f aca="true" t="shared" si="2" ref="C73:C99">IF(B73="Да, опубликованы за все отчетные периоды",2,0)</f>
        <v>0</v>
      </c>
      <c r="D73" s="41"/>
      <c r="E73" s="41"/>
      <c r="F73" s="41"/>
      <c r="G73" s="30">
        <f aca="true" t="shared" si="3" ref="G73:G99">C73*(1-D73)*(1-E73)*(1-F73)</f>
        <v>0</v>
      </c>
      <c r="H73" s="80">
        <v>42627</v>
      </c>
      <c r="I73" s="35"/>
      <c r="J73" s="29"/>
      <c r="K73" s="29"/>
      <c r="L73" s="29"/>
      <c r="M73" s="29"/>
      <c r="N73" s="31"/>
      <c r="O73" s="31" t="s">
        <v>416</v>
      </c>
      <c r="P73" s="84" t="s">
        <v>259</v>
      </c>
    </row>
    <row r="74" spans="1:16" ht="15.75" customHeight="1">
      <c r="A74" s="24" t="s">
        <v>64</v>
      </c>
      <c r="B74" s="31" t="s">
        <v>139</v>
      </c>
      <c r="C74" s="41">
        <f t="shared" si="2"/>
        <v>2</v>
      </c>
      <c r="D74" s="41">
        <v>0.5</v>
      </c>
      <c r="E74" s="41"/>
      <c r="F74" s="41"/>
      <c r="G74" s="30">
        <f t="shared" si="3"/>
        <v>1</v>
      </c>
      <c r="H74" s="80">
        <v>42627</v>
      </c>
      <c r="I74" s="35"/>
      <c r="J74" s="29" t="s">
        <v>239</v>
      </c>
      <c r="K74" s="31" t="s">
        <v>242</v>
      </c>
      <c r="L74" s="29" t="s">
        <v>254</v>
      </c>
      <c r="M74" s="31" t="s">
        <v>252</v>
      </c>
      <c r="N74" s="31" t="s">
        <v>420</v>
      </c>
      <c r="O74" s="31" t="s">
        <v>419</v>
      </c>
      <c r="P74" s="84" t="s">
        <v>259</v>
      </c>
    </row>
    <row r="75" spans="1:16" s="7" customFormat="1" ht="15.75" customHeight="1">
      <c r="A75" s="31" t="s">
        <v>65</v>
      </c>
      <c r="B75" s="31" t="s">
        <v>139</v>
      </c>
      <c r="C75" s="41">
        <f t="shared" si="2"/>
        <v>2</v>
      </c>
      <c r="D75" s="30"/>
      <c r="E75" s="30"/>
      <c r="F75" s="30"/>
      <c r="G75" s="30">
        <f t="shared" si="3"/>
        <v>2</v>
      </c>
      <c r="H75" s="80">
        <v>42627</v>
      </c>
      <c r="I75" s="31"/>
      <c r="J75" s="29" t="s">
        <v>239</v>
      </c>
      <c r="K75" s="31" t="s">
        <v>242</v>
      </c>
      <c r="L75" s="29" t="s">
        <v>296</v>
      </c>
      <c r="M75" s="35"/>
      <c r="N75" s="31" t="s">
        <v>430</v>
      </c>
      <c r="O75" s="31" t="s">
        <v>425</v>
      </c>
      <c r="P75" s="44" t="s">
        <v>259</v>
      </c>
    </row>
    <row r="76" spans="1:16" ht="15.75" customHeight="1">
      <c r="A76" s="28" t="s">
        <v>66</v>
      </c>
      <c r="B76" s="31" t="s">
        <v>139</v>
      </c>
      <c r="C76" s="41">
        <f t="shared" si="2"/>
        <v>2</v>
      </c>
      <c r="D76" s="41"/>
      <c r="E76" s="41"/>
      <c r="F76" s="41"/>
      <c r="G76" s="30">
        <f t="shared" si="3"/>
        <v>2</v>
      </c>
      <c r="H76" s="80">
        <v>42627</v>
      </c>
      <c r="I76" s="35"/>
      <c r="J76" s="29" t="s">
        <v>239</v>
      </c>
      <c r="K76" s="31" t="s">
        <v>242</v>
      </c>
      <c r="L76" s="29" t="s">
        <v>220</v>
      </c>
      <c r="M76" s="29"/>
      <c r="N76" s="31" t="s">
        <v>436</v>
      </c>
      <c r="O76" s="31" t="s">
        <v>434</v>
      </c>
      <c r="P76" s="84" t="s">
        <v>435</v>
      </c>
    </row>
    <row r="77" spans="1:16" ht="15.75" customHeight="1">
      <c r="A77" s="22" t="s">
        <v>67</v>
      </c>
      <c r="B77" s="34"/>
      <c r="C77" s="46"/>
      <c r="D77" s="46"/>
      <c r="E77" s="46"/>
      <c r="F77" s="46"/>
      <c r="G77" s="27"/>
      <c r="H77" s="25"/>
      <c r="I77" s="25"/>
      <c r="J77" s="26"/>
      <c r="K77" s="26"/>
      <c r="L77" s="26"/>
      <c r="M77" s="26"/>
      <c r="N77" s="34"/>
      <c r="O77" s="34"/>
      <c r="P77" s="83"/>
    </row>
    <row r="78" spans="1:16" ht="15.75" customHeight="1">
      <c r="A78" s="28" t="s">
        <v>68</v>
      </c>
      <c r="B78" s="31" t="s">
        <v>139</v>
      </c>
      <c r="C78" s="41">
        <f t="shared" si="2"/>
        <v>2</v>
      </c>
      <c r="D78" s="41"/>
      <c r="E78" s="41"/>
      <c r="F78" s="41"/>
      <c r="G78" s="30">
        <f t="shared" si="3"/>
        <v>2</v>
      </c>
      <c r="H78" s="80">
        <v>42625</v>
      </c>
      <c r="I78" s="31" t="s">
        <v>971</v>
      </c>
      <c r="J78" s="29" t="s">
        <v>239</v>
      </c>
      <c r="K78" s="31" t="s">
        <v>242</v>
      </c>
      <c r="L78" s="29" t="s">
        <v>296</v>
      </c>
      <c r="M78" s="29"/>
      <c r="N78" s="31" t="s">
        <v>302</v>
      </c>
      <c r="O78" s="87" t="s">
        <v>299</v>
      </c>
      <c r="P78" s="94" t="s">
        <v>300</v>
      </c>
    </row>
    <row r="79" spans="1:16" ht="15.75" customHeight="1">
      <c r="A79" s="24" t="s">
        <v>69</v>
      </c>
      <c r="B79" s="31" t="s">
        <v>139</v>
      </c>
      <c r="C79" s="41">
        <f t="shared" si="2"/>
        <v>2</v>
      </c>
      <c r="D79" s="41"/>
      <c r="E79" s="41">
        <v>0.5</v>
      </c>
      <c r="F79" s="41"/>
      <c r="G79" s="30">
        <f t="shared" si="3"/>
        <v>1</v>
      </c>
      <c r="H79" s="80">
        <v>42625</v>
      </c>
      <c r="I79" s="31" t="s">
        <v>971</v>
      </c>
      <c r="J79" s="29" t="s">
        <v>239</v>
      </c>
      <c r="K79" s="31" t="s">
        <v>242</v>
      </c>
      <c r="L79" s="29" t="s">
        <v>220</v>
      </c>
      <c r="M79" s="31" t="s">
        <v>974</v>
      </c>
      <c r="N79" s="31" t="s">
        <v>309</v>
      </c>
      <c r="O79" s="87" t="s">
        <v>308</v>
      </c>
      <c r="P79" s="94" t="s">
        <v>309</v>
      </c>
    </row>
    <row r="80" spans="1:16" ht="15.75" customHeight="1">
      <c r="A80" s="28" t="s">
        <v>70</v>
      </c>
      <c r="B80" s="31" t="s">
        <v>222</v>
      </c>
      <c r="C80" s="41">
        <f t="shared" si="2"/>
        <v>0</v>
      </c>
      <c r="D80" s="41"/>
      <c r="E80" s="41"/>
      <c r="F80" s="41"/>
      <c r="G80" s="30">
        <f t="shared" si="3"/>
        <v>0</v>
      </c>
      <c r="H80" s="80">
        <v>42625</v>
      </c>
      <c r="I80" s="35"/>
      <c r="J80" s="29"/>
      <c r="K80" s="29"/>
      <c r="L80" s="29"/>
      <c r="M80" s="29"/>
      <c r="N80" s="31"/>
      <c r="O80" s="87" t="s">
        <v>326</v>
      </c>
      <c r="P80" s="94" t="s">
        <v>330</v>
      </c>
    </row>
    <row r="81" spans="1:16" ht="15.75" customHeight="1">
      <c r="A81" s="28" t="s">
        <v>71</v>
      </c>
      <c r="B81" s="31" t="s">
        <v>139</v>
      </c>
      <c r="C81" s="41">
        <f t="shared" si="2"/>
        <v>2</v>
      </c>
      <c r="D81" s="41">
        <v>0.5</v>
      </c>
      <c r="E81" s="41"/>
      <c r="F81" s="41"/>
      <c r="G81" s="30">
        <f t="shared" si="3"/>
        <v>1</v>
      </c>
      <c r="H81" s="80">
        <v>42625</v>
      </c>
      <c r="I81" s="35"/>
      <c r="J81" s="29" t="s">
        <v>239</v>
      </c>
      <c r="K81" s="31" t="s">
        <v>242</v>
      </c>
      <c r="L81" s="29" t="s">
        <v>254</v>
      </c>
      <c r="M81" s="31" t="s">
        <v>252</v>
      </c>
      <c r="N81" s="31" t="s">
        <v>333</v>
      </c>
      <c r="O81" s="87" t="s">
        <v>332</v>
      </c>
      <c r="P81" s="94" t="s">
        <v>259</v>
      </c>
    </row>
    <row r="82" spans="1:16" ht="15.75" customHeight="1">
      <c r="A82" s="28" t="s">
        <v>72</v>
      </c>
      <c r="B82" s="31" t="s">
        <v>139</v>
      </c>
      <c r="C82" s="41">
        <f t="shared" si="2"/>
        <v>2</v>
      </c>
      <c r="D82" s="41"/>
      <c r="E82" s="41"/>
      <c r="F82" s="41"/>
      <c r="G82" s="30">
        <f t="shared" si="3"/>
        <v>2</v>
      </c>
      <c r="H82" s="80">
        <v>42625</v>
      </c>
      <c r="I82" s="35"/>
      <c r="J82" s="29" t="s">
        <v>239</v>
      </c>
      <c r="K82" s="31" t="s">
        <v>242</v>
      </c>
      <c r="L82" s="29" t="s">
        <v>296</v>
      </c>
      <c r="M82" s="29"/>
      <c r="N82" s="31" t="s">
        <v>337</v>
      </c>
      <c r="O82" s="87" t="s">
        <v>338</v>
      </c>
      <c r="P82" s="94" t="s">
        <v>259</v>
      </c>
    </row>
    <row r="83" spans="1:16" ht="15.75" customHeight="1">
      <c r="A83" s="28" t="s">
        <v>73</v>
      </c>
      <c r="B83" s="31" t="s">
        <v>139</v>
      </c>
      <c r="C83" s="41">
        <f t="shared" si="2"/>
        <v>2</v>
      </c>
      <c r="D83" s="41">
        <v>0.5</v>
      </c>
      <c r="E83" s="41"/>
      <c r="F83" s="41"/>
      <c r="G83" s="30">
        <f t="shared" si="3"/>
        <v>1</v>
      </c>
      <c r="H83" s="80">
        <v>42625</v>
      </c>
      <c r="I83" s="35"/>
      <c r="J83" s="29" t="s">
        <v>239</v>
      </c>
      <c r="K83" s="31" t="s">
        <v>242</v>
      </c>
      <c r="L83" s="29" t="s">
        <v>254</v>
      </c>
      <c r="M83" s="31" t="s">
        <v>252</v>
      </c>
      <c r="N83" s="31" t="s">
        <v>348</v>
      </c>
      <c r="O83" s="87" t="s">
        <v>344</v>
      </c>
      <c r="P83" s="94" t="s">
        <v>259</v>
      </c>
    </row>
    <row r="84" spans="1:16" ht="15.75" customHeight="1">
      <c r="A84" s="24" t="s">
        <v>74</v>
      </c>
      <c r="B84" s="31" t="s">
        <v>139</v>
      </c>
      <c r="C84" s="41">
        <f t="shared" si="2"/>
        <v>2</v>
      </c>
      <c r="D84" s="41"/>
      <c r="E84" s="41"/>
      <c r="F84" s="41"/>
      <c r="G84" s="30">
        <f t="shared" si="3"/>
        <v>2</v>
      </c>
      <c r="H84" s="80">
        <v>42625</v>
      </c>
      <c r="I84" s="31" t="s">
        <v>976</v>
      </c>
      <c r="J84" s="29" t="s">
        <v>239</v>
      </c>
      <c r="K84" s="31" t="s">
        <v>242</v>
      </c>
      <c r="L84" s="29" t="s">
        <v>355</v>
      </c>
      <c r="M84" s="31"/>
      <c r="N84" s="81" t="s">
        <v>354</v>
      </c>
      <c r="O84" s="87" t="s">
        <v>353</v>
      </c>
      <c r="P84" s="94" t="s">
        <v>259</v>
      </c>
    </row>
    <row r="85" spans="1:16" ht="15.75" customHeight="1">
      <c r="A85" s="28" t="s">
        <v>75</v>
      </c>
      <c r="B85" s="31" t="s">
        <v>139</v>
      </c>
      <c r="C85" s="41">
        <f t="shared" si="2"/>
        <v>2</v>
      </c>
      <c r="D85" s="41">
        <v>0.5</v>
      </c>
      <c r="E85" s="41"/>
      <c r="F85" s="41"/>
      <c r="G85" s="30">
        <f t="shared" si="3"/>
        <v>1</v>
      </c>
      <c r="H85" s="80">
        <v>42626</v>
      </c>
      <c r="I85" s="80">
        <v>42664</v>
      </c>
      <c r="J85" s="29" t="s">
        <v>239</v>
      </c>
      <c r="K85" s="31" t="s">
        <v>242</v>
      </c>
      <c r="L85" s="29" t="s">
        <v>220</v>
      </c>
      <c r="M85" s="31" t="s">
        <v>1035</v>
      </c>
      <c r="N85" s="81" t="s">
        <v>363</v>
      </c>
      <c r="O85" s="87" t="s">
        <v>357</v>
      </c>
      <c r="P85" s="94" t="s">
        <v>358</v>
      </c>
    </row>
    <row r="86" spans="1:16" s="7" customFormat="1" ht="15.75" customHeight="1">
      <c r="A86" s="28" t="s">
        <v>76</v>
      </c>
      <c r="B86" s="31" t="s">
        <v>222</v>
      </c>
      <c r="C86" s="41">
        <f t="shared" si="2"/>
        <v>0</v>
      </c>
      <c r="D86" s="41"/>
      <c r="E86" s="41"/>
      <c r="F86" s="41"/>
      <c r="G86" s="30">
        <f t="shared" si="3"/>
        <v>0</v>
      </c>
      <c r="H86" s="80">
        <v>42626</v>
      </c>
      <c r="I86" s="35"/>
      <c r="J86" s="29"/>
      <c r="K86" s="29"/>
      <c r="L86" s="29"/>
      <c r="M86" s="29"/>
      <c r="N86" s="31" t="s">
        <v>370</v>
      </c>
      <c r="O86" s="87" t="s">
        <v>364</v>
      </c>
      <c r="P86" s="94" t="s">
        <v>259</v>
      </c>
    </row>
    <row r="87" spans="1:16" ht="15.75" customHeight="1">
      <c r="A87" s="28" t="s">
        <v>77</v>
      </c>
      <c r="B87" s="31" t="s">
        <v>139</v>
      </c>
      <c r="C87" s="41">
        <f t="shared" si="2"/>
        <v>2</v>
      </c>
      <c r="D87" s="41"/>
      <c r="E87" s="41"/>
      <c r="F87" s="41"/>
      <c r="G87" s="30">
        <f t="shared" si="3"/>
        <v>2</v>
      </c>
      <c r="H87" s="80">
        <v>42626</v>
      </c>
      <c r="I87" s="35"/>
      <c r="J87" s="29" t="s">
        <v>239</v>
      </c>
      <c r="K87" s="31" t="s">
        <v>242</v>
      </c>
      <c r="L87" s="29" t="s">
        <v>220</v>
      </c>
      <c r="M87" s="31" t="s">
        <v>382</v>
      </c>
      <c r="N87" s="31" t="s">
        <v>373</v>
      </c>
      <c r="O87" s="87" t="s">
        <v>372</v>
      </c>
      <c r="P87" s="94" t="s">
        <v>259</v>
      </c>
    </row>
    <row r="88" spans="1:16" s="7" customFormat="1" ht="15.75" customHeight="1">
      <c r="A88" s="24" t="s">
        <v>78</v>
      </c>
      <c r="B88" s="31" t="s">
        <v>139</v>
      </c>
      <c r="C88" s="41">
        <f t="shared" si="2"/>
        <v>2</v>
      </c>
      <c r="D88" s="30"/>
      <c r="E88" s="30"/>
      <c r="F88" s="30"/>
      <c r="G88" s="30">
        <f t="shared" si="3"/>
        <v>2</v>
      </c>
      <c r="H88" s="80">
        <v>42626</v>
      </c>
      <c r="I88" s="31" t="s">
        <v>976</v>
      </c>
      <c r="J88" s="29" t="s">
        <v>239</v>
      </c>
      <c r="K88" s="31" t="s">
        <v>242</v>
      </c>
      <c r="L88" s="29" t="s">
        <v>220</v>
      </c>
      <c r="M88" s="31"/>
      <c r="N88" s="81" t="s">
        <v>388</v>
      </c>
      <c r="O88" s="87" t="s">
        <v>386</v>
      </c>
      <c r="P88" s="95" t="s">
        <v>387</v>
      </c>
    </row>
    <row r="89" spans="1:16" ht="15.75" customHeight="1">
      <c r="A89" s="28" t="s">
        <v>79</v>
      </c>
      <c r="B89" s="31" t="s">
        <v>139</v>
      </c>
      <c r="C89" s="41">
        <f t="shared" si="2"/>
        <v>2</v>
      </c>
      <c r="D89" s="41"/>
      <c r="E89" s="41"/>
      <c r="F89" s="41"/>
      <c r="G89" s="30">
        <f t="shared" si="3"/>
        <v>2</v>
      </c>
      <c r="H89" s="80">
        <v>42626</v>
      </c>
      <c r="I89" s="80">
        <v>42664</v>
      </c>
      <c r="J89" s="29" t="s">
        <v>239</v>
      </c>
      <c r="K89" s="31" t="s">
        <v>242</v>
      </c>
      <c r="L89" s="29" t="s">
        <v>429</v>
      </c>
      <c r="M89" s="31"/>
      <c r="N89" s="81" t="s">
        <v>395</v>
      </c>
      <c r="O89" s="87" t="s">
        <v>392</v>
      </c>
      <c r="P89" s="94" t="s">
        <v>393</v>
      </c>
    </row>
    <row r="90" spans="1:16" ht="15.75" customHeight="1">
      <c r="A90" s="22" t="s">
        <v>80</v>
      </c>
      <c r="B90" s="34"/>
      <c r="C90" s="46"/>
      <c r="D90" s="46"/>
      <c r="E90" s="46"/>
      <c r="F90" s="46"/>
      <c r="G90" s="27"/>
      <c r="H90" s="25"/>
      <c r="I90" s="25"/>
      <c r="J90" s="26"/>
      <c r="K90" s="26"/>
      <c r="L90" s="26"/>
      <c r="M90" s="26"/>
      <c r="N90" s="34"/>
      <c r="O90" s="26"/>
      <c r="P90" s="83"/>
    </row>
    <row r="91" spans="1:16" ht="15.75" customHeight="1">
      <c r="A91" s="28" t="s">
        <v>81</v>
      </c>
      <c r="B91" s="31" t="s">
        <v>139</v>
      </c>
      <c r="C91" s="41">
        <f t="shared" si="2"/>
        <v>2</v>
      </c>
      <c r="D91" s="41"/>
      <c r="E91" s="41"/>
      <c r="F91" s="41"/>
      <c r="G91" s="30">
        <f t="shared" si="3"/>
        <v>2</v>
      </c>
      <c r="H91" s="80">
        <v>42622</v>
      </c>
      <c r="I91" s="80">
        <v>42664</v>
      </c>
      <c r="J91" s="29" t="s">
        <v>239</v>
      </c>
      <c r="K91" s="31" t="s">
        <v>242</v>
      </c>
      <c r="L91" s="29" t="s">
        <v>220</v>
      </c>
      <c r="M91" s="31"/>
      <c r="N91" s="81" t="s">
        <v>214</v>
      </c>
      <c r="O91" s="31" t="s">
        <v>216</v>
      </c>
      <c r="P91" s="84" t="s">
        <v>217</v>
      </c>
    </row>
    <row r="92" spans="1:16" ht="15.75" customHeight="1">
      <c r="A92" s="28" t="s">
        <v>82</v>
      </c>
      <c r="B92" s="31" t="s">
        <v>222</v>
      </c>
      <c r="C92" s="41">
        <f t="shared" si="2"/>
        <v>0</v>
      </c>
      <c r="D92" s="41"/>
      <c r="E92" s="41"/>
      <c r="F92" s="41"/>
      <c r="G92" s="30">
        <f t="shared" si="3"/>
        <v>0</v>
      </c>
      <c r="H92" s="80">
        <v>42622</v>
      </c>
      <c r="I92" s="35"/>
      <c r="J92" s="29"/>
      <c r="K92" s="29"/>
      <c r="L92" s="29"/>
      <c r="M92" s="29"/>
      <c r="N92" s="31"/>
      <c r="O92" s="31" t="s">
        <v>227</v>
      </c>
      <c r="P92" s="84" t="s">
        <v>228</v>
      </c>
    </row>
    <row r="93" spans="1:16" ht="15.75" customHeight="1">
      <c r="A93" s="28" t="s">
        <v>83</v>
      </c>
      <c r="B93" s="31" t="s">
        <v>139</v>
      </c>
      <c r="C93" s="41">
        <f t="shared" si="2"/>
        <v>2</v>
      </c>
      <c r="D93" s="41"/>
      <c r="E93" s="41"/>
      <c r="F93" s="41"/>
      <c r="G93" s="30">
        <f t="shared" si="3"/>
        <v>2</v>
      </c>
      <c r="H93" s="80">
        <v>42622</v>
      </c>
      <c r="I93" s="31" t="s">
        <v>976</v>
      </c>
      <c r="J93" s="29" t="s">
        <v>239</v>
      </c>
      <c r="K93" s="31" t="s">
        <v>242</v>
      </c>
      <c r="L93" s="29" t="s">
        <v>220</v>
      </c>
      <c r="M93" s="31"/>
      <c r="N93" s="81" t="s">
        <v>233</v>
      </c>
      <c r="O93" s="31" t="s">
        <v>231</v>
      </c>
      <c r="P93" s="84" t="s">
        <v>232</v>
      </c>
    </row>
    <row r="94" spans="1:16" ht="15.75" customHeight="1">
      <c r="A94" s="24" t="s">
        <v>84</v>
      </c>
      <c r="B94" s="31" t="s">
        <v>139</v>
      </c>
      <c r="C94" s="41">
        <f t="shared" si="2"/>
        <v>2</v>
      </c>
      <c r="D94" s="41">
        <v>0.5</v>
      </c>
      <c r="E94" s="41"/>
      <c r="F94" s="41"/>
      <c r="G94" s="30">
        <f t="shared" si="3"/>
        <v>1</v>
      </c>
      <c r="H94" s="80">
        <v>42622</v>
      </c>
      <c r="I94" s="31" t="s">
        <v>983</v>
      </c>
      <c r="J94" s="29" t="s">
        <v>239</v>
      </c>
      <c r="K94" s="31" t="s">
        <v>242</v>
      </c>
      <c r="L94" s="29" t="s">
        <v>254</v>
      </c>
      <c r="M94" s="31" t="s">
        <v>252</v>
      </c>
      <c r="N94" s="31" t="s">
        <v>251</v>
      </c>
      <c r="O94" s="31" t="s">
        <v>249</v>
      </c>
      <c r="P94" s="84" t="s">
        <v>250</v>
      </c>
    </row>
    <row r="95" spans="1:16" ht="15.75" customHeight="1">
      <c r="A95" s="28" t="s">
        <v>85</v>
      </c>
      <c r="B95" s="31" t="s">
        <v>139</v>
      </c>
      <c r="C95" s="41">
        <f t="shared" si="2"/>
        <v>2</v>
      </c>
      <c r="D95" s="41"/>
      <c r="E95" s="41"/>
      <c r="F95" s="41"/>
      <c r="G95" s="30">
        <f t="shared" si="3"/>
        <v>2</v>
      </c>
      <c r="H95" s="80">
        <v>42622</v>
      </c>
      <c r="I95" s="35"/>
      <c r="J95" s="29" t="s">
        <v>239</v>
      </c>
      <c r="K95" s="31" t="s">
        <v>242</v>
      </c>
      <c r="L95" s="29" t="s">
        <v>220</v>
      </c>
      <c r="M95" s="29"/>
      <c r="N95" s="31" t="s">
        <v>264</v>
      </c>
      <c r="O95" s="31" t="s">
        <v>265</v>
      </c>
      <c r="P95" s="84" t="s">
        <v>259</v>
      </c>
    </row>
    <row r="96" spans="1:16" ht="15.75" customHeight="1">
      <c r="A96" s="28" t="s">
        <v>86</v>
      </c>
      <c r="B96" s="31" t="s">
        <v>139</v>
      </c>
      <c r="C96" s="41">
        <f t="shared" si="2"/>
        <v>2</v>
      </c>
      <c r="D96" s="41">
        <v>0.5</v>
      </c>
      <c r="E96" s="41"/>
      <c r="F96" s="41"/>
      <c r="G96" s="30">
        <f t="shared" si="3"/>
        <v>1</v>
      </c>
      <c r="H96" s="80">
        <v>42622</v>
      </c>
      <c r="I96" s="35"/>
      <c r="J96" s="29" t="s">
        <v>239</v>
      </c>
      <c r="K96" s="31" t="s">
        <v>242</v>
      </c>
      <c r="L96" s="29" t="s">
        <v>254</v>
      </c>
      <c r="M96" s="31" t="s">
        <v>252</v>
      </c>
      <c r="N96" s="31" t="s">
        <v>277</v>
      </c>
      <c r="O96" s="31" t="s">
        <v>272</v>
      </c>
      <c r="P96" s="31" t="s">
        <v>273</v>
      </c>
    </row>
    <row r="97" spans="1:16" ht="15.75" customHeight="1">
      <c r="A97" s="24" t="s">
        <v>87</v>
      </c>
      <c r="B97" s="31" t="s">
        <v>139</v>
      </c>
      <c r="C97" s="41">
        <f t="shared" si="2"/>
        <v>2</v>
      </c>
      <c r="D97" s="41"/>
      <c r="E97" s="41"/>
      <c r="F97" s="41">
        <v>0.5</v>
      </c>
      <c r="G97" s="30">
        <f t="shared" si="3"/>
        <v>1</v>
      </c>
      <c r="H97" s="80">
        <v>42622</v>
      </c>
      <c r="I97" s="31" t="s">
        <v>983</v>
      </c>
      <c r="J97" s="29" t="s">
        <v>239</v>
      </c>
      <c r="K97" s="31" t="s">
        <v>242</v>
      </c>
      <c r="L97" s="29" t="s">
        <v>220</v>
      </c>
      <c r="M97" s="31" t="s">
        <v>985</v>
      </c>
      <c r="N97" s="81" t="s">
        <v>986</v>
      </c>
      <c r="O97" s="31" t="s">
        <v>280</v>
      </c>
      <c r="P97" s="84" t="s">
        <v>281</v>
      </c>
    </row>
    <row r="98" spans="1:16" s="89" customFormat="1" ht="15.75" customHeight="1">
      <c r="A98" s="28" t="s">
        <v>88</v>
      </c>
      <c r="B98" s="31" t="s">
        <v>222</v>
      </c>
      <c r="C98" s="41">
        <f t="shared" si="2"/>
        <v>0</v>
      </c>
      <c r="D98" s="88"/>
      <c r="E98" s="88"/>
      <c r="F98" s="88"/>
      <c r="G98" s="30">
        <f t="shared" si="3"/>
        <v>0</v>
      </c>
      <c r="H98" s="80">
        <v>42625</v>
      </c>
      <c r="I98" s="90"/>
      <c r="J98" s="87"/>
      <c r="K98" s="87"/>
      <c r="L98" s="87"/>
      <c r="M98" s="87"/>
      <c r="N98" s="31" t="s">
        <v>291</v>
      </c>
      <c r="O98" s="31" t="s">
        <v>289</v>
      </c>
      <c r="P98" s="87" t="s">
        <v>259</v>
      </c>
    </row>
    <row r="99" spans="1:16" ht="15.75" customHeight="1">
      <c r="A99" s="28" t="s">
        <v>89</v>
      </c>
      <c r="B99" s="31" t="s">
        <v>222</v>
      </c>
      <c r="C99" s="41">
        <f t="shared" si="2"/>
        <v>0</v>
      </c>
      <c r="D99" s="43"/>
      <c r="E99" s="43"/>
      <c r="F99" s="43"/>
      <c r="G99" s="30">
        <f t="shared" si="3"/>
        <v>0</v>
      </c>
      <c r="H99" s="80">
        <v>42625</v>
      </c>
      <c r="I99" s="40"/>
      <c r="J99" s="39"/>
      <c r="K99" s="39"/>
      <c r="L99" s="39"/>
      <c r="M99" s="29"/>
      <c r="N99" s="31" t="s">
        <v>298</v>
      </c>
      <c r="O99" s="31" t="s">
        <v>292</v>
      </c>
      <c r="P99" s="85" t="s">
        <v>259</v>
      </c>
    </row>
    <row r="100" spans="1:16" ht="15">
      <c r="A100" s="118" t="s">
        <v>1043</v>
      </c>
      <c r="B100" s="11"/>
      <c r="C100" s="15"/>
      <c r="D100" s="15"/>
      <c r="E100" s="15"/>
      <c r="F100" s="15"/>
      <c r="G100" s="32"/>
      <c r="H100" s="32"/>
      <c r="I100" s="32"/>
      <c r="J100" s="11"/>
      <c r="K100" s="15"/>
      <c r="L100" s="15"/>
      <c r="M100" s="11"/>
      <c r="N100" s="101"/>
      <c r="O100" s="15"/>
      <c r="P100" s="11"/>
    </row>
    <row r="106" spans="1:15" ht="15">
      <c r="A106" s="8"/>
      <c r="B106" s="8"/>
      <c r="C106" s="8"/>
      <c r="D106" s="8"/>
      <c r="E106" s="8"/>
      <c r="F106" s="8"/>
      <c r="G106" s="9"/>
      <c r="H106" s="9"/>
      <c r="I106" s="9"/>
      <c r="J106" s="8"/>
      <c r="K106" s="8"/>
      <c r="L106" s="8"/>
      <c r="M106" s="8"/>
      <c r="N106" s="102"/>
      <c r="O106" s="8"/>
    </row>
    <row r="110" spans="1:15" ht="15">
      <c r="A110" s="8"/>
      <c r="B110" s="8"/>
      <c r="C110" s="8"/>
      <c r="D110" s="8"/>
      <c r="E110" s="8"/>
      <c r="F110" s="8"/>
      <c r="G110" s="9"/>
      <c r="H110" s="9"/>
      <c r="I110" s="9"/>
      <c r="J110" s="8"/>
      <c r="K110" s="8"/>
      <c r="L110" s="8"/>
      <c r="M110" s="8"/>
      <c r="N110" s="102"/>
      <c r="O110" s="8"/>
    </row>
    <row r="113" spans="1:15" ht="15">
      <c r="A113" s="8"/>
      <c r="B113" s="8"/>
      <c r="C113" s="8"/>
      <c r="D113" s="8"/>
      <c r="E113" s="8"/>
      <c r="F113" s="8"/>
      <c r="G113" s="9"/>
      <c r="H113" s="9"/>
      <c r="I113" s="9"/>
      <c r="J113" s="8"/>
      <c r="K113" s="8"/>
      <c r="L113" s="8"/>
      <c r="M113" s="8"/>
      <c r="N113" s="102"/>
      <c r="O113" s="8"/>
    </row>
    <row r="117" spans="1:15" ht="15">
      <c r="A117" s="8"/>
      <c r="B117" s="8"/>
      <c r="C117" s="8"/>
      <c r="D117" s="8"/>
      <c r="E117" s="8"/>
      <c r="F117" s="8"/>
      <c r="G117" s="9"/>
      <c r="H117" s="9"/>
      <c r="I117" s="9"/>
      <c r="J117" s="8"/>
      <c r="K117" s="8"/>
      <c r="L117" s="8"/>
      <c r="M117" s="8"/>
      <c r="N117" s="102"/>
      <c r="O117" s="8"/>
    </row>
    <row r="120" spans="1:15" ht="15">
      <c r="A120" s="8"/>
      <c r="B120" s="8"/>
      <c r="C120" s="8"/>
      <c r="D120" s="8"/>
      <c r="E120" s="8"/>
      <c r="F120" s="8"/>
      <c r="G120" s="9"/>
      <c r="H120" s="9"/>
      <c r="I120" s="9"/>
      <c r="J120" s="8"/>
      <c r="K120" s="8"/>
      <c r="L120" s="8"/>
      <c r="M120" s="8"/>
      <c r="N120" s="102"/>
      <c r="O120" s="8"/>
    </row>
    <row r="124" spans="1:15" ht="15">
      <c r="A124" s="8"/>
      <c r="B124" s="8"/>
      <c r="C124" s="8"/>
      <c r="D124" s="8"/>
      <c r="E124" s="8"/>
      <c r="F124" s="8"/>
      <c r="G124" s="9"/>
      <c r="H124" s="9"/>
      <c r="I124" s="9"/>
      <c r="J124" s="8"/>
      <c r="K124" s="8"/>
      <c r="L124" s="8"/>
      <c r="M124" s="8"/>
      <c r="N124" s="102"/>
      <c r="O124" s="8"/>
    </row>
  </sheetData>
  <sheetProtection/>
  <autoFilter ref="A7:P99"/>
  <mergeCells count="20">
    <mergeCell ref="C4:C6"/>
    <mergeCell ref="O3:P3"/>
    <mergeCell ref="O4:O6"/>
    <mergeCell ref="P4:P6"/>
    <mergeCell ref="N3:N6"/>
    <mergeCell ref="K3:K6"/>
    <mergeCell ref="H3:I3"/>
    <mergeCell ref="H4:H6"/>
    <mergeCell ref="I4:I6"/>
    <mergeCell ref="D4:D6"/>
    <mergeCell ref="E4:E6"/>
    <mergeCell ref="G4:G6"/>
    <mergeCell ref="F4:F6"/>
    <mergeCell ref="L3:L6"/>
    <mergeCell ref="A1:P1"/>
    <mergeCell ref="M3:M6"/>
    <mergeCell ref="A3:A6"/>
    <mergeCell ref="J3:J6"/>
    <mergeCell ref="A2:P2"/>
    <mergeCell ref="C3:G3"/>
  </mergeCells>
  <dataValidations count="3">
    <dataValidation type="list" allowBlank="1" showInputMessage="1" showErrorMessage="1" sqref="B7:I7">
      <formula1>$B$5:$B$6</formula1>
    </dataValidation>
    <dataValidation type="list" allowBlank="1" showInputMessage="1" showErrorMessage="1" sqref="M7:O7">
      <formula1>'10.1'!#REF!</formula1>
    </dataValidation>
    <dataValidation type="list" allowBlank="1" showInputMessage="1" showErrorMessage="1" sqref="B8:B99">
      <formula1>$B$4:$B$6</formula1>
    </dataValidation>
  </dataValidations>
  <hyperlinks>
    <hyperlink ref="N93" r:id="rId1" display="http://primorsky.ru/authorities/executive-agencies/departments/finance/acts.php"/>
    <hyperlink ref="N97" r:id="rId2" display="http://sakhminfin.ru/index.php/finansy-oblasti/ispolnenie-byudzheta/tsobudget"/>
    <hyperlink ref="P80" r:id="rId3" display="http://budget17.ru/# (не актуализируется)"/>
    <hyperlink ref="N85" r:id="rId4" display="http://openbudget.gfu.ru/ispolnenie-budgeta/analiticheskie-dannye/section.php?IBLOCK_ID=26&amp;SECTION_ID=1220"/>
    <hyperlink ref="P89" r:id="rId5" display="http://open.findep.org/ - не загружается"/>
    <hyperlink ref="N89" r:id="rId6" display="http://acts.findep.org/pravovie-akti-administratsii-tomskoy-oblasti-i-gubernatora-tomskoy-oblasti.html"/>
    <hyperlink ref="P64" r:id="rId7" display="http://mf.nnov.ru:8025/ "/>
    <hyperlink ref="P48" r:id="rId8" display="http://portal.minfinrd.ru/Menu/Page/1 не загружается"/>
    <hyperlink ref="O46" r:id="rId9" display="http://sevastopol.gov.ru/"/>
    <hyperlink ref="P14" r:id="rId10" display="http://nb44.ru/ (не актуализируется с 07.2016 г.)"/>
    <hyperlink ref="N13" r:id="rId11" display="http://www.admoblkaluga.ru/main/work/finances/budget/reports.php"/>
    <hyperlink ref="N14" r:id="rId12" display="http://depfin.adm44.ru/Budget/Otchet/kvot/index.aspx"/>
    <hyperlink ref="N27" r:id="rId13" display="http://minfin.karelia.ru/ispolnenie-bjudzheta-respubliki-karelija-za-2016-god/"/>
    <hyperlink ref="N30" r:id="rId14" display="http://www.df35.ru/index.php?option=com_content&amp;view=category&amp;id=95&amp;Itemid=122"/>
    <hyperlink ref="N32" r:id="rId15" display="http://budget.lenobl.ru/new/documents/?page=3&amp;sortOrder=&amp;type=&amp;sortName=&amp;sortDate="/>
    <hyperlink ref="N37" r:id="rId16" display="http://dfei.adm-nao.ru/byudzhetnaya-otchetnost/otchetnost-v-sd-nao-sp-nao/"/>
    <hyperlink ref="N39" r:id="rId17" display="http://www.minfin01-maykop.ru/Show/Category/3?ItemId=70"/>
    <hyperlink ref="N42" r:id="rId18" display="http://www.minfinkubani.ru/budget_isp/budget_execution.php"/>
    <hyperlink ref="P46" r:id="rId19" display="http://www.ob.sev.gov.ru/"/>
    <hyperlink ref="O53" r:id="rId20" display="http://www.minfinchr.ru/"/>
    <hyperlink ref="N72" r:id="rId21" display="http://minfin.midural.ru/document/category/21#document_list"/>
    <hyperlink ref="N84" r:id="rId22" display="http://minfin.krskstate.ru/openbudget/execute"/>
    <hyperlink ref="N88" r:id="rId23" display="http://mf.omskportal.ru/ru/RegionalPublicAuthorities/executivelist/MF/otkrbudg/ispolnenie/2016.html"/>
    <hyperlink ref="N29" r:id="rId24" display="http://dvinaland.ru/budget/report"/>
    <hyperlink ref="N56" r:id="rId25" display="https://minfin.bashkortostan.ru/activity/18373/"/>
    <hyperlink ref="N59" r:id="rId26" display="http://minfin.tatarstan.ru/rus/promezhutochnaya-otchetnost-ob-ispolnenii-byudzhet.htm"/>
    <hyperlink ref="N71" r:id="rId27" display="http://www.finupr.kurganobl.ru/index.php?test=ispol"/>
    <hyperlink ref="N91" r:id="rId28" display="https://minfin.sakha.gov.ru/zakonoproekty-2016"/>
    <hyperlink ref="N17" r:id="rId29" display="http://budget.mosreg.ru/byudzhet-dlya-grazhdan/zakon-ob-ispolnenii-byudzheta-moskovskoj-oblasti/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0" r:id="rId30"/>
  <headerFooter>
    <oddFooter>&amp;C&amp;"Times New Roman,обычный"&amp;8&amp;A&amp;R&amp;P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M100" sqref="M100"/>
    </sheetView>
  </sheetViews>
  <sheetFormatPr defaultColWidth="8.8515625" defaultRowHeight="15"/>
  <cols>
    <col min="1" max="1" width="33.421875" style="3" customWidth="1"/>
    <col min="2" max="2" width="58.7109375" style="3" customWidth="1"/>
    <col min="3" max="3" width="6.7109375" style="3" customWidth="1"/>
    <col min="4" max="4" width="7.7109375" style="3" customWidth="1"/>
    <col min="5" max="6" width="6.7109375" style="3" customWidth="1"/>
    <col min="7" max="7" width="6.7109375" style="10" customWidth="1"/>
    <col min="8" max="8" width="15.7109375" style="3" customWidth="1"/>
    <col min="9" max="9" width="18.421875" style="100" customWidth="1"/>
    <col min="10" max="10" width="10.7109375" style="3" customWidth="1"/>
    <col min="11" max="11" width="11.8515625" style="3" customWidth="1"/>
    <col min="12" max="12" width="22.140625" style="3" customWidth="1"/>
    <col min="13" max="13" width="18.8515625" style="103" customWidth="1"/>
    <col min="14" max="14" width="26.7109375" style="3" customWidth="1"/>
    <col min="15" max="15" width="23.140625" style="1" customWidth="1"/>
    <col min="16" max="16384" width="8.8515625" style="1" customWidth="1"/>
  </cols>
  <sheetData>
    <row r="1" spans="1:15" s="5" customFormat="1" ht="22.5" customHeight="1">
      <c r="A1" s="144" t="s">
        <v>180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5"/>
    </row>
    <row r="2" spans="1:15" s="5" customFormat="1" ht="22.5" customHeight="1">
      <c r="A2" s="146" t="s">
        <v>1031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5" ht="52.5" customHeight="1">
      <c r="A3" s="136" t="s">
        <v>102</v>
      </c>
      <c r="B3" s="111" t="s">
        <v>181</v>
      </c>
      <c r="C3" s="148" t="s">
        <v>182</v>
      </c>
      <c r="D3" s="149"/>
      <c r="E3" s="149"/>
      <c r="F3" s="149"/>
      <c r="G3" s="149"/>
      <c r="H3" s="136" t="s">
        <v>240</v>
      </c>
      <c r="I3" s="136" t="s">
        <v>241</v>
      </c>
      <c r="J3" s="136" t="s">
        <v>186</v>
      </c>
      <c r="K3" s="136" t="s">
        <v>187</v>
      </c>
      <c r="L3" s="136" t="s">
        <v>110</v>
      </c>
      <c r="M3" s="136" t="s">
        <v>95</v>
      </c>
      <c r="N3" s="150" t="s">
        <v>115</v>
      </c>
      <c r="O3" s="151"/>
    </row>
    <row r="4" spans="1:15" ht="15" customHeight="1">
      <c r="A4" s="142"/>
      <c r="B4" s="33" t="s">
        <v>136</v>
      </c>
      <c r="C4" s="136" t="s">
        <v>98</v>
      </c>
      <c r="D4" s="136" t="s">
        <v>111</v>
      </c>
      <c r="E4" s="136" t="s">
        <v>112</v>
      </c>
      <c r="F4" s="136" t="s">
        <v>113</v>
      </c>
      <c r="G4" s="139" t="s">
        <v>103</v>
      </c>
      <c r="H4" s="142"/>
      <c r="I4" s="142"/>
      <c r="J4" s="142"/>
      <c r="K4" s="142"/>
      <c r="L4" s="142"/>
      <c r="M4" s="142"/>
      <c r="N4" s="150" t="s">
        <v>179</v>
      </c>
      <c r="O4" s="150" t="s">
        <v>114</v>
      </c>
    </row>
    <row r="5" spans="1:15" ht="15" customHeight="1">
      <c r="A5" s="142"/>
      <c r="B5" s="33" t="s">
        <v>137</v>
      </c>
      <c r="C5" s="142"/>
      <c r="D5" s="142"/>
      <c r="E5" s="142"/>
      <c r="F5" s="142"/>
      <c r="G5" s="153"/>
      <c r="H5" s="142"/>
      <c r="I5" s="142"/>
      <c r="J5" s="142"/>
      <c r="K5" s="142"/>
      <c r="L5" s="142"/>
      <c r="M5" s="142"/>
      <c r="N5" s="150"/>
      <c r="O5" s="150"/>
    </row>
    <row r="6" spans="1:15" ht="15" customHeight="1">
      <c r="A6" s="137"/>
      <c r="B6" s="33" t="s">
        <v>176</v>
      </c>
      <c r="C6" s="137"/>
      <c r="D6" s="137"/>
      <c r="E6" s="137"/>
      <c r="F6" s="137"/>
      <c r="G6" s="140"/>
      <c r="H6" s="137"/>
      <c r="I6" s="137"/>
      <c r="J6" s="137"/>
      <c r="K6" s="137"/>
      <c r="L6" s="137"/>
      <c r="M6" s="137"/>
      <c r="N6" s="151"/>
      <c r="O6" s="151"/>
    </row>
    <row r="7" spans="1:15" s="6" customFormat="1" ht="15" customHeight="1">
      <c r="A7" s="138"/>
      <c r="B7" s="33" t="s">
        <v>222</v>
      </c>
      <c r="C7" s="138"/>
      <c r="D7" s="138"/>
      <c r="E7" s="138"/>
      <c r="F7" s="138"/>
      <c r="G7" s="141"/>
      <c r="H7" s="138"/>
      <c r="I7" s="138"/>
      <c r="J7" s="138"/>
      <c r="K7" s="138"/>
      <c r="L7" s="138"/>
      <c r="M7" s="138"/>
      <c r="N7" s="151"/>
      <c r="O7" s="151"/>
    </row>
    <row r="8" spans="1:15" s="7" customFormat="1" ht="15.75" customHeight="1">
      <c r="A8" s="22" t="s">
        <v>0</v>
      </c>
      <c r="B8" s="23"/>
      <c r="C8" s="23"/>
      <c r="D8" s="23"/>
      <c r="E8" s="23"/>
      <c r="F8" s="23"/>
      <c r="G8" s="23"/>
      <c r="H8" s="23"/>
      <c r="I8" s="97"/>
      <c r="J8" s="23"/>
      <c r="K8" s="23"/>
      <c r="L8" s="23"/>
      <c r="M8" s="22"/>
      <c r="N8" s="23"/>
      <c r="O8" s="34"/>
    </row>
    <row r="9" spans="1:15" ht="15.75" customHeight="1">
      <c r="A9" s="24" t="s">
        <v>1</v>
      </c>
      <c r="B9" s="31" t="s">
        <v>136</v>
      </c>
      <c r="C9" s="41">
        <f>IF(B9="Да, опубликованы за все отчетные периоды по всем указанным видам доходов",2,IF(B9="Да, опубликованы за все отчетные периоды по отдельным видам доходов",1,0))</f>
        <v>2</v>
      </c>
      <c r="D9" s="41"/>
      <c r="E9" s="41"/>
      <c r="F9" s="41"/>
      <c r="G9" s="30">
        <f>C9*(1-D9)*(1-E9)*(1-F9)</f>
        <v>2</v>
      </c>
      <c r="H9" s="29" t="s">
        <v>774</v>
      </c>
      <c r="I9" s="29" t="s">
        <v>242</v>
      </c>
      <c r="J9" s="29" t="s">
        <v>220</v>
      </c>
      <c r="K9" s="31" t="s">
        <v>654</v>
      </c>
      <c r="L9" s="31"/>
      <c r="M9" s="31" t="s">
        <v>773</v>
      </c>
      <c r="N9" s="31" t="str">
        <f>'10.1'!O8</f>
        <v>http://beldepfin.ru/</v>
      </c>
      <c r="O9" s="81" t="str">
        <f>'10.1'!P8</f>
        <v>нет</v>
      </c>
    </row>
    <row r="10" spans="1:15" ht="15.75" customHeight="1">
      <c r="A10" s="24" t="s">
        <v>2</v>
      </c>
      <c r="B10" s="31" t="s">
        <v>136</v>
      </c>
      <c r="C10" s="41">
        <f aca="true" t="shared" si="0" ref="C10:C73">IF(B10="Да, опубликованы за все отчетные периоды по всем указанным видам доходов",2,IF(B10="Да, опубликованы за все отчетные периоды по отдельным видам доходов",1,0))</f>
        <v>2</v>
      </c>
      <c r="D10" s="41"/>
      <c r="E10" s="41"/>
      <c r="F10" s="41"/>
      <c r="G10" s="30">
        <f aca="true" t="shared" si="1" ref="G10:G73">C10*(1-D10)*(1-E10)*(1-F10)</f>
        <v>2</v>
      </c>
      <c r="H10" s="31" t="s">
        <v>238</v>
      </c>
      <c r="I10" s="29" t="s">
        <v>242</v>
      </c>
      <c r="J10" s="29" t="s">
        <v>220</v>
      </c>
      <c r="K10" s="31" t="s">
        <v>783</v>
      </c>
      <c r="L10" s="29"/>
      <c r="M10" s="31" t="s">
        <v>782</v>
      </c>
      <c r="N10" s="31" t="str">
        <f>'10.1'!O9</f>
        <v>http://budget.bryanskoblfin.ru/Show/Category/?ItemId=26</v>
      </c>
      <c r="O10" s="81" t="str">
        <f>'10.1'!P9</f>
        <v>нет</v>
      </c>
    </row>
    <row r="11" spans="1:15" ht="15.75" customHeight="1">
      <c r="A11" s="24" t="s">
        <v>3</v>
      </c>
      <c r="B11" s="31" t="s">
        <v>137</v>
      </c>
      <c r="C11" s="41">
        <f t="shared" si="0"/>
        <v>1</v>
      </c>
      <c r="D11" s="41"/>
      <c r="E11" s="41"/>
      <c r="F11" s="41"/>
      <c r="G11" s="30">
        <f t="shared" si="1"/>
        <v>1</v>
      </c>
      <c r="H11" s="29" t="s">
        <v>774</v>
      </c>
      <c r="I11" s="29" t="s">
        <v>375</v>
      </c>
      <c r="J11" s="29" t="s">
        <v>220</v>
      </c>
      <c r="K11" s="31" t="s">
        <v>226</v>
      </c>
      <c r="L11" s="31" t="s">
        <v>792</v>
      </c>
      <c r="M11" s="31" t="s">
        <v>791</v>
      </c>
      <c r="N11" s="31" t="str">
        <f>'10.1'!O10</f>
        <v>http://dtf.avo.ru/</v>
      </c>
      <c r="O11" s="81" t="str">
        <f>'10.1'!P10</f>
        <v>нет</v>
      </c>
    </row>
    <row r="12" spans="1:15" ht="15.75" customHeight="1">
      <c r="A12" s="24" t="s">
        <v>4</v>
      </c>
      <c r="B12" s="31" t="s">
        <v>136</v>
      </c>
      <c r="C12" s="41">
        <f t="shared" si="0"/>
        <v>2</v>
      </c>
      <c r="D12" s="41"/>
      <c r="E12" s="41"/>
      <c r="F12" s="41"/>
      <c r="G12" s="30">
        <f t="shared" si="1"/>
        <v>2</v>
      </c>
      <c r="H12" s="29" t="s">
        <v>774</v>
      </c>
      <c r="I12" s="29" t="s">
        <v>242</v>
      </c>
      <c r="J12" s="29" t="s">
        <v>220</v>
      </c>
      <c r="K12" s="31" t="s">
        <v>226</v>
      </c>
      <c r="L12" s="31" t="s">
        <v>829</v>
      </c>
      <c r="M12" s="81" t="s">
        <v>828</v>
      </c>
      <c r="N12" s="31" t="str">
        <f>'10.1'!O11</f>
        <v>http://www.gfu.vrn.ru/</v>
      </c>
      <c r="O12" s="81" t="str">
        <f>'10.1'!P11</f>
        <v>нет</v>
      </c>
    </row>
    <row r="13" spans="1:15" ht="15.75" customHeight="1">
      <c r="A13" s="24" t="s">
        <v>5</v>
      </c>
      <c r="B13" s="31" t="s">
        <v>136</v>
      </c>
      <c r="C13" s="41">
        <f t="shared" si="0"/>
        <v>2</v>
      </c>
      <c r="D13" s="41"/>
      <c r="E13" s="41"/>
      <c r="F13" s="41"/>
      <c r="G13" s="30">
        <f t="shared" si="1"/>
        <v>2</v>
      </c>
      <c r="H13" s="29" t="s">
        <v>225</v>
      </c>
      <c r="I13" s="29" t="s">
        <v>242</v>
      </c>
      <c r="J13" s="29" t="s">
        <v>220</v>
      </c>
      <c r="K13" s="31" t="s">
        <v>654</v>
      </c>
      <c r="L13" s="29"/>
      <c r="M13" s="31" t="s">
        <v>804</v>
      </c>
      <c r="N13" s="31" t="str">
        <f>'10.1'!O12</f>
        <v>http://df.ivanovoobl.ru/</v>
      </c>
      <c r="O13" s="81" t="str">
        <f>'10.1'!P12</f>
        <v>нет</v>
      </c>
    </row>
    <row r="14" spans="1:15" ht="15.75" customHeight="1">
      <c r="A14" s="24" t="s">
        <v>6</v>
      </c>
      <c r="B14" s="31" t="s">
        <v>136</v>
      </c>
      <c r="C14" s="41">
        <f t="shared" si="0"/>
        <v>2</v>
      </c>
      <c r="D14" s="41"/>
      <c r="E14" s="41"/>
      <c r="F14" s="41"/>
      <c r="G14" s="30">
        <f t="shared" si="1"/>
        <v>2</v>
      </c>
      <c r="H14" s="29" t="s">
        <v>225</v>
      </c>
      <c r="I14" s="29" t="s">
        <v>242</v>
      </c>
      <c r="J14" s="29" t="s">
        <v>220</v>
      </c>
      <c r="K14" s="31" t="s">
        <v>219</v>
      </c>
      <c r="L14" s="29"/>
      <c r="M14" s="81" t="s">
        <v>811</v>
      </c>
      <c r="N14" s="31" t="str">
        <f>'10.1'!O13</f>
        <v>http://www.admoblkaluga.ru/sub/finan/; http://www.admoblkaluga.ru/main/work/finances/</v>
      </c>
      <c r="O14" s="81" t="str">
        <f>'10.1'!P13</f>
        <v>нет</v>
      </c>
    </row>
    <row r="15" spans="1:15" ht="15.75" customHeight="1">
      <c r="A15" s="24" t="s">
        <v>7</v>
      </c>
      <c r="B15" s="31" t="s">
        <v>136</v>
      </c>
      <c r="C15" s="41">
        <f t="shared" si="0"/>
        <v>2</v>
      </c>
      <c r="D15" s="41"/>
      <c r="E15" s="41"/>
      <c r="F15" s="41"/>
      <c r="G15" s="30">
        <f t="shared" si="1"/>
        <v>2</v>
      </c>
      <c r="H15" s="29" t="s">
        <v>225</v>
      </c>
      <c r="I15" s="29" t="s">
        <v>242</v>
      </c>
      <c r="J15" s="29" t="s">
        <v>220</v>
      </c>
      <c r="K15" s="31" t="s">
        <v>817</v>
      </c>
      <c r="L15" s="29"/>
      <c r="M15" s="31" t="s">
        <v>816</v>
      </c>
      <c r="N15" s="31" t="str">
        <f>'10.1'!O14</f>
        <v>http://depfin.adm44.ru/index.aspx</v>
      </c>
      <c r="O15" s="81" t="str">
        <f>'10.1'!P14</f>
        <v>http://nb44.ru/ (не актуализируется с 07.2016 г.)</v>
      </c>
    </row>
    <row r="16" spans="1:15" s="7" customFormat="1" ht="15.75" customHeight="1">
      <c r="A16" s="24" t="s">
        <v>8</v>
      </c>
      <c r="B16" s="31" t="s">
        <v>136</v>
      </c>
      <c r="C16" s="41">
        <f t="shared" si="0"/>
        <v>2</v>
      </c>
      <c r="D16" s="41"/>
      <c r="E16" s="41"/>
      <c r="F16" s="41"/>
      <c r="G16" s="30">
        <f t="shared" si="1"/>
        <v>2</v>
      </c>
      <c r="H16" s="31" t="s">
        <v>359</v>
      </c>
      <c r="I16" s="29" t="s">
        <v>242</v>
      </c>
      <c r="J16" s="29" t="s">
        <v>220</v>
      </c>
      <c r="K16" s="31" t="s">
        <v>237</v>
      </c>
      <c r="L16" s="29"/>
      <c r="M16" s="31" t="s">
        <v>833</v>
      </c>
      <c r="N16" s="31" t="str">
        <f>'10.1'!O15</f>
        <v>http://adm.rkursk.ru/index.php?id=37</v>
      </c>
      <c r="O16" s="81" t="str">
        <f>'10.1'!P15</f>
        <v>нет</v>
      </c>
    </row>
    <row r="17" spans="1:15" s="7" customFormat="1" ht="15.75" customHeight="1">
      <c r="A17" s="24" t="s">
        <v>9</v>
      </c>
      <c r="B17" s="31" t="s">
        <v>136</v>
      </c>
      <c r="C17" s="41">
        <f t="shared" si="0"/>
        <v>2</v>
      </c>
      <c r="D17" s="41"/>
      <c r="E17" s="41"/>
      <c r="F17" s="41"/>
      <c r="G17" s="30">
        <f t="shared" si="1"/>
        <v>2</v>
      </c>
      <c r="H17" s="31" t="s">
        <v>238</v>
      </c>
      <c r="I17" s="29" t="s">
        <v>242</v>
      </c>
      <c r="J17" s="29" t="s">
        <v>220</v>
      </c>
      <c r="K17" s="31" t="s">
        <v>237</v>
      </c>
      <c r="L17" s="29"/>
      <c r="M17" s="31" t="s">
        <v>840</v>
      </c>
      <c r="N17" s="31" t="str">
        <f>'10.1'!O16</f>
        <v>http://www.admlip.ru/economy/finances/</v>
      </c>
      <c r="O17" s="81" t="str">
        <f>'10.1'!P16</f>
        <v>http://ufin48.ru/Menu/Page/1</v>
      </c>
    </row>
    <row r="18" spans="1:15" ht="15.75" customHeight="1">
      <c r="A18" s="24" t="s">
        <v>10</v>
      </c>
      <c r="B18" s="31" t="s">
        <v>136</v>
      </c>
      <c r="C18" s="41">
        <f t="shared" si="0"/>
        <v>2</v>
      </c>
      <c r="D18" s="41"/>
      <c r="E18" s="41"/>
      <c r="F18" s="41"/>
      <c r="G18" s="30">
        <f t="shared" si="1"/>
        <v>2</v>
      </c>
      <c r="H18" s="31" t="s">
        <v>238</v>
      </c>
      <c r="I18" s="29" t="s">
        <v>242</v>
      </c>
      <c r="J18" s="29" t="s">
        <v>220</v>
      </c>
      <c r="K18" s="31" t="s">
        <v>850</v>
      </c>
      <c r="L18" s="29"/>
      <c r="M18" s="31" t="s">
        <v>849</v>
      </c>
      <c r="N18" s="31" t="str">
        <f>'10.1'!O17</f>
        <v>http://mf.mosreg.ru/</v>
      </c>
      <c r="O18" s="81" t="str">
        <f>'10.1'!P17</f>
        <v>http://budget.mosreg.ru/</v>
      </c>
    </row>
    <row r="19" spans="1:15" ht="15.75" customHeight="1">
      <c r="A19" s="24" t="s">
        <v>11</v>
      </c>
      <c r="B19" s="31" t="s">
        <v>136</v>
      </c>
      <c r="C19" s="41">
        <f t="shared" si="0"/>
        <v>2</v>
      </c>
      <c r="D19" s="41"/>
      <c r="E19" s="41"/>
      <c r="F19" s="41"/>
      <c r="G19" s="30">
        <f t="shared" si="1"/>
        <v>2</v>
      </c>
      <c r="H19" s="31" t="s">
        <v>238</v>
      </c>
      <c r="I19" s="29" t="s">
        <v>242</v>
      </c>
      <c r="J19" s="29" t="s">
        <v>429</v>
      </c>
      <c r="K19" s="31" t="s">
        <v>864</v>
      </c>
      <c r="L19" s="29"/>
      <c r="M19" s="31" t="s">
        <v>865</v>
      </c>
      <c r="N19" s="31" t="str">
        <f>'10.1'!O18</f>
        <v>http://orel-region.ru/index.php?head=20&amp;part=25</v>
      </c>
      <c r="O19" s="81" t="str">
        <f>'10.1'!P18</f>
        <v>нет</v>
      </c>
    </row>
    <row r="20" spans="1:15" ht="15.75" customHeight="1">
      <c r="A20" s="24" t="s">
        <v>12</v>
      </c>
      <c r="B20" s="31" t="s">
        <v>136</v>
      </c>
      <c r="C20" s="41">
        <f t="shared" si="0"/>
        <v>2</v>
      </c>
      <c r="D20" s="41"/>
      <c r="E20" s="41"/>
      <c r="F20" s="41"/>
      <c r="G20" s="30">
        <f t="shared" si="1"/>
        <v>2</v>
      </c>
      <c r="H20" s="29" t="s">
        <v>225</v>
      </c>
      <c r="I20" s="29" t="s">
        <v>242</v>
      </c>
      <c r="J20" s="29" t="s">
        <v>220</v>
      </c>
      <c r="K20" s="31" t="s">
        <v>219</v>
      </c>
      <c r="L20" s="29"/>
      <c r="M20" s="31" t="s">
        <v>867</v>
      </c>
      <c r="N20" s="31" t="str">
        <f>'10.1'!O19</f>
        <v>http://minfin.ryazangov.ru/</v>
      </c>
      <c r="O20" s="81" t="str">
        <f>'10.1'!P19</f>
        <v>нет</v>
      </c>
    </row>
    <row r="21" spans="1:15" ht="15.75" customHeight="1">
      <c r="A21" s="24" t="s">
        <v>13</v>
      </c>
      <c r="B21" s="31" t="s">
        <v>136</v>
      </c>
      <c r="C21" s="41">
        <f t="shared" si="0"/>
        <v>2</v>
      </c>
      <c r="D21" s="41"/>
      <c r="E21" s="41">
        <v>0.5</v>
      </c>
      <c r="F21" s="41"/>
      <c r="G21" s="30">
        <f t="shared" si="1"/>
        <v>1</v>
      </c>
      <c r="H21" s="29" t="s">
        <v>225</v>
      </c>
      <c r="I21" s="29" t="s">
        <v>242</v>
      </c>
      <c r="J21" s="29" t="s">
        <v>220</v>
      </c>
      <c r="K21" s="31" t="s">
        <v>219</v>
      </c>
      <c r="L21" s="31" t="s">
        <v>872</v>
      </c>
      <c r="M21" s="31" t="s">
        <v>871</v>
      </c>
      <c r="N21" s="31" t="str">
        <f>'10.1'!O20</f>
        <v>http://www.finsmol.ru/start</v>
      </c>
      <c r="O21" s="81" t="str">
        <f>'10.1'!P20</f>
        <v>нет</v>
      </c>
    </row>
    <row r="22" spans="1:15" ht="15.75" customHeight="1">
      <c r="A22" s="24" t="s">
        <v>14</v>
      </c>
      <c r="B22" s="31" t="s">
        <v>136</v>
      </c>
      <c r="C22" s="41">
        <f t="shared" si="0"/>
        <v>2</v>
      </c>
      <c r="D22" s="41"/>
      <c r="E22" s="41"/>
      <c r="F22" s="41"/>
      <c r="G22" s="30">
        <f t="shared" si="1"/>
        <v>2</v>
      </c>
      <c r="H22" s="87" t="s">
        <v>238</v>
      </c>
      <c r="I22" s="29" t="s">
        <v>242</v>
      </c>
      <c r="J22" s="29" t="s">
        <v>220</v>
      </c>
      <c r="K22" s="31" t="s">
        <v>851</v>
      </c>
      <c r="L22" s="29"/>
      <c r="M22" s="31" t="s">
        <v>879</v>
      </c>
      <c r="N22" s="31" t="str">
        <f>'10.1'!O21</f>
        <v>http://fin.tmbreg.ru/</v>
      </c>
      <c r="O22" s="81" t="str">
        <f>'10.1'!P21</f>
        <v>нет</v>
      </c>
    </row>
    <row r="23" spans="1:15" ht="15.75" customHeight="1">
      <c r="A23" s="24" t="s">
        <v>15</v>
      </c>
      <c r="B23" s="31" t="s">
        <v>136</v>
      </c>
      <c r="C23" s="41">
        <f t="shared" si="0"/>
        <v>2</v>
      </c>
      <c r="D23" s="41"/>
      <c r="E23" s="41"/>
      <c r="F23" s="41"/>
      <c r="G23" s="30">
        <f t="shared" si="1"/>
        <v>2</v>
      </c>
      <c r="H23" s="31" t="s">
        <v>359</v>
      </c>
      <c r="I23" s="29" t="s">
        <v>242</v>
      </c>
      <c r="J23" s="29" t="s">
        <v>220</v>
      </c>
      <c r="K23" s="31" t="s">
        <v>748</v>
      </c>
      <c r="L23" s="29"/>
      <c r="M23" s="31" t="s">
        <v>888</v>
      </c>
      <c r="N23" s="31" t="str">
        <f>'10.1'!O22</f>
        <v>http://www.tverfin.ru/</v>
      </c>
      <c r="O23" s="81" t="str">
        <f>'10.1'!P22</f>
        <v>http://portal.tverfin.ru/portal/Menu/Page/1</v>
      </c>
    </row>
    <row r="24" spans="1:15" ht="15.75" customHeight="1">
      <c r="A24" s="24" t="s">
        <v>16</v>
      </c>
      <c r="B24" s="31" t="s">
        <v>136</v>
      </c>
      <c r="C24" s="41">
        <f t="shared" si="0"/>
        <v>2</v>
      </c>
      <c r="D24" s="41"/>
      <c r="E24" s="41"/>
      <c r="F24" s="41"/>
      <c r="G24" s="30">
        <f t="shared" si="1"/>
        <v>2</v>
      </c>
      <c r="H24" s="29" t="s">
        <v>239</v>
      </c>
      <c r="I24" s="29" t="s">
        <v>242</v>
      </c>
      <c r="J24" s="29" t="s">
        <v>220</v>
      </c>
      <c r="K24" s="31" t="s">
        <v>226</v>
      </c>
      <c r="L24" s="31"/>
      <c r="M24" s="31" t="s">
        <v>892</v>
      </c>
      <c r="N24" s="31" t="str">
        <f>'10.1'!O23</f>
        <v>http://minfin.tularegion.ru/</v>
      </c>
      <c r="O24" s="81" t="str">
        <f>'10.1'!P23</f>
        <v>http://dfto.ru/</v>
      </c>
    </row>
    <row r="25" spans="1:15" ht="15.75" customHeight="1">
      <c r="A25" s="24" t="s">
        <v>17</v>
      </c>
      <c r="B25" s="31" t="s">
        <v>136</v>
      </c>
      <c r="C25" s="41">
        <f t="shared" si="0"/>
        <v>2</v>
      </c>
      <c r="D25" s="41"/>
      <c r="E25" s="41"/>
      <c r="F25" s="41"/>
      <c r="G25" s="30">
        <f t="shared" si="1"/>
        <v>2</v>
      </c>
      <c r="H25" s="29" t="s">
        <v>225</v>
      </c>
      <c r="I25" s="29" t="s">
        <v>242</v>
      </c>
      <c r="J25" s="29" t="s">
        <v>220</v>
      </c>
      <c r="K25" s="31" t="s">
        <v>219</v>
      </c>
      <c r="L25" s="29"/>
      <c r="M25" s="31" t="s">
        <v>896</v>
      </c>
      <c r="N25" s="31" t="str">
        <f>'10.1'!O24</f>
        <v>http://www.yarregion.ru/depts/depfin/default.aspx</v>
      </c>
      <c r="O25" s="81" t="str">
        <f>'10.1'!P24</f>
        <v>нет</v>
      </c>
    </row>
    <row r="26" spans="1:15" ht="15.75" customHeight="1">
      <c r="A26" s="24" t="s">
        <v>18</v>
      </c>
      <c r="B26" s="31" t="s">
        <v>136</v>
      </c>
      <c r="C26" s="41">
        <f t="shared" si="0"/>
        <v>2</v>
      </c>
      <c r="D26" s="41"/>
      <c r="E26" s="41"/>
      <c r="F26" s="41"/>
      <c r="G26" s="30">
        <f t="shared" si="1"/>
        <v>2</v>
      </c>
      <c r="H26" s="29" t="s">
        <v>225</v>
      </c>
      <c r="I26" s="29" t="s">
        <v>242</v>
      </c>
      <c r="J26" s="29" t="s">
        <v>220</v>
      </c>
      <c r="K26" s="31" t="s">
        <v>219</v>
      </c>
      <c r="L26" s="29"/>
      <c r="M26" s="31" t="s">
        <v>905</v>
      </c>
      <c r="N26" s="31" t="str">
        <f>'10.1'!O25</f>
        <v>http://findep.mos.ru/</v>
      </c>
      <c r="O26" s="81" t="str">
        <f>'10.1'!P25</f>
        <v>http://budget.mos.ru/</v>
      </c>
    </row>
    <row r="27" spans="1:15" s="7" customFormat="1" ht="15.75" customHeight="1">
      <c r="A27" s="22" t="s">
        <v>19</v>
      </c>
      <c r="B27" s="45"/>
      <c r="C27" s="46"/>
      <c r="D27" s="27"/>
      <c r="E27" s="27"/>
      <c r="F27" s="27"/>
      <c r="G27" s="27"/>
      <c r="H27" s="25"/>
      <c r="I27" s="25"/>
      <c r="J27" s="25"/>
      <c r="K27" s="25"/>
      <c r="L27" s="25"/>
      <c r="M27" s="45"/>
      <c r="N27" s="34"/>
      <c r="O27" s="82"/>
    </row>
    <row r="28" spans="1:15" ht="15.75" customHeight="1">
      <c r="A28" s="24" t="s">
        <v>20</v>
      </c>
      <c r="B28" s="31" t="s">
        <v>136</v>
      </c>
      <c r="C28" s="41">
        <f t="shared" si="0"/>
        <v>2</v>
      </c>
      <c r="D28" s="41"/>
      <c r="E28" s="41"/>
      <c r="F28" s="41"/>
      <c r="G28" s="30">
        <f t="shared" si="1"/>
        <v>2</v>
      </c>
      <c r="H28" s="29" t="s">
        <v>225</v>
      </c>
      <c r="I28" s="29" t="s">
        <v>242</v>
      </c>
      <c r="J28" s="29" t="s">
        <v>220</v>
      </c>
      <c r="K28" s="31" t="s">
        <v>369</v>
      </c>
      <c r="L28" s="31"/>
      <c r="M28" s="31" t="s">
        <v>698</v>
      </c>
      <c r="N28" s="31" t="str">
        <f>'10.1'!O27</f>
        <v>http://minfin.karelia.ru/</v>
      </c>
      <c r="O28" s="81" t="str">
        <f>'10.1'!P27</f>
        <v>нет</v>
      </c>
    </row>
    <row r="29" spans="1:15" ht="15.75" customHeight="1">
      <c r="A29" s="28" t="s">
        <v>21</v>
      </c>
      <c r="B29" s="31" t="s">
        <v>136</v>
      </c>
      <c r="C29" s="41">
        <f t="shared" si="0"/>
        <v>2</v>
      </c>
      <c r="D29" s="41"/>
      <c r="E29" s="41"/>
      <c r="F29" s="41"/>
      <c r="G29" s="30">
        <f t="shared" si="1"/>
        <v>2</v>
      </c>
      <c r="H29" s="29" t="s">
        <v>225</v>
      </c>
      <c r="I29" s="29" t="s">
        <v>242</v>
      </c>
      <c r="J29" s="29" t="s">
        <v>220</v>
      </c>
      <c r="K29" s="31" t="s">
        <v>219</v>
      </c>
      <c r="L29" s="29"/>
      <c r="M29" s="31" t="s">
        <v>701</v>
      </c>
      <c r="N29" s="31" t="str">
        <f>'10.1'!O28</f>
        <v>http://minfin.rkomi.ru/page/7746/</v>
      </c>
      <c r="O29" s="81" t="str">
        <f>'10.1'!P28</f>
        <v>нет</v>
      </c>
    </row>
    <row r="30" spans="1:15" ht="15.75" customHeight="1">
      <c r="A30" s="28" t="s">
        <v>22</v>
      </c>
      <c r="B30" s="31" t="s">
        <v>136</v>
      </c>
      <c r="C30" s="41">
        <f t="shared" si="0"/>
        <v>2</v>
      </c>
      <c r="D30" s="41"/>
      <c r="E30" s="41"/>
      <c r="F30" s="41"/>
      <c r="G30" s="30">
        <f t="shared" si="1"/>
        <v>2</v>
      </c>
      <c r="H30" s="29" t="s">
        <v>225</v>
      </c>
      <c r="I30" s="29" t="s">
        <v>242</v>
      </c>
      <c r="J30" s="29" t="s">
        <v>220</v>
      </c>
      <c r="K30" s="31" t="s">
        <v>219</v>
      </c>
      <c r="L30" s="29"/>
      <c r="M30" s="31" t="s">
        <v>707</v>
      </c>
      <c r="N30" s="31" t="str">
        <f>'10.1'!O29</f>
        <v>http://dvinaland.ru/budget; http://dvinaland.ru/gov/-h3ffy732</v>
      </c>
      <c r="O30" s="81" t="str">
        <f>'10.1'!P29</f>
        <v>нет</v>
      </c>
    </row>
    <row r="31" spans="1:15" ht="15.75" customHeight="1">
      <c r="A31" s="28" t="s">
        <v>23</v>
      </c>
      <c r="B31" s="31" t="s">
        <v>136</v>
      </c>
      <c r="C31" s="41">
        <f t="shared" si="0"/>
        <v>2</v>
      </c>
      <c r="D31" s="41"/>
      <c r="E31" s="41"/>
      <c r="F31" s="41"/>
      <c r="G31" s="30">
        <f t="shared" si="1"/>
        <v>2</v>
      </c>
      <c r="H31" s="29" t="s">
        <v>225</v>
      </c>
      <c r="I31" s="29" t="s">
        <v>242</v>
      </c>
      <c r="J31" s="29" t="s">
        <v>220</v>
      </c>
      <c r="K31" s="31" t="s">
        <v>219</v>
      </c>
      <c r="L31" s="29"/>
      <c r="M31" s="81" t="s">
        <v>712</v>
      </c>
      <c r="N31" s="31" t="str">
        <f>'10.1'!O30</f>
        <v>http://www.df35.ru/</v>
      </c>
      <c r="O31" s="81" t="str">
        <f>'10.1'!P30</f>
        <v>нет</v>
      </c>
    </row>
    <row r="32" spans="1:15" ht="15.75" customHeight="1">
      <c r="A32" s="28" t="s">
        <v>24</v>
      </c>
      <c r="B32" s="31" t="s">
        <v>176</v>
      </c>
      <c r="C32" s="41">
        <f t="shared" si="0"/>
        <v>0</v>
      </c>
      <c r="D32" s="41"/>
      <c r="E32" s="41"/>
      <c r="F32" s="41"/>
      <c r="G32" s="30">
        <f t="shared" si="1"/>
        <v>0</v>
      </c>
      <c r="H32" s="29" t="s">
        <v>294</v>
      </c>
      <c r="I32" s="29" t="s">
        <v>375</v>
      </c>
      <c r="J32" s="29" t="s">
        <v>220</v>
      </c>
      <c r="K32" s="31" t="s">
        <v>226</v>
      </c>
      <c r="L32" s="31" t="s">
        <v>724</v>
      </c>
      <c r="M32" s="31" t="s">
        <v>723</v>
      </c>
      <c r="N32" s="31" t="str">
        <f>'10.1'!O31</f>
        <v>http://www.minfin39.ru/index.php</v>
      </c>
      <c r="O32" s="81" t="str">
        <f>'10.1'!P31</f>
        <v>нет</v>
      </c>
    </row>
    <row r="33" spans="1:15" ht="15.75" customHeight="1">
      <c r="A33" s="24" t="s">
        <v>25</v>
      </c>
      <c r="B33" s="31" t="s">
        <v>136</v>
      </c>
      <c r="C33" s="41">
        <f t="shared" si="0"/>
        <v>2</v>
      </c>
      <c r="D33" s="41"/>
      <c r="E33" s="41"/>
      <c r="F33" s="41"/>
      <c r="G33" s="30">
        <f t="shared" si="1"/>
        <v>2</v>
      </c>
      <c r="H33" s="29" t="s">
        <v>225</v>
      </c>
      <c r="I33" s="29" t="s">
        <v>242</v>
      </c>
      <c r="J33" s="29" t="s">
        <v>220</v>
      </c>
      <c r="K33" s="31" t="s">
        <v>219</v>
      </c>
      <c r="L33" s="29"/>
      <c r="M33" s="31" t="s">
        <v>729</v>
      </c>
      <c r="N33" s="31" t="str">
        <f>'10.1'!O32</f>
        <v>http://finance.lenobl.ru/</v>
      </c>
      <c r="O33" s="81" t="str">
        <f>'10.1'!P32</f>
        <v>http://budget.lenobl.ru/new/</v>
      </c>
    </row>
    <row r="34" spans="1:15" s="7" customFormat="1" ht="15.75" customHeight="1">
      <c r="A34" s="24" t="s">
        <v>26</v>
      </c>
      <c r="B34" s="31" t="s">
        <v>136</v>
      </c>
      <c r="C34" s="41">
        <f t="shared" si="0"/>
        <v>2</v>
      </c>
      <c r="D34" s="41"/>
      <c r="E34" s="41"/>
      <c r="F34" s="41"/>
      <c r="G34" s="30">
        <f t="shared" si="1"/>
        <v>2</v>
      </c>
      <c r="H34" s="31" t="s">
        <v>359</v>
      </c>
      <c r="I34" s="29" t="s">
        <v>242</v>
      </c>
      <c r="J34" s="29" t="s">
        <v>220</v>
      </c>
      <c r="K34" s="31" t="s">
        <v>369</v>
      </c>
      <c r="L34" s="29"/>
      <c r="M34" s="31" t="s">
        <v>738</v>
      </c>
      <c r="N34" s="31" t="str">
        <f>'10.1'!O33</f>
        <v>http://minfin.gov-murman.ru/</v>
      </c>
      <c r="O34" s="81" t="str">
        <f>'10.1'!P33</f>
        <v>http://b4u.gov-murman.ru/index.php#idMenu=1</v>
      </c>
    </row>
    <row r="35" spans="1:15" ht="15.75" customHeight="1">
      <c r="A35" s="24" t="s">
        <v>27</v>
      </c>
      <c r="B35" s="31" t="s">
        <v>136</v>
      </c>
      <c r="C35" s="41">
        <f t="shared" si="0"/>
        <v>2</v>
      </c>
      <c r="D35" s="41"/>
      <c r="E35" s="41"/>
      <c r="F35" s="41"/>
      <c r="G35" s="30">
        <f t="shared" si="1"/>
        <v>2</v>
      </c>
      <c r="H35" s="31" t="s">
        <v>359</v>
      </c>
      <c r="I35" s="29" t="s">
        <v>242</v>
      </c>
      <c r="J35" s="29" t="s">
        <v>544</v>
      </c>
      <c r="K35" s="31" t="s">
        <v>748</v>
      </c>
      <c r="L35" s="29"/>
      <c r="M35" s="31" t="s">
        <v>747</v>
      </c>
      <c r="N35" s="31" t="str">
        <f>'10.1'!O34</f>
        <v>http://novkfo.ru/</v>
      </c>
      <c r="O35" s="81" t="str">
        <f>'10.1'!P34</f>
        <v>http://portal.novkfo.ru/Menu/Page/1</v>
      </c>
    </row>
    <row r="36" spans="1:15" ht="15.75" customHeight="1">
      <c r="A36" s="28" t="s">
        <v>28</v>
      </c>
      <c r="B36" s="31" t="s">
        <v>136</v>
      </c>
      <c r="C36" s="41">
        <f t="shared" si="0"/>
        <v>2</v>
      </c>
      <c r="D36" s="41"/>
      <c r="E36" s="41"/>
      <c r="F36" s="41"/>
      <c r="G36" s="30">
        <f t="shared" si="1"/>
        <v>2</v>
      </c>
      <c r="H36" s="29" t="s">
        <v>225</v>
      </c>
      <c r="I36" s="29" t="s">
        <v>242</v>
      </c>
      <c r="J36" s="29" t="s">
        <v>220</v>
      </c>
      <c r="K36" s="31" t="s">
        <v>219</v>
      </c>
      <c r="L36" s="29"/>
      <c r="M36" s="31" t="s">
        <v>750</v>
      </c>
      <c r="N36" s="31" t="str">
        <f>'10.1'!O35</f>
        <v>http://finance.pskov.ru/</v>
      </c>
      <c r="O36" s="81" t="str">
        <f>'10.1'!P35</f>
        <v>нет</v>
      </c>
    </row>
    <row r="37" spans="1:15" ht="15.75" customHeight="1">
      <c r="A37" s="28" t="s">
        <v>29</v>
      </c>
      <c r="B37" s="31" t="s">
        <v>136</v>
      </c>
      <c r="C37" s="41">
        <f t="shared" si="0"/>
        <v>2</v>
      </c>
      <c r="D37" s="41"/>
      <c r="E37" s="41"/>
      <c r="F37" s="41"/>
      <c r="G37" s="30">
        <f t="shared" si="1"/>
        <v>2</v>
      </c>
      <c r="H37" s="29" t="s">
        <v>225</v>
      </c>
      <c r="I37" s="29" t="s">
        <v>242</v>
      </c>
      <c r="J37" s="31" t="s">
        <v>756</v>
      </c>
      <c r="K37" s="31" t="s">
        <v>237</v>
      </c>
      <c r="L37" s="31" t="s">
        <v>757</v>
      </c>
      <c r="M37" s="31" t="s">
        <v>755</v>
      </c>
      <c r="N37" s="31" t="str">
        <f>'10.1'!O36</f>
        <v>http://www.fincom.spb.ru/cf/main.htm</v>
      </c>
      <c r="O37" s="81" t="str">
        <f>'10.1'!P36</f>
        <v>нет</v>
      </c>
    </row>
    <row r="38" spans="1:15" ht="15.75" customHeight="1">
      <c r="A38" s="24" t="s">
        <v>30</v>
      </c>
      <c r="B38" s="31" t="s">
        <v>136</v>
      </c>
      <c r="C38" s="41">
        <f t="shared" si="0"/>
        <v>2</v>
      </c>
      <c r="D38" s="41"/>
      <c r="E38" s="41"/>
      <c r="F38" s="41"/>
      <c r="G38" s="30">
        <f t="shared" si="1"/>
        <v>2</v>
      </c>
      <c r="H38" s="31" t="s">
        <v>238</v>
      </c>
      <c r="I38" s="29" t="s">
        <v>242</v>
      </c>
      <c r="J38" s="29" t="s">
        <v>220</v>
      </c>
      <c r="K38" s="31" t="s">
        <v>936</v>
      </c>
      <c r="L38" s="29"/>
      <c r="M38" s="31" t="s">
        <v>767</v>
      </c>
      <c r="N38" s="31" t="str">
        <f>'10.1'!O37</f>
        <v>http://dfei.adm-nao.ru/</v>
      </c>
      <c r="O38" s="81" t="str">
        <f>'10.1'!P37</f>
        <v>нет</v>
      </c>
    </row>
    <row r="39" spans="1:15" s="7" customFormat="1" ht="15.75" customHeight="1">
      <c r="A39" s="22" t="s">
        <v>31</v>
      </c>
      <c r="B39" s="45"/>
      <c r="C39" s="46"/>
      <c r="D39" s="27"/>
      <c r="E39" s="27"/>
      <c r="F39" s="27"/>
      <c r="G39" s="27"/>
      <c r="H39" s="25"/>
      <c r="I39" s="25"/>
      <c r="J39" s="25"/>
      <c r="K39" s="25"/>
      <c r="L39" s="25"/>
      <c r="M39" s="45"/>
      <c r="N39" s="34"/>
      <c r="O39" s="82"/>
    </row>
    <row r="40" spans="1:15" ht="15.75" customHeight="1">
      <c r="A40" s="24" t="s">
        <v>32</v>
      </c>
      <c r="B40" s="31" t="s">
        <v>136</v>
      </c>
      <c r="C40" s="41">
        <f t="shared" si="0"/>
        <v>2</v>
      </c>
      <c r="D40" s="41"/>
      <c r="E40" s="41"/>
      <c r="F40" s="41"/>
      <c r="G40" s="30">
        <f t="shared" si="1"/>
        <v>2</v>
      </c>
      <c r="H40" s="29" t="s">
        <v>225</v>
      </c>
      <c r="I40" s="29" t="s">
        <v>242</v>
      </c>
      <c r="J40" s="31" t="s">
        <v>547</v>
      </c>
      <c r="K40" s="31" t="s">
        <v>219</v>
      </c>
      <c r="L40" s="29"/>
      <c r="M40" s="31" t="s">
        <v>617</v>
      </c>
      <c r="N40" s="31" t="str">
        <f>'10.1'!O39</f>
        <v>http://www.minfin01-maykop.ru/Menu/Page/1</v>
      </c>
      <c r="O40" s="81" t="str">
        <f>'10.1'!P39</f>
        <v>нет</v>
      </c>
    </row>
    <row r="41" spans="1:19" ht="15.75" customHeight="1">
      <c r="A41" s="24" t="s">
        <v>33</v>
      </c>
      <c r="B41" s="31" t="s">
        <v>137</v>
      </c>
      <c r="C41" s="41">
        <f t="shared" si="0"/>
        <v>1</v>
      </c>
      <c r="D41" s="41"/>
      <c r="E41" s="41"/>
      <c r="F41" s="41"/>
      <c r="G41" s="30">
        <f t="shared" si="1"/>
        <v>1</v>
      </c>
      <c r="H41" s="29" t="s">
        <v>225</v>
      </c>
      <c r="I41" s="29" t="s">
        <v>375</v>
      </c>
      <c r="J41" s="29" t="s">
        <v>220</v>
      </c>
      <c r="K41" s="31" t="s">
        <v>226</v>
      </c>
      <c r="L41" s="31" t="s">
        <v>632</v>
      </c>
      <c r="M41" s="31" t="s">
        <v>627</v>
      </c>
      <c r="N41" s="31" t="str">
        <f>'10.1'!O40</f>
        <v>http://minfin.kalmregion.ru/; http://10.r08.z8.ru/ (предыдущая версия сайта)</v>
      </c>
      <c r="O41" s="81" t="str">
        <f>'10.1'!P40</f>
        <v>нет</v>
      </c>
      <c r="S41" s="12"/>
    </row>
    <row r="42" spans="1:19" ht="15.75" customHeight="1">
      <c r="A42" s="24" t="s">
        <v>100</v>
      </c>
      <c r="B42" s="31" t="s">
        <v>136</v>
      </c>
      <c r="C42" s="41">
        <f t="shared" si="0"/>
        <v>2</v>
      </c>
      <c r="D42" s="41">
        <v>0.5</v>
      </c>
      <c r="E42" s="41"/>
      <c r="F42" s="41"/>
      <c r="G42" s="30">
        <f t="shared" si="1"/>
        <v>1</v>
      </c>
      <c r="H42" s="29" t="s">
        <v>225</v>
      </c>
      <c r="I42" s="29" t="s">
        <v>242</v>
      </c>
      <c r="J42" s="29" t="s">
        <v>254</v>
      </c>
      <c r="K42" s="31" t="s">
        <v>219</v>
      </c>
      <c r="L42" s="31" t="s">
        <v>274</v>
      </c>
      <c r="M42" s="31" t="s">
        <v>635</v>
      </c>
      <c r="N42" s="31" t="str">
        <f>'10.1'!O41</f>
        <v>http://minfin.rk.gov.ru/</v>
      </c>
      <c r="O42" s="81" t="str">
        <f>'10.1'!P41</f>
        <v>нет</v>
      </c>
      <c r="S42" s="13"/>
    </row>
    <row r="43" spans="1:19" ht="15.75" customHeight="1">
      <c r="A43" s="24" t="s">
        <v>34</v>
      </c>
      <c r="B43" s="31" t="s">
        <v>136</v>
      </c>
      <c r="C43" s="41">
        <f t="shared" si="0"/>
        <v>2</v>
      </c>
      <c r="D43" s="41"/>
      <c r="E43" s="41"/>
      <c r="F43" s="41"/>
      <c r="G43" s="30">
        <f t="shared" si="1"/>
        <v>2</v>
      </c>
      <c r="H43" s="29" t="s">
        <v>225</v>
      </c>
      <c r="I43" s="29" t="s">
        <v>242</v>
      </c>
      <c r="J43" s="31" t="s">
        <v>645</v>
      </c>
      <c r="K43" s="31" t="s">
        <v>369</v>
      </c>
      <c r="L43" s="29"/>
      <c r="M43" s="31" t="s">
        <v>647</v>
      </c>
      <c r="N43" s="31" t="str">
        <f>'10.1'!O42</f>
        <v>http://www.minfinkubani.ru/</v>
      </c>
      <c r="O43" s="81" t="str">
        <f>'10.1'!P42</f>
        <v>http://бюджеткубани.рф/</v>
      </c>
      <c r="S43" s="12"/>
    </row>
    <row r="44" spans="1:19" ht="15.75" customHeight="1">
      <c r="A44" s="24" t="s">
        <v>35</v>
      </c>
      <c r="B44" s="31" t="s">
        <v>136</v>
      </c>
      <c r="C44" s="41">
        <f t="shared" si="0"/>
        <v>2</v>
      </c>
      <c r="D44" s="41"/>
      <c r="E44" s="41"/>
      <c r="F44" s="41"/>
      <c r="G44" s="30">
        <f t="shared" si="1"/>
        <v>2</v>
      </c>
      <c r="H44" s="29" t="s">
        <v>225</v>
      </c>
      <c r="I44" s="29" t="s">
        <v>242</v>
      </c>
      <c r="J44" s="29" t="s">
        <v>429</v>
      </c>
      <c r="K44" s="31" t="s">
        <v>654</v>
      </c>
      <c r="L44" s="29"/>
      <c r="M44" s="31" t="s">
        <v>655</v>
      </c>
      <c r="N44" s="31" t="str">
        <f>'10.1'!O43</f>
        <v>https://minfin.astrobl.ru/node</v>
      </c>
      <c r="O44" s="81" t="str">
        <f>'10.1'!P43</f>
        <v>нет</v>
      </c>
      <c r="S44" s="12"/>
    </row>
    <row r="45" spans="1:19" ht="15.75" customHeight="1">
      <c r="A45" s="24" t="s">
        <v>36</v>
      </c>
      <c r="B45" s="31" t="s">
        <v>136</v>
      </c>
      <c r="C45" s="41">
        <f t="shared" si="0"/>
        <v>2</v>
      </c>
      <c r="D45" s="41"/>
      <c r="E45" s="41"/>
      <c r="F45" s="41"/>
      <c r="G45" s="30">
        <f t="shared" si="1"/>
        <v>2</v>
      </c>
      <c r="H45" s="31" t="s">
        <v>238</v>
      </c>
      <c r="I45" s="29" t="s">
        <v>242</v>
      </c>
      <c r="J45" s="29" t="s">
        <v>220</v>
      </c>
      <c r="K45" s="31" t="s">
        <v>520</v>
      </c>
      <c r="L45" s="29"/>
      <c r="M45" s="81" t="s">
        <v>666</v>
      </c>
      <c r="N45" s="31" t="str">
        <f>'10.1'!O44</f>
        <v>http://volgafin.volganet.ru/</v>
      </c>
      <c r="O45" s="81" t="str">
        <f>'10.1'!P44</f>
        <v>http://www.minfin34.ru/</v>
      </c>
      <c r="S45" s="12"/>
    </row>
    <row r="46" spans="1:19" s="7" customFormat="1" ht="15.75" customHeight="1">
      <c r="A46" s="28" t="s">
        <v>37</v>
      </c>
      <c r="B46" s="31" t="s">
        <v>136</v>
      </c>
      <c r="C46" s="41">
        <f t="shared" si="0"/>
        <v>2</v>
      </c>
      <c r="D46" s="30"/>
      <c r="E46" s="30"/>
      <c r="F46" s="30"/>
      <c r="G46" s="30">
        <f t="shared" si="1"/>
        <v>2</v>
      </c>
      <c r="H46" s="31" t="s">
        <v>238</v>
      </c>
      <c r="I46" s="29" t="s">
        <v>242</v>
      </c>
      <c r="J46" s="29" t="s">
        <v>429</v>
      </c>
      <c r="K46" s="31" t="s">
        <v>520</v>
      </c>
      <c r="L46" s="31" t="s">
        <v>677</v>
      </c>
      <c r="M46" s="31" t="s">
        <v>676</v>
      </c>
      <c r="N46" s="31" t="str">
        <f>'10.1'!O45</f>
        <v>http://www.minfin.donland.ru/</v>
      </c>
      <c r="O46" s="81" t="str">
        <f>'10.1'!P45</f>
        <v>http://minfin.donland.ru:8088/</v>
      </c>
      <c r="S46" s="13"/>
    </row>
    <row r="47" spans="1:19" ht="15.75" customHeight="1">
      <c r="A47" s="24" t="s">
        <v>101</v>
      </c>
      <c r="B47" s="31" t="s">
        <v>136</v>
      </c>
      <c r="C47" s="41">
        <f t="shared" si="0"/>
        <v>2</v>
      </c>
      <c r="D47" s="41"/>
      <c r="E47" s="41"/>
      <c r="F47" s="41"/>
      <c r="G47" s="30">
        <f t="shared" si="1"/>
        <v>2</v>
      </c>
      <c r="H47" s="29" t="s">
        <v>225</v>
      </c>
      <c r="I47" s="29" t="s">
        <v>242</v>
      </c>
      <c r="J47" s="29" t="s">
        <v>220</v>
      </c>
      <c r="K47" s="31" t="s">
        <v>219</v>
      </c>
      <c r="L47" s="29"/>
      <c r="M47" s="31" t="s">
        <v>680</v>
      </c>
      <c r="N47" s="31" t="str">
        <f>'10.1'!O46</f>
        <v>http://sevastopol.gov.ru/</v>
      </c>
      <c r="O47" s="81" t="str">
        <f>'10.1'!P46</f>
        <v>http://www.ob.sev.gov.ru/</v>
      </c>
      <c r="S47" s="13"/>
    </row>
    <row r="48" spans="1:19" ht="15.75" customHeight="1">
      <c r="A48" s="22" t="s">
        <v>38</v>
      </c>
      <c r="B48" s="34"/>
      <c r="C48" s="46"/>
      <c r="D48" s="46"/>
      <c r="E48" s="46"/>
      <c r="F48" s="46"/>
      <c r="G48" s="27"/>
      <c r="H48" s="26"/>
      <c r="I48" s="26"/>
      <c r="J48" s="26"/>
      <c r="K48" s="26"/>
      <c r="L48" s="26"/>
      <c r="M48" s="34"/>
      <c r="N48" s="34"/>
      <c r="O48" s="82"/>
      <c r="S48" s="12"/>
    </row>
    <row r="49" spans="1:19" ht="15.75" customHeight="1">
      <c r="A49" s="24" t="s">
        <v>39</v>
      </c>
      <c r="B49" s="31" t="s">
        <v>136</v>
      </c>
      <c r="C49" s="41">
        <f t="shared" si="0"/>
        <v>2</v>
      </c>
      <c r="D49" s="41"/>
      <c r="E49" s="41"/>
      <c r="F49" s="41"/>
      <c r="G49" s="30">
        <f t="shared" si="1"/>
        <v>2</v>
      </c>
      <c r="H49" s="29" t="s">
        <v>225</v>
      </c>
      <c r="I49" s="29" t="s">
        <v>242</v>
      </c>
      <c r="J49" s="29" t="s">
        <v>220</v>
      </c>
      <c r="K49" s="31" t="s">
        <v>219</v>
      </c>
      <c r="L49" s="29"/>
      <c r="M49" s="31" t="s">
        <v>559</v>
      </c>
      <c r="N49" s="31" t="str">
        <f>'10.1'!O48</f>
        <v>http://minfin.e-dag.ru/</v>
      </c>
      <c r="O49" s="81" t="str">
        <f>'10.1'!P48</f>
        <v>http://portal.minfinrd.ru/Menu/Page/1 не загружается</v>
      </c>
      <c r="S49" s="13"/>
    </row>
    <row r="50" spans="1:19" ht="15.75" customHeight="1">
      <c r="A50" s="24" t="s">
        <v>40</v>
      </c>
      <c r="B50" s="31" t="s">
        <v>136</v>
      </c>
      <c r="C50" s="41">
        <f t="shared" si="0"/>
        <v>2</v>
      </c>
      <c r="D50" s="41">
        <v>0.5</v>
      </c>
      <c r="E50" s="41"/>
      <c r="F50" s="41"/>
      <c r="G50" s="30">
        <f t="shared" si="1"/>
        <v>1</v>
      </c>
      <c r="H50" s="29" t="s">
        <v>225</v>
      </c>
      <c r="I50" s="29" t="s">
        <v>242</v>
      </c>
      <c r="J50" s="29" t="s">
        <v>263</v>
      </c>
      <c r="K50" s="31" t="s">
        <v>219</v>
      </c>
      <c r="L50" s="31" t="s">
        <v>564</v>
      </c>
      <c r="M50" s="31" t="s">
        <v>563</v>
      </c>
      <c r="N50" s="31" t="str">
        <f>'10.1'!O49</f>
        <v>http://mfri.ru/</v>
      </c>
      <c r="O50" s="81" t="str">
        <f>'10.1'!P49</f>
        <v>нет</v>
      </c>
      <c r="S50" s="13"/>
    </row>
    <row r="51" spans="1:19" ht="15.75" customHeight="1">
      <c r="A51" s="24" t="s">
        <v>41</v>
      </c>
      <c r="B51" s="31" t="s">
        <v>136</v>
      </c>
      <c r="C51" s="41">
        <f t="shared" si="0"/>
        <v>2</v>
      </c>
      <c r="D51" s="41"/>
      <c r="E51" s="41"/>
      <c r="F51" s="41"/>
      <c r="G51" s="30">
        <f t="shared" si="1"/>
        <v>2</v>
      </c>
      <c r="H51" s="29" t="s">
        <v>225</v>
      </c>
      <c r="I51" s="29" t="s">
        <v>242</v>
      </c>
      <c r="J51" s="29" t="s">
        <v>220</v>
      </c>
      <c r="K51" s="31" t="s">
        <v>219</v>
      </c>
      <c r="L51" s="29"/>
      <c r="M51" s="31" t="s">
        <v>567</v>
      </c>
      <c r="N51" s="31" t="str">
        <f>'10.1'!O50</f>
        <v>http://pravitelstvo.kbr.ru/oigv/minfin/</v>
      </c>
      <c r="O51" s="81" t="str">
        <f>'10.1'!P50</f>
        <v>нет</v>
      </c>
      <c r="S51" s="12"/>
    </row>
    <row r="52" spans="1:19" ht="15.75" customHeight="1">
      <c r="A52" s="24" t="s">
        <v>42</v>
      </c>
      <c r="B52" s="31" t="s">
        <v>136</v>
      </c>
      <c r="C52" s="41">
        <f t="shared" si="0"/>
        <v>2</v>
      </c>
      <c r="D52" s="41"/>
      <c r="E52" s="41"/>
      <c r="F52" s="41"/>
      <c r="G52" s="30">
        <f t="shared" si="1"/>
        <v>2</v>
      </c>
      <c r="H52" s="29" t="s">
        <v>225</v>
      </c>
      <c r="I52" s="29" t="s">
        <v>242</v>
      </c>
      <c r="J52" s="29" t="s">
        <v>220</v>
      </c>
      <c r="K52" s="31" t="s">
        <v>219</v>
      </c>
      <c r="L52" s="31"/>
      <c r="M52" s="31" t="s">
        <v>581</v>
      </c>
      <c r="N52" s="31" t="str">
        <f>'10.1'!O51</f>
        <v>http://minfin09.ru/</v>
      </c>
      <c r="O52" s="81" t="str">
        <f>'10.1'!P51</f>
        <v>нет</v>
      </c>
      <c r="S52" s="13"/>
    </row>
    <row r="53" spans="1:19" s="7" customFormat="1" ht="15.75" customHeight="1">
      <c r="A53" s="28" t="s">
        <v>92</v>
      </c>
      <c r="B53" s="31" t="s">
        <v>136</v>
      </c>
      <c r="C53" s="41">
        <f t="shared" si="0"/>
        <v>2</v>
      </c>
      <c r="D53" s="41"/>
      <c r="E53" s="41"/>
      <c r="F53" s="41"/>
      <c r="G53" s="30">
        <f t="shared" si="1"/>
        <v>2</v>
      </c>
      <c r="H53" s="29" t="s">
        <v>225</v>
      </c>
      <c r="I53" s="29" t="s">
        <v>242</v>
      </c>
      <c r="J53" s="29" t="s">
        <v>220</v>
      </c>
      <c r="K53" s="31" t="s">
        <v>219</v>
      </c>
      <c r="L53" s="29"/>
      <c r="M53" s="31" t="s">
        <v>589</v>
      </c>
      <c r="N53" s="31" t="str">
        <f>'10.1'!O52</f>
        <v>http://mfrno-a.ru/</v>
      </c>
      <c r="O53" s="81" t="str">
        <f>'10.1'!P52</f>
        <v>нет</v>
      </c>
      <c r="S53" s="13"/>
    </row>
    <row r="54" spans="1:19" s="7" customFormat="1" ht="15.75" customHeight="1">
      <c r="A54" s="24" t="s">
        <v>43</v>
      </c>
      <c r="B54" s="31" t="s">
        <v>137</v>
      </c>
      <c r="C54" s="41">
        <f t="shared" si="0"/>
        <v>1</v>
      </c>
      <c r="D54" s="30"/>
      <c r="E54" s="30"/>
      <c r="F54" s="30"/>
      <c r="G54" s="30">
        <f t="shared" si="1"/>
        <v>1</v>
      </c>
      <c r="H54" s="29" t="s">
        <v>239</v>
      </c>
      <c r="I54" s="29" t="s">
        <v>375</v>
      </c>
      <c r="J54" s="29" t="s">
        <v>296</v>
      </c>
      <c r="K54" s="31" t="s">
        <v>226</v>
      </c>
      <c r="L54" s="31" t="s">
        <v>593</v>
      </c>
      <c r="M54" s="31" t="s">
        <v>592</v>
      </c>
      <c r="N54" s="31" t="str">
        <f>'10.1'!O53</f>
        <v>http://www.minfinchr.ru/</v>
      </c>
      <c r="O54" s="81" t="str">
        <f>'10.1'!P53</f>
        <v>http://chechnya.ifinmon.ru/</v>
      </c>
      <c r="S54" s="12"/>
    </row>
    <row r="55" spans="1:19" ht="15.75" customHeight="1">
      <c r="A55" s="24" t="s">
        <v>44</v>
      </c>
      <c r="B55" s="31" t="s">
        <v>136</v>
      </c>
      <c r="C55" s="41">
        <f t="shared" si="0"/>
        <v>2</v>
      </c>
      <c r="D55" s="41"/>
      <c r="E55" s="41"/>
      <c r="F55" s="41"/>
      <c r="G55" s="30">
        <f t="shared" si="1"/>
        <v>2</v>
      </c>
      <c r="H55" s="31" t="s">
        <v>238</v>
      </c>
      <c r="I55" s="29" t="s">
        <v>242</v>
      </c>
      <c r="J55" s="29" t="s">
        <v>220</v>
      </c>
      <c r="K55" s="31" t="s">
        <v>520</v>
      </c>
      <c r="L55" s="29"/>
      <c r="M55" s="31" t="s">
        <v>603</v>
      </c>
      <c r="N55" s="31" t="str">
        <f>'10.1'!O54</f>
        <v>http://www.mfsk.ru/</v>
      </c>
      <c r="O55" s="81" t="str">
        <f>'10.1'!P54</f>
        <v>http://openbudsk.ru/</v>
      </c>
      <c r="S55" s="13"/>
    </row>
    <row r="56" spans="1:19" ht="15.75" customHeight="1">
      <c r="A56" s="22" t="s">
        <v>45</v>
      </c>
      <c r="B56" s="34"/>
      <c r="C56" s="46"/>
      <c r="D56" s="46"/>
      <c r="E56" s="46"/>
      <c r="F56" s="46"/>
      <c r="G56" s="27"/>
      <c r="H56" s="26"/>
      <c r="I56" s="26"/>
      <c r="J56" s="26"/>
      <c r="K56" s="26"/>
      <c r="L56" s="26"/>
      <c r="M56" s="34"/>
      <c r="N56" s="34"/>
      <c r="O56" s="82"/>
      <c r="S56" s="13"/>
    </row>
    <row r="57" spans="1:19" ht="15.75" customHeight="1">
      <c r="A57" s="28" t="s">
        <v>46</v>
      </c>
      <c r="B57" s="31" t="s">
        <v>136</v>
      </c>
      <c r="C57" s="41">
        <f t="shared" si="0"/>
        <v>2</v>
      </c>
      <c r="D57" s="41"/>
      <c r="E57" s="41"/>
      <c r="F57" s="41"/>
      <c r="G57" s="30">
        <f t="shared" si="1"/>
        <v>2</v>
      </c>
      <c r="H57" s="29" t="s">
        <v>239</v>
      </c>
      <c r="I57" s="29" t="s">
        <v>242</v>
      </c>
      <c r="J57" s="29" t="s">
        <v>220</v>
      </c>
      <c r="K57" s="31" t="s">
        <v>226</v>
      </c>
      <c r="L57" s="31" t="s">
        <v>479</v>
      </c>
      <c r="M57" s="31" t="s">
        <v>439</v>
      </c>
      <c r="N57" s="31" t="str">
        <f>'10.1'!O56</f>
        <v>https://minfin.bashkortostan.ru/presscenter/news/</v>
      </c>
      <c r="O57" s="81" t="str">
        <f>'10.1'!P56</f>
        <v>нет</v>
      </c>
      <c r="S57" s="12"/>
    </row>
    <row r="58" spans="1:19" ht="15.75" customHeight="1">
      <c r="A58" s="28" t="s">
        <v>47</v>
      </c>
      <c r="B58" s="31" t="s">
        <v>136</v>
      </c>
      <c r="C58" s="41">
        <f t="shared" si="0"/>
        <v>2</v>
      </c>
      <c r="D58" s="41"/>
      <c r="E58" s="41"/>
      <c r="F58" s="41"/>
      <c r="G58" s="30">
        <f t="shared" si="1"/>
        <v>2</v>
      </c>
      <c r="H58" s="29" t="s">
        <v>225</v>
      </c>
      <c r="I58" s="29" t="s">
        <v>242</v>
      </c>
      <c r="J58" s="29" t="s">
        <v>220</v>
      </c>
      <c r="K58" s="31" t="s">
        <v>219</v>
      </c>
      <c r="L58" s="29"/>
      <c r="M58" s="31" t="s">
        <v>442</v>
      </c>
      <c r="N58" s="31" t="str">
        <f>'10.1'!O57</f>
        <v>http://mari-el.gov.ru/minfin/Pages/main.aspx</v>
      </c>
      <c r="O58" s="81" t="str">
        <f>'10.1'!P57</f>
        <v>нет</v>
      </c>
      <c r="S58" s="13"/>
    </row>
    <row r="59" spans="1:19" ht="15.75" customHeight="1">
      <c r="A59" s="28" t="s">
        <v>48</v>
      </c>
      <c r="B59" s="31" t="s">
        <v>136</v>
      </c>
      <c r="C59" s="41">
        <f t="shared" si="0"/>
        <v>2</v>
      </c>
      <c r="D59" s="41"/>
      <c r="E59" s="41"/>
      <c r="F59" s="41"/>
      <c r="G59" s="30">
        <f t="shared" si="1"/>
        <v>2</v>
      </c>
      <c r="H59" s="29" t="s">
        <v>239</v>
      </c>
      <c r="I59" s="29" t="s">
        <v>242</v>
      </c>
      <c r="J59" s="29" t="s">
        <v>220</v>
      </c>
      <c r="K59" s="31" t="s">
        <v>451</v>
      </c>
      <c r="L59" s="29"/>
      <c r="M59" s="31" t="s">
        <v>450</v>
      </c>
      <c r="N59" s="31" t="str">
        <f>'10.1'!O58</f>
        <v>http://www.minfinrm.ru/</v>
      </c>
      <c r="O59" s="81" t="str">
        <f>'10.1'!P58</f>
        <v>нет</v>
      </c>
      <c r="S59" s="13"/>
    </row>
    <row r="60" spans="1:19" ht="15.75" customHeight="1">
      <c r="A60" s="28" t="s">
        <v>49</v>
      </c>
      <c r="B60" s="31" t="s">
        <v>136</v>
      </c>
      <c r="C60" s="41">
        <f t="shared" si="0"/>
        <v>2</v>
      </c>
      <c r="D60" s="41"/>
      <c r="E60" s="41"/>
      <c r="F60" s="41"/>
      <c r="G60" s="30">
        <f t="shared" si="1"/>
        <v>2</v>
      </c>
      <c r="H60" s="29" t="s">
        <v>239</v>
      </c>
      <c r="I60" s="29" t="s">
        <v>242</v>
      </c>
      <c r="J60" s="29" t="s">
        <v>296</v>
      </c>
      <c r="K60" s="31" t="s">
        <v>226</v>
      </c>
      <c r="L60" s="31"/>
      <c r="M60" s="31" t="s">
        <v>454</v>
      </c>
      <c r="N60" s="31" t="str">
        <f>'10.1'!O59</f>
        <v>http://minfin.tatarstan.ru/</v>
      </c>
      <c r="O60" s="81" t="str">
        <f>'10.1'!P59</f>
        <v>нет</v>
      </c>
      <c r="S60" s="12"/>
    </row>
    <row r="61" spans="1:19" s="7" customFormat="1" ht="15.75" customHeight="1">
      <c r="A61" s="24" t="s">
        <v>50</v>
      </c>
      <c r="B61" s="31" t="s">
        <v>136</v>
      </c>
      <c r="C61" s="41">
        <f t="shared" si="0"/>
        <v>2</v>
      </c>
      <c r="D61" s="41"/>
      <c r="E61" s="41"/>
      <c r="F61" s="41"/>
      <c r="G61" s="30">
        <f t="shared" si="1"/>
        <v>2</v>
      </c>
      <c r="H61" s="29" t="s">
        <v>239</v>
      </c>
      <c r="I61" s="29" t="s">
        <v>242</v>
      </c>
      <c r="J61" s="29" t="s">
        <v>220</v>
      </c>
      <c r="K61" s="31" t="s">
        <v>369</v>
      </c>
      <c r="L61" s="29"/>
      <c r="M61" s="31" t="s">
        <v>464</v>
      </c>
      <c r="N61" s="31" t="str">
        <f>'10.1'!O60</f>
        <v>http://www.mfur.ru/</v>
      </c>
      <c r="O61" s="81" t="str">
        <f>'10.1'!P60</f>
        <v>нет</v>
      </c>
      <c r="S61" s="13"/>
    </row>
    <row r="62" spans="1:19" ht="15.75" customHeight="1">
      <c r="A62" s="24" t="s">
        <v>51</v>
      </c>
      <c r="B62" s="31" t="s">
        <v>136</v>
      </c>
      <c r="C62" s="41">
        <f t="shared" si="0"/>
        <v>2</v>
      </c>
      <c r="D62" s="41"/>
      <c r="E62" s="41"/>
      <c r="F62" s="41"/>
      <c r="G62" s="30">
        <f t="shared" si="1"/>
        <v>2</v>
      </c>
      <c r="H62" s="29" t="s">
        <v>225</v>
      </c>
      <c r="I62" s="29" t="s">
        <v>242</v>
      </c>
      <c r="J62" s="29" t="s">
        <v>220</v>
      </c>
      <c r="K62" s="31" t="s">
        <v>219</v>
      </c>
      <c r="L62" s="31" t="s">
        <v>478</v>
      </c>
      <c r="M62" s="31" t="s">
        <v>470</v>
      </c>
      <c r="N62" s="31" t="str">
        <f>'10.1'!O61</f>
        <v>http://gov.cap.ru/?gov_id=22</v>
      </c>
      <c r="O62" s="81" t="str">
        <f>'10.1'!P61</f>
        <v>http://budget.cap.ru/Menu/Page/1; http://budget.cap.ru/Menu/Page/176</v>
      </c>
      <c r="S62" s="13"/>
    </row>
    <row r="63" spans="1:19" ht="15.75" customHeight="1">
      <c r="A63" s="28" t="s">
        <v>52</v>
      </c>
      <c r="B63" s="31" t="s">
        <v>136</v>
      </c>
      <c r="C63" s="41">
        <f t="shared" si="0"/>
        <v>2</v>
      </c>
      <c r="D63" s="41"/>
      <c r="E63" s="41"/>
      <c r="F63" s="41"/>
      <c r="G63" s="30">
        <f t="shared" si="1"/>
        <v>2</v>
      </c>
      <c r="H63" s="29" t="s">
        <v>239</v>
      </c>
      <c r="I63" s="29" t="s">
        <v>242</v>
      </c>
      <c r="J63" s="29" t="s">
        <v>220</v>
      </c>
      <c r="K63" s="31" t="s">
        <v>423</v>
      </c>
      <c r="L63" s="31"/>
      <c r="M63" s="31" t="s">
        <v>487</v>
      </c>
      <c r="N63" s="31" t="str">
        <f>'10.1'!O62</f>
        <v>http://mfin.permkrai.ru/</v>
      </c>
      <c r="O63" s="81" t="str">
        <f>'10.1'!P62</f>
        <v>http://budget.permkrai.ru/</v>
      </c>
      <c r="S63" s="13"/>
    </row>
    <row r="64" spans="1:19" s="7" customFormat="1" ht="15.75" customHeight="1">
      <c r="A64" s="28" t="s">
        <v>53</v>
      </c>
      <c r="B64" s="31" t="s">
        <v>176</v>
      </c>
      <c r="C64" s="41">
        <f t="shared" si="0"/>
        <v>0</v>
      </c>
      <c r="D64" s="41"/>
      <c r="E64" s="41"/>
      <c r="F64" s="41"/>
      <c r="G64" s="30">
        <f t="shared" si="1"/>
        <v>0</v>
      </c>
      <c r="H64" s="31" t="s">
        <v>499</v>
      </c>
      <c r="I64" s="31" t="s">
        <v>244</v>
      </c>
      <c r="J64" s="31" t="s">
        <v>492</v>
      </c>
      <c r="K64" s="31" t="s">
        <v>226</v>
      </c>
      <c r="L64" s="31" t="s">
        <v>500</v>
      </c>
      <c r="M64" s="31" t="s">
        <v>498</v>
      </c>
      <c r="N64" s="31" t="str">
        <f>'10.1'!O63</f>
        <v>http://www.minfin.kirov.ru/</v>
      </c>
      <c r="O64" s="81" t="str">
        <f>'10.1'!P63</f>
        <v>нет</v>
      </c>
      <c r="S64" s="12"/>
    </row>
    <row r="65" spans="1:19" ht="15.75" customHeight="1">
      <c r="A65" s="28" t="s">
        <v>54</v>
      </c>
      <c r="B65" s="31" t="s">
        <v>136</v>
      </c>
      <c r="C65" s="41">
        <f t="shared" si="0"/>
        <v>2</v>
      </c>
      <c r="D65" s="41"/>
      <c r="E65" s="41"/>
      <c r="F65" s="41"/>
      <c r="G65" s="30">
        <f t="shared" si="1"/>
        <v>2</v>
      </c>
      <c r="H65" s="29" t="s">
        <v>225</v>
      </c>
      <c r="I65" s="29" t="s">
        <v>242</v>
      </c>
      <c r="J65" s="31" t="s">
        <v>509</v>
      </c>
      <c r="K65" s="31" t="s">
        <v>226</v>
      </c>
      <c r="L65" s="31" t="s">
        <v>515</v>
      </c>
      <c r="M65" s="81" t="s">
        <v>510</v>
      </c>
      <c r="N65" s="31" t="str">
        <f>'10.1'!O64</f>
        <v>http://mf.nnov.ru/</v>
      </c>
      <c r="O65" s="81" t="str">
        <f>'10.1'!P64</f>
        <v>http://mf.nnov.ru:8025/ </v>
      </c>
      <c r="S65" s="13"/>
    </row>
    <row r="66" spans="1:19" ht="15.75" customHeight="1">
      <c r="A66" s="24" t="s">
        <v>55</v>
      </c>
      <c r="B66" s="31" t="s">
        <v>136</v>
      </c>
      <c r="C66" s="41">
        <f t="shared" si="0"/>
        <v>2</v>
      </c>
      <c r="D66" s="41"/>
      <c r="E66" s="41"/>
      <c r="F66" s="41"/>
      <c r="G66" s="30">
        <f t="shared" si="1"/>
        <v>2</v>
      </c>
      <c r="H66" s="31" t="s">
        <v>238</v>
      </c>
      <c r="I66" s="29" t="s">
        <v>242</v>
      </c>
      <c r="J66" s="29" t="s">
        <v>220</v>
      </c>
      <c r="K66" s="31" t="s">
        <v>520</v>
      </c>
      <c r="L66" s="31" t="s">
        <v>523</v>
      </c>
      <c r="M66" s="31" t="s">
        <v>519</v>
      </c>
      <c r="N66" s="31" t="str">
        <f>'10.1'!O65</f>
        <v>http://minfin.orb.ru/</v>
      </c>
      <c r="O66" s="81" t="str">
        <f>'10.1'!P65</f>
        <v>http://budget.orb.ru/</v>
      </c>
      <c r="S66" s="13"/>
    </row>
    <row r="67" spans="1:19" ht="15.75" customHeight="1">
      <c r="A67" s="28" t="s">
        <v>56</v>
      </c>
      <c r="B67" s="31" t="s">
        <v>136</v>
      </c>
      <c r="C67" s="41">
        <f t="shared" si="0"/>
        <v>2</v>
      </c>
      <c r="D67" s="41"/>
      <c r="E67" s="41"/>
      <c r="F67" s="41"/>
      <c r="G67" s="30">
        <f t="shared" si="1"/>
        <v>2</v>
      </c>
      <c r="H67" s="29" t="s">
        <v>225</v>
      </c>
      <c r="I67" s="29" t="s">
        <v>242</v>
      </c>
      <c r="J67" s="29" t="s">
        <v>220</v>
      </c>
      <c r="K67" s="31" t="s">
        <v>226</v>
      </c>
      <c r="L67" s="31" t="s">
        <v>531</v>
      </c>
      <c r="M67" s="31" t="s">
        <v>532</v>
      </c>
      <c r="N67" s="31" t="str">
        <f>'10.1'!O66</f>
        <v>http://finance.pnzreg.ru/</v>
      </c>
      <c r="O67" s="81" t="str">
        <f>'10.1'!P66</f>
        <v>нет</v>
      </c>
      <c r="S67" s="12"/>
    </row>
    <row r="68" spans="1:19" ht="15.75" customHeight="1">
      <c r="A68" s="28" t="s">
        <v>57</v>
      </c>
      <c r="B68" s="31" t="s">
        <v>136</v>
      </c>
      <c r="C68" s="41">
        <f t="shared" si="0"/>
        <v>2</v>
      </c>
      <c r="D68" s="41"/>
      <c r="E68" s="41"/>
      <c r="F68" s="41"/>
      <c r="G68" s="30">
        <f t="shared" si="1"/>
        <v>2</v>
      </c>
      <c r="H68" s="29" t="s">
        <v>225</v>
      </c>
      <c r="I68" s="31" t="s">
        <v>242</v>
      </c>
      <c r="J68" s="29" t="s">
        <v>220</v>
      </c>
      <c r="K68" s="31" t="s">
        <v>219</v>
      </c>
      <c r="L68" s="29"/>
      <c r="M68" s="31" t="s">
        <v>536</v>
      </c>
      <c r="N68" s="31" t="str">
        <f>'10.1'!O67</f>
        <v>http://minfin-samara.ru/</v>
      </c>
      <c r="O68" s="81" t="str">
        <f>'10.1'!P67</f>
        <v>нет</v>
      </c>
      <c r="S68" s="13"/>
    </row>
    <row r="69" spans="1:19" s="7" customFormat="1" ht="15.75" customHeight="1">
      <c r="A69" s="28" t="s">
        <v>58</v>
      </c>
      <c r="B69" s="31" t="s">
        <v>136</v>
      </c>
      <c r="C69" s="41">
        <f t="shared" si="0"/>
        <v>2</v>
      </c>
      <c r="D69" s="30"/>
      <c r="E69" s="30"/>
      <c r="F69" s="30"/>
      <c r="G69" s="30">
        <f t="shared" si="1"/>
        <v>2</v>
      </c>
      <c r="H69" s="31" t="s">
        <v>359</v>
      </c>
      <c r="I69" s="29" t="s">
        <v>242</v>
      </c>
      <c r="J69" s="29" t="s">
        <v>544</v>
      </c>
      <c r="K69" s="31" t="s">
        <v>545</v>
      </c>
      <c r="L69" s="35"/>
      <c r="M69" s="31" t="s">
        <v>543</v>
      </c>
      <c r="N69" s="31" t="str">
        <f>'10.1'!O68</f>
        <v>http://www.saratov.gov.ru/gov/auth/minfin/</v>
      </c>
      <c r="O69" s="81" t="str">
        <f>'10.1'!P68</f>
        <v>http://saratov.ifinmon.ru/</v>
      </c>
      <c r="S69" s="13"/>
    </row>
    <row r="70" spans="1:19" ht="15.75" customHeight="1">
      <c r="A70" s="24" t="s">
        <v>59</v>
      </c>
      <c r="B70" s="31" t="s">
        <v>136</v>
      </c>
      <c r="C70" s="41">
        <f t="shared" si="0"/>
        <v>2</v>
      </c>
      <c r="D70" s="41"/>
      <c r="E70" s="41"/>
      <c r="F70" s="41"/>
      <c r="G70" s="30">
        <f t="shared" si="1"/>
        <v>2</v>
      </c>
      <c r="H70" s="31" t="s">
        <v>359</v>
      </c>
      <c r="I70" s="29" t="s">
        <v>242</v>
      </c>
      <c r="J70" s="29" t="s">
        <v>544</v>
      </c>
      <c r="K70" s="31" t="s">
        <v>545</v>
      </c>
      <c r="L70" s="29"/>
      <c r="M70" s="31" t="s">
        <v>553</v>
      </c>
      <c r="N70" s="31" t="str">
        <f>'10.1'!O69</f>
        <v>http://ufo.ulntc.ru/</v>
      </c>
      <c r="O70" s="81" t="str">
        <f>'10.1'!P69</f>
        <v>нет</v>
      </c>
      <c r="S70" s="12"/>
    </row>
    <row r="71" spans="1:19" ht="15.75" customHeight="1">
      <c r="A71" s="22" t="s">
        <v>60</v>
      </c>
      <c r="B71" s="34"/>
      <c r="C71" s="46"/>
      <c r="D71" s="46"/>
      <c r="E71" s="46"/>
      <c r="F71" s="46"/>
      <c r="G71" s="27"/>
      <c r="H71" s="26"/>
      <c r="I71" s="26"/>
      <c r="J71" s="26"/>
      <c r="K71" s="26"/>
      <c r="L71" s="26"/>
      <c r="M71" s="34"/>
      <c r="N71" s="34"/>
      <c r="O71" s="82"/>
      <c r="S71" s="13"/>
    </row>
    <row r="72" spans="1:19" ht="15.75" customHeight="1">
      <c r="A72" s="28" t="s">
        <v>61</v>
      </c>
      <c r="B72" s="31" t="s">
        <v>136</v>
      </c>
      <c r="C72" s="41">
        <f t="shared" si="0"/>
        <v>2</v>
      </c>
      <c r="D72" s="41"/>
      <c r="E72" s="41"/>
      <c r="F72" s="41"/>
      <c r="G72" s="30">
        <f t="shared" si="1"/>
        <v>2</v>
      </c>
      <c r="H72" s="29" t="s">
        <v>225</v>
      </c>
      <c r="I72" s="29" t="s">
        <v>242</v>
      </c>
      <c r="J72" s="29" t="s">
        <v>220</v>
      </c>
      <c r="K72" s="31" t="s">
        <v>219</v>
      </c>
      <c r="L72" s="29"/>
      <c r="M72" s="31" t="s">
        <v>404</v>
      </c>
      <c r="N72" s="31" t="str">
        <f>'10.1'!O71</f>
        <v>http://finupr.kurganobl.ru/#</v>
      </c>
      <c r="O72" s="81" t="str">
        <f>'10.1'!P71</f>
        <v>нет</v>
      </c>
      <c r="S72" s="13"/>
    </row>
    <row r="73" spans="1:15" ht="15.75" customHeight="1">
      <c r="A73" s="24" t="s">
        <v>62</v>
      </c>
      <c r="B73" s="31" t="s">
        <v>136</v>
      </c>
      <c r="C73" s="41">
        <f t="shared" si="0"/>
        <v>2</v>
      </c>
      <c r="D73" s="41"/>
      <c r="E73" s="41"/>
      <c r="F73" s="41"/>
      <c r="G73" s="30">
        <f t="shared" si="1"/>
        <v>2</v>
      </c>
      <c r="H73" s="29" t="s">
        <v>225</v>
      </c>
      <c r="I73" s="29" t="s">
        <v>242</v>
      </c>
      <c r="J73" s="29" t="s">
        <v>220</v>
      </c>
      <c r="K73" s="31" t="s">
        <v>413</v>
      </c>
      <c r="L73" s="29"/>
      <c r="M73" s="31" t="s">
        <v>412</v>
      </c>
      <c r="N73" s="31" t="str">
        <f>'10.1'!O72</f>
        <v>http://minfin.midural.ru/</v>
      </c>
      <c r="O73" s="81" t="str">
        <f>'10.1'!P72</f>
        <v>http://info.mfural.ru/ebudget/Menu/Page/1</v>
      </c>
    </row>
    <row r="74" spans="1:15" s="7" customFormat="1" ht="15.75" customHeight="1">
      <c r="A74" s="28" t="s">
        <v>63</v>
      </c>
      <c r="B74" s="31" t="s">
        <v>136</v>
      </c>
      <c r="C74" s="41">
        <f aca="true" t="shared" si="2" ref="C74:C100">IF(B74="Да, опубликованы за все отчетные периоды по всем указанным видам доходов",2,IF(B74="Да, опубликованы за все отчетные периоды по отдельным видам доходов",1,0))</f>
        <v>2</v>
      </c>
      <c r="D74" s="41"/>
      <c r="E74" s="41"/>
      <c r="F74" s="41"/>
      <c r="G74" s="30">
        <f aca="true" t="shared" si="3" ref="G74:G100">C74*(1-D74)*(1-E74)*(1-F74)</f>
        <v>2</v>
      </c>
      <c r="H74" s="29" t="s">
        <v>225</v>
      </c>
      <c r="I74" s="29" t="s">
        <v>242</v>
      </c>
      <c r="J74" s="29" t="s">
        <v>220</v>
      </c>
      <c r="K74" s="31" t="s">
        <v>219</v>
      </c>
      <c r="L74" s="29"/>
      <c r="M74" s="31" t="s">
        <v>417</v>
      </c>
      <c r="N74" s="31" t="str">
        <f>'10.1'!O73</f>
        <v>http://admtyumen.ru/ogv_ru/finance/finance/bugjet.htm; http://admtyumen.ru/ogv_ru/gov/administrative/finance_department/general_information/more.htm?id=10293778@cmsArticle</v>
      </c>
      <c r="O74" s="81" t="str">
        <f>'10.1'!P73</f>
        <v>нет</v>
      </c>
    </row>
    <row r="75" spans="1:15" ht="15.75" customHeight="1">
      <c r="A75" s="24" t="s">
        <v>64</v>
      </c>
      <c r="B75" s="31" t="s">
        <v>136</v>
      </c>
      <c r="C75" s="41">
        <f t="shared" si="2"/>
        <v>2</v>
      </c>
      <c r="D75" s="41"/>
      <c r="E75" s="41"/>
      <c r="F75" s="41"/>
      <c r="G75" s="30">
        <f t="shared" si="3"/>
        <v>2</v>
      </c>
      <c r="H75" s="29" t="s">
        <v>225</v>
      </c>
      <c r="I75" s="29" t="s">
        <v>242</v>
      </c>
      <c r="J75" s="29" t="s">
        <v>220</v>
      </c>
      <c r="K75" s="31" t="s">
        <v>219</v>
      </c>
      <c r="L75" s="29"/>
      <c r="M75" s="31" t="s">
        <v>421</v>
      </c>
      <c r="N75" s="31" t="str">
        <f>'10.1'!O74</f>
        <v>http://www.minfin74.ru/</v>
      </c>
      <c r="O75" s="81" t="str">
        <f>'10.1'!P74</f>
        <v>нет</v>
      </c>
    </row>
    <row r="76" spans="1:15" s="7" customFormat="1" ht="15.75" customHeight="1">
      <c r="A76" s="31" t="s">
        <v>65</v>
      </c>
      <c r="B76" s="31" t="s">
        <v>136</v>
      </c>
      <c r="C76" s="41">
        <f t="shared" si="2"/>
        <v>2</v>
      </c>
      <c r="D76" s="41"/>
      <c r="E76" s="41"/>
      <c r="F76" s="41"/>
      <c r="G76" s="30">
        <f t="shared" si="3"/>
        <v>2</v>
      </c>
      <c r="H76" s="29" t="s">
        <v>239</v>
      </c>
      <c r="I76" s="29" t="s">
        <v>242</v>
      </c>
      <c r="J76" s="29" t="s">
        <v>220</v>
      </c>
      <c r="K76" s="31" t="s">
        <v>427</v>
      </c>
      <c r="L76" s="29"/>
      <c r="M76" s="31" t="s">
        <v>426</v>
      </c>
      <c r="N76" s="31" t="str">
        <f>'10.1'!O75</f>
        <v>http://www.depfin.admhmao.ru/</v>
      </c>
      <c r="O76" s="81" t="str">
        <f>'10.1'!P75</f>
        <v>нет</v>
      </c>
    </row>
    <row r="77" spans="1:15" ht="15.75" customHeight="1">
      <c r="A77" s="28" t="s">
        <v>66</v>
      </c>
      <c r="B77" s="31" t="s">
        <v>136</v>
      </c>
      <c r="C77" s="41">
        <f t="shared" si="2"/>
        <v>2</v>
      </c>
      <c r="D77" s="41"/>
      <c r="E77" s="41"/>
      <c r="F77" s="41"/>
      <c r="G77" s="30">
        <f t="shared" si="3"/>
        <v>2</v>
      </c>
      <c r="H77" s="29" t="s">
        <v>239</v>
      </c>
      <c r="I77" s="29" t="s">
        <v>242</v>
      </c>
      <c r="J77" s="29" t="s">
        <v>220</v>
      </c>
      <c r="K77" s="31" t="s">
        <v>226</v>
      </c>
      <c r="L77" s="29"/>
      <c r="M77" s="31" t="s">
        <v>436</v>
      </c>
      <c r="N77" s="31" t="str">
        <f>'10.1'!O76</f>
        <v>http://www.yamalfin.ru/index.php</v>
      </c>
      <c r="O77" s="81" t="str">
        <f>'10.1'!P76</f>
        <v>http://monitoring.yanao.ru/yamal/index.php?option=com_content&amp;view=article&amp;id=299&amp;Itemid=717</v>
      </c>
    </row>
    <row r="78" spans="1:15" ht="15.75" customHeight="1">
      <c r="A78" s="22" t="s">
        <v>67</v>
      </c>
      <c r="B78" s="34"/>
      <c r="C78" s="46"/>
      <c r="D78" s="46"/>
      <c r="E78" s="46"/>
      <c r="F78" s="46"/>
      <c r="G78" s="27"/>
      <c r="H78" s="26"/>
      <c r="I78" s="26"/>
      <c r="J78" s="26"/>
      <c r="K78" s="26"/>
      <c r="L78" s="26"/>
      <c r="M78" s="34"/>
      <c r="N78" s="34"/>
      <c r="O78" s="82"/>
    </row>
    <row r="79" spans="1:15" ht="15.75" customHeight="1">
      <c r="A79" s="28" t="s">
        <v>68</v>
      </c>
      <c r="B79" s="31" t="s">
        <v>136</v>
      </c>
      <c r="C79" s="41">
        <f t="shared" si="2"/>
        <v>2</v>
      </c>
      <c r="D79" s="41"/>
      <c r="E79" s="41"/>
      <c r="F79" s="41"/>
      <c r="G79" s="30">
        <f t="shared" si="3"/>
        <v>2</v>
      </c>
      <c r="H79" s="29" t="s">
        <v>239</v>
      </c>
      <c r="I79" s="29" t="s">
        <v>242</v>
      </c>
      <c r="J79" s="29" t="s">
        <v>220</v>
      </c>
      <c r="K79" s="31" t="s">
        <v>226</v>
      </c>
      <c r="L79" s="29"/>
      <c r="M79" s="31" t="s">
        <v>301</v>
      </c>
      <c r="N79" s="31" t="str">
        <f>'10.1'!O78</f>
        <v>http://www.minfin-altai.ru/</v>
      </c>
      <c r="O79" s="81" t="str">
        <f>'10.1'!P78</f>
        <v>http://www.open.minfin-altai.ru/</v>
      </c>
    </row>
    <row r="80" spans="1:15" ht="15.75" customHeight="1">
      <c r="A80" s="24" t="s">
        <v>69</v>
      </c>
      <c r="B80" s="31" t="s">
        <v>136</v>
      </c>
      <c r="C80" s="41">
        <f t="shared" si="2"/>
        <v>2</v>
      </c>
      <c r="D80" s="41"/>
      <c r="E80" s="41"/>
      <c r="F80" s="41"/>
      <c r="G80" s="30">
        <f t="shared" si="3"/>
        <v>2</v>
      </c>
      <c r="H80" s="29" t="s">
        <v>225</v>
      </c>
      <c r="I80" s="29" t="s">
        <v>242</v>
      </c>
      <c r="J80" s="31" t="s">
        <v>315</v>
      </c>
      <c r="K80" s="31" t="s">
        <v>237</v>
      </c>
      <c r="L80" s="29"/>
      <c r="M80" s="31" t="s">
        <v>314</v>
      </c>
      <c r="N80" s="31" t="str">
        <f>'10.1'!O79</f>
        <v>http://minfinrb.ru/</v>
      </c>
      <c r="O80" s="81" t="str">
        <f>'10.1'!P79</f>
        <v>http://budget.govrb.ru/ebudget/Menu/Page/1</v>
      </c>
    </row>
    <row r="81" spans="1:15" ht="15.75" customHeight="1">
      <c r="A81" s="28" t="s">
        <v>70</v>
      </c>
      <c r="B81" s="31" t="s">
        <v>136</v>
      </c>
      <c r="C81" s="41">
        <f t="shared" si="2"/>
        <v>2</v>
      </c>
      <c r="D81" s="41"/>
      <c r="E81" s="41"/>
      <c r="F81" s="41"/>
      <c r="G81" s="30">
        <f t="shared" si="3"/>
        <v>2</v>
      </c>
      <c r="H81" s="29" t="s">
        <v>225</v>
      </c>
      <c r="I81" s="29" t="s">
        <v>242</v>
      </c>
      <c r="J81" s="29" t="s">
        <v>220</v>
      </c>
      <c r="K81" s="31" t="s">
        <v>219</v>
      </c>
      <c r="L81" s="31"/>
      <c r="M81" s="81" t="s">
        <v>325</v>
      </c>
      <c r="N81" s="31" t="str">
        <f>'10.1'!O80</f>
        <v>http://www.minfintuva.ru/old/</v>
      </c>
      <c r="O81" s="81" t="str">
        <f>'10.1'!P80</f>
        <v>http://budget17.ru/# (не актуализируется)</v>
      </c>
    </row>
    <row r="82" spans="1:15" ht="15.75" customHeight="1">
      <c r="A82" s="28" t="s">
        <v>71</v>
      </c>
      <c r="B82" s="31" t="s">
        <v>136</v>
      </c>
      <c r="C82" s="41">
        <f t="shared" si="2"/>
        <v>2</v>
      </c>
      <c r="D82" s="41"/>
      <c r="E82" s="41"/>
      <c r="F82" s="41"/>
      <c r="G82" s="30">
        <f t="shared" si="3"/>
        <v>2</v>
      </c>
      <c r="H82" s="29" t="s">
        <v>225</v>
      </c>
      <c r="I82" s="29" t="s">
        <v>242</v>
      </c>
      <c r="J82" s="29" t="s">
        <v>220</v>
      </c>
      <c r="K82" s="31" t="s">
        <v>219</v>
      </c>
      <c r="L82" s="31"/>
      <c r="M82" s="31" t="s">
        <v>336</v>
      </c>
      <c r="N82" s="31" t="str">
        <f>'10.1'!O81</f>
        <v>http://r-19.ru/authorities/ministry-of-finance-of-the-republic-of-khakassia/common/gosudarstvennye-finansy-respubliki-khakasiya/</v>
      </c>
      <c r="O82" s="81" t="str">
        <f>'10.1'!P81</f>
        <v>нет</v>
      </c>
    </row>
    <row r="83" spans="1:15" ht="15.75" customHeight="1">
      <c r="A83" s="28" t="s">
        <v>72</v>
      </c>
      <c r="B83" s="31" t="s">
        <v>136</v>
      </c>
      <c r="C83" s="41">
        <f t="shared" si="2"/>
        <v>2</v>
      </c>
      <c r="D83" s="41"/>
      <c r="E83" s="41"/>
      <c r="F83" s="41"/>
      <c r="G83" s="30">
        <f t="shared" si="3"/>
        <v>2</v>
      </c>
      <c r="H83" s="29" t="s">
        <v>239</v>
      </c>
      <c r="I83" s="29" t="s">
        <v>242</v>
      </c>
      <c r="J83" s="31" t="s">
        <v>339</v>
      </c>
      <c r="K83" s="31" t="s">
        <v>226</v>
      </c>
      <c r="L83" s="29"/>
      <c r="M83" s="31" t="s">
        <v>337</v>
      </c>
      <c r="N83" s="31" t="str">
        <f>'10.1'!O82</f>
        <v>http://fin22.ru/</v>
      </c>
      <c r="O83" s="81" t="str">
        <f>'10.1'!P82</f>
        <v>нет</v>
      </c>
    </row>
    <row r="84" spans="1:15" ht="15.75" customHeight="1">
      <c r="A84" s="28" t="s">
        <v>73</v>
      </c>
      <c r="B84" s="31" t="s">
        <v>136</v>
      </c>
      <c r="C84" s="41">
        <f t="shared" si="2"/>
        <v>2</v>
      </c>
      <c r="D84" s="41"/>
      <c r="E84" s="41"/>
      <c r="F84" s="41"/>
      <c r="G84" s="30">
        <f t="shared" si="3"/>
        <v>2</v>
      </c>
      <c r="H84" s="29" t="s">
        <v>225</v>
      </c>
      <c r="I84" s="29" t="s">
        <v>242</v>
      </c>
      <c r="J84" s="29" t="s">
        <v>220</v>
      </c>
      <c r="K84" s="31" t="s">
        <v>219</v>
      </c>
      <c r="L84" s="29"/>
      <c r="M84" s="31" t="s">
        <v>347</v>
      </c>
      <c r="N84" s="31" t="str">
        <f>'10.1'!O83</f>
        <v>http://минфин.забайкальскийкрай.рф/</v>
      </c>
      <c r="O84" s="81" t="str">
        <f>'10.1'!P83</f>
        <v>нет</v>
      </c>
    </row>
    <row r="85" spans="1:15" ht="15.75" customHeight="1">
      <c r="A85" s="24" t="s">
        <v>74</v>
      </c>
      <c r="B85" s="31" t="s">
        <v>136</v>
      </c>
      <c r="C85" s="41">
        <f t="shared" si="2"/>
        <v>2</v>
      </c>
      <c r="D85" s="41"/>
      <c r="E85" s="41"/>
      <c r="F85" s="41"/>
      <c r="G85" s="30">
        <f t="shared" si="3"/>
        <v>2</v>
      </c>
      <c r="H85" s="29" t="s">
        <v>239</v>
      </c>
      <c r="I85" s="29" t="s">
        <v>242</v>
      </c>
      <c r="J85" s="29" t="s">
        <v>220</v>
      </c>
      <c r="K85" s="31" t="s">
        <v>226</v>
      </c>
      <c r="L85" s="29"/>
      <c r="M85" s="31" t="s">
        <v>354</v>
      </c>
      <c r="N85" s="31" t="str">
        <f>'10.1'!O84</f>
        <v>http://minfin.krskstate.ru/</v>
      </c>
      <c r="O85" s="81" t="str">
        <f>'10.1'!P84</f>
        <v>нет</v>
      </c>
    </row>
    <row r="86" spans="1:15" ht="15.75" customHeight="1">
      <c r="A86" s="28" t="s">
        <v>75</v>
      </c>
      <c r="B86" s="31" t="s">
        <v>136</v>
      </c>
      <c r="C86" s="41">
        <f t="shared" si="2"/>
        <v>2</v>
      </c>
      <c r="D86" s="41"/>
      <c r="E86" s="41"/>
      <c r="F86" s="41"/>
      <c r="G86" s="30">
        <f t="shared" si="3"/>
        <v>2</v>
      </c>
      <c r="H86" s="29" t="s">
        <v>225</v>
      </c>
      <c r="I86" s="29" t="s">
        <v>242</v>
      </c>
      <c r="J86" s="29" t="s">
        <v>220</v>
      </c>
      <c r="K86" s="31" t="s">
        <v>237</v>
      </c>
      <c r="L86" s="29"/>
      <c r="M86" s="31" t="s">
        <v>361</v>
      </c>
      <c r="N86" s="31" t="str">
        <f>'10.1'!O85</f>
        <v>http://gfu.ru/</v>
      </c>
      <c r="O86" s="81" t="str">
        <f>'10.1'!P85</f>
        <v>http://openbudget.gfu.ru/</v>
      </c>
    </row>
    <row r="87" spans="1:15" s="7" customFormat="1" ht="15.75" customHeight="1">
      <c r="A87" s="28" t="s">
        <v>76</v>
      </c>
      <c r="B87" s="31" t="s">
        <v>136</v>
      </c>
      <c r="C87" s="41">
        <f t="shared" si="2"/>
        <v>2</v>
      </c>
      <c r="D87" s="41"/>
      <c r="E87" s="41"/>
      <c r="F87" s="41"/>
      <c r="G87" s="30">
        <f t="shared" si="3"/>
        <v>2</v>
      </c>
      <c r="H87" s="29" t="s">
        <v>225</v>
      </c>
      <c r="I87" s="29" t="s">
        <v>242</v>
      </c>
      <c r="J87" s="29" t="s">
        <v>220</v>
      </c>
      <c r="K87" s="31" t="s">
        <v>369</v>
      </c>
      <c r="L87" s="29"/>
      <c r="M87" s="31" t="s">
        <v>368</v>
      </c>
      <c r="N87" s="31" t="str">
        <f>'10.1'!O86</f>
        <v>http://www.ofukem.ru/</v>
      </c>
      <c r="O87" s="81" t="str">
        <f>'10.1'!P86</f>
        <v>нет</v>
      </c>
    </row>
    <row r="88" spans="1:15" ht="15.75" customHeight="1">
      <c r="A88" s="28" t="s">
        <v>77</v>
      </c>
      <c r="B88" s="31" t="s">
        <v>136</v>
      </c>
      <c r="C88" s="41">
        <f t="shared" si="2"/>
        <v>2</v>
      </c>
      <c r="D88" s="41"/>
      <c r="E88" s="41"/>
      <c r="F88" s="41"/>
      <c r="G88" s="30">
        <f t="shared" si="3"/>
        <v>2</v>
      </c>
      <c r="H88" s="31" t="s">
        <v>359</v>
      </c>
      <c r="I88" s="29" t="s">
        <v>242</v>
      </c>
      <c r="J88" s="29" t="s">
        <v>220</v>
      </c>
      <c r="K88" s="31" t="s">
        <v>384</v>
      </c>
      <c r="L88" s="31"/>
      <c r="M88" s="31" t="s">
        <v>383</v>
      </c>
      <c r="N88" s="31" t="str">
        <f>'10.1'!O87</f>
        <v>http://www.mfnso.nso.ru/</v>
      </c>
      <c r="O88" s="81" t="str">
        <f>'10.1'!P87</f>
        <v>нет</v>
      </c>
    </row>
    <row r="89" spans="1:15" s="7" customFormat="1" ht="15.75" customHeight="1">
      <c r="A89" s="24" t="s">
        <v>78</v>
      </c>
      <c r="B89" s="31" t="s">
        <v>136</v>
      </c>
      <c r="C89" s="41">
        <f t="shared" si="2"/>
        <v>2</v>
      </c>
      <c r="D89" s="30"/>
      <c r="E89" s="30"/>
      <c r="F89" s="30"/>
      <c r="G89" s="30">
        <f t="shared" si="3"/>
        <v>2</v>
      </c>
      <c r="H89" s="29" t="s">
        <v>239</v>
      </c>
      <c r="I89" s="29" t="s">
        <v>242</v>
      </c>
      <c r="J89" s="29" t="s">
        <v>220</v>
      </c>
      <c r="K89" s="31" t="s">
        <v>390</v>
      </c>
      <c r="L89" s="35"/>
      <c r="M89" s="31" t="s">
        <v>389</v>
      </c>
      <c r="N89" s="31" t="str">
        <f>'10.1'!O88</f>
        <v>http://mf.omskportal.ru/</v>
      </c>
      <c r="O89" s="81" t="str">
        <f>'10.1'!P88</f>
        <v>http://budget.omsk.ifinmon.ru/</v>
      </c>
    </row>
    <row r="90" spans="1:15" ht="15.75" customHeight="1">
      <c r="A90" s="28" t="s">
        <v>79</v>
      </c>
      <c r="B90" s="31" t="s">
        <v>136</v>
      </c>
      <c r="C90" s="41">
        <f t="shared" si="2"/>
        <v>2</v>
      </c>
      <c r="D90" s="41">
        <v>0.5</v>
      </c>
      <c r="E90" s="41"/>
      <c r="F90" s="41"/>
      <c r="G90" s="30">
        <f t="shared" si="3"/>
        <v>1</v>
      </c>
      <c r="H90" s="29" t="s">
        <v>225</v>
      </c>
      <c r="I90" s="29" t="s">
        <v>242</v>
      </c>
      <c r="J90" s="29" t="s">
        <v>254</v>
      </c>
      <c r="K90" s="31" t="s">
        <v>226</v>
      </c>
      <c r="L90" s="31" t="s">
        <v>256</v>
      </c>
      <c r="M90" s="31" t="s">
        <v>400</v>
      </c>
      <c r="N90" s="31" t="str">
        <f>'10.1'!O89</f>
        <v>http://www.findep.org/</v>
      </c>
      <c r="O90" s="81" t="str">
        <f>'10.1'!P89</f>
        <v>http://open.findep.org/ - не загружается</v>
      </c>
    </row>
    <row r="91" spans="1:15" ht="15.75" customHeight="1">
      <c r="A91" s="22" t="s">
        <v>80</v>
      </c>
      <c r="B91" s="34"/>
      <c r="C91" s="46"/>
      <c r="D91" s="46"/>
      <c r="E91" s="46"/>
      <c r="F91" s="46"/>
      <c r="G91" s="27"/>
      <c r="H91" s="26"/>
      <c r="I91" s="26"/>
      <c r="J91" s="26"/>
      <c r="K91" s="26"/>
      <c r="L91" s="26"/>
      <c r="M91" s="34"/>
      <c r="N91" s="34"/>
      <c r="O91" s="82"/>
    </row>
    <row r="92" spans="1:15" ht="15.75" customHeight="1">
      <c r="A92" s="28" t="s">
        <v>81</v>
      </c>
      <c r="B92" s="31" t="s">
        <v>136</v>
      </c>
      <c r="C92" s="41">
        <f t="shared" si="2"/>
        <v>2</v>
      </c>
      <c r="D92" s="41"/>
      <c r="E92" s="41"/>
      <c r="F92" s="41"/>
      <c r="G92" s="30">
        <f t="shared" si="3"/>
        <v>2</v>
      </c>
      <c r="H92" s="29" t="s">
        <v>225</v>
      </c>
      <c r="I92" s="29" t="s">
        <v>242</v>
      </c>
      <c r="J92" s="29" t="s">
        <v>220</v>
      </c>
      <c r="K92" s="31" t="s">
        <v>219</v>
      </c>
      <c r="L92" s="29"/>
      <c r="M92" s="31" t="s">
        <v>218</v>
      </c>
      <c r="N92" s="31" t="str">
        <f>'10.1'!O91</f>
        <v>https://minfin.sakha.gov.ru/</v>
      </c>
      <c r="O92" s="81" t="str">
        <f>'10.1'!P91</f>
        <v>http://budget.sakha.gov.ru/ebudget/Menu/Page/215</v>
      </c>
    </row>
    <row r="93" spans="1:15" ht="15.75" customHeight="1">
      <c r="A93" s="28" t="s">
        <v>82</v>
      </c>
      <c r="B93" s="31" t="s">
        <v>136</v>
      </c>
      <c r="C93" s="41">
        <f t="shared" si="2"/>
        <v>2</v>
      </c>
      <c r="D93" s="41"/>
      <c r="E93" s="41"/>
      <c r="F93" s="41"/>
      <c r="G93" s="30">
        <f t="shared" si="3"/>
        <v>2</v>
      </c>
      <c r="H93" s="29" t="s">
        <v>225</v>
      </c>
      <c r="I93" s="29" t="s">
        <v>242</v>
      </c>
      <c r="J93" s="29" t="s">
        <v>220</v>
      </c>
      <c r="K93" s="31" t="s">
        <v>219</v>
      </c>
      <c r="L93" s="29"/>
      <c r="M93" s="31" t="s">
        <v>229</v>
      </c>
      <c r="N93" s="31" t="str">
        <f>'10.1'!O92</f>
        <v>http://www.kamgov.ru/minfin</v>
      </c>
      <c r="O93" s="81" t="str">
        <f>'10.1'!P92</f>
        <v>http://openbudget.kamgov.ru/Dashboard#/main</v>
      </c>
    </row>
    <row r="94" spans="1:15" ht="15.75" customHeight="1">
      <c r="A94" s="28" t="s">
        <v>83</v>
      </c>
      <c r="B94" s="31" t="s">
        <v>136</v>
      </c>
      <c r="C94" s="41">
        <f t="shared" si="2"/>
        <v>2</v>
      </c>
      <c r="D94" s="41"/>
      <c r="E94" s="41"/>
      <c r="F94" s="41"/>
      <c r="G94" s="30">
        <f t="shared" si="3"/>
        <v>2</v>
      </c>
      <c r="H94" s="31" t="s">
        <v>238</v>
      </c>
      <c r="I94" s="29" t="s">
        <v>242</v>
      </c>
      <c r="J94" s="29" t="s">
        <v>220</v>
      </c>
      <c r="K94" s="31" t="s">
        <v>237</v>
      </c>
      <c r="L94" s="29"/>
      <c r="M94" s="31" t="s">
        <v>236</v>
      </c>
      <c r="N94" s="31" t="str">
        <f>'10.1'!O93</f>
        <v>http://primorsky.ru/authorities/executive-agencies/departments/finance/</v>
      </c>
      <c r="O94" s="81" t="str">
        <f>'10.1'!P93</f>
        <v>http://ebudget.primorsky.ru/Menu/Page/1</v>
      </c>
    </row>
    <row r="95" spans="1:15" ht="15.75" customHeight="1">
      <c r="A95" s="24" t="s">
        <v>84</v>
      </c>
      <c r="B95" s="31" t="s">
        <v>137</v>
      </c>
      <c r="C95" s="41">
        <f t="shared" si="2"/>
        <v>1</v>
      </c>
      <c r="D95" s="41">
        <v>0.5</v>
      </c>
      <c r="E95" s="41"/>
      <c r="F95" s="41"/>
      <c r="G95" s="30">
        <f t="shared" si="3"/>
        <v>0.5</v>
      </c>
      <c r="H95" s="29" t="s">
        <v>239</v>
      </c>
      <c r="I95" s="29" t="s">
        <v>375</v>
      </c>
      <c r="J95" s="29" t="s">
        <v>254</v>
      </c>
      <c r="K95" s="31" t="s">
        <v>226</v>
      </c>
      <c r="L95" s="31" t="s">
        <v>379</v>
      </c>
      <c r="M95" s="81" t="s">
        <v>255</v>
      </c>
      <c r="N95" s="31" t="str">
        <f>'10.1'!O94</f>
        <v>https://minfin.khabkrai.ru/portal/Menu/Page/1</v>
      </c>
      <c r="O95" s="81" t="str">
        <f>'10.1'!P94</f>
        <v>https://minfin.khabkrai.ru/civils/Menu/Page/1</v>
      </c>
    </row>
    <row r="96" spans="1:15" ht="15.75" customHeight="1">
      <c r="A96" s="28" t="s">
        <v>85</v>
      </c>
      <c r="B96" s="31" t="s">
        <v>136</v>
      </c>
      <c r="C96" s="41">
        <f t="shared" si="2"/>
        <v>2</v>
      </c>
      <c r="D96" s="41"/>
      <c r="E96" s="41"/>
      <c r="F96" s="41"/>
      <c r="G96" s="30">
        <f t="shared" si="3"/>
        <v>2</v>
      </c>
      <c r="H96" s="29" t="s">
        <v>239</v>
      </c>
      <c r="I96" s="29" t="s">
        <v>242</v>
      </c>
      <c r="J96" s="29" t="s">
        <v>220</v>
      </c>
      <c r="K96" s="31" t="s">
        <v>219</v>
      </c>
      <c r="L96" s="29"/>
      <c r="M96" s="31" t="s">
        <v>266</v>
      </c>
      <c r="N96" s="31" t="str">
        <f>'10.1'!O95</f>
        <v>http://www.fin.amurobl.ru/; http://www.amurobl.ru/wps/portal/Main/gov/iogv/ministry/fin/!ut/p/c5/04_SB8K8xLLM9MSSzPy8xBz9CP0os3gTAwN_RydDRwN_d3MDA09HHxfLEBdDYwM3A30v_aj0nPwkoEo_j_zcVP2C7EBFABA6iyY!/dl3/d3/L2dBISEvZ0FBIS9nQSEh/</v>
      </c>
      <c r="O96" s="81" t="str">
        <f>'10.1'!P95</f>
        <v>нет</v>
      </c>
    </row>
    <row r="97" spans="1:15" ht="15.75" customHeight="1">
      <c r="A97" s="28" t="s">
        <v>86</v>
      </c>
      <c r="B97" s="31" t="s">
        <v>136</v>
      </c>
      <c r="C97" s="41">
        <f t="shared" si="2"/>
        <v>2</v>
      </c>
      <c r="D97" s="41">
        <v>0.5</v>
      </c>
      <c r="E97" s="41"/>
      <c r="F97" s="41"/>
      <c r="G97" s="30">
        <f t="shared" si="3"/>
        <v>1</v>
      </c>
      <c r="H97" s="29" t="s">
        <v>225</v>
      </c>
      <c r="I97" s="29" t="s">
        <v>242</v>
      </c>
      <c r="J97" s="29" t="s">
        <v>254</v>
      </c>
      <c r="K97" s="31" t="s">
        <v>279</v>
      </c>
      <c r="L97" s="31" t="s">
        <v>256</v>
      </c>
      <c r="M97" s="31" t="s">
        <v>278</v>
      </c>
      <c r="N97" s="31" t="str">
        <f>'10.1'!O96</f>
        <v>http://minfin.49gov.ru/</v>
      </c>
      <c r="O97" s="81" t="str">
        <f>'10.1'!P96</f>
        <v>http://iis.minfin.49gov.ru/ebudget/Menu/Page/1</v>
      </c>
    </row>
    <row r="98" spans="1:15" ht="15.75" customHeight="1">
      <c r="A98" s="24" t="s">
        <v>87</v>
      </c>
      <c r="B98" s="31" t="s">
        <v>136</v>
      </c>
      <c r="C98" s="41">
        <f t="shared" si="2"/>
        <v>2</v>
      </c>
      <c r="D98" s="41"/>
      <c r="E98" s="41"/>
      <c r="F98" s="41"/>
      <c r="G98" s="30">
        <f t="shared" si="3"/>
        <v>2</v>
      </c>
      <c r="H98" s="29" t="s">
        <v>225</v>
      </c>
      <c r="I98" s="29" t="s">
        <v>242</v>
      </c>
      <c r="J98" s="29" t="s">
        <v>220</v>
      </c>
      <c r="K98" s="31" t="s">
        <v>226</v>
      </c>
      <c r="L98" s="31"/>
      <c r="M98" s="31" t="s">
        <v>283</v>
      </c>
      <c r="N98" s="31" t="str">
        <f>'10.1'!O97</f>
        <v>http://sakhminfin.ru/</v>
      </c>
      <c r="O98" s="81" t="str">
        <f>'10.1'!P97</f>
        <v>http://openbudget.sakhminfin.ru/Menu/Page/272</v>
      </c>
    </row>
    <row r="99" spans="1:15" s="7" customFormat="1" ht="15.75" customHeight="1">
      <c r="A99" s="28" t="s">
        <v>88</v>
      </c>
      <c r="B99" s="38" t="s">
        <v>136</v>
      </c>
      <c r="C99" s="41">
        <f t="shared" si="2"/>
        <v>2</v>
      </c>
      <c r="D99" s="42"/>
      <c r="E99" s="42"/>
      <c r="F99" s="42"/>
      <c r="G99" s="30">
        <f t="shared" si="3"/>
        <v>2</v>
      </c>
      <c r="H99" s="29" t="s">
        <v>225</v>
      </c>
      <c r="I99" s="29" t="s">
        <v>242</v>
      </c>
      <c r="J99" s="29" t="s">
        <v>220</v>
      </c>
      <c r="K99" s="31" t="s">
        <v>219</v>
      </c>
      <c r="L99" s="37"/>
      <c r="M99" s="31" t="s">
        <v>288</v>
      </c>
      <c r="N99" s="31" t="str">
        <f>'10.1'!O98</f>
        <v>http://www.eao.ru/isp-vlast/finansovoe-upravlenie-pravitelstva/</v>
      </c>
      <c r="O99" s="81" t="str">
        <f>'10.1'!P98</f>
        <v>нет</v>
      </c>
    </row>
    <row r="100" spans="1:15" ht="15.75" customHeight="1">
      <c r="A100" s="28" t="s">
        <v>89</v>
      </c>
      <c r="B100" s="31" t="s">
        <v>176</v>
      </c>
      <c r="C100" s="41">
        <f t="shared" si="2"/>
        <v>0</v>
      </c>
      <c r="D100" s="43"/>
      <c r="E100" s="43"/>
      <c r="F100" s="43"/>
      <c r="G100" s="30">
        <f t="shared" si="3"/>
        <v>0</v>
      </c>
      <c r="H100" s="29" t="s">
        <v>294</v>
      </c>
      <c r="I100" s="29" t="s">
        <v>242</v>
      </c>
      <c r="J100" s="29" t="s">
        <v>220</v>
      </c>
      <c r="K100" s="31" t="s">
        <v>219</v>
      </c>
      <c r="L100" s="31" t="s">
        <v>990</v>
      </c>
      <c r="M100" s="81" t="s">
        <v>293</v>
      </c>
      <c r="N100" s="31" t="str">
        <f>'10.1'!O99</f>
        <v>http://чукотка.рф/power/administrative_setting/Dep_fin_ecom/</v>
      </c>
      <c r="O100" s="81" t="str">
        <f>'10.1'!P99</f>
        <v>нет</v>
      </c>
    </row>
    <row r="101" spans="1:15" ht="15">
      <c r="A101" s="15"/>
      <c r="B101" s="15"/>
      <c r="C101" s="15"/>
      <c r="D101" s="15"/>
      <c r="E101" s="15"/>
      <c r="F101" s="15"/>
      <c r="G101" s="32"/>
      <c r="H101" s="15"/>
      <c r="I101" s="98"/>
      <c r="J101" s="15"/>
      <c r="K101" s="15"/>
      <c r="L101" s="15"/>
      <c r="M101" s="101"/>
      <c r="N101" s="15"/>
      <c r="O101" s="15"/>
    </row>
    <row r="107" spans="1:14" ht="15">
      <c r="A107" s="8"/>
      <c r="B107" s="8"/>
      <c r="C107" s="8"/>
      <c r="D107" s="8"/>
      <c r="E107" s="8"/>
      <c r="F107" s="8"/>
      <c r="G107" s="9"/>
      <c r="H107" s="8"/>
      <c r="I107" s="99"/>
      <c r="J107" s="8"/>
      <c r="K107" s="8"/>
      <c r="L107" s="8"/>
      <c r="M107" s="102"/>
      <c r="N107" s="8"/>
    </row>
    <row r="111" spans="1:14" ht="15">
      <c r="A111" s="8"/>
      <c r="B111" s="8"/>
      <c r="C111" s="8"/>
      <c r="D111" s="8"/>
      <c r="E111" s="8"/>
      <c r="F111" s="8"/>
      <c r="G111" s="9"/>
      <c r="H111" s="8"/>
      <c r="I111" s="99"/>
      <c r="J111" s="8"/>
      <c r="K111" s="8"/>
      <c r="L111" s="8"/>
      <c r="M111" s="102"/>
      <c r="N111" s="8"/>
    </row>
    <row r="114" spans="1:14" ht="15">
      <c r="A114" s="8"/>
      <c r="B114" s="8"/>
      <c r="C114" s="8"/>
      <c r="D114" s="8"/>
      <c r="E114" s="8"/>
      <c r="F114" s="8"/>
      <c r="G114" s="9"/>
      <c r="H114" s="8"/>
      <c r="I114" s="99"/>
      <c r="J114" s="8"/>
      <c r="K114" s="8"/>
      <c r="L114" s="8"/>
      <c r="M114" s="102"/>
      <c r="N114" s="8"/>
    </row>
    <row r="118" spans="1:14" ht="15">
      <c r="A118" s="8"/>
      <c r="B118" s="8"/>
      <c r="C118" s="8"/>
      <c r="D118" s="8"/>
      <c r="E118" s="8"/>
      <c r="F118" s="8"/>
      <c r="G118" s="9"/>
      <c r="H118" s="8"/>
      <c r="I118" s="99"/>
      <c r="J118" s="8"/>
      <c r="K118" s="8"/>
      <c r="L118" s="8"/>
      <c r="M118" s="102"/>
      <c r="N118" s="8"/>
    </row>
    <row r="121" spans="1:14" ht="15">
      <c r="A121" s="8"/>
      <c r="B121" s="8"/>
      <c r="C121" s="8"/>
      <c r="D121" s="8"/>
      <c r="E121" s="8"/>
      <c r="F121" s="8"/>
      <c r="G121" s="9"/>
      <c r="H121" s="8"/>
      <c r="I121" s="99"/>
      <c r="J121" s="8"/>
      <c r="K121" s="8"/>
      <c r="L121" s="8"/>
      <c r="M121" s="102"/>
      <c r="N121" s="8"/>
    </row>
    <row r="125" spans="1:14" ht="15">
      <c r="A125" s="8"/>
      <c r="B125" s="8"/>
      <c r="C125" s="8"/>
      <c r="D125" s="8"/>
      <c r="E125" s="8"/>
      <c r="F125" s="8"/>
      <c r="G125" s="9"/>
      <c r="H125" s="8"/>
      <c r="I125" s="99"/>
      <c r="J125" s="8"/>
      <c r="K125" s="8"/>
      <c r="L125" s="8"/>
      <c r="M125" s="102"/>
      <c r="N125" s="8"/>
    </row>
  </sheetData>
  <sheetProtection/>
  <autoFilter ref="A8:O8"/>
  <mergeCells count="18">
    <mergeCell ref="D4:D7"/>
    <mergeCell ref="E4:E7"/>
    <mergeCell ref="F4:F7"/>
    <mergeCell ref="G4:G7"/>
    <mergeCell ref="N4:N7"/>
    <mergeCell ref="I3:I7"/>
    <mergeCell ref="K3:K7"/>
    <mergeCell ref="N3:O3"/>
    <mergeCell ref="A1:O1"/>
    <mergeCell ref="A2:O2"/>
    <mergeCell ref="A3:A7"/>
    <mergeCell ref="C3:G3"/>
    <mergeCell ref="H3:H7"/>
    <mergeCell ref="L3:L7"/>
    <mergeCell ref="M3:M7"/>
    <mergeCell ref="C4:C7"/>
    <mergeCell ref="O4:O7"/>
    <mergeCell ref="J3:J7"/>
  </mergeCells>
  <dataValidations count="3">
    <dataValidation type="list" allowBlank="1" showInputMessage="1" showErrorMessage="1" sqref="B9:B100">
      <formula1>$B$4:$B$7</formula1>
    </dataValidation>
    <dataValidation type="list" allowBlank="1" showInputMessage="1" showErrorMessage="1" sqref="L8:N8">
      <formula1>'10.2'!#REF!</formula1>
    </dataValidation>
    <dataValidation type="list" allowBlank="1" showInputMessage="1" showErrorMessage="1" sqref="B8:G8">
      <formula1>$B$6:$B$7</formula1>
    </dataValidation>
  </dataValidations>
  <hyperlinks>
    <hyperlink ref="M45" r:id="rId1" display="http://volgafin.volganet.ru/other/5434/; "/>
    <hyperlink ref="M12" r:id="rId2" display="http://www.gfu.vrn.ru/bud001/reports/analitinfo/"/>
    <hyperlink ref="M65" r:id="rId3" display="http://mf.nnov.ru/index.php?option=com_content&amp;view=article&amp;id=29&amp;Itemid=392"/>
    <hyperlink ref="M14" r:id="rId4" display="http://www.admoblkaluga.ru/main/work/finances/budget/reports.php"/>
    <hyperlink ref="M31" r:id="rId5" display="http://www.df35.ru/index.php?option=com_content&amp;view=category&amp;id=275:2016-&amp;Itemid=195&amp;layout=default"/>
    <hyperlink ref="M95" r:id="rId6" display="https://minfin.khabkrai.ru/portal/Menu/Page/557"/>
    <hyperlink ref="M81" r:id="rId7" display="http://www.minfintuva.ru/old/index.php/byudzhet/ispolnenie-byudzheta/mesyachnaya"/>
    <hyperlink ref="M100" r:id="rId8" display="http://чукотка.рф/power/administrative_setting/Dep_fin_ecom/budzet/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0" r:id="rId9"/>
  <headerFooter>
    <oddFooter>&amp;C&amp;"Times New Roman,обычный"&amp;8&amp;A&amp;R&amp;P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PageLayoutView="0" workbookViewId="0" topLeftCell="A1">
      <pane ySplit="7" topLeftCell="A47" activePane="bottomLeft" state="frozen"/>
      <selection pane="topLeft" activeCell="A1" sqref="A1"/>
      <selection pane="bottomLeft" activeCell="A67" sqref="A67"/>
    </sheetView>
  </sheetViews>
  <sheetFormatPr defaultColWidth="8.8515625" defaultRowHeight="15"/>
  <cols>
    <col min="1" max="1" width="33.421875" style="3" customWidth="1"/>
    <col min="2" max="2" width="46.57421875" style="3" customWidth="1"/>
    <col min="3" max="3" width="6.7109375" style="3" customWidth="1"/>
    <col min="4" max="4" width="7.28125" style="3" customWidth="1"/>
    <col min="5" max="6" width="6.7109375" style="3" customWidth="1"/>
    <col min="7" max="7" width="6.7109375" style="10" customWidth="1"/>
    <col min="8" max="8" width="15.7109375" style="3" customWidth="1"/>
    <col min="9" max="9" width="18.421875" style="100" customWidth="1"/>
    <col min="10" max="11" width="13.7109375" style="3" customWidth="1"/>
    <col min="12" max="12" width="22.140625" style="3" customWidth="1"/>
    <col min="13" max="13" width="20.421875" style="103" customWidth="1"/>
    <col min="14" max="14" width="26.7109375" style="3" customWidth="1"/>
    <col min="15" max="15" width="23.140625" style="1" customWidth="1"/>
    <col min="16" max="16384" width="8.8515625" style="1" customWidth="1"/>
  </cols>
  <sheetData>
    <row r="1" spans="1:15" s="5" customFormat="1" ht="22.5" customHeight="1">
      <c r="A1" s="144" t="s">
        <v>221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5"/>
    </row>
    <row r="2" spans="1:15" s="5" customFormat="1" ht="22.5" customHeight="1">
      <c r="A2" s="146" t="s">
        <v>1031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5" ht="62.25" customHeight="1">
      <c r="A3" s="136" t="s">
        <v>102</v>
      </c>
      <c r="B3" s="111" t="s">
        <v>247</v>
      </c>
      <c r="C3" s="148" t="s">
        <v>248</v>
      </c>
      <c r="D3" s="149"/>
      <c r="E3" s="149"/>
      <c r="F3" s="149"/>
      <c r="G3" s="149"/>
      <c r="H3" s="136" t="s">
        <v>240</v>
      </c>
      <c r="I3" s="136" t="s">
        <v>241</v>
      </c>
      <c r="J3" s="136" t="s">
        <v>186</v>
      </c>
      <c r="K3" s="136" t="s">
        <v>187</v>
      </c>
      <c r="L3" s="136" t="s">
        <v>110</v>
      </c>
      <c r="M3" s="136" t="s">
        <v>95</v>
      </c>
      <c r="N3" s="150" t="s">
        <v>115</v>
      </c>
      <c r="O3" s="151"/>
    </row>
    <row r="4" spans="1:15" ht="15" customHeight="1">
      <c r="A4" s="142"/>
      <c r="B4" s="33" t="s">
        <v>139</v>
      </c>
      <c r="C4" s="136" t="s">
        <v>98</v>
      </c>
      <c r="D4" s="136" t="s">
        <v>111</v>
      </c>
      <c r="E4" s="136" t="s">
        <v>112</v>
      </c>
      <c r="F4" s="136" t="s">
        <v>113</v>
      </c>
      <c r="G4" s="139" t="s">
        <v>103</v>
      </c>
      <c r="H4" s="142"/>
      <c r="I4" s="142"/>
      <c r="J4" s="142"/>
      <c r="K4" s="142"/>
      <c r="L4" s="142"/>
      <c r="M4" s="142"/>
      <c r="N4" s="150" t="s">
        <v>179</v>
      </c>
      <c r="O4" s="150" t="s">
        <v>114</v>
      </c>
    </row>
    <row r="5" spans="1:15" ht="15" customHeight="1">
      <c r="A5" s="137"/>
      <c r="B5" s="33" t="s">
        <v>176</v>
      </c>
      <c r="C5" s="137"/>
      <c r="D5" s="137"/>
      <c r="E5" s="137"/>
      <c r="F5" s="137"/>
      <c r="G5" s="140"/>
      <c r="H5" s="137"/>
      <c r="I5" s="137"/>
      <c r="J5" s="137"/>
      <c r="K5" s="137"/>
      <c r="L5" s="137"/>
      <c r="M5" s="137"/>
      <c r="N5" s="151"/>
      <c r="O5" s="151"/>
    </row>
    <row r="6" spans="1:15" s="6" customFormat="1" ht="15" customHeight="1">
      <c r="A6" s="138"/>
      <c r="B6" s="33" t="s">
        <v>222</v>
      </c>
      <c r="C6" s="138"/>
      <c r="D6" s="138"/>
      <c r="E6" s="138"/>
      <c r="F6" s="138"/>
      <c r="G6" s="141"/>
      <c r="H6" s="138"/>
      <c r="I6" s="138"/>
      <c r="J6" s="138"/>
      <c r="K6" s="138"/>
      <c r="L6" s="138"/>
      <c r="M6" s="138"/>
      <c r="N6" s="151"/>
      <c r="O6" s="151"/>
    </row>
    <row r="7" spans="1:15" s="7" customFormat="1" ht="15.75" customHeight="1">
      <c r="A7" s="22" t="s">
        <v>0</v>
      </c>
      <c r="B7" s="23"/>
      <c r="C7" s="23"/>
      <c r="D7" s="23"/>
      <c r="E7" s="23"/>
      <c r="F7" s="23"/>
      <c r="G7" s="23"/>
      <c r="H7" s="23"/>
      <c r="I7" s="97"/>
      <c r="J7" s="23"/>
      <c r="K7" s="23"/>
      <c r="L7" s="23"/>
      <c r="M7" s="22"/>
      <c r="N7" s="23"/>
      <c r="O7" s="34"/>
    </row>
    <row r="8" spans="1:15" ht="15.75" customHeight="1">
      <c r="A8" s="24" t="s">
        <v>1</v>
      </c>
      <c r="B8" s="31" t="s">
        <v>139</v>
      </c>
      <c r="C8" s="41">
        <f>IF(B8="Да, опубликованы за все отчетные периоды",2,0)</f>
        <v>2</v>
      </c>
      <c r="D8" s="41"/>
      <c r="E8" s="41"/>
      <c r="F8" s="41"/>
      <c r="G8" s="30">
        <f>C8*(1-D8)*(1-E8)*(1-F8)</f>
        <v>2</v>
      </c>
      <c r="H8" s="31" t="s">
        <v>770</v>
      </c>
      <c r="I8" s="29" t="s">
        <v>242</v>
      </c>
      <c r="J8" s="29" t="s">
        <v>220</v>
      </c>
      <c r="K8" s="31" t="s">
        <v>776</v>
      </c>
      <c r="L8" s="31"/>
      <c r="M8" s="31" t="s">
        <v>775</v>
      </c>
      <c r="N8" s="31" t="str">
        <f>'10.1'!O8</f>
        <v>http://beldepfin.ru/</v>
      </c>
      <c r="O8" s="81" t="str">
        <f>'10.1'!P8</f>
        <v>нет</v>
      </c>
    </row>
    <row r="9" spans="1:15" ht="15.75" customHeight="1">
      <c r="A9" s="24" t="s">
        <v>2</v>
      </c>
      <c r="B9" s="31" t="s">
        <v>139</v>
      </c>
      <c r="C9" s="41">
        <f aca="true" t="shared" si="0" ref="C9:C72">IF(B9="Да, опубликованы за все отчетные периоды",2,0)</f>
        <v>2</v>
      </c>
      <c r="D9" s="41"/>
      <c r="E9" s="41"/>
      <c r="F9" s="41"/>
      <c r="G9" s="30">
        <f aca="true" t="shared" si="1" ref="G9:G72">C9*(1-D9)*(1-E9)*(1-F9)</f>
        <v>2</v>
      </c>
      <c r="H9" s="29" t="s">
        <v>225</v>
      </c>
      <c r="I9" s="29" t="s">
        <v>242</v>
      </c>
      <c r="J9" s="29" t="s">
        <v>220</v>
      </c>
      <c r="K9" s="31" t="s">
        <v>219</v>
      </c>
      <c r="L9" s="29"/>
      <c r="M9" s="31" t="s">
        <v>781</v>
      </c>
      <c r="N9" s="31" t="str">
        <f>'10.1'!O9</f>
        <v>http://budget.bryanskoblfin.ru/Show/Category/?ItemId=26</v>
      </c>
      <c r="O9" s="81" t="str">
        <f>'10.1'!P9</f>
        <v>нет</v>
      </c>
    </row>
    <row r="10" spans="1:15" ht="15.75" customHeight="1">
      <c r="A10" s="24" t="s">
        <v>3</v>
      </c>
      <c r="B10" s="31" t="s">
        <v>139</v>
      </c>
      <c r="C10" s="41">
        <f t="shared" si="0"/>
        <v>2</v>
      </c>
      <c r="D10" s="41"/>
      <c r="E10" s="41"/>
      <c r="F10" s="41"/>
      <c r="G10" s="30">
        <f t="shared" si="1"/>
        <v>2</v>
      </c>
      <c r="H10" s="29" t="s">
        <v>239</v>
      </c>
      <c r="I10" s="29" t="s">
        <v>242</v>
      </c>
      <c r="J10" s="29" t="s">
        <v>220</v>
      </c>
      <c r="K10" s="31" t="s">
        <v>226</v>
      </c>
      <c r="L10" s="29"/>
      <c r="M10" s="31" t="s">
        <v>791</v>
      </c>
      <c r="N10" s="31" t="str">
        <f>'10.1'!O10</f>
        <v>http://dtf.avo.ru/</v>
      </c>
      <c r="O10" s="81" t="str">
        <f>'10.1'!P10</f>
        <v>нет</v>
      </c>
    </row>
    <row r="11" spans="1:15" ht="15.75" customHeight="1">
      <c r="A11" s="24" t="s">
        <v>4</v>
      </c>
      <c r="B11" s="31" t="s">
        <v>139</v>
      </c>
      <c r="C11" s="41">
        <f t="shared" si="0"/>
        <v>2</v>
      </c>
      <c r="D11" s="41"/>
      <c r="E11" s="41"/>
      <c r="F11" s="41"/>
      <c r="G11" s="30">
        <f t="shared" si="1"/>
        <v>2</v>
      </c>
      <c r="H11" s="29" t="s">
        <v>239</v>
      </c>
      <c r="I11" s="31" t="s">
        <v>242</v>
      </c>
      <c r="J11" s="29" t="s">
        <v>220</v>
      </c>
      <c r="K11" s="31" t="s">
        <v>226</v>
      </c>
      <c r="L11" s="31"/>
      <c r="M11" s="31" t="s">
        <v>822</v>
      </c>
      <c r="N11" s="31" t="str">
        <f>'10.1'!O11</f>
        <v>http://www.gfu.vrn.ru/</v>
      </c>
      <c r="O11" s="81" t="str">
        <f>'10.1'!P11</f>
        <v>нет</v>
      </c>
    </row>
    <row r="12" spans="1:15" ht="15.75" customHeight="1">
      <c r="A12" s="24" t="s">
        <v>5</v>
      </c>
      <c r="B12" s="31" t="s">
        <v>139</v>
      </c>
      <c r="C12" s="41">
        <f t="shared" si="0"/>
        <v>2</v>
      </c>
      <c r="D12" s="41"/>
      <c r="E12" s="41"/>
      <c r="F12" s="41"/>
      <c r="G12" s="30">
        <f t="shared" si="1"/>
        <v>2</v>
      </c>
      <c r="H12" s="29" t="s">
        <v>225</v>
      </c>
      <c r="I12" s="29" t="s">
        <v>242</v>
      </c>
      <c r="J12" s="29" t="s">
        <v>220</v>
      </c>
      <c r="K12" s="31" t="s">
        <v>219</v>
      </c>
      <c r="L12" s="29"/>
      <c r="M12" s="31" t="s">
        <v>802</v>
      </c>
      <c r="N12" s="31" t="str">
        <f>'10.1'!O12</f>
        <v>http://df.ivanovoobl.ru/</v>
      </c>
      <c r="O12" s="81" t="str">
        <f>'10.1'!P12</f>
        <v>нет</v>
      </c>
    </row>
    <row r="13" spans="1:15" ht="15.75" customHeight="1">
      <c r="A13" s="24" t="s">
        <v>6</v>
      </c>
      <c r="B13" s="31" t="s">
        <v>139</v>
      </c>
      <c r="C13" s="41">
        <f t="shared" si="0"/>
        <v>2</v>
      </c>
      <c r="D13" s="41"/>
      <c r="E13" s="41"/>
      <c r="F13" s="41"/>
      <c r="G13" s="30">
        <f t="shared" si="1"/>
        <v>2</v>
      </c>
      <c r="H13" s="31" t="s">
        <v>359</v>
      </c>
      <c r="I13" s="29" t="s">
        <v>242</v>
      </c>
      <c r="J13" s="29" t="s">
        <v>220</v>
      </c>
      <c r="K13" s="31" t="s">
        <v>545</v>
      </c>
      <c r="L13" s="29"/>
      <c r="M13" s="31" t="s">
        <v>811</v>
      </c>
      <c r="N13" s="31" t="str">
        <f>'10.1'!O13</f>
        <v>http://www.admoblkaluga.ru/sub/finan/; http://www.admoblkaluga.ru/main/work/finances/</v>
      </c>
      <c r="O13" s="81" t="str">
        <f>'10.1'!P13</f>
        <v>нет</v>
      </c>
    </row>
    <row r="14" spans="1:15" ht="15.75" customHeight="1">
      <c r="A14" s="24" t="s">
        <v>7</v>
      </c>
      <c r="B14" s="31" t="s">
        <v>139</v>
      </c>
      <c r="C14" s="41">
        <f t="shared" si="0"/>
        <v>2</v>
      </c>
      <c r="D14" s="41"/>
      <c r="E14" s="41"/>
      <c r="F14" s="41">
        <v>0.5</v>
      </c>
      <c r="G14" s="30">
        <f t="shared" si="1"/>
        <v>1</v>
      </c>
      <c r="H14" s="29" t="s">
        <v>239</v>
      </c>
      <c r="I14" s="31" t="s">
        <v>242</v>
      </c>
      <c r="J14" s="29" t="s">
        <v>220</v>
      </c>
      <c r="K14" s="31" t="s">
        <v>226</v>
      </c>
      <c r="L14" s="31" t="s">
        <v>915</v>
      </c>
      <c r="M14" s="31" t="s">
        <v>815</v>
      </c>
      <c r="N14" s="31" t="str">
        <f>'10.1'!O14</f>
        <v>http://depfin.adm44.ru/index.aspx</v>
      </c>
      <c r="O14" s="81" t="str">
        <f>'10.1'!P14</f>
        <v>http://nb44.ru/ (не актуализируется с 07.2016 г.)</v>
      </c>
    </row>
    <row r="15" spans="1:15" s="7" customFormat="1" ht="15.75" customHeight="1">
      <c r="A15" s="24" t="s">
        <v>8</v>
      </c>
      <c r="B15" s="31" t="s">
        <v>139</v>
      </c>
      <c r="C15" s="41">
        <f t="shared" si="0"/>
        <v>2</v>
      </c>
      <c r="D15" s="41"/>
      <c r="E15" s="41"/>
      <c r="F15" s="41"/>
      <c r="G15" s="30">
        <f t="shared" si="1"/>
        <v>2</v>
      </c>
      <c r="H15" s="29" t="s">
        <v>239</v>
      </c>
      <c r="I15" s="31" t="s">
        <v>242</v>
      </c>
      <c r="J15" s="29" t="s">
        <v>220</v>
      </c>
      <c r="K15" s="31" t="s">
        <v>226</v>
      </c>
      <c r="L15" s="29"/>
      <c r="M15" s="81" t="s">
        <v>831</v>
      </c>
      <c r="N15" s="31" t="str">
        <f>'10.1'!O15</f>
        <v>http://adm.rkursk.ru/index.php?id=37</v>
      </c>
      <c r="O15" s="81" t="str">
        <f>'10.1'!P15</f>
        <v>нет</v>
      </c>
    </row>
    <row r="16" spans="1:15" s="7" customFormat="1" ht="15.75" customHeight="1">
      <c r="A16" s="24" t="s">
        <v>9</v>
      </c>
      <c r="B16" s="31" t="s">
        <v>139</v>
      </c>
      <c r="C16" s="41">
        <f t="shared" si="0"/>
        <v>2</v>
      </c>
      <c r="D16" s="41"/>
      <c r="E16" s="41"/>
      <c r="F16" s="41"/>
      <c r="G16" s="30">
        <f t="shared" si="1"/>
        <v>2</v>
      </c>
      <c r="H16" s="31" t="s">
        <v>238</v>
      </c>
      <c r="I16" s="29" t="s">
        <v>242</v>
      </c>
      <c r="J16" s="29" t="s">
        <v>220</v>
      </c>
      <c r="K16" s="31" t="s">
        <v>839</v>
      </c>
      <c r="L16" s="29"/>
      <c r="M16" s="31" t="s">
        <v>840</v>
      </c>
      <c r="N16" s="31" t="str">
        <f>'10.1'!O16</f>
        <v>http://www.admlip.ru/economy/finances/</v>
      </c>
      <c r="O16" s="81" t="str">
        <f>'10.1'!P16</f>
        <v>http://ufin48.ru/Menu/Page/1</v>
      </c>
    </row>
    <row r="17" spans="1:15" ht="15.75" customHeight="1">
      <c r="A17" s="24" t="s">
        <v>10</v>
      </c>
      <c r="B17" s="31" t="s">
        <v>139</v>
      </c>
      <c r="C17" s="41">
        <f t="shared" si="0"/>
        <v>2</v>
      </c>
      <c r="D17" s="41"/>
      <c r="E17" s="41"/>
      <c r="F17" s="41"/>
      <c r="G17" s="30">
        <f t="shared" si="1"/>
        <v>2</v>
      </c>
      <c r="H17" s="31" t="s">
        <v>238</v>
      </c>
      <c r="I17" s="29" t="s">
        <v>242</v>
      </c>
      <c r="J17" s="29" t="s">
        <v>220</v>
      </c>
      <c r="K17" s="31" t="s">
        <v>851</v>
      </c>
      <c r="L17" s="29"/>
      <c r="M17" s="31" t="s">
        <v>849</v>
      </c>
      <c r="N17" s="31" t="str">
        <f>'10.1'!O17</f>
        <v>http://mf.mosreg.ru/</v>
      </c>
      <c r="O17" s="81" t="str">
        <f>'10.1'!P17</f>
        <v>http://budget.mosreg.ru/</v>
      </c>
    </row>
    <row r="18" spans="1:15" ht="15.75" customHeight="1">
      <c r="A18" s="24" t="s">
        <v>11</v>
      </c>
      <c r="B18" s="31" t="s">
        <v>139</v>
      </c>
      <c r="C18" s="41">
        <f t="shared" si="0"/>
        <v>2</v>
      </c>
      <c r="D18" s="41"/>
      <c r="E18" s="41"/>
      <c r="F18" s="41"/>
      <c r="G18" s="30">
        <f t="shared" si="1"/>
        <v>2</v>
      </c>
      <c r="H18" s="31" t="s">
        <v>238</v>
      </c>
      <c r="I18" s="29" t="s">
        <v>242</v>
      </c>
      <c r="J18" s="29" t="s">
        <v>429</v>
      </c>
      <c r="K18" s="31" t="s">
        <v>864</v>
      </c>
      <c r="L18" s="29"/>
      <c r="M18" s="31" t="s">
        <v>865</v>
      </c>
      <c r="N18" s="31" t="str">
        <f>'10.1'!O18</f>
        <v>http://orel-region.ru/index.php?head=20&amp;part=25</v>
      </c>
      <c r="O18" s="81" t="str">
        <f>'10.1'!P18</f>
        <v>нет</v>
      </c>
    </row>
    <row r="19" spans="1:15" ht="15.75" customHeight="1">
      <c r="A19" s="24" t="s">
        <v>12</v>
      </c>
      <c r="B19" s="31" t="s">
        <v>139</v>
      </c>
      <c r="C19" s="41">
        <f t="shared" si="0"/>
        <v>2</v>
      </c>
      <c r="D19" s="41"/>
      <c r="E19" s="41"/>
      <c r="F19" s="41"/>
      <c r="G19" s="30">
        <f t="shared" si="1"/>
        <v>2</v>
      </c>
      <c r="H19" s="29" t="s">
        <v>225</v>
      </c>
      <c r="I19" s="29" t="s">
        <v>242</v>
      </c>
      <c r="J19" s="29" t="s">
        <v>220</v>
      </c>
      <c r="K19" s="31" t="s">
        <v>219</v>
      </c>
      <c r="L19" s="29"/>
      <c r="M19" s="31" t="s">
        <v>867</v>
      </c>
      <c r="N19" s="31" t="str">
        <f>'10.1'!O19</f>
        <v>http://minfin.ryazangov.ru/</v>
      </c>
      <c r="O19" s="81" t="str">
        <f>'10.1'!P19</f>
        <v>нет</v>
      </c>
    </row>
    <row r="20" spans="1:15" ht="15.75" customHeight="1">
      <c r="A20" s="24" t="s">
        <v>13</v>
      </c>
      <c r="B20" s="31" t="s">
        <v>139</v>
      </c>
      <c r="C20" s="41">
        <f t="shared" si="0"/>
        <v>2</v>
      </c>
      <c r="D20" s="41"/>
      <c r="E20" s="41">
        <v>0.5</v>
      </c>
      <c r="F20" s="41"/>
      <c r="G20" s="30">
        <f t="shared" si="1"/>
        <v>1</v>
      </c>
      <c r="H20" s="29" t="s">
        <v>225</v>
      </c>
      <c r="I20" s="29" t="s">
        <v>242</v>
      </c>
      <c r="J20" s="29" t="s">
        <v>220</v>
      </c>
      <c r="K20" s="31" t="s">
        <v>219</v>
      </c>
      <c r="L20" s="31" t="s">
        <v>872</v>
      </c>
      <c r="M20" s="31" t="s">
        <v>871</v>
      </c>
      <c r="N20" s="31" t="str">
        <f>'10.1'!O20</f>
        <v>http://www.finsmol.ru/start</v>
      </c>
      <c r="O20" s="81" t="str">
        <f>'10.1'!P20</f>
        <v>нет</v>
      </c>
    </row>
    <row r="21" spans="1:15" ht="15.75" customHeight="1">
      <c r="A21" s="24" t="s">
        <v>14</v>
      </c>
      <c r="B21" s="31" t="s">
        <v>139</v>
      </c>
      <c r="C21" s="41">
        <f t="shared" si="0"/>
        <v>2</v>
      </c>
      <c r="D21" s="41"/>
      <c r="E21" s="41"/>
      <c r="F21" s="41"/>
      <c r="G21" s="30">
        <f t="shared" si="1"/>
        <v>2</v>
      </c>
      <c r="H21" s="31" t="s">
        <v>238</v>
      </c>
      <c r="I21" s="29" t="s">
        <v>242</v>
      </c>
      <c r="J21" s="29" t="s">
        <v>220</v>
      </c>
      <c r="K21" s="31" t="s">
        <v>851</v>
      </c>
      <c r="L21" s="29"/>
      <c r="M21" s="31" t="s">
        <v>879</v>
      </c>
      <c r="N21" s="31" t="str">
        <f>'10.1'!O21</f>
        <v>http://fin.tmbreg.ru/</v>
      </c>
      <c r="O21" s="81" t="str">
        <f>'10.1'!P21</f>
        <v>нет</v>
      </c>
    </row>
    <row r="22" spans="1:15" ht="15.75" customHeight="1">
      <c r="A22" s="24" t="s">
        <v>15</v>
      </c>
      <c r="B22" s="31" t="s">
        <v>139</v>
      </c>
      <c r="C22" s="41">
        <f t="shared" si="0"/>
        <v>2</v>
      </c>
      <c r="D22" s="41"/>
      <c r="E22" s="41"/>
      <c r="F22" s="41"/>
      <c r="G22" s="30">
        <f t="shared" si="1"/>
        <v>2</v>
      </c>
      <c r="H22" s="31" t="s">
        <v>359</v>
      </c>
      <c r="I22" s="29" t="s">
        <v>242</v>
      </c>
      <c r="J22" s="29" t="s">
        <v>220</v>
      </c>
      <c r="K22" s="31" t="s">
        <v>748</v>
      </c>
      <c r="L22" s="29"/>
      <c r="M22" s="31" t="s">
        <v>888</v>
      </c>
      <c r="N22" s="31" t="str">
        <f>'10.1'!O22</f>
        <v>http://www.tverfin.ru/</v>
      </c>
      <c r="O22" s="81" t="str">
        <f>'10.1'!P22</f>
        <v>http://portal.tverfin.ru/portal/Menu/Page/1</v>
      </c>
    </row>
    <row r="23" spans="1:15" ht="15.75" customHeight="1">
      <c r="A23" s="24" t="s">
        <v>16</v>
      </c>
      <c r="B23" s="31" t="s">
        <v>139</v>
      </c>
      <c r="C23" s="41">
        <f t="shared" si="0"/>
        <v>2</v>
      </c>
      <c r="D23" s="41"/>
      <c r="E23" s="41"/>
      <c r="F23" s="41"/>
      <c r="G23" s="30">
        <f t="shared" si="1"/>
        <v>2</v>
      </c>
      <c r="H23" s="29" t="s">
        <v>239</v>
      </c>
      <c r="I23" s="29" t="s">
        <v>242</v>
      </c>
      <c r="J23" s="29" t="s">
        <v>220</v>
      </c>
      <c r="K23" s="31" t="s">
        <v>226</v>
      </c>
      <c r="L23" s="31"/>
      <c r="M23" s="31" t="s">
        <v>892</v>
      </c>
      <c r="N23" s="31" t="str">
        <f>'10.1'!O23</f>
        <v>http://minfin.tularegion.ru/</v>
      </c>
      <c r="O23" s="81" t="str">
        <f>'10.1'!P23</f>
        <v>http://dfto.ru/</v>
      </c>
    </row>
    <row r="24" spans="1:15" ht="15.75" customHeight="1">
      <c r="A24" s="24" t="s">
        <v>17</v>
      </c>
      <c r="B24" s="31" t="s">
        <v>139</v>
      </c>
      <c r="C24" s="41">
        <f t="shared" si="0"/>
        <v>2</v>
      </c>
      <c r="D24" s="41"/>
      <c r="E24" s="41"/>
      <c r="F24" s="41"/>
      <c r="G24" s="30">
        <f t="shared" si="1"/>
        <v>2</v>
      </c>
      <c r="H24" s="29" t="s">
        <v>225</v>
      </c>
      <c r="I24" s="29" t="s">
        <v>242</v>
      </c>
      <c r="J24" s="29" t="s">
        <v>220</v>
      </c>
      <c r="K24" s="31" t="s">
        <v>219</v>
      </c>
      <c r="L24" s="29"/>
      <c r="M24" s="31" t="s">
        <v>896</v>
      </c>
      <c r="N24" s="31" t="str">
        <f>'10.1'!O24</f>
        <v>http://www.yarregion.ru/depts/depfin/default.aspx</v>
      </c>
      <c r="O24" s="81" t="str">
        <f>'10.1'!P24</f>
        <v>нет</v>
      </c>
    </row>
    <row r="25" spans="1:15" ht="15.75" customHeight="1">
      <c r="A25" s="24" t="s">
        <v>18</v>
      </c>
      <c r="B25" s="31" t="s">
        <v>139</v>
      </c>
      <c r="C25" s="41">
        <f t="shared" si="0"/>
        <v>2</v>
      </c>
      <c r="D25" s="41"/>
      <c r="E25" s="41"/>
      <c r="F25" s="41"/>
      <c r="G25" s="30">
        <f t="shared" si="1"/>
        <v>2</v>
      </c>
      <c r="H25" s="31" t="s">
        <v>238</v>
      </c>
      <c r="I25" s="29" t="s">
        <v>242</v>
      </c>
      <c r="J25" s="29" t="s">
        <v>220</v>
      </c>
      <c r="K25" s="31" t="s">
        <v>237</v>
      </c>
      <c r="L25" s="29"/>
      <c r="M25" s="31" t="s">
        <v>909</v>
      </c>
      <c r="N25" s="31" t="str">
        <f>'10.1'!O25</f>
        <v>http://findep.mos.ru/</v>
      </c>
      <c r="O25" s="81" t="str">
        <f>'10.1'!P25</f>
        <v>http://budget.mos.ru/</v>
      </c>
    </row>
    <row r="26" spans="1:15" s="7" customFormat="1" ht="15.75" customHeight="1">
      <c r="A26" s="22" t="s">
        <v>19</v>
      </c>
      <c r="B26" s="45"/>
      <c r="C26" s="46"/>
      <c r="D26" s="27"/>
      <c r="E26" s="27"/>
      <c r="F26" s="27"/>
      <c r="G26" s="27"/>
      <c r="H26" s="25"/>
      <c r="I26" s="25"/>
      <c r="J26" s="25"/>
      <c r="K26" s="25"/>
      <c r="L26" s="25"/>
      <c r="M26" s="45"/>
      <c r="N26" s="34"/>
      <c r="O26" s="82"/>
    </row>
    <row r="27" spans="1:15" ht="15.75" customHeight="1">
      <c r="A27" s="24" t="s">
        <v>20</v>
      </c>
      <c r="B27" s="31" t="s">
        <v>139</v>
      </c>
      <c r="C27" s="41">
        <f t="shared" si="0"/>
        <v>2</v>
      </c>
      <c r="D27" s="41"/>
      <c r="E27" s="41"/>
      <c r="F27" s="41"/>
      <c r="G27" s="30">
        <f t="shared" si="1"/>
        <v>2</v>
      </c>
      <c r="H27" s="29" t="s">
        <v>225</v>
      </c>
      <c r="I27" s="31" t="s">
        <v>242</v>
      </c>
      <c r="J27" s="29" t="s">
        <v>220</v>
      </c>
      <c r="K27" s="31" t="s">
        <v>219</v>
      </c>
      <c r="L27" s="31"/>
      <c r="M27" s="31" t="s">
        <v>697</v>
      </c>
      <c r="N27" s="31" t="str">
        <f>'10.1'!O27</f>
        <v>http://minfin.karelia.ru/</v>
      </c>
      <c r="O27" s="81" t="str">
        <f>'10.1'!P27</f>
        <v>нет</v>
      </c>
    </row>
    <row r="28" spans="1:15" ht="15.75" customHeight="1">
      <c r="A28" s="28" t="s">
        <v>21</v>
      </c>
      <c r="B28" s="31" t="s">
        <v>139</v>
      </c>
      <c r="C28" s="41">
        <f t="shared" si="0"/>
        <v>2</v>
      </c>
      <c r="D28" s="41"/>
      <c r="E28" s="41"/>
      <c r="F28" s="41"/>
      <c r="G28" s="30">
        <f t="shared" si="1"/>
        <v>2</v>
      </c>
      <c r="H28" s="29" t="s">
        <v>239</v>
      </c>
      <c r="I28" s="29" t="s">
        <v>242</v>
      </c>
      <c r="J28" s="29" t="s">
        <v>220</v>
      </c>
      <c r="K28" s="31" t="s">
        <v>226</v>
      </c>
      <c r="L28" s="29"/>
      <c r="M28" s="31" t="s">
        <v>701</v>
      </c>
      <c r="N28" s="31" t="str">
        <f>'10.1'!O28</f>
        <v>http://minfin.rkomi.ru/page/7746/</v>
      </c>
      <c r="O28" s="81" t="str">
        <f>'10.1'!P28</f>
        <v>нет</v>
      </c>
    </row>
    <row r="29" spans="1:15" ht="15.75" customHeight="1">
      <c r="A29" s="28" t="s">
        <v>22</v>
      </c>
      <c r="B29" s="31" t="s">
        <v>139</v>
      </c>
      <c r="C29" s="41">
        <f t="shared" si="0"/>
        <v>2</v>
      </c>
      <c r="D29" s="41"/>
      <c r="E29" s="41"/>
      <c r="F29" s="41"/>
      <c r="G29" s="30">
        <f t="shared" si="1"/>
        <v>2</v>
      </c>
      <c r="H29" s="29" t="s">
        <v>225</v>
      </c>
      <c r="I29" s="31" t="s">
        <v>242</v>
      </c>
      <c r="J29" s="29" t="s">
        <v>220</v>
      </c>
      <c r="K29" s="31" t="s">
        <v>219</v>
      </c>
      <c r="L29" s="29"/>
      <c r="M29" s="31" t="s">
        <v>707</v>
      </c>
      <c r="N29" s="31" t="str">
        <f>'10.1'!O29</f>
        <v>http://dvinaland.ru/budget; http://dvinaland.ru/gov/-h3ffy732</v>
      </c>
      <c r="O29" s="81" t="str">
        <f>'10.1'!P29</f>
        <v>нет</v>
      </c>
    </row>
    <row r="30" spans="1:15" ht="15.75" customHeight="1">
      <c r="A30" s="28" t="s">
        <v>23</v>
      </c>
      <c r="B30" s="31" t="s">
        <v>139</v>
      </c>
      <c r="C30" s="41">
        <f t="shared" si="0"/>
        <v>2</v>
      </c>
      <c r="D30" s="41"/>
      <c r="E30" s="41"/>
      <c r="F30" s="41"/>
      <c r="G30" s="30">
        <f t="shared" si="1"/>
        <v>2</v>
      </c>
      <c r="H30" s="29" t="s">
        <v>225</v>
      </c>
      <c r="I30" s="31" t="s">
        <v>242</v>
      </c>
      <c r="J30" s="29" t="s">
        <v>220</v>
      </c>
      <c r="K30" s="31" t="s">
        <v>237</v>
      </c>
      <c r="L30" s="29"/>
      <c r="M30" s="31" t="s">
        <v>714</v>
      </c>
      <c r="N30" s="31" t="str">
        <f>'10.1'!O30</f>
        <v>http://www.df35.ru/</v>
      </c>
      <c r="O30" s="81" t="str">
        <f>'10.1'!P30</f>
        <v>нет</v>
      </c>
    </row>
    <row r="31" spans="1:15" ht="15.75" customHeight="1">
      <c r="A31" s="28" t="s">
        <v>24</v>
      </c>
      <c r="B31" s="31" t="s">
        <v>176</v>
      </c>
      <c r="C31" s="41">
        <f t="shared" si="0"/>
        <v>0</v>
      </c>
      <c r="D31" s="41"/>
      <c r="E31" s="41"/>
      <c r="F31" s="41"/>
      <c r="G31" s="30">
        <f t="shared" si="1"/>
        <v>0</v>
      </c>
      <c r="H31" s="29" t="s">
        <v>294</v>
      </c>
      <c r="I31" s="31" t="s">
        <v>242</v>
      </c>
      <c r="J31" s="29" t="s">
        <v>220</v>
      </c>
      <c r="K31" s="29" t="s">
        <v>226</v>
      </c>
      <c r="L31" s="31" t="s">
        <v>719</v>
      </c>
      <c r="M31" s="31" t="s">
        <v>718</v>
      </c>
      <c r="N31" s="31" t="str">
        <f>'10.1'!O31</f>
        <v>http://www.minfin39.ru/index.php</v>
      </c>
      <c r="O31" s="81" t="str">
        <f>'10.1'!P31</f>
        <v>нет</v>
      </c>
    </row>
    <row r="32" spans="1:15" ht="15.75" customHeight="1">
      <c r="A32" s="24" t="s">
        <v>25</v>
      </c>
      <c r="B32" s="31" t="s">
        <v>139</v>
      </c>
      <c r="C32" s="41">
        <f t="shared" si="0"/>
        <v>2</v>
      </c>
      <c r="D32" s="41"/>
      <c r="E32" s="41"/>
      <c r="F32" s="41"/>
      <c r="G32" s="30">
        <f t="shared" si="1"/>
        <v>2</v>
      </c>
      <c r="H32" s="31" t="s">
        <v>238</v>
      </c>
      <c r="I32" s="31" t="s">
        <v>242</v>
      </c>
      <c r="J32" s="29" t="s">
        <v>220</v>
      </c>
      <c r="K32" s="31" t="s">
        <v>237</v>
      </c>
      <c r="L32" s="29"/>
      <c r="M32" s="31" t="s">
        <v>730</v>
      </c>
      <c r="N32" s="31" t="str">
        <f>'10.1'!O32</f>
        <v>http://finance.lenobl.ru/</v>
      </c>
      <c r="O32" s="81" t="str">
        <f>'10.1'!P32</f>
        <v>http://budget.lenobl.ru/new/</v>
      </c>
    </row>
    <row r="33" spans="1:15" s="7" customFormat="1" ht="15.75" customHeight="1">
      <c r="A33" s="24" t="s">
        <v>26</v>
      </c>
      <c r="B33" s="31" t="s">
        <v>139</v>
      </c>
      <c r="C33" s="41">
        <f t="shared" si="0"/>
        <v>2</v>
      </c>
      <c r="D33" s="41"/>
      <c r="E33" s="41"/>
      <c r="F33" s="41"/>
      <c r="G33" s="30">
        <f t="shared" si="1"/>
        <v>2</v>
      </c>
      <c r="H33" s="31" t="s">
        <v>359</v>
      </c>
      <c r="I33" s="31" t="s">
        <v>242</v>
      </c>
      <c r="J33" s="29" t="s">
        <v>220</v>
      </c>
      <c r="K33" s="31" t="s">
        <v>369</v>
      </c>
      <c r="L33" s="29"/>
      <c r="M33" s="31" t="s">
        <v>738</v>
      </c>
      <c r="N33" s="31" t="str">
        <f>'10.1'!O33</f>
        <v>http://minfin.gov-murman.ru/</v>
      </c>
      <c r="O33" s="81" t="str">
        <f>'10.1'!P33</f>
        <v>http://b4u.gov-murman.ru/index.php#idMenu=1</v>
      </c>
    </row>
    <row r="34" spans="1:15" ht="15.75" customHeight="1">
      <c r="A34" s="24" t="s">
        <v>27</v>
      </c>
      <c r="B34" s="31" t="s">
        <v>139</v>
      </c>
      <c r="C34" s="41">
        <f t="shared" si="0"/>
        <v>2</v>
      </c>
      <c r="D34" s="41"/>
      <c r="E34" s="41"/>
      <c r="F34" s="41"/>
      <c r="G34" s="30">
        <f t="shared" si="1"/>
        <v>2</v>
      </c>
      <c r="H34" s="31" t="s">
        <v>359</v>
      </c>
      <c r="I34" s="29" t="s">
        <v>242</v>
      </c>
      <c r="J34" s="29" t="s">
        <v>544</v>
      </c>
      <c r="K34" s="31" t="s">
        <v>748</v>
      </c>
      <c r="L34" s="29"/>
      <c r="M34" s="31" t="s">
        <v>747</v>
      </c>
      <c r="N34" s="31" t="str">
        <f>'10.1'!O34</f>
        <v>http://novkfo.ru/</v>
      </c>
      <c r="O34" s="81" t="str">
        <f>'10.1'!P34</f>
        <v>http://portal.novkfo.ru/Menu/Page/1</v>
      </c>
    </row>
    <row r="35" spans="1:15" ht="15.75" customHeight="1">
      <c r="A35" s="28" t="s">
        <v>28</v>
      </c>
      <c r="B35" s="31" t="s">
        <v>139</v>
      </c>
      <c r="C35" s="41">
        <f t="shared" si="0"/>
        <v>2</v>
      </c>
      <c r="D35" s="41"/>
      <c r="E35" s="41"/>
      <c r="F35" s="41"/>
      <c r="G35" s="30">
        <f t="shared" si="1"/>
        <v>2</v>
      </c>
      <c r="H35" s="29" t="s">
        <v>225</v>
      </c>
      <c r="I35" s="29" t="s">
        <v>242</v>
      </c>
      <c r="J35" s="29" t="s">
        <v>220</v>
      </c>
      <c r="K35" s="31" t="s">
        <v>219</v>
      </c>
      <c r="L35" s="29"/>
      <c r="M35" s="31" t="s">
        <v>750</v>
      </c>
      <c r="N35" s="31" t="str">
        <f>'10.1'!O35</f>
        <v>http://finance.pskov.ru/</v>
      </c>
      <c r="O35" s="81" t="str">
        <f>'10.1'!P35</f>
        <v>нет</v>
      </c>
    </row>
    <row r="36" spans="1:15" ht="15.75" customHeight="1">
      <c r="A36" s="28" t="s">
        <v>29</v>
      </c>
      <c r="B36" s="31" t="s">
        <v>139</v>
      </c>
      <c r="C36" s="41">
        <f t="shared" si="0"/>
        <v>2</v>
      </c>
      <c r="D36" s="41"/>
      <c r="E36" s="41"/>
      <c r="F36" s="41"/>
      <c r="G36" s="30">
        <f t="shared" si="1"/>
        <v>2</v>
      </c>
      <c r="H36" s="29" t="s">
        <v>225</v>
      </c>
      <c r="I36" s="29" t="s">
        <v>242</v>
      </c>
      <c r="J36" s="31" t="s">
        <v>759</v>
      </c>
      <c r="K36" s="31" t="s">
        <v>226</v>
      </c>
      <c r="L36" s="29"/>
      <c r="M36" s="31" t="s">
        <v>758</v>
      </c>
      <c r="N36" s="31" t="str">
        <f>'10.1'!O36</f>
        <v>http://www.fincom.spb.ru/cf/main.htm</v>
      </c>
      <c r="O36" s="81" t="str">
        <f>'10.1'!P36</f>
        <v>нет</v>
      </c>
    </row>
    <row r="37" spans="1:15" ht="15.75" customHeight="1">
      <c r="A37" s="24" t="s">
        <v>30</v>
      </c>
      <c r="B37" s="31" t="s">
        <v>139</v>
      </c>
      <c r="C37" s="41">
        <f t="shared" si="0"/>
        <v>2</v>
      </c>
      <c r="D37" s="41"/>
      <c r="E37" s="41"/>
      <c r="F37" s="41"/>
      <c r="G37" s="30">
        <f t="shared" si="1"/>
        <v>2</v>
      </c>
      <c r="H37" s="29" t="s">
        <v>225</v>
      </c>
      <c r="I37" s="29" t="s">
        <v>242</v>
      </c>
      <c r="J37" s="29" t="s">
        <v>220</v>
      </c>
      <c r="K37" s="31" t="s">
        <v>219</v>
      </c>
      <c r="L37" s="29"/>
      <c r="M37" s="31" t="s">
        <v>766</v>
      </c>
      <c r="N37" s="31" t="str">
        <f>'10.1'!O37</f>
        <v>http://dfei.adm-nao.ru/</v>
      </c>
      <c r="O37" s="81" t="str">
        <f>'10.1'!P37</f>
        <v>нет</v>
      </c>
    </row>
    <row r="38" spans="1:15" s="7" customFormat="1" ht="15.75" customHeight="1">
      <c r="A38" s="22" t="s">
        <v>31</v>
      </c>
      <c r="B38" s="45"/>
      <c r="C38" s="46"/>
      <c r="D38" s="27"/>
      <c r="E38" s="27"/>
      <c r="F38" s="27"/>
      <c r="G38" s="27"/>
      <c r="H38" s="25"/>
      <c r="I38" s="25"/>
      <c r="J38" s="25"/>
      <c r="K38" s="25"/>
      <c r="L38" s="25"/>
      <c r="M38" s="45"/>
      <c r="N38" s="34"/>
      <c r="O38" s="82"/>
    </row>
    <row r="39" spans="1:15" ht="15.75" customHeight="1">
      <c r="A39" s="24" t="s">
        <v>32</v>
      </c>
      <c r="B39" s="31" t="s">
        <v>139</v>
      </c>
      <c r="C39" s="41">
        <f t="shared" si="0"/>
        <v>2</v>
      </c>
      <c r="D39" s="41"/>
      <c r="E39" s="41"/>
      <c r="F39" s="41"/>
      <c r="G39" s="30">
        <f t="shared" si="1"/>
        <v>2</v>
      </c>
      <c r="H39" s="29" t="s">
        <v>225</v>
      </c>
      <c r="I39" s="29" t="s">
        <v>242</v>
      </c>
      <c r="J39" s="31" t="s">
        <v>547</v>
      </c>
      <c r="K39" s="31" t="s">
        <v>369</v>
      </c>
      <c r="L39" s="29"/>
      <c r="M39" s="31" t="s">
        <v>616</v>
      </c>
      <c r="N39" s="31" t="str">
        <f>'10.1'!O39</f>
        <v>http://www.minfin01-maykop.ru/Menu/Page/1</v>
      </c>
      <c r="O39" s="81" t="str">
        <f>'10.1'!P39</f>
        <v>нет</v>
      </c>
    </row>
    <row r="40" spans="1:19" ht="15.75" customHeight="1">
      <c r="A40" s="24" t="s">
        <v>33</v>
      </c>
      <c r="B40" s="31" t="s">
        <v>139</v>
      </c>
      <c r="C40" s="41">
        <f t="shared" si="0"/>
        <v>2</v>
      </c>
      <c r="D40" s="41">
        <v>0.5</v>
      </c>
      <c r="E40" s="41">
        <v>0.5</v>
      </c>
      <c r="F40" s="41"/>
      <c r="G40" s="30">
        <f t="shared" si="1"/>
        <v>0.5</v>
      </c>
      <c r="H40" s="29" t="s">
        <v>239</v>
      </c>
      <c r="I40" s="29" t="s">
        <v>242</v>
      </c>
      <c r="J40" s="29" t="s">
        <v>254</v>
      </c>
      <c r="K40" s="31" t="s">
        <v>1036</v>
      </c>
      <c r="L40" s="31" t="s">
        <v>631</v>
      </c>
      <c r="M40" s="81" t="s">
        <v>630</v>
      </c>
      <c r="N40" s="31" t="str">
        <f>'10.1'!O40</f>
        <v>http://minfin.kalmregion.ru/; http://10.r08.z8.ru/ (предыдущая версия сайта)</v>
      </c>
      <c r="O40" s="81" t="str">
        <f>'10.1'!P40</f>
        <v>нет</v>
      </c>
      <c r="S40" s="12"/>
    </row>
    <row r="41" spans="1:19" ht="15.75" customHeight="1">
      <c r="A41" s="24" t="s">
        <v>100</v>
      </c>
      <c r="B41" s="31" t="s">
        <v>139</v>
      </c>
      <c r="C41" s="41">
        <f t="shared" si="0"/>
        <v>2</v>
      </c>
      <c r="D41" s="41">
        <v>0.5</v>
      </c>
      <c r="E41" s="41"/>
      <c r="F41" s="41"/>
      <c r="G41" s="30">
        <f t="shared" si="1"/>
        <v>1</v>
      </c>
      <c r="H41" s="29" t="s">
        <v>225</v>
      </c>
      <c r="I41" s="29" t="s">
        <v>242</v>
      </c>
      <c r="J41" s="29" t="s">
        <v>254</v>
      </c>
      <c r="K41" s="31" t="s">
        <v>219</v>
      </c>
      <c r="L41" s="31" t="s">
        <v>274</v>
      </c>
      <c r="M41" s="31" t="s">
        <v>635</v>
      </c>
      <c r="N41" s="31" t="str">
        <f>'10.1'!O41</f>
        <v>http://minfin.rk.gov.ru/</v>
      </c>
      <c r="O41" s="81" t="str">
        <f>'10.1'!P41</f>
        <v>нет</v>
      </c>
      <c r="S41" s="13"/>
    </row>
    <row r="42" spans="1:19" ht="15.75" customHeight="1">
      <c r="A42" s="24" t="s">
        <v>34</v>
      </c>
      <c r="B42" s="31" t="s">
        <v>139</v>
      </c>
      <c r="C42" s="41">
        <f t="shared" si="0"/>
        <v>2</v>
      </c>
      <c r="D42" s="41"/>
      <c r="E42" s="41"/>
      <c r="F42" s="41"/>
      <c r="G42" s="30">
        <f t="shared" si="1"/>
        <v>2</v>
      </c>
      <c r="H42" s="29" t="s">
        <v>225</v>
      </c>
      <c r="I42" s="29" t="s">
        <v>242</v>
      </c>
      <c r="J42" s="31" t="s">
        <v>645</v>
      </c>
      <c r="K42" s="31" t="s">
        <v>369</v>
      </c>
      <c r="L42" s="29"/>
      <c r="M42" s="31" t="s">
        <v>648</v>
      </c>
      <c r="N42" s="31" t="str">
        <f>'10.1'!O42</f>
        <v>http://www.minfinkubani.ru/</v>
      </c>
      <c r="O42" s="81" t="str">
        <f>'10.1'!P42</f>
        <v>http://бюджеткубани.рф/</v>
      </c>
      <c r="S42" s="12"/>
    </row>
    <row r="43" spans="1:19" ht="15.75" customHeight="1">
      <c r="A43" s="24" t="s">
        <v>35</v>
      </c>
      <c r="B43" s="31" t="s">
        <v>139</v>
      </c>
      <c r="C43" s="41">
        <f t="shared" si="0"/>
        <v>2</v>
      </c>
      <c r="D43" s="41"/>
      <c r="E43" s="41"/>
      <c r="F43" s="41"/>
      <c r="G43" s="30">
        <f t="shared" si="1"/>
        <v>2</v>
      </c>
      <c r="H43" s="31" t="s">
        <v>238</v>
      </c>
      <c r="I43" s="29" t="s">
        <v>242</v>
      </c>
      <c r="J43" s="29" t="s">
        <v>429</v>
      </c>
      <c r="K43" s="31" t="s">
        <v>520</v>
      </c>
      <c r="L43" s="29"/>
      <c r="M43" s="31" t="s">
        <v>655</v>
      </c>
      <c r="N43" s="31" t="str">
        <f>'10.1'!O43</f>
        <v>https://minfin.astrobl.ru/node</v>
      </c>
      <c r="O43" s="81" t="str">
        <f>'10.1'!P43</f>
        <v>нет</v>
      </c>
      <c r="S43" s="12"/>
    </row>
    <row r="44" spans="1:19" ht="15.75" customHeight="1">
      <c r="A44" s="24" t="s">
        <v>36</v>
      </c>
      <c r="B44" s="31" t="s">
        <v>139</v>
      </c>
      <c r="C44" s="41">
        <f t="shared" si="0"/>
        <v>2</v>
      </c>
      <c r="D44" s="41"/>
      <c r="E44" s="41"/>
      <c r="F44" s="41"/>
      <c r="G44" s="30">
        <f t="shared" si="1"/>
        <v>2</v>
      </c>
      <c r="H44" s="31" t="s">
        <v>238</v>
      </c>
      <c r="I44" s="29" t="s">
        <v>242</v>
      </c>
      <c r="J44" s="29" t="s">
        <v>220</v>
      </c>
      <c r="K44" s="31" t="s">
        <v>237</v>
      </c>
      <c r="L44" s="29"/>
      <c r="M44" s="31" t="s">
        <v>668</v>
      </c>
      <c r="N44" s="31" t="str">
        <f>'10.1'!O44</f>
        <v>http://volgafin.volganet.ru/</v>
      </c>
      <c r="O44" s="81" t="str">
        <f>'10.1'!P44</f>
        <v>http://www.minfin34.ru/</v>
      </c>
      <c r="S44" s="12"/>
    </row>
    <row r="45" spans="1:19" s="7" customFormat="1" ht="15.75" customHeight="1">
      <c r="A45" s="28" t="s">
        <v>37</v>
      </c>
      <c r="B45" s="31" t="s">
        <v>139</v>
      </c>
      <c r="C45" s="41">
        <f t="shared" si="0"/>
        <v>2</v>
      </c>
      <c r="D45" s="30"/>
      <c r="E45" s="30"/>
      <c r="F45" s="30"/>
      <c r="G45" s="30">
        <f t="shared" si="1"/>
        <v>2</v>
      </c>
      <c r="H45" s="31" t="s">
        <v>238</v>
      </c>
      <c r="I45" s="29" t="s">
        <v>242</v>
      </c>
      <c r="J45" s="29" t="s">
        <v>429</v>
      </c>
      <c r="K45" s="31" t="s">
        <v>654</v>
      </c>
      <c r="L45" s="31" t="s">
        <v>677</v>
      </c>
      <c r="M45" s="31" t="s">
        <v>676</v>
      </c>
      <c r="N45" s="31" t="str">
        <f>'10.1'!O45</f>
        <v>http://www.minfin.donland.ru/</v>
      </c>
      <c r="O45" s="81" t="str">
        <f>'10.1'!P45</f>
        <v>http://minfin.donland.ru:8088/</v>
      </c>
      <c r="S45" s="13"/>
    </row>
    <row r="46" spans="1:19" ht="15.75" customHeight="1">
      <c r="A46" s="24" t="s">
        <v>101</v>
      </c>
      <c r="B46" s="31" t="s">
        <v>139</v>
      </c>
      <c r="C46" s="41">
        <f t="shared" si="0"/>
        <v>2</v>
      </c>
      <c r="D46" s="41"/>
      <c r="E46" s="41"/>
      <c r="F46" s="41"/>
      <c r="G46" s="30">
        <f t="shared" si="1"/>
        <v>2</v>
      </c>
      <c r="H46" s="29" t="s">
        <v>225</v>
      </c>
      <c r="I46" s="29" t="s">
        <v>242</v>
      </c>
      <c r="J46" s="31" t="s">
        <v>315</v>
      </c>
      <c r="K46" s="31" t="s">
        <v>686</v>
      </c>
      <c r="L46" s="29"/>
      <c r="M46" s="31" t="s">
        <v>687</v>
      </c>
      <c r="N46" s="31" t="str">
        <f>'10.1'!O46</f>
        <v>http://sevastopol.gov.ru/</v>
      </c>
      <c r="O46" s="81" t="str">
        <f>'10.1'!P46</f>
        <v>http://www.ob.sev.gov.ru/</v>
      </c>
      <c r="S46" s="13"/>
    </row>
    <row r="47" spans="1:19" ht="15.75" customHeight="1">
      <c r="A47" s="22" t="s">
        <v>38</v>
      </c>
      <c r="B47" s="34"/>
      <c r="C47" s="46"/>
      <c r="D47" s="46"/>
      <c r="E47" s="46"/>
      <c r="F47" s="46"/>
      <c r="G47" s="27"/>
      <c r="H47" s="26"/>
      <c r="I47" s="26"/>
      <c r="J47" s="26"/>
      <c r="K47" s="26"/>
      <c r="L47" s="26"/>
      <c r="M47" s="34"/>
      <c r="N47" s="34"/>
      <c r="O47" s="82"/>
      <c r="S47" s="12"/>
    </row>
    <row r="48" spans="1:19" ht="15.75" customHeight="1">
      <c r="A48" s="24" t="s">
        <v>39</v>
      </c>
      <c r="B48" s="31" t="s">
        <v>139</v>
      </c>
      <c r="C48" s="41">
        <f t="shared" si="0"/>
        <v>2</v>
      </c>
      <c r="D48" s="41"/>
      <c r="E48" s="41"/>
      <c r="F48" s="41"/>
      <c r="G48" s="30">
        <f t="shared" si="1"/>
        <v>2</v>
      </c>
      <c r="H48" s="29" t="s">
        <v>225</v>
      </c>
      <c r="I48" s="29" t="s">
        <v>242</v>
      </c>
      <c r="J48" s="29" t="s">
        <v>220</v>
      </c>
      <c r="K48" s="31" t="s">
        <v>219</v>
      </c>
      <c r="L48" s="29"/>
      <c r="M48" s="31" t="s">
        <v>559</v>
      </c>
      <c r="N48" s="31" t="str">
        <f>'10.1'!O48</f>
        <v>http://minfin.e-dag.ru/</v>
      </c>
      <c r="O48" s="81" t="str">
        <f>'10.1'!P48</f>
        <v>http://portal.minfinrd.ru/Menu/Page/1 не загружается</v>
      </c>
      <c r="S48" s="13"/>
    </row>
    <row r="49" spans="1:19" ht="15.75" customHeight="1">
      <c r="A49" s="24" t="s">
        <v>40</v>
      </c>
      <c r="B49" s="31" t="s">
        <v>139</v>
      </c>
      <c r="C49" s="41">
        <f t="shared" si="0"/>
        <v>2</v>
      </c>
      <c r="D49" s="41">
        <v>0.5</v>
      </c>
      <c r="E49" s="41"/>
      <c r="F49" s="41"/>
      <c r="G49" s="30">
        <f t="shared" si="1"/>
        <v>1</v>
      </c>
      <c r="H49" s="29" t="s">
        <v>225</v>
      </c>
      <c r="I49" s="29" t="s">
        <v>242</v>
      </c>
      <c r="J49" s="29" t="s">
        <v>263</v>
      </c>
      <c r="K49" s="31" t="s">
        <v>219</v>
      </c>
      <c r="L49" s="31" t="s">
        <v>564</v>
      </c>
      <c r="M49" s="31" t="s">
        <v>563</v>
      </c>
      <c r="N49" s="31" t="str">
        <f>'10.1'!O49</f>
        <v>http://mfri.ru/</v>
      </c>
      <c r="O49" s="81" t="str">
        <f>'10.1'!P49</f>
        <v>нет</v>
      </c>
      <c r="S49" s="13"/>
    </row>
    <row r="50" spans="1:19" ht="15.75" customHeight="1">
      <c r="A50" s="24" t="s">
        <v>41</v>
      </c>
      <c r="B50" s="31" t="s">
        <v>139</v>
      </c>
      <c r="C50" s="41">
        <f t="shared" si="0"/>
        <v>2</v>
      </c>
      <c r="D50" s="41"/>
      <c r="E50" s="41"/>
      <c r="F50" s="41"/>
      <c r="G50" s="30">
        <f t="shared" si="1"/>
        <v>2</v>
      </c>
      <c r="H50" s="31" t="s">
        <v>359</v>
      </c>
      <c r="I50" s="31" t="s">
        <v>242</v>
      </c>
      <c r="J50" s="29" t="s">
        <v>429</v>
      </c>
      <c r="K50" s="31" t="s">
        <v>545</v>
      </c>
      <c r="L50" s="29"/>
      <c r="M50" s="31" t="s">
        <v>567</v>
      </c>
      <c r="N50" s="31" t="str">
        <f>'10.1'!O50</f>
        <v>http://pravitelstvo.kbr.ru/oigv/minfin/</v>
      </c>
      <c r="O50" s="81" t="str">
        <f>'10.1'!P50</f>
        <v>нет</v>
      </c>
      <c r="S50" s="12"/>
    </row>
    <row r="51" spans="1:19" ht="15.75" customHeight="1">
      <c r="A51" s="24" t="s">
        <v>42</v>
      </c>
      <c r="B51" s="31" t="s">
        <v>139</v>
      </c>
      <c r="C51" s="41">
        <f t="shared" si="0"/>
        <v>2</v>
      </c>
      <c r="D51" s="41"/>
      <c r="E51" s="41"/>
      <c r="F51" s="41"/>
      <c r="G51" s="30">
        <f t="shared" si="1"/>
        <v>2</v>
      </c>
      <c r="H51" s="29" t="s">
        <v>239</v>
      </c>
      <c r="I51" s="29" t="s">
        <v>242</v>
      </c>
      <c r="J51" s="29" t="s">
        <v>220</v>
      </c>
      <c r="K51" s="31" t="s">
        <v>413</v>
      </c>
      <c r="L51" s="29"/>
      <c r="M51" s="31" t="s">
        <v>584</v>
      </c>
      <c r="N51" s="31" t="str">
        <f>'10.1'!O51</f>
        <v>http://minfin09.ru/</v>
      </c>
      <c r="O51" s="81" t="str">
        <f>'10.1'!P51</f>
        <v>нет</v>
      </c>
      <c r="S51" s="13"/>
    </row>
    <row r="52" spans="1:19" s="7" customFormat="1" ht="15.75" customHeight="1">
      <c r="A52" s="28" t="s">
        <v>92</v>
      </c>
      <c r="B52" s="31" t="s">
        <v>139</v>
      </c>
      <c r="C52" s="41">
        <f t="shared" si="0"/>
        <v>2</v>
      </c>
      <c r="D52" s="41"/>
      <c r="E52" s="41"/>
      <c r="F52" s="41"/>
      <c r="G52" s="30">
        <f t="shared" si="1"/>
        <v>2</v>
      </c>
      <c r="H52" s="29" t="s">
        <v>225</v>
      </c>
      <c r="I52" s="29" t="s">
        <v>242</v>
      </c>
      <c r="J52" s="29" t="s">
        <v>220</v>
      </c>
      <c r="K52" s="31" t="s">
        <v>219</v>
      </c>
      <c r="L52" s="29"/>
      <c r="M52" s="31" t="s">
        <v>589</v>
      </c>
      <c r="N52" s="31" t="str">
        <f>'10.1'!O52</f>
        <v>http://mfrno-a.ru/</v>
      </c>
      <c r="O52" s="81" t="str">
        <f>'10.1'!P52</f>
        <v>нет</v>
      </c>
      <c r="S52" s="13"/>
    </row>
    <row r="53" spans="1:19" s="7" customFormat="1" ht="15.75" customHeight="1">
      <c r="A53" s="24" t="s">
        <v>43</v>
      </c>
      <c r="B53" s="31" t="s">
        <v>139</v>
      </c>
      <c r="C53" s="41">
        <f t="shared" si="0"/>
        <v>2</v>
      </c>
      <c r="D53" s="30"/>
      <c r="E53" s="30"/>
      <c r="F53" s="41">
        <v>0.5</v>
      </c>
      <c r="G53" s="30">
        <f t="shared" si="1"/>
        <v>1</v>
      </c>
      <c r="H53" s="29" t="s">
        <v>239</v>
      </c>
      <c r="I53" s="31" t="s">
        <v>242</v>
      </c>
      <c r="J53" s="29" t="s">
        <v>220</v>
      </c>
      <c r="K53" s="31" t="s">
        <v>226</v>
      </c>
      <c r="L53" s="31" t="s">
        <v>958</v>
      </c>
      <c r="M53" s="81" t="s">
        <v>957</v>
      </c>
      <c r="N53" s="31" t="str">
        <f>'10.1'!O53</f>
        <v>http://www.minfinchr.ru/</v>
      </c>
      <c r="O53" s="81" t="str">
        <f>'10.1'!P53</f>
        <v>http://chechnya.ifinmon.ru/</v>
      </c>
      <c r="S53" s="12"/>
    </row>
    <row r="54" spans="1:19" ht="15.75" customHeight="1">
      <c r="A54" s="24" t="s">
        <v>44</v>
      </c>
      <c r="B54" s="31" t="s">
        <v>139</v>
      </c>
      <c r="C54" s="41">
        <f t="shared" si="0"/>
        <v>2</v>
      </c>
      <c r="D54" s="41"/>
      <c r="E54" s="41"/>
      <c r="F54" s="41"/>
      <c r="G54" s="30">
        <f t="shared" si="1"/>
        <v>2</v>
      </c>
      <c r="H54" s="29" t="s">
        <v>225</v>
      </c>
      <c r="I54" s="31" t="s">
        <v>242</v>
      </c>
      <c r="J54" s="29" t="s">
        <v>220</v>
      </c>
      <c r="K54" s="31" t="s">
        <v>369</v>
      </c>
      <c r="L54" s="29"/>
      <c r="M54" s="31" t="s">
        <v>604</v>
      </c>
      <c r="N54" s="31" t="str">
        <f>'10.1'!O54</f>
        <v>http://www.mfsk.ru/</v>
      </c>
      <c r="O54" s="81" t="str">
        <f>'10.1'!P54</f>
        <v>http://openbudsk.ru/</v>
      </c>
      <c r="S54" s="13"/>
    </row>
    <row r="55" spans="1:19" ht="15.75" customHeight="1">
      <c r="A55" s="22" t="s">
        <v>45</v>
      </c>
      <c r="B55" s="34"/>
      <c r="C55" s="46"/>
      <c r="D55" s="46"/>
      <c r="E55" s="46"/>
      <c r="F55" s="46"/>
      <c r="G55" s="27"/>
      <c r="H55" s="26"/>
      <c r="I55" s="26"/>
      <c r="J55" s="26"/>
      <c r="K55" s="26"/>
      <c r="L55" s="26"/>
      <c r="M55" s="34"/>
      <c r="N55" s="34"/>
      <c r="O55" s="82"/>
      <c r="S55" s="13"/>
    </row>
    <row r="56" spans="1:19" ht="15.75" customHeight="1">
      <c r="A56" s="28" t="s">
        <v>46</v>
      </c>
      <c r="B56" s="31" t="s">
        <v>139</v>
      </c>
      <c r="C56" s="41">
        <f t="shared" si="0"/>
        <v>2</v>
      </c>
      <c r="D56" s="41"/>
      <c r="E56" s="41"/>
      <c r="F56" s="41"/>
      <c r="G56" s="30">
        <f t="shared" si="1"/>
        <v>2</v>
      </c>
      <c r="H56" s="29" t="s">
        <v>239</v>
      </c>
      <c r="I56" s="29" t="s">
        <v>242</v>
      </c>
      <c r="J56" s="29" t="s">
        <v>220</v>
      </c>
      <c r="K56" s="31" t="s">
        <v>226</v>
      </c>
      <c r="L56" s="31" t="s">
        <v>479</v>
      </c>
      <c r="M56" s="31" t="s">
        <v>438</v>
      </c>
      <c r="N56" s="31" t="str">
        <f>'10.1'!O56</f>
        <v>https://minfin.bashkortostan.ru/presscenter/news/</v>
      </c>
      <c r="O56" s="81" t="str">
        <f>'10.1'!P56</f>
        <v>нет</v>
      </c>
      <c r="S56" s="12"/>
    </row>
    <row r="57" spans="1:19" ht="15.75" customHeight="1">
      <c r="A57" s="28" t="s">
        <v>47</v>
      </c>
      <c r="B57" s="31" t="s">
        <v>139</v>
      </c>
      <c r="C57" s="41">
        <f t="shared" si="0"/>
        <v>2</v>
      </c>
      <c r="D57" s="41"/>
      <c r="E57" s="41"/>
      <c r="F57" s="41"/>
      <c r="G57" s="30">
        <f t="shared" si="1"/>
        <v>2</v>
      </c>
      <c r="H57" s="29" t="s">
        <v>225</v>
      </c>
      <c r="I57" s="29" t="s">
        <v>242</v>
      </c>
      <c r="J57" s="29" t="s">
        <v>220</v>
      </c>
      <c r="K57" s="31" t="s">
        <v>219</v>
      </c>
      <c r="L57" s="29"/>
      <c r="M57" s="31" t="s">
        <v>442</v>
      </c>
      <c r="N57" s="31" t="str">
        <f>'10.1'!O57</f>
        <v>http://mari-el.gov.ru/minfin/Pages/main.aspx</v>
      </c>
      <c r="O57" s="81" t="str">
        <f>'10.1'!P57</f>
        <v>нет</v>
      </c>
      <c r="S57" s="13"/>
    </row>
    <row r="58" spans="1:19" ht="15.75" customHeight="1">
      <c r="A58" s="28" t="s">
        <v>48</v>
      </c>
      <c r="B58" s="31" t="s">
        <v>139</v>
      </c>
      <c r="C58" s="41">
        <f t="shared" si="0"/>
        <v>2</v>
      </c>
      <c r="D58" s="41"/>
      <c r="E58" s="41"/>
      <c r="F58" s="41"/>
      <c r="G58" s="30">
        <f t="shared" si="1"/>
        <v>2</v>
      </c>
      <c r="H58" s="29" t="s">
        <v>239</v>
      </c>
      <c r="I58" s="29" t="s">
        <v>242</v>
      </c>
      <c r="J58" s="29" t="s">
        <v>220</v>
      </c>
      <c r="K58" s="31" t="s">
        <v>423</v>
      </c>
      <c r="L58" s="29"/>
      <c r="M58" s="31" t="s">
        <v>446</v>
      </c>
      <c r="N58" s="31" t="str">
        <f>'10.1'!O58</f>
        <v>http://www.minfinrm.ru/</v>
      </c>
      <c r="O58" s="81" t="str">
        <f>'10.1'!P58</f>
        <v>нет</v>
      </c>
      <c r="S58" s="13"/>
    </row>
    <row r="59" spans="1:19" ht="15.75" customHeight="1">
      <c r="A59" s="28" t="s">
        <v>49</v>
      </c>
      <c r="B59" s="31" t="s">
        <v>139</v>
      </c>
      <c r="C59" s="41">
        <f t="shared" si="0"/>
        <v>2</v>
      </c>
      <c r="D59" s="41">
        <v>0.5</v>
      </c>
      <c r="E59" s="41"/>
      <c r="F59" s="41"/>
      <c r="G59" s="30">
        <f t="shared" si="1"/>
        <v>1</v>
      </c>
      <c r="H59" s="29" t="s">
        <v>239</v>
      </c>
      <c r="I59" s="29" t="s">
        <v>242</v>
      </c>
      <c r="J59" s="29" t="s">
        <v>457</v>
      </c>
      <c r="K59" s="31" t="s">
        <v>458</v>
      </c>
      <c r="L59" s="31" t="s">
        <v>459</v>
      </c>
      <c r="M59" s="31" t="s">
        <v>454</v>
      </c>
      <c r="N59" s="31" t="str">
        <f>'10.1'!O59</f>
        <v>http://minfin.tatarstan.ru/</v>
      </c>
      <c r="O59" s="81" t="str">
        <f>'10.1'!P59</f>
        <v>нет</v>
      </c>
      <c r="S59" s="12"/>
    </row>
    <row r="60" spans="1:19" s="7" customFormat="1" ht="15.75" customHeight="1">
      <c r="A60" s="24" t="s">
        <v>50</v>
      </c>
      <c r="B60" s="31" t="s">
        <v>139</v>
      </c>
      <c r="C60" s="41">
        <f t="shared" si="0"/>
        <v>2</v>
      </c>
      <c r="D60" s="41"/>
      <c r="E60" s="41"/>
      <c r="F60" s="41"/>
      <c r="G60" s="30">
        <f t="shared" si="1"/>
        <v>2</v>
      </c>
      <c r="H60" s="29" t="s">
        <v>239</v>
      </c>
      <c r="I60" s="29" t="s">
        <v>242</v>
      </c>
      <c r="J60" s="29" t="s">
        <v>220</v>
      </c>
      <c r="K60" s="31" t="s">
        <v>369</v>
      </c>
      <c r="L60" s="29"/>
      <c r="M60" s="31" t="s">
        <v>464</v>
      </c>
      <c r="N60" s="31" t="str">
        <f>'10.1'!O60</f>
        <v>http://www.mfur.ru/</v>
      </c>
      <c r="O60" s="81" t="str">
        <f>'10.1'!P60</f>
        <v>нет</v>
      </c>
      <c r="S60" s="13"/>
    </row>
    <row r="61" spans="1:19" ht="15.75" customHeight="1">
      <c r="A61" s="24" t="s">
        <v>51</v>
      </c>
      <c r="B61" s="31" t="s">
        <v>139</v>
      </c>
      <c r="C61" s="41">
        <f t="shared" si="0"/>
        <v>2</v>
      </c>
      <c r="D61" s="41"/>
      <c r="E61" s="41"/>
      <c r="F61" s="41"/>
      <c r="G61" s="30">
        <f t="shared" si="1"/>
        <v>2</v>
      </c>
      <c r="H61" s="29" t="s">
        <v>225</v>
      </c>
      <c r="I61" s="29" t="s">
        <v>242</v>
      </c>
      <c r="J61" s="29" t="s">
        <v>220</v>
      </c>
      <c r="K61" s="31" t="s">
        <v>237</v>
      </c>
      <c r="L61" s="31" t="s">
        <v>478</v>
      </c>
      <c r="M61" s="31" t="s">
        <v>474</v>
      </c>
      <c r="N61" s="31" t="str">
        <f>'10.1'!O61</f>
        <v>http://gov.cap.ru/?gov_id=22</v>
      </c>
      <c r="O61" s="81" t="str">
        <f>'10.1'!P61</f>
        <v>http://budget.cap.ru/Menu/Page/1; http://budget.cap.ru/Menu/Page/176</v>
      </c>
      <c r="S61" s="13"/>
    </row>
    <row r="62" spans="1:19" ht="15.75" customHeight="1">
      <c r="A62" s="28" t="s">
        <v>52</v>
      </c>
      <c r="B62" s="31" t="s">
        <v>139</v>
      </c>
      <c r="C62" s="41">
        <f t="shared" si="0"/>
        <v>2</v>
      </c>
      <c r="D62" s="41"/>
      <c r="E62" s="41"/>
      <c r="F62" s="41"/>
      <c r="G62" s="30">
        <f t="shared" si="1"/>
        <v>2</v>
      </c>
      <c r="H62" s="29" t="s">
        <v>225</v>
      </c>
      <c r="I62" s="29" t="s">
        <v>242</v>
      </c>
      <c r="J62" s="31" t="s">
        <v>493</v>
      </c>
      <c r="K62" s="31" t="s">
        <v>226</v>
      </c>
      <c r="L62" s="31"/>
      <c r="M62" s="31" t="s">
        <v>491</v>
      </c>
      <c r="N62" s="31" t="str">
        <f>'10.1'!O62</f>
        <v>http://mfin.permkrai.ru/</v>
      </c>
      <c r="O62" s="81" t="str">
        <f>'10.1'!P62</f>
        <v>http://budget.permkrai.ru/</v>
      </c>
      <c r="S62" s="13"/>
    </row>
    <row r="63" spans="1:19" s="7" customFormat="1" ht="15.75" customHeight="1">
      <c r="A63" s="28" t="s">
        <v>53</v>
      </c>
      <c r="B63" s="31" t="s">
        <v>176</v>
      </c>
      <c r="C63" s="41">
        <f t="shared" si="0"/>
        <v>0</v>
      </c>
      <c r="D63" s="41"/>
      <c r="E63" s="41"/>
      <c r="F63" s="41"/>
      <c r="G63" s="30">
        <f t="shared" si="1"/>
        <v>0</v>
      </c>
      <c r="H63" s="31" t="s">
        <v>499</v>
      </c>
      <c r="I63" s="31" t="s">
        <v>244</v>
      </c>
      <c r="J63" s="31" t="s">
        <v>492</v>
      </c>
      <c r="K63" s="31" t="s">
        <v>226</v>
      </c>
      <c r="L63" s="31" t="s">
        <v>502</v>
      </c>
      <c r="M63" s="31" t="s">
        <v>501</v>
      </c>
      <c r="N63" s="31" t="str">
        <f>'10.1'!O63</f>
        <v>http://www.minfin.kirov.ru/</v>
      </c>
      <c r="O63" s="81" t="str">
        <f>'10.1'!P63</f>
        <v>нет</v>
      </c>
      <c r="S63" s="12"/>
    </row>
    <row r="64" spans="1:19" ht="15.75" customHeight="1">
      <c r="A64" s="28" t="s">
        <v>54</v>
      </c>
      <c r="B64" s="31" t="s">
        <v>139</v>
      </c>
      <c r="C64" s="41">
        <f t="shared" si="0"/>
        <v>2</v>
      </c>
      <c r="D64" s="41"/>
      <c r="E64" s="41"/>
      <c r="F64" s="41"/>
      <c r="G64" s="30">
        <f t="shared" si="1"/>
        <v>2</v>
      </c>
      <c r="H64" s="29" t="s">
        <v>225</v>
      </c>
      <c r="I64" s="29" t="s">
        <v>242</v>
      </c>
      <c r="J64" s="31" t="s">
        <v>509</v>
      </c>
      <c r="K64" s="31" t="s">
        <v>226</v>
      </c>
      <c r="L64" s="31" t="s">
        <v>515</v>
      </c>
      <c r="M64" s="81" t="s">
        <v>508</v>
      </c>
      <c r="N64" s="31" t="str">
        <f>'10.1'!O64</f>
        <v>http://mf.nnov.ru/</v>
      </c>
      <c r="O64" s="81" t="str">
        <f>'10.1'!P64</f>
        <v>http://mf.nnov.ru:8025/ </v>
      </c>
      <c r="S64" s="13"/>
    </row>
    <row r="65" spans="1:19" ht="15.75" customHeight="1">
      <c r="A65" s="24" t="s">
        <v>55</v>
      </c>
      <c r="B65" s="31" t="s">
        <v>139</v>
      </c>
      <c r="C65" s="41">
        <f t="shared" si="0"/>
        <v>2</v>
      </c>
      <c r="D65" s="41"/>
      <c r="E65" s="41"/>
      <c r="F65" s="41"/>
      <c r="G65" s="30">
        <f t="shared" si="1"/>
        <v>2</v>
      </c>
      <c r="H65" s="31" t="s">
        <v>238</v>
      </c>
      <c r="I65" s="29" t="s">
        <v>242</v>
      </c>
      <c r="J65" s="29" t="s">
        <v>220</v>
      </c>
      <c r="K65" s="31" t="s">
        <v>520</v>
      </c>
      <c r="L65" s="31" t="s">
        <v>523</v>
      </c>
      <c r="M65" s="31" t="s">
        <v>519</v>
      </c>
      <c r="N65" s="31" t="str">
        <f>'10.1'!O65</f>
        <v>http://minfin.orb.ru/</v>
      </c>
      <c r="O65" s="81" t="str">
        <f>'10.1'!P65</f>
        <v>http://budget.orb.ru/</v>
      </c>
      <c r="S65" s="13"/>
    </row>
    <row r="66" spans="1:19" ht="15.75" customHeight="1">
      <c r="A66" s="28" t="s">
        <v>56</v>
      </c>
      <c r="B66" s="31" t="s">
        <v>139</v>
      </c>
      <c r="C66" s="41">
        <f t="shared" si="0"/>
        <v>2</v>
      </c>
      <c r="D66" s="41"/>
      <c r="E66" s="41"/>
      <c r="F66" s="41"/>
      <c r="G66" s="30">
        <f t="shared" si="1"/>
        <v>2</v>
      </c>
      <c r="H66" s="29" t="s">
        <v>239</v>
      </c>
      <c r="I66" s="29" t="s">
        <v>242</v>
      </c>
      <c r="J66" s="29" t="s">
        <v>220</v>
      </c>
      <c r="K66" s="31" t="s">
        <v>226</v>
      </c>
      <c r="L66" s="29"/>
      <c r="M66" s="31" t="s">
        <v>530</v>
      </c>
      <c r="N66" s="31" t="str">
        <f>'10.1'!O66</f>
        <v>http://finance.pnzreg.ru/</v>
      </c>
      <c r="O66" s="81" t="str">
        <f>'10.1'!P66</f>
        <v>нет</v>
      </c>
      <c r="S66" s="12"/>
    </row>
    <row r="67" spans="1:19" ht="15.75" customHeight="1">
      <c r="A67" s="28" t="s">
        <v>57</v>
      </c>
      <c r="B67" s="31" t="s">
        <v>139</v>
      </c>
      <c r="C67" s="41">
        <f t="shared" si="0"/>
        <v>2</v>
      </c>
      <c r="D67" s="41"/>
      <c r="E67" s="41"/>
      <c r="F67" s="41"/>
      <c r="G67" s="30">
        <f t="shared" si="1"/>
        <v>2</v>
      </c>
      <c r="H67" s="29" t="s">
        <v>225</v>
      </c>
      <c r="I67" s="29" t="s">
        <v>242</v>
      </c>
      <c r="J67" s="29" t="s">
        <v>220</v>
      </c>
      <c r="K67" s="31" t="s">
        <v>219</v>
      </c>
      <c r="L67" s="29"/>
      <c r="M67" s="31" t="s">
        <v>536</v>
      </c>
      <c r="N67" s="31" t="str">
        <f>'10.1'!O67</f>
        <v>http://minfin-samara.ru/</v>
      </c>
      <c r="O67" s="81" t="str">
        <f>'10.1'!P67</f>
        <v>нет</v>
      </c>
      <c r="S67" s="13"/>
    </row>
    <row r="68" spans="1:19" s="7" customFormat="1" ht="15.75" customHeight="1">
      <c r="A68" s="28" t="s">
        <v>58</v>
      </c>
      <c r="B68" s="31" t="s">
        <v>139</v>
      </c>
      <c r="C68" s="41">
        <f t="shared" si="0"/>
        <v>2</v>
      </c>
      <c r="D68" s="30"/>
      <c r="E68" s="30"/>
      <c r="F68" s="30"/>
      <c r="G68" s="30">
        <f t="shared" si="1"/>
        <v>2</v>
      </c>
      <c r="H68" s="31" t="s">
        <v>359</v>
      </c>
      <c r="I68" s="29" t="s">
        <v>242</v>
      </c>
      <c r="J68" s="29" t="s">
        <v>544</v>
      </c>
      <c r="K68" s="31" t="s">
        <v>545</v>
      </c>
      <c r="L68" s="35"/>
      <c r="M68" s="31" t="s">
        <v>543</v>
      </c>
      <c r="N68" s="31" t="str">
        <f>'10.1'!O68</f>
        <v>http://www.saratov.gov.ru/gov/auth/minfin/</v>
      </c>
      <c r="O68" s="81" t="str">
        <f>'10.1'!P68</f>
        <v>http://saratov.ifinmon.ru/</v>
      </c>
      <c r="S68" s="13"/>
    </row>
    <row r="69" spans="1:19" ht="15.75" customHeight="1">
      <c r="A69" s="24" t="s">
        <v>59</v>
      </c>
      <c r="B69" s="31" t="s">
        <v>139</v>
      </c>
      <c r="C69" s="41">
        <f t="shared" si="0"/>
        <v>2</v>
      </c>
      <c r="D69" s="41"/>
      <c r="E69" s="41"/>
      <c r="F69" s="41"/>
      <c r="G69" s="30">
        <f t="shared" si="1"/>
        <v>2</v>
      </c>
      <c r="H69" s="31" t="s">
        <v>359</v>
      </c>
      <c r="I69" s="29" t="s">
        <v>242</v>
      </c>
      <c r="J69" s="29" t="s">
        <v>544</v>
      </c>
      <c r="K69" s="31" t="s">
        <v>545</v>
      </c>
      <c r="L69" s="29"/>
      <c r="M69" s="31" t="s">
        <v>553</v>
      </c>
      <c r="N69" s="31" t="str">
        <f>'10.1'!O69</f>
        <v>http://ufo.ulntc.ru/</v>
      </c>
      <c r="O69" s="81" t="str">
        <f>'10.1'!P69</f>
        <v>нет</v>
      </c>
      <c r="S69" s="12"/>
    </row>
    <row r="70" spans="1:19" ht="15.75" customHeight="1">
      <c r="A70" s="22" t="s">
        <v>60</v>
      </c>
      <c r="B70" s="34"/>
      <c r="C70" s="46"/>
      <c r="D70" s="46"/>
      <c r="E70" s="46"/>
      <c r="F70" s="46"/>
      <c r="G70" s="27"/>
      <c r="H70" s="26"/>
      <c r="I70" s="26"/>
      <c r="J70" s="26"/>
      <c r="K70" s="26"/>
      <c r="L70" s="26"/>
      <c r="M70" s="34"/>
      <c r="N70" s="34"/>
      <c r="O70" s="82"/>
      <c r="S70" s="13"/>
    </row>
    <row r="71" spans="1:19" ht="15.75" customHeight="1">
      <c r="A71" s="28" t="s">
        <v>61</v>
      </c>
      <c r="B71" s="31" t="s">
        <v>139</v>
      </c>
      <c r="C71" s="41">
        <f t="shared" si="0"/>
        <v>2</v>
      </c>
      <c r="D71" s="41"/>
      <c r="E71" s="41"/>
      <c r="F71" s="41"/>
      <c r="G71" s="30">
        <f t="shared" si="1"/>
        <v>2</v>
      </c>
      <c r="H71" s="29" t="s">
        <v>225</v>
      </c>
      <c r="I71" s="29" t="s">
        <v>242</v>
      </c>
      <c r="J71" s="29" t="s">
        <v>220</v>
      </c>
      <c r="K71" s="31" t="s">
        <v>219</v>
      </c>
      <c r="L71" s="29"/>
      <c r="M71" s="31" t="s">
        <v>404</v>
      </c>
      <c r="N71" s="31" t="str">
        <f>'10.1'!O71</f>
        <v>http://finupr.kurganobl.ru/#</v>
      </c>
      <c r="O71" s="81" t="str">
        <f>'10.1'!P71</f>
        <v>нет</v>
      </c>
      <c r="S71" s="13"/>
    </row>
    <row r="72" spans="1:15" ht="15.75" customHeight="1">
      <c r="A72" s="24" t="s">
        <v>62</v>
      </c>
      <c r="B72" s="31" t="s">
        <v>139</v>
      </c>
      <c r="C72" s="41">
        <f t="shared" si="0"/>
        <v>2</v>
      </c>
      <c r="D72" s="41"/>
      <c r="E72" s="41"/>
      <c r="F72" s="41"/>
      <c r="G72" s="30">
        <f t="shared" si="1"/>
        <v>2</v>
      </c>
      <c r="H72" s="29" t="s">
        <v>225</v>
      </c>
      <c r="I72" s="29" t="s">
        <v>242</v>
      </c>
      <c r="J72" s="29" t="s">
        <v>220</v>
      </c>
      <c r="K72" s="31" t="s">
        <v>226</v>
      </c>
      <c r="L72" s="29"/>
      <c r="M72" s="31" t="s">
        <v>412</v>
      </c>
      <c r="N72" s="31" t="str">
        <f>'10.1'!O72</f>
        <v>http://minfin.midural.ru/</v>
      </c>
      <c r="O72" s="81" t="str">
        <f>'10.1'!P72</f>
        <v>http://info.mfural.ru/ebudget/Menu/Page/1</v>
      </c>
    </row>
    <row r="73" spans="1:15" s="7" customFormat="1" ht="15.75" customHeight="1">
      <c r="A73" s="28" t="s">
        <v>63</v>
      </c>
      <c r="B73" s="31" t="s">
        <v>139</v>
      </c>
      <c r="C73" s="41">
        <f aca="true" t="shared" si="2" ref="C73:C99">IF(B73="Да, опубликованы за все отчетные периоды",2,0)</f>
        <v>2</v>
      </c>
      <c r="D73" s="41"/>
      <c r="E73" s="41"/>
      <c r="F73" s="41"/>
      <c r="G73" s="30">
        <f aca="true" t="shared" si="3" ref="G73:G99">C73*(1-D73)*(1-E73)*(1-F73)</f>
        <v>2</v>
      </c>
      <c r="H73" s="29" t="s">
        <v>225</v>
      </c>
      <c r="I73" s="29" t="s">
        <v>242</v>
      </c>
      <c r="J73" s="29" t="s">
        <v>220</v>
      </c>
      <c r="K73" s="31" t="s">
        <v>219</v>
      </c>
      <c r="L73" s="29"/>
      <c r="M73" s="31" t="s">
        <v>417</v>
      </c>
      <c r="N73" s="31" t="str">
        <f>'10.1'!O73</f>
        <v>http://admtyumen.ru/ogv_ru/finance/finance/bugjet.htm; http://admtyumen.ru/ogv_ru/gov/administrative/finance_department/general_information/more.htm?id=10293778@cmsArticle</v>
      </c>
      <c r="O73" s="81" t="str">
        <f>'10.1'!P73</f>
        <v>нет</v>
      </c>
    </row>
    <row r="74" spans="1:15" ht="15.75" customHeight="1">
      <c r="A74" s="24" t="s">
        <v>64</v>
      </c>
      <c r="B74" s="31" t="s">
        <v>139</v>
      </c>
      <c r="C74" s="41">
        <f t="shared" si="2"/>
        <v>2</v>
      </c>
      <c r="D74" s="41"/>
      <c r="E74" s="41"/>
      <c r="F74" s="41"/>
      <c r="G74" s="30">
        <f t="shared" si="3"/>
        <v>2</v>
      </c>
      <c r="H74" s="29" t="s">
        <v>225</v>
      </c>
      <c r="I74" s="29" t="s">
        <v>242</v>
      </c>
      <c r="J74" s="29" t="s">
        <v>220</v>
      </c>
      <c r="K74" s="31" t="s">
        <v>219</v>
      </c>
      <c r="L74" s="29"/>
      <c r="M74" s="31" t="s">
        <v>421</v>
      </c>
      <c r="N74" s="31" t="str">
        <f>'10.1'!O74</f>
        <v>http://www.minfin74.ru/</v>
      </c>
      <c r="O74" s="81" t="str">
        <f>'10.1'!P74</f>
        <v>нет</v>
      </c>
    </row>
    <row r="75" spans="1:15" s="7" customFormat="1" ht="15.75" customHeight="1">
      <c r="A75" s="31" t="s">
        <v>65</v>
      </c>
      <c r="B75" s="31" t="s">
        <v>139</v>
      </c>
      <c r="C75" s="41">
        <f t="shared" si="2"/>
        <v>2</v>
      </c>
      <c r="D75" s="30"/>
      <c r="E75" s="30"/>
      <c r="F75" s="30"/>
      <c r="G75" s="30">
        <f t="shared" si="3"/>
        <v>2</v>
      </c>
      <c r="H75" s="29" t="s">
        <v>239</v>
      </c>
      <c r="I75" s="29" t="s">
        <v>242</v>
      </c>
      <c r="J75" s="29" t="s">
        <v>220</v>
      </c>
      <c r="K75" s="31" t="s">
        <v>427</v>
      </c>
      <c r="L75" s="29"/>
      <c r="M75" s="31" t="s">
        <v>426</v>
      </c>
      <c r="N75" s="31" t="str">
        <f>'10.1'!O75</f>
        <v>http://www.depfin.admhmao.ru/</v>
      </c>
      <c r="O75" s="81" t="str">
        <f>'10.1'!P75</f>
        <v>нет</v>
      </c>
    </row>
    <row r="76" spans="1:15" ht="15.75" customHeight="1">
      <c r="A76" s="28" t="s">
        <v>66</v>
      </c>
      <c r="B76" s="31" t="s">
        <v>139</v>
      </c>
      <c r="C76" s="41">
        <f t="shared" si="2"/>
        <v>2</v>
      </c>
      <c r="D76" s="41"/>
      <c r="E76" s="41"/>
      <c r="F76" s="41"/>
      <c r="G76" s="30">
        <f t="shared" si="3"/>
        <v>2</v>
      </c>
      <c r="H76" s="29" t="s">
        <v>239</v>
      </c>
      <c r="I76" s="29" t="s">
        <v>242</v>
      </c>
      <c r="J76" s="29" t="s">
        <v>220</v>
      </c>
      <c r="K76" s="31" t="s">
        <v>226</v>
      </c>
      <c r="L76" s="29"/>
      <c r="M76" s="31" t="s">
        <v>436</v>
      </c>
      <c r="N76" s="31" t="str">
        <f>'10.1'!O76</f>
        <v>http://www.yamalfin.ru/index.php</v>
      </c>
      <c r="O76" s="81" t="str">
        <f>'10.1'!P76</f>
        <v>http://monitoring.yanao.ru/yamal/index.php?option=com_content&amp;view=article&amp;id=299&amp;Itemid=717</v>
      </c>
    </row>
    <row r="77" spans="1:15" ht="15.75" customHeight="1">
      <c r="A77" s="22" t="s">
        <v>67</v>
      </c>
      <c r="B77" s="34"/>
      <c r="C77" s="46"/>
      <c r="D77" s="46"/>
      <c r="E77" s="46"/>
      <c r="F77" s="46"/>
      <c r="G77" s="27"/>
      <c r="H77" s="26"/>
      <c r="I77" s="26"/>
      <c r="J77" s="26"/>
      <c r="K77" s="26"/>
      <c r="L77" s="26"/>
      <c r="M77" s="34"/>
      <c r="N77" s="34"/>
      <c r="O77" s="82"/>
    </row>
    <row r="78" spans="1:15" ht="15.75" customHeight="1">
      <c r="A78" s="28" t="s">
        <v>68</v>
      </c>
      <c r="B78" s="31" t="s">
        <v>139</v>
      </c>
      <c r="C78" s="41">
        <f t="shared" si="2"/>
        <v>2</v>
      </c>
      <c r="D78" s="41"/>
      <c r="E78" s="41"/>
      <c r="F78" s="41"/>
      <c r="G78" s="30">
        <f t="shared" si="3"/>
        <v>2</v>
      </c>
      <c r="H78" s="29" t="s">
        <v>225</v>
      </c>
      <c r="I78" s="29" t="s">
        <v>242</v>
      </c>
      <c r="J78" s="29" t="s">
        <v>220</v>
      </c>
      <c r="K78" s="31" t="s">
        <v>219</v>
      </c>
      <c r="L78" s="29"/>
      <c r="M78" s="31" t="s">
        <v>302</v>
      </c>
      <c r="N78" s="31" t="str">
        <f>'10.1'!O78</f>
        <v>http://www.minfin-altai.ru/</v>
      </c>
      <c r="O78" s="81" t="str">
        <f>'10.1'!P78</f>
        <v>http://www.open.minfin-altai.ru/</v>
      </c>
    </row>
    <row r="79" spans="1:15" ht="15.75" customHeight="1">
      <c r="A79" s="24" t="s">
        <v>69</v>
      </c>
      <c r="B79" s="31" t="s">
        <v>139</v>
      </c>
      <c r="C79" s="41">
        <f t="shared" si="2"/>
        <v>2</v>
      </c>
      <c r="D79" s="41"/>
      <c r="E79" s="41"/>
      <c r="F79" s="41"/>
      <c r="G79" s="30">
        <f t="shared" si="3"/>
        <v>2</v>
      </c>
      <c r="H79" s="29" t="s">
        <v>225</v>
      </c>
      <c r="I79" s="29" t="s">
        <v>242</v>
      </c>
      <c r="J79" s="31" t="s">
        <v>319</v>
      </c>
      <c r="K79" s="31" t="s">
        <v>237</v>
      </c>
      <c r="L79" s="29"/>
      <c r="M79" s="31" t="s">
        <v>318</v>
      </c>
      <c r="N79" s="31" t="str">
        <f>'10.1'!O79</f>
        <v>http://minfinrb.ru/</v>
      </c>
      <c r="O79" s="81" t="str">
        <f>'10.1'!P79</f>
        <v>http://budget.govrb.ru/ebudget/Menu/Page/1</v>
      </c>
    </row>
    <row r="80" spans="1:15" ht="15.75" customHeight="1">
      <c r="A80" s="28" t="s">
        <v>70</v>
      </c>
      <c r="B80" s="31" t="s">
        <v>139</v>
      </c>
      <c r="C80" s="41">
        <f t="shared" si="2"/>
        <v>2</v>
      </c>
      <c r="D80" s="41"/>
      <c r="E80" s="41"/>
      <c r="F80" s="41"/>
      <c r="G80" s="30">
        <f t="shared" si="3"/>
        <v>2</v>
      </c>
      <c r="H80" s="29" t="s">
        <v>225</v>
      </c>
      <c r="I80" s="29" t="s">
        <v>242</v>
      </c>
      <c r="J80" s="29" t="s">
        <v>220</v>
      </c>
      <c r="K80" s="31" t="s">
        <v>219</v>
      </c>
      <c r="L80" s="31"/>
      <c r="M80" s="31" t="s">
        <v>325</v>
      </c>
      <c r="N80" s="31" t="str">
        <f>'10.1'!O80</f>
        <v>http://www.minfintuva.ru/old/</v>
      </c>
      <c r="O80" s="81" t="str">
        <f>'10.1'!P80</f>
        <v>http://budget17.ru/# (не актуализируется)</v>
      </c>
    </row>
    <row r="81" spans="1:15" ht="15.75" customHeight="1">
      <c r="A81" s="28" t="s">
        <v>71</v>
      </c>
      <c r="B81" s="31" t="s">
        <v>139</v>
      </c>
      <c r="C81" s="41">
        <f t="shared" si="2"/>
        <v>2</v>
      </c>
      <c r="D81" s="41"/>
      <c r="E81" s="41"/>
      <c r="F81" s="41"/>
      <c r="G81" s="30">
        <f t="shared" si="3"/>
        <v>2</v>
      </c>
      <c r="H81" s="29" t="s">
        <v>225</v>
      </c>
      <c r="I81" s="29" t="s">
        <v>242</v>
      </c>
      <c r="J81" s="29" t="s">
        <v>220</v>
      </c>
      <c r="K81" s="31" t="s">
        <v>219</v>
      </c>
      <c r="L81" s="31"/>
      <c r="M81" s="31" t="s">
        <v>336</v>
      </c>
      <c r="N81" s="31" t="str">
        <f>'10.1'!O81</f>
        <v>http://r-19.ru/authorities/ministry-of-finance-of-the-republic-of-khakassia/common/gosudarstvennye-finansy-respubliki-khakasiya/</v>
      </c>
      <c r="O81" s="81" t="str">
        <f>'10.1'!P81</f>
        <v>нет</v>
      </c>
    </row>
    <row r="82" spans="1:15" ht="15.75" customHeight="1">
      <c r="A82" s="28" t="s">
        <v>72</v>
      </c>
      <c r="B82" s="31" t="s">
        <v>139</v>
      </c>
      <c r="C82" s="41">
        <f t="shared" si="2"/>
        <v>2</v>
      </c>
      <c r="D82" s="41"/>
      <c r="E82" s="41"/>
      <c r="F82" s="41"/>
      <c r="G82" s="30">
        <f t="shared" si="3"/>
        <v>2</v>
      </c>
      <c r="H82" s="29" t="s">
        <v>239</v>
      </c>
      <c r="I82" s="29" t="s">
        <v>242</v>
      </c>
      <c r="J82" s="31" t="s">
        <v>339</v>
      </c>
      <c r="K82" s="31" t="s">
        <v>226</v>
      </c>
      <c r="L82" s="29"/>
      <c r="M82" s="31" t="s">
        <v>337</v>
      </c>
      <c r="N82" s="31" t="str">
        <f>'10.1'!O82</f>
        <v>http://fin22.ru/</v>
      </c>
      <c r="O82" s="81" t="str">
        <f>'10.1'!P82</f>
        <v>нет</v>
      </c>
    </row>
    <row r="83" spans="1:15" ht="15.75" customHeight="1">
      <c r="A83" s="28" t="s">
        <v>73</v>
      </c>
      <c r="B83" s="31" t="s">
        <v>139</v>
      </c>
      <c r="C83" s="41">
        <f t="shared" si="2"/>
        <v>2</v>
      </c>
      <c r="D83" s="41"/>
      <c r="E83" s="41"/>
      <c r="F83" s="41"/>
      <c r="G83" s="30">
        <f t="shared" si="3"/>
        <v>2</v>
      </c>
      <c r="H83" s="31" t="s">
        <v>238</v>
      </c>
      <c r="I83" s="29" t="s">
        <v>242</v>
      </c>
      <c r="J83" s="29" t="s">
        <v>220</v>
      </c>
      <c r="K83" s="31" t="s">
        <v>237</v>
      </c>
      <c r="L83" s="29"/>
      <c r="M83" s="31" t="s">
        <v>349</v>
      </c>
      <c r="N83" s="31" t="str">
        <f>'10.1'!O83</f>
        <v>http://минфин.забайкальскийкрай.рф/</v>
      </c>
      <c r="O83" s="81" t="str">
        <f>'10.1'!P83</f>
        <v>нет</v>
      </c>
    </row>
    <row r="84" spans="1:15" ht="15.75" customHeight="1">
      <c r="A84" s="24" t="s">
        <v>74</v>
      </c>
      <c r="B84" s="31" t="s">
        <v>139</v>
      </c>
      <c r="C84" s="41">
        <f t="shared" si="2"/>
        <v>2</v>
      </c>
      <c r="D84" s="41"/>
      <c r="E84" s="41"/>
      <c r="F84" s="41"/>
      <c r="G84" s="30">
        <f t="shared" si="3"/>
        <v>2</v>
      </c>
      <c r="H84" s="29" t="s">
        <v>239</v>
      </c>
      <c r="I84" s="29" t="s">
        <v>242</v>
      </c>
      <c r="J84" s="29" t="s">
        <v>220</v>
      </c>
      <c r="K84" s="31" t="s">
        <v>226</v>
      </c>
      <c r="L84" s="29"/>
      <c r="M84" s="31" t="s">
        <v>354</v>
      </c>
      <c r="N84" s="31" t="str">
        <f>'10.1'!O84</f>
        <v>http://minfin.krskstate.ru/</v>
      </c>
      <c r="O84" s="81" t="str">
        <f>'10.1'!P84</f>
        <v>нет</v>
      </c>
    </row>
    <row r="85" spans="1:15" ht="15.75" customHeight="1">
      <c r="A85" s="28" t="s">
        <v>75</v>
      </c>
      <c r="B85" s="31" t="s">
        <v>139</v>
      </c>
      <c r="C85" s="41">
        <f t="shared" si="2"/>
        <v>2</v>
      </c>
      <c r="D85" s="41"/>
      <c r="E85" s="41"/>
      <c r="F85" s="41"/>
      <c r="G85" s="30">
        <f t="shared" si="3"/>
        <v>2</v>
      </c>
      <c r="H85" s="29" t="s">
        <v>239</v>
      </c>
      <c r="I85" s="29" t="s">
        <v>242</v>
      </c>
      <c r="J85" s="29" t="s">
        <v>220</v>
      </c>
      <c r="K85" s="31" t="s">
        <v>226</v>
      </c>
      <c r="L85" s="29"/>
      <c r="M85" s="31" t="s">
        <v>361</v>
      </c>
      <c r="N85" s="31" t="str">
        <f>'10.1'!O85</f>
        <v>http://gfu.ru/</v>
      </c>
      <c r="O85" s="81" t="str">
        <f>'10.1'!P85</f>
        <v>http://openbudget.gfu.ru/</v>
      </c>
    </row>
    <row r="86" spans="1:15" s="7" customFormat="1" ht="15.75" customHeight="1">
      <c r="A86" s="28" t="s">
        <v>76</v>
      </c>
      <c r="B86" s="31" t="s">
        <v>139</v>
      </c>
      <c r="C86" s="41">
        <f t="shared" si="2"/>
        <v>2</v>
      </c>
      <c r="D86" s="41"/>
      <c r="E86" s="41"/>
      <c r="F86" s="41"/>
      <c r="G86" s="30">
        <f t="shared" si="3"/>
        <v>2</v>
      </c>
      <c r="H86" s="31" t="s">
        <v>359</v>
      </c>
      <c r="I86" s="29" t="s">
        <v>242</v>
      </c>
      <c r="J86" s="29" t="s">
        <v>220</v>
      </c>
      <c r="K86" s="31" t="s">
        <v>369</v>
      </c>
      <c r="L86" s="31"/>
      <c r="M86" s="31" t="s">
        <v>365</v>
      </c>
      <c r="N86" s="31" t="str">
        <f>'10.1'!O86</f>
        <v>http://www.ofukem.ru/</v>
      </c>
      <c r="O86" s="81" t="str">
        <f>'10.1'!P86</f>
        <v>нет</v>
      </c>
    </row>
    <row r="87" spans="1:15" ht="15.75" customHeight="1">
      <c r="A87" s="28" t="s">
        <v>77</v>
      </c>
      <c r="B87" s="31" t="s">
        <v>139</v>
      </c>
      <c r="C87" s="41">
        <f t="shared" si="2"/>
        <v>2</v>
      </c>
      <c r="D87" s="41"/>
      <c r="E87" s="41"/>
      <c r="F87" s="41"/>
      <c r="G87" s="30">
        <f t="shared" si="3"/>
        <v>2</v>
      </c>
      <c r="H87" s="31" t="s">
        <v>359</v>
      </c>
      <c r="I87" s="29" t="s">
        <v>242</v>
      </c>
      <c r="J87" s="29" t="s">
        <v>220</v>
      </c>
      <c r="K87" s="31" t="s">
        <v>369</v>
      </c>
      <c r="L87" s="29"/>
      <c r="M87" s="31" t="s">
        <v>385</v>
      </c>
      <c r="N87" s="31" t="str">
        <f>'10.1'!O87</f>
        <v>http://www.mfnso.nso.ru/</v>
      </c>
      <c r="O87" s="81" t="str">
        <f>'10.1'!P87</f>
        <v>нет</v>
      </c>
    </row>
    <row r="88" spans="1:15" s="7" customFormat="1" ht="15.75" customHeight="1">
      <c r="A88" s="24" t="s">
        <v>78</v>
      </c>
      <c r="B88" s="31" t="s">
        <v>139</v>
      </c>
      <c r="C88" s="41">
        <f t="shared" si="2"/>
        <v>2</v>
      </c>
      <c r="D88" s="30"/>
      <c r="E88" s="30"/>
      <c r="F88" s="30"/>
      <c r="G88" s="30">
        <f t="shared" si="3"/>
        <v>2</v>
      </c>
      <c r="H88" s="29" t="s">
        <v>239</v>
      </c>
      <c r="I88" s="29" t="s">
        <v>242</v>
      </c>
      <c r="J88" s="29" t="s">
        <v>220</v>
      </c>
      <c r="K88" s="31" t="s">
        <v>390</v>
      </c>
      <c r="L88" s="35"/>
      <c r="M88" s="31" t="s">
        <v>389</v>
      </c>
      <c r="N88" s="31" t="str">
        <f>'10.1'!O88</f>
        <v>http://mf.omskportal.ru/</v>
      </c>
      <c r="O88" s="81" t="str">
        <f>'10.1'!P88</f>
        <v>http://budget.omsk.ifinmon.ru/</v>
      </c>
    </row>
    <row r="89" spans="1:15" ht="15.75" customHeight="1">
      <c r="A89" s="28" t="s">
        <v>79</v>
      </c>
      <c r="B89" s="31" t="s">
        <v>139</v>
      </c>
      <c r="C89" s="41">
        <f t="shared" si="2"/>
        <v>2</v>
      </c>
      <c r="D89" s="41"/>
      <c r="E89" s="41"/>
      <c r="F89" s="41"/>
      <c r="G89" s="30">
        <f t="shared" si="3"/>
        <v>2</v>
      </c>
      <c r="H89" s="29" t="s">
        <v>239</v>
      </c>
      <c r="I89" s="29" t="s">
        <v>242</v>
      </c>
      <c r="J89" s="29" t="s">
        <v>220</v>
      </c>
      <c r="K89" s="31" t="s">
        <v>226</v>
      </c>
      <c r="L89" s="29"/>
      <c r="M89" s="31" t="s">
        <v>396</v>
      </c>
      <c r="N89" s="31" t="str">
        <f>'10.1'!O89</f>
        <v>http://www.findep.org/</v>
      </c>
      <c r="O89" s="81" t="str">
        <f>'10.1'!P89</f>
        <v>http://open.findep.org/ - не загружается</v>
      </c>
    </row>
    <row r="90" spans="1:15" ht="15.75" customHeight="1">
      <c r="A90" s="22" t="s">
        <v>80</v>
      </c>
      <c r="B90" s="34"/>
      <c r="C90" s="46"/>
      <c r="D90" s="46"/>
      <c r="E90" s="46"/>
      <c r="F90" s="46"/>
      <c r="G90" s="27"/>
      <c r="H90" s="26"/>
      <c r="I90" s="26"/>
      <c r="J90" s="26"/>
      <c r="K90" s="26"/>
      <c r="L90" s="26"/>
      <c r="M90" s="34"/>
      <c r="N90" s="34"/>
      <c r="O90" s="82"/>
    </row>
    <row r="91" spans="1:15" ht="15.75" customHeight="1">
      <c r="A91" s="28" t="s">
        <v>81</v>
      </c>
      <c r="B91" s="31" t="s">
        <v>139</v>
      </c>
      <c r="C91" s="41">
        <f t="shared" si="2"/>
        <v>2</v>
      </c>
      <c r="D91" s="41"/>
      <c r="E91" s="41"/>
      <c r="F91" s="41"/>
      <c r="G91" s="30">
        <f t="shared" si="3"/>
        <v>2</v>
      </c>
      <c r="H91" s="29" t="s">
        <v>225</v>
      </c>
      <c r="I91" s="29" t="s">
        <v>242</v>
      </c>
      <c r="J91" s="29" t="s">
        <v>220</v>
      </c>
      <c r="K91" s="31" t="s">
        <v>219</v>
      </c>
      <c r="L91" s="29"/>
      <c r="M91" s="31" t="s">
        <v>218</v>
      </c>
      <c r="N91" s="31" t="str">
        <f>'10.1'!O91</f>
        <v>https://minfin.sakha.gov.ru/</v>
      </c>
      <c r="O91" s="81" t="str">
        <f>'10.1'!P91</f>
        <v>http://budget.sakha.gov.ru/ebudget/Menu/Page/215</v>
      </c>
    </row>
    <row r="92" spans="1:15" ht="15.75" customHeight="1">
      <c r="A92" s="28" t="s">
        <v>82</v>
      </c>
      <c r="B92" s="31" t="s">
        <v>139</v>
      </c>
      <c r="C92" s="41">
        <f t="shared" si="2"/>
        <v>2</v>
      </c>
      <c r="D92" s="41"/>
      <c r="E92" s="41"/>
      <c r="F92" s="41"/>
      <c r="G92" s="30">
        <f t="shared" si="3"/>
        <v>2</v>
      </c>
      <c r="H92" s="29" t="s">
        <v>225</v>
      </c>
      <c r="I92" s="29" t="s">
        <v>242</v>
      </c>
      <c r="J92" s="29" t="s">
        <v>220</v>
      </c>
      <c r="K92" s="31" t="s">
        <v>219</v>
      </c>
      <c r="L92" s="29"/>
      <c r="M92" s="31" t="s">
        <v>229</v>
      </c>
      <c r="N92" s="31" t="str">
        <f>'10.1'!O92</f>
        <v>http://www.kamgov.ru/minfin</v>
      </c>
      <c r="O92" s="81" t="str">
        <f>'10.1'!P92</f>
        <v>http://openbudget.kamgov.ru/Dashboard#/main</v>
      </c>
    </row>
    <row r="93" spans="1:15" ht="15.75" customHeight="1">
      <c r="A93" s="28" t="s">
        <v>83</v>
      </c>
      <c r="B93" s="31" t="s">
        <v>139</v>
      </c>
      <c r="C93" s="41">
        <f t="shared" si="2"/>
        <v>2</v>
      </c>
      <c r="D93" s="41"/>
      <c r="E93" s="41"/>
      <c r="F93" s="41"/>
      <c r="G93" s="30">
        <f t="shared" si="3"/>
        <v>2</v>
      </c>
      <c r="H93" s="31" t="s">
        <v>238</v>
      </c>
      <c r="I93" s="29" t="s">
        <v>242</v>
      </c>
      <c r="J93" s="29" t="s">
        <v>220</v>
      </c>
      <c r="K93" s="31" t="s">
        <v>237</v>
      </c>
      <c r="L93" s="29"/>
      <c r="M93" s="31" t="s">
        <v>236</v>
      </c>
      <c r="N93" s="31" t="str">
        <f>'10.1'!O93</f>
        <v>http://primorsky.ru/authorities/executive-agencies/departments/finance/</v>
      </c>
      <c r="O93" s="81" t="str">
        <f>'10.1'!P93</f>
        <v>http://ebudget.primorsky.ru/Menu/Page/1</v>
      </c>
    </row>
    <row r="94" spans="1:15" ht="15.75" customHeight="1">
      <c r="A94" s="24" t="s">
        <v>84</v>
      </c>
      <c r="B94" s="31" t="s">
        <v>139</v>
      </c>
      <c r="C94" s="41">
        <f t="shared" si="2"/>
        <v>2</v>
      </c>
      <c r="D94" s="41">
        <v>0.5</v>
      </c>
      <c r="E94" s="41"/>
      <c r="F94" s="41"/>
      <c r="G94" s="30">
        <f t="shared" si="3"/>
        <v>1</v>
      </c>
      <c r="H94" s="29" t="s">
        <v>239</v>
      </c>
      <c r="I94" s="29" t="s">
        <v>242</v>
      </c>
      <c r="J94" s="29" t="s">
        <v>254</v>
      </c>
      <c r="K94" s="31" t="s">
        <v>226</v>
      </c>
      <c r="L94" s="31" t="s">
        <v>256</v>
      </c>
      <c r="M94" s="31" t="s">
        <v>255</v>
      </c>
      <c r="N94" s="31" t="str">
        <f>'10.1'!O94</f>
        <v>https://minfin.khabkrai.ru/portal/Menu/Page/1</v>
      </c>
      <c r="O94" s="81" t="str">
        <f>'10.1'!P94</f>
        <v>https://minfin.khabkrai.ru/civils/Menu/Page/1</v>
      </c>
    </row>
    <row r="95" spans="1:15" ht="15.75" customHeight="1">
      <c r="A95" s="28" t="s">
        <v>85</v>
      </c>
      <c r="B95" s="31" t="s">
        <v>139</v>
      </c>
      <c r="C95" s="41">
        <f t="shared" si="2"/>
        <v>2</v>
      </c>
      <c r="D95" s="41"/>
      <c r="E95" s="41"/>
      <c r="F95" s="41"/>
      <c r="G95" s="30">
        <f t="shared" si="3"/>
        <v>2</v>
      </c>
      <c r="H95" s="29" t="s">
        <v>239</v>
      </c>
      <c r="I95" s="29" t="s">
        <v>242</v>
      </c>
      <c r="J95" s="29" t="s">
        <v>220</v>
      </c>
      <c r="K95" s="31" t="s">
        <v>237</v>
      </c>
      <c r="L95" s="29"/>
      <c r="M95" s="31" t="s">
        <v>268</v>
      </c>
      <c r="N95" s="31" t="str">
        <f>'10.1'!O95</f>
        <v>http://www.fin.amurobl.ru/; http://www.amurobl.ru/wps/portal/Main/gov/iogv/ministry/fin/!ut/p/c5/04_SB8K8xLLM9MSSzPy8xBz9CP0os3gTAwN_RydDRwN_d3MDA09HHxfLEBdDYwM3A30v_aj0nPwkoEo_j_zcVP2C7EBFABA6iyY!/dl3/d3/L2dBISEvZ0FBIS9nQSEh/</v>
      </c>
      <c r="O95" s="81" t="str">
        <f>'10.1'!P95</f>
        <v>нет</v>
      </c>
    </row>
    <row r="96" spans="1:15" ht="15.75" customHeight="1">
      <c r="A96" s="28" t="s">
        <v>86</v>
      </c>
      <c r="B96" s="31" t="s">
        <v>139</v>
      </c>
      <c r="C96" s="41">
        <f t="shared" si="2"/>
        <v>2</v>
      </c>
      <c r="D96" s="41">
        <v>0.5</v>
      </c>
      <c r="E96" s="41"/>
      <c r="F96" s="41"/>
      <c r="G96" s="30">
        <f t="shared" si="3"/>
        <v>1</v>
      </c>
      <c r="H96" s="29" t="s">
        <v>225</v>
      </c>
      <c r="I96" s="29" t="s">
        <v>242</v>
      </c>
      <c r="J96" s="29" t="s">
        <v>254</v>
      </c>
      <c r="K96" s="31" t="s">
        <v>279</v>
      </c>
      <c r="L96" s="31"/>
      <c r="M96" s="31" t="s">
        <v>278</v>
      </c>
      <c r="N96" s="31" t="str">
        <f>'10.1'!O96</f>
        <v>http://minfin.49gov.ru/</v>
      </c>
      <c r="O96" s="81" t="str">
        <f>'10.1'!P96</f>
        <v>http://iis.minfin.49gov.ru/ebudget/Menu/Page/1</v>
      </c>
    </row>
    <row r="97" spans="1:15" ht="15.75" customHeight="1">
      <c r="A97" s="24" t="s">
        <v>87</v>
      </c>
      <c r="B97" s="31" t="s">
        <v>139</v>
      </c>
      <c r="C97" s="41">
        <f t="shared" si="2"/>
        <v>2</v>
      </c>
      <c r="D97" s="41"/>
      <c r="E97" s="41"/>
      <c r="F97" s="41"/>
      <c r="G97" s="30">
        <f t="shared" si="3"/>
        <v>2</v>
      </c>
      <c r="H97" s="29" t="s">
        <v>225</v>
      </c>
      <c r="I97" s="29" t="s">
        <v>242</v>
      </c>
      <c r="J97" s="29" t="s">
        <v>220</v>
      </c>
      <c r="K97" s="31" t="s">
        <v>219</v>
      </c>
      <c r="L97" s="87"/>
      <c r="M97" s="31" t="s">
        <v>282</v>
      </c>
      <c r="N97" s="31" t="str">
        <f>'10.1'!O97</f>
        <v>http://sakhminfin.ru/</v>
      </c>
      <c r="O97" s="81" t="str">
        <f>'10.1'!P97</f>
        <v>http://openbudget.sakhminfin.ru/Menu/Page/272</v>
      </c>
    </row>
    <row r="98" spans="1:15" s="89" customFormat="1" ht="15.75" customHeight="1">
      <c r="A98" s="28" t="s">
        <v>88</v>
      </c>
      <c r="B98" s="31" t="s">
        <v>139</v>
      </c>
      <c r="C98" s="41">
        <f t="shared" si="2"/>
        <v>2</v>
      </c>
      <c r="D98" s="88"/>
      <c r="E98" s="88"/>
      <c r="F98" s="88"/>
      <c r="G98" s="30">
        <f t="shared" si="3"/>
        <v>2</v>
      </c>
      <c r="H98" s="29" t="s">
        <v>225</v>
      </c>
      <c r="I98" s="29" t="s">
        <v>242</v>
      </c>
      <c r="J98" s="29" t="s">
        <v>220</v>
      </c>
      <c r="K98" s="31" t="s">
        <v>219</v>
      </c>
      <c r="L98" s="87"/>
      <c r="M98" s="31" t="s">
        <v>288</v>
      </c>
      <c r="N98" s="31" t="str">
        <f>'10.1'!O98</f>
        <v>http://www.eao.ru/isp-vlast/finansovoe-upravlenie-pravitelstva/</v>
      </c>
      <c r="O98" s="81" t="str">
        <f>'10.1'!P98</f>
        <v>нет</v>
      </c>
    </row>
    <row r="99" spans="1:15" s="91" customFormat="1" ht="15.75" customHeight="1">
      <c r="A99" s="28" t="s">
        <v>89</v>
      </c>
      <c r="B99" s="31" t="s">
        <v>176</v>
      </c>
      <c r="C99" s="41">
        <f t="shared" si="2"/>
        <v>0</v>
      </c>
      <c r="D99" s="41"/>
      <c r="E99" s="41"/>
      <c r="F99" s="41"/>
      <c r="G99" s="30">
        <f t="shared" si="3"/>
        <v>0</v>
      </c>
      <c r="H99" s="29" t="s">
        <v>294</v>
      </c>
      <c r="I99" s="29" t="s">
        <v>242</v>
      </c>
      <c r="J99" s="29" t="s">
        <v>220</v>
      </c>
      <c r="K99" s="31" t="s">
        <v>219</v>
      </c>
      <c r="L99" s="31" t="s">
        <v>990</v>
      </c>
      <c r="M99" s="31" t="s">
        <v>293</v>
      </c>
      <c r="N99" s="31" t="str">
        <f>'10.1'!O99</f>
        <v>http://чукотка.рф/power/administrative_setting/Dep_fin_ecom/</v>
      </c>
      <c r="O99" s="81" t="str">
        <f>'10.1'!P99</f>
        <v>нет</v>
      </c>
    </row>
    <row r="100" spans="1:15" ht="15">
      <c r="A100" s="15"/>
      <c r="B100" s="15"/>
      <c r="C100" s="15"/>
      <c r="D100" s="15"/>
      <c r="E100" s="15"/>
      <c r="F100" s="15"/>
      <c r="G100" s="32"/>
      <c r="H100" s="15"/>
      <c r="I100" s="98"/>
      <c r="J100" s="15"/>
      <c r="K100" s="15"/>
      <c r="L100" s="15"/>
      <c r="M100" s="101"/>
      <c r="N100" s="15"/>
      <c r="O100" s="15"/>
    </row>
    <row r="106" spans="1:14" ht="15">
      <c r="A106" s="8"/>
      <c r="B106" s="8"/>
      <c r="C106" s="8"/>
      <c r="D106" s="8"/>
      <c r="E106" s="8"/>
      <c r="F106" s="8"/>
      <c r="G106" s="9"/>
      <c r="H106" s="8"/>
      <c r="I106" s="99"/>
      <c r="J106" s="8"/>
      <c r="K106" s="8"/>
      <c r="L106" s="8"/>
      <c r="M106" s="102"/>
      <c r="N106" s="8"/>
    </row>
    <row r="110" spans="1:14" ht="15">
      <c r="A110" s="8"/>
      <c r="B110" s="8"/>
      <c r="C110" s="8"/>
      <c r="D110" s="8"/>
      <c r="E110" s="8"/>
      <c r="F110" s="8"/>
      <c r="G110" s="9"/>
      <c r="H110" s="8"/>
      <c r="I110" s="99"/>
      <c r="J110" s="8"/>
      <c r="K110" s="8"/>
      <c r="L110" s="8"/>
      <c r="M110" s="102"/>
      <c r="N110" s="8"/>
    </row>
    <row r="113" spans="1:14" ht="15">
      <c r="A113" s="8"/>
      <c r="B113" s="8"/>
      <c r="C113" s="8"/>
      <c r="D113" s="8"/>
      <c r="E113" s="8"/>
      <c r="F113" s="8"/>
      <c r="G113" s="9"/>
      <c r="H113" s="8"/>
      <c r="I113" s="99"/>
      <c r="J113" s="8"/>
      <c r="K113" s="8"/>
      <c r="L113" s="8"/>
      <c r="M113" s="102"/>
      <c r="N113" s="8"/>
    </row>
    <row r="117" spans="1:14" ht="15">
      <c r="A117" s="8"/>
      <c r="B117" s="8"/>
      <c r="C117" s="8"/>
      <c r="D117" s="8"/>
      <c r="E117" s="8"/>
      <c r="F117" s="8"/>
      <c r="G117" s="9"/>
      <c r="H117" s="8"/>
      <c r="I117" s="99"/>
      <c r="J117" s="8"/>
      <c r="K117" s="8"/>
      <c r="L117" s="8"/>
      <c r="M117" s="102"/>
      <c r="N117" s="8"/>
    </row>
    <row r="120" spans="1:14" ht="15">
      <c r="A120" s="8"/>
      <c r="B120" s="8"/>
      <c r="C120" s="8"/>
      <c r="D120" s="8"/>
      <c r="E120" s="8"/>
      <c r="F120" s="8"/>
      <c r="G120" s="9"/>
      <c r="H120" s="8"/>
      <c r="I120" s="99"/>
      <c r="J120" s="8"/>
      <c r="K120" s="8"/>
      <c r="L120" s="8"/>
      <c r="M120" s="102"/>
      <c r="N120" s="8"/>
    </row>
    <row r="124" spans="1:14" ht="15">
      <c r="A124" s="8"/>
      <c r="B124" s="8"/>
      <c r="C124" s="8"/>
      <c r="D124" s="8"/>
      <c r="E124" s="8"/>
      <c r="F124" s="8"/>
      <c r="G124" s="9"/>
      <c r="H124" s="8"/>
      <c r="I124" s="99"/>
      <c r="J124" s="8"/>
      <c r="K124" s="8"/>
      <c r="L124" s="8"/>
      <c r="M124" s="102"/>
      <c r="N124" s="8"/>
    </row>
  </sheetData>
  <sheetProtection/>
  <autoFilter ref="A7:O7"/>
  <mergeCells count="18">
    <mergeCell ref="G4:G6"/>
    <mergeCell ref="N4:N6"/>
    <mergeCell ref="K3:K6"/>
    <mergeCell ref="L3:L6"/>
    <mergeCell ref="M3:M6"/>
    <mergeCell ref="N3:O3"/>
    <mergeCell ref="O4:O6"/>
    <mergeCell ref="I3:I6"/>
    <mergeCell ref="A1:O1"/>
    <mergeCell ref="A2:O2"/>
    <mergeCell ref="A3:A6"/>
    <mergeCell ref="C3:G3"/>
    <mergeCell ref="H3:H6"/>
    <mergeCell ref="J3:J6"/>
    <mergeCell ref="C4:C6"/>
    <mergeCell ref="D4:D6"/>
    <mergeCell ref="E4:E6"/>
    <mergeCell ref="F4:F6"/>
  </mergeCells>
  <dataValidations count="3">
    <dataValidation type="list" allowBlank="1" showInputMessage="1" showErrorMessage="1" sqref="B8:B99">
      <formula1>$B$4:$B$6</formula1>
    </dataValidation>
    <dataValidation type="list" allowBlank="1" showInputMessage="1" showErrorMessage="1" sqref="L7:N7">
      <formula1>'10.3'!#REF!</formula1>
    </dataValidation>
    <dataValidation type="list" allowBlank="1" showInputMessage="1" showErrorMessage="1" sqref="B7:G7">
      <formula1>$B$5:$B$6</formula1>
    </dataValidation>
  </dataValidations>
  <hyperlinks>
    <hyperlink ref="M64" r:id="rId1" display="http://mf.nnov.ru/index.php?option=com_content&amp;view=article&amp;id=28&amp;Itemid=391"/>
    <hyperlink ref="M40" r:id="rId2" display="http://minfin.kalmregion.ru/deyatelnost/byudzhet-respubliki-kalmykiya/uchet-i-otchetnost/; "/>
    <hyperlink ref="M15" r:id="rId3" display="http://adm.rkursk.ru/index.php?id=693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0" r:id="rId4"/>
  <headerFooter>
    <oddFooter>&amp;C&amp;"Times New Roman,обычный"&amp;8&amp;A&amp;R&amp;P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4"/>
  <sheetViews>
    <sheetView zoomScalePageLayoutView="0" workbookViewId="0" topLeftCell="A1">
      <pane ySplit="7" topLeftCell="A34" activePane="bottomLeft" state="frozen"/>
      <selection pane="topLeft" activeCell="A1" sqref="A1"/>
      <selection pane="bottomLeft" activeCell="I46" sqref="I46"/>
    </sheetView>
  </sheetViews>
  <sheetFormatPr defaultColWidth="8.8515625" defaultRowHeight="15"/>
  <cols>
    <col min="1" max="1" width="33.421875" style="3" customWidth="1"/>
    <col min="2" max="2" width="50.57421875" style="3" customWidth="1"/>
    <col min="3" max="3" width="6.7109375" style="3" customWidth="1"/>
    <col min="4" max="4" width="7.7109375" style="3" customWidth="1"/>
    <col min="5" max="6" width="6.7109375" style="3" customWidth="1"/>
    <col min="7" max="7" width="6.7109375" style="10" customWidth="1"/>
    <col min="8" max="8" width="15.7109375" style="3" customWidth="1"/>
    <col min="9" max="10" width="13.7109375" style="3" customWidth="1"/>
    <col min="11" max="11" width="22.140625" style="3" customWidth="1"/>
    <col min="12" max="12" width="18.8515625" style="103" customWidth="1"/>
    <col min="13" max="13" width="26.57421875" style="3" customWidth="1"/>
    <col min="14" max="14" width="23.140625" style="1" customWidth="1"/>
    <col min="15" max="16384" width="8.8515625" style="1" customWidth="1"/>
  </cols>
  <sheetData>
    <row r="1" spans="1:14" s="5" customFormat="1" ht="22.5" customHeight="1">
      <c r="A1" s="144" t="s">
        <v>183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5"/>
    </row>
    <row r="2" spans="1:14" s="5" customFormat="1" ht="22.5" customHeight="1">
      <c r="A2" s="146" t="s">
        <v>1031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52.5" customHeight="1">
      <c r="A3" s="136" t="s">
        <v>102</v>
      </c>
      <c r="B3" s="111" t="s">
        <v>184</v>
      </c>
      <c r="C3" s="148" t="s">
        <v>185</v>
      </c>
      <c r="D3" s="149"/>
      <c r="E3" s="149"/>
      <c r="F3" s="149"/>
      <c r="G3" s="149"/>
      <c r="H3" s="136" t="s">
        <v>240</v>
      </c>
      <c r="I3" s="136" t="s">
        <v>186</v>
      </c>
      <c r="J3" s="136" t="s">
        <v>187</v>
      </c>
      <c r="K3" s="136" t="s">
        <v>110</v>
      </c>
      <c r="L3" s="136" t="s">
        <v>95</v>
      </c>
      <c r="M3" s="150" t="s">
        <v>115</v>
      </c>
      <c r="N3" s="151"/>
    </row>
    <row r="4" spans="1:14" ht="15" customHeight="1">
      <c r="A4" s="142"/>
      <c r="B4" s="33" t="s">
        <v>139</v>
      </c>
      <c r="C4" s="136" t="s">
        <v>98</v>
      </c>
      <c r="D4" s="136" t="s">
        <v>111</v>
      </c>
      <c r="E4" s="136" t="s">
        <v>112</v>
      </c>
      <c r="F4" s="136" t="s">
        <v>113</v>
      </c>
      <c r="G4" s="139" t="s">
        <v>103</v>
      </c>
      <c r="H4" s="142"/>
      <c r="I4" s="142"/>
      <c r="J4" s="142"/>
      <c r="K4" s="142"/>
      <c r="L4" s="142"/>
      <c r="M4" s="150" t="s">
        <v>179</v>
      </c>
      <c r="N4" s="150" t="s">
        <v>114</v>
      </c>
    </row>
    <row r="5" spans="1:14" ht="15" customHeight="1">
      <c r="A5" s="137"/>
      <c r="B5" s="33" t="s">
        <v>176</v>
      </c>
      <c r="C5" s="137"/>
      <c r="D5" s="137"/>
      <c r="E5" s="137"/>
      <c r="F5" s="137"/>
      <c r="G5" s="140"/>
      <c r="H5" s="137"/>
      <c r="I5" s="137"/>
      <c r="J5" s="137"/>
      <c r="K5" s="137"/>
      <c r="L5" s="137"/>
      <c r="M5" s="151"/>
      <c r="N5" s="151"/>
    </row>
    <row r="6" spans="1:14" s="6" customFormat="1" ht="15" customHeight="1">
      <c r="A6" s="138"/>
      <c r="B6" s="33" t="s">
        <v>222</v>
      </c>
      <c r="C6" s="138"/>
      <c r="D6" s="138"/>
      <c r="E6" s="138"/>
      <c r="F6" s="138"/>
      <c r="G6" s="141"/>
      <c r="H6" s="138"/>
      <c r="I6" s="138"/>
      <c r="J6" s="138"/>
      <c r="K6" s="138"/>
      <c r="L6" s="138"/>
      <c r="M6" s="151"/>
      <c r="N6" s="151"/>
    </row>
    <row r="7" spans="1:14" s="7" customFormat="1" ht="15.75" customHeight="1">
      <c r="A7" s="22" t="s">
        <v>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2"/>
      <c r="M7" s="23"/>
      <c r="N7" s="34"/>
    </row>
    <row r="8" spans="1:14" ht="15.75" customHeight="1">
      <c r="A8" s="24" t="s">
        <v>1</v>
      </c>
      <c r="B8" s="31" t="s">
        <v>139</v>
      </c>
      <c r="C8" s="41">
        <f>IF(B8="Да, опубликованы за все отчетные периоды",2,0)</f>
        <v>2</v>
      </c>
      <c r="D8" s="41"/>
      <c r="E8" s="41"/>
      <c r="F8" s="41"/>
      <c r="G8" s="30">
        <f>C8*(1-D8)*(1-E8)*(1-F8)</f>
        <v>2</v>
      </c>
      <c r="H8" s="29" t="s">
        <v>239</v>
      </c>
      <c r="I8" s="29" t="s">
        <v>220</v>
      </c>
      <c r="J8" s="31" t="s">
        <v>226</v>
      </c>
      <c r="K8" s="29"/>
      <c r="L8" s="31" t="s">
        <v>769</v>
      </c>
      <c r="M8" s="31" t="str">
        <f>'10.1'!O8</f>
        <v>http://beldepfin.ru/</v>
      </c>
      <c r="N8" s="81" t="str">
        <f>'10.1'!P8</f>
        <v>нет</v>
      </c>
    </row>
    <row r="9" spans="1:14" ht="15.75" customHeight="1">
      <c r="A9" s="24" t="s">
        <v>2</v>
      </c>
      <c r="B9" s="31" t="s">
        <v>139</v>
      </c>
      <c r="C9" s="41">
        <f aca="true" t="shared" si="0" ref="C9:C72">IF(B9="Да, опубликованы за все отчетные периоды",2,0)</f>
        <v>2</v>
      </c>
      <c r="D9" s="41"/>
      <c r="E9" s="41"/>
      <c r="F9" s="41"/>
      <c r="G9" s="30">
        <f aca="true" t="shared" si="1" ref="G9:G72">C9*(1-D9)*(1-E9)*(1-F9)</f>
        <v>2</v>
      </c>
      <c r="H9" s="29" t="s">
        <v>239</v>
      </c>
      <c r="I9" s="29" t="s">
        <v>220</v>
      </c>
      <c r="J9" s="31" t="s">
        <v>423</v>
      </c>
      <c r="K9" s="29"/>
      <c r="L9" s="31" t="s">
        <v>784</v>
      </c>
      <c r="M9" s="31" t="str">
        <f>'10.1'!O9</f>
        <v>http://budget.bryanskoblfin.ru/Show/Category/?ItemId=26</v>
      </c>
      <c r="N9" s="81" t="str">
        <f>'10.1'!P9</f>
        <v>нет</v>
      </c>
    </row>
    <row r="10" spans="1:14" ht="15.75" customHeight="1">
      <c r="A10" s="24" t="s">
        <v>3</v>
      </c>
      <c r="B10" s="31" t="s">
        <v>139</v>
      </c>
      <c r="C10" s="41">
        <f t="shared" si="0"/>
        <v>2</v>
      </c>
      <c r="D10" s="41"/>
      <c r="E10" s="41"/>
      <c r="F10" s="41"/>
      <c r="G10" s="30">
        <f t="shared" si="1"/>
        <v>2</v>
      </c>
      <c r="H10" s="29" t="s">
        <v>239</v>
      </c>
      <c r="I10" s="29" t="s">
        <v>220</v>
      </c>
      <c r="J10" s="31" t="s">
        <v>226</v>
      </c>
      <c r="K10" s="29"/>
      <c r="L10" s="31" t="s">
        <v>791</v>
      </c>
      <c r="M10" s="31" t="str">
        <f>'10.1'!O10</f>
        <v>http://dtf.avo.ru/</v>
      </c>
      <c r="N10" s="81" t="str">
        <f>'10.1'!P10</f>
        <v>нет</v>
      </c>
    </row>
    <row r="11" spans="1:14" ht="15.75" customHeight="1">
      <c r="A11" s="24" t="s">
        <v>4</v>
      </c>
      <c r="B11" s="31" t="s">
        <v>222</v>
      </c>
      <c r="C11" s="41">
        <f t="shared" si="0"/>
        <v>0</v>
      </c>
      <c r="D11" s="41"/>
      <c r="E11" s="41"/>
      <c r="F11" s="41"/>
      <c r="G11" s="30">
        <f t="shared" si="1"/>
        <v>0</v>
      </c>
      <c r="H11" s="29"/>
      <c r="I11" s="29"/>
      <c r="J11" s="29"/>
      <c r="K11" s="29"/>
      <c r="L11" s="31"/>
      <c r="M11" s="31" t="str">
        <f>'10.1'!O11</f>
        <v>http://www.gfu.vrn.ru/</v>
      </c>
      <c r="N11" s="81" t="str">
        <f>'10.1'!P11</f>
        <v>нет</v>
      </c>
    </row>
    <row r="12" spans="1:14" ht="15.75" customHeight="1">
      <c r="A12" s="24" t="s">
        <v>5</v>
      </c>
      <c r="B12" s="31" t="s">
        <v>139</v>
      </c>
      <c r="C12" s="41">
        <f t="shared" si="0"/>
        <v>2</v>
      </c>
      <c r="D12" s="41"/>
      <c r="E12" s="41"/>
      <c r="F12" s="41"/>
      <c r="G12" s="30">
        <f t="shared" si="1"/>
        <v>2</v>
      </c>
      <c r="H12" s="29" t="s">
        <v>239</v>
      </c>
      <c r="I12" s="29" t="s">
        <v>220</v>
      </c>
      <c r="J12" s="31" t="s">
        <v>226</v>
      </c>
      <c r="K12" s="29"/>
      <c r="L12" s="31" t="s">
        <v>805</v>
      </c>
      <c r="M12" s="31" t="str">
        <f>'10.1'!O12</f>
        <v>http://df.ivanovoobl.ru/</v>
      </c>
      <c r="N12" s="81" t="str">
        <f>'10.1'!P12</f>
        <v>нет</v>
      </c>
    </row>
    <row r="13" spans="1:14" ht="15.75" customHeight="1">
      <c r="A13" s="24" t="s">
        <v>6</v>
      </c>
      <c r="B13" s="31" t="s">
        <v>139</v>
      </c>
      <c r="C13" s="41">
        <f t="shared" si="0"/>
        <v>2</v>
      </c>
      <c r="D13" s="41"/>
      <c r="E13" s="41"/>
      <c r="F13" s="41"/>
      <c r="G13" s="30">
        <f t="shared" si="1"/>
        <v>2</v>
      </c>
      <c r="H13" s="29" t="s">
        <v>239</v>
      </c>
      <c r="I13" s="29" t="s">
        <v>220</v>
      </c>
      <c r="J13" s="31" t="s">
        <v>423</v>
      </c>
      <c r="K13" s="31"/>
      <c r="L13" s="31" t="s">
        <v>811</v>
      </c>
      <c r="M13" s="31" t="str">
        <f>'10.1'!O13</f>
        <v>http://www.admoblkaluga.ru/sub/finan/; http://www.admoblkaluga.ru/main/work/finances/</v>
      </c>
      <c r="N13" s="81" t="str">
        <f>'10.1'!P13</f>
        <v>нет</v>
      </c>
    </row>
    <row r="14" spans="1:14" ht="15.75" customHeight="1">
      <c r="A14" s="24" t="s">
        <v>7</v>
      </c>
      <c r="B14" s="31" t="s">
        <v>139</v>
      </c>
      <c r="C14" s="41">
        <f t="shared" si="0"/>
        <v>2</v>
      </c>
      <c r="D14" s="41"/>
      <c r="E14" s="41"/>
      <c r="F14" s="41"/>
      <c r="G14" s="30">
        <f t="shared" si="1"/>
        <v>2</v>
      </c>
      <c r="H14" s="29" t="s">
        <v>239</v>
      </c>
      <c r="I14" s="29" t="s">
        <v>220</v>
      </c>
      <c r="J14" s="31" t="s">
        <v>226</v>
      </c>
      <c r="K14" s="29"/>
      <c r="L14" s="31" t="s">
        <v>814</v>
      </c>
      <c r="M14" s="31" t="str">
        <f>'10.1'!O14</f>
        <v>http://depfin.adm44.ru/index.aspx</v>
      </c>
      <c r="N14" s="81" t="str">
        <f>'10.1'!P14</f>
        <v>http://nb44.ru/ (не актуализируется с 07.2016 г.)</v>
      </c>
    </row>
    <row r="15" spans="1:14" s="7" customFormat="1" ht="15.75" customHeight="1">
      <c r="A15" s="24" t="s">
        <v>8</v>
      </c>
      <c r="B15" s="31" t="s">
        <v>139</v>
      </c>
      <c r="C15" s="41">
        <f t="shared" si="0"/>
        <v>2</v>
      </c>
      <c r="D15" s="41"/>
      <c r="E15" s="41"/>
      <c r="F15" s="41"/>
      <c r="G15" s="30">
        <f t="shared" si="1"/>
        <v>2</v>
      </c>
      <c r="H15" s="29" t="s">
        <v>239</v>
      </c>
      <c r="I15" s="29" t="s">
        <v>220</v>
      </c>
      <c r="J15" s="31" t="s">
        <v>226</v>
      </c>
      <c r="K15" s="29"/>
      <c r="L15" s="31" t="s">
        <v>831</v>
      </c>
      <c r="M15" s="31" t="str">
        <f>'10.1'!O15</f>
        <v>http://adm.rkursk.ru/index.php?id=37</v>
      </c>
      <c r="N15" s="81" t="str">
        <f>'10.1'!P15</f>
        <v>нет</v>
      </c>
    </row>
    <row r="16" spans="1:14" s="7" customFormat="1" ht="15.75" customHeight="1">
      <c r="A16" s="24" t="s">
        <v>9</v>
      </c>
      <c r="B16" s="31" t="s">
        <v>176</v>
      </c>
      <c r="C16" s="41">
        <f t="shared" si="0"/>
        <v>0</v>
      </c>
      <c r="D16" s="41"/>
      <c r="E16" s="41"/>
      <c r="F16" s="41"/>
      <c r="G16" s="30">
        <f t="shared" si="1"/>
        <v>0</v>
      </c>
      <c r="H16" s="29" t="s">
        <v>294</v>
      </c>
      <c r="I16" s="29" t="s">
        <v>220</v>
      </c>
      <c r="J16" s="31" t="s">
        <v>226</v>
      </c>
      <c r="K16" s="31" t="s">
        <v>841</v>
      </c>
      <c r="L16" s="31" t="s">
        <v>844</v>
      </c>
      <c r="M16" s="31" t="str">
        <f>'10.1'!O16</f>
        <v>http://www.admlip.ru/economy/finances/</v>
      </c>
      <c r="N16" s="81" t="str">
        <f>'10.1'!P16</f>
        <v>http://ufin48.ru/Menu/Page/1</v>
      </c>
    </row>
    <row r="17" spans="1:14" ht="15.75" customHeight="1">
      <c r="A17" s="24" t="s">
        <v>10</v>
      </c>
      <c r="B17" s="31" t="s">
        <v>139</v>
      </c>
      <c r="C17" s="41">
        <f t="shared" si="0"/>
        <v>2</v>
      </c>
      <c r="D17" s="41"/>
      <c r="E17" s="41"/>
      <c r="F17" s="41"/>
      <c r="G17" s="30">
        <f t="shared" si="1"/>
        <v>2</v>
      </c>
      <c r="H17" s="29" t="s">
        <v>239</v>
      </c>
      <c r="I17" s="29" t="s">
        <v>220</v>
      </c>
      <c r="J17" s="31" t="s">
        <v>226</v>
      </c>
      <c r="K17" s="31" t="s">
        <v>852</v>
      </c>
      <c r="L17" s="81" t="s">
        <v>848</v>
      </c>
      <c r="M17" s="31" t="str">
        <f>'10.1'!O17</f>
        <v>http://mf.mosreg.ru/</v>
      </c>
      <c r="N17" s="81" t="str">
        <f>'10.1'!P17</f>
        <v>http://budget.mosreg.ru/</v>
      </c>
    </row>
    <row r="18" spans="1:14" ht="15.75" customHeight="1">
      <c r="A18" s="24" t="s">
        <v>11</v>
      </c>
      <c r="B18" s="31" t="s">
        <v>176</v>
      </c>
      <c r="C18" s="41">
        <f t="shared" si="0"/>
        <v>0</v>
      </c>
      <c r="D18" s="41">
        <v>0.5</v>
      </c>
      <c r="E18" s="41"/>
      <c r="F18" s="41"/>
      <c r="G18" s="30">
        <f t="shared" si="1"/>
        <v>0</v>
      </c>
      <c r="H18" s="29" t="s">
        <v>239</v>
      </c>
      <c r="I18" s="29" t="s">
        <v>254</v>
      </c>
      <c r="J18" s="31" t="s">
        <v>226</v>
      </c>
      <c r="K18" s="31" t="s">
        <v>861</v>
      </c>
      <c r="L18" s="31" t="s">
        <v>860</v>
      </c>
      <c r="M18" s="31" t="str">
        <f>'10.1'!O18</f>
        <v>http://orel-region.ru/index.php?head=20&amp;part=25</v>
      </c>
      <c r="N18" s="81" t="str">
        <f>'10.1'!P18</f>
        <v>нет</v>
      </c>
    </row>
    <row r="19" spans="1:14" ht="15.75" customHeight="1">
      <c r="A19" s="24" t="s">
        <v>12</v>
      </c>
      <c r="B19" s="31" t="s">
        <v>222</v>
      </c>
      <c r="C19" s="41">
        <f t="shared" si="0"/>
        <v>0</v>
      </c>
      <c r="D19" s="41"/>
      <c r="E19" s="41"/>
      <c r="F19" s="41"/>
      <c r="G19" s="30">
        <f t="shared" si="1"/>
        <v>0</v>
      </c>
      <c r="H19" s="29"/>
      <c r="I19" s="29"/>
      <c r="J19" s="29"/>
      <c r="K19" s="29"/>
      <c r="L19" s="31"/>
      <c r="M19" s="31" t="str">
        <f>'10.1'!O19</f>
        <v>http://minfin.ryazangov.ru/</v>
      </c>
      <c r="N19" s="81" t="str">
        <f>'10.1'!P19</f>
        <v>нет</v>
      </c>
    </row>
    <row r="20" spans="1:14" ht="15.75" customHeight="1">
      <c r="A20" s="24" t="s">
        <v>13</v>
      </c>
      <c r="B20" s="31" t="s">
        <v>222</v>
      </c>
      <c r="C20" s="41">
        <f t="shared" si="0"/>
        <v>0</v>
      </c>
      <c r="D20" s="41"/>
      <c r="E20" s="41"/>
      <c r="F20" s="41"/>
      <c r="G20" s="30">
        <f t="shared" si="1"/>
        <v>0</v>
      </c>
      <c r="H20" s="29"/>
      <c r="I20" s="29"/>
      <c r="J20" s="29"/>
      <c r="K20" s="29"/>
      <c r="L20" s="31"/>
      <c r="M20" s="31" t="str">
        <f>'10.1'!O20</f>
        <v>http://www.finsmol.ru/start</v>
      </c>
      <c r="N20" s="81" t="str">
        <f>'10.1'!P20</f>
        <v>нет</v>
      </c>
    </row>
    <row r="21" spans="1:14" ht="15.75" customHeight="1">
      <c r="A21" s="24" t="s">
        <v>14</v>
      </c>
      <c r="B21" s="31" t="s">
        <v>139</v>
      </c>
      <c r="C21" s="41">
        <f t="shared" si="0"/>
        <v>2</v>
      </c>
      <c r="D21" s="41"/>
      <c r="E21" s="41"/>
      <c r="F21" s="41"/>
      <c r="G21" s="30">
        <f t="shared" si="1"/>
        <v>2</v>
      </c>
      <c r="H21" s="29" t="s">
        <v>239</v>
      </c>
      <c r="I21" s="29" t="s">
        <v>220</v>
      </c>
      <c r="J21" s="31" t="s">
        <v>226</v>
      </c>
      <c r="K21" s="29"/>
      <c r="L21" s="31" t="s">
        <v>879</v>
      </c>
      <c r="M21" s="31" t="str">
        <f>'10.1'!O21</f>
        <v>http://fin.tmbreg.ru/</v>
      </c>
      <c r="N21" s="81" t="str">
        <f>'10.1'!P21</f>
        <v>нет</v>
      </c>
    </row>
    <row r="22" spans="1:14" ht="15.75" customHeight="1">
      <c r="A22" s="24" t="s">
        <v>15</v>
      </c>
      <c r="B22" s="31" t="s">
        <v>139</v>
      </c>
      <c r="C22" s="41">
        <f t="shared" si="0"/>
        <v>2</v>
      </c>
      <c r="D22" s="41"/>
      <c r="E22" s="41"/>
      <c r="F22" s="41"/>
      <c r="G22" s="30">
        <f t="shared" si="1"/>
        <v>2</v>
      </c>
      <c r="H22" s="29" t="s">
        <v>239</v>
      </c>
      <c r="I22" s="29" t="s">
        <v>220</v>
      </c>
      <c r="J22" s="31" t="s">
        <v>226</v>
      </c>
      <c r="K22" s="29"/>
      <c r="L22" s="31" t="s">
        <v>886</v>
      </c>
      <c r="M22" s="31" t="str">
        <f>'10.1'!O22</f>
        <v>http://www.tverfin.ru/</v>
      </c>
      <c r="N22" s="81" t="str">
        <f>'10.1'!P22</f>
        <v>http://portal.tverfin.ru/portal/Menu/Page/1</v>
      </c>
    </row>
    <row r="23" spans="1:14" ht="15.75" customHeight="1">
      <c r="A23" s="24" t="s">
        <v>16</v>
      </c>
      <c r="B23" s="31" t="s">
        <v>139</v>
      </c>
      <c r="C23" s="41">
        <f t="shared" si="0"/>
        <v>2</v>
      </c>
      <c r="D23" s="41"/>
      <c r="E23" s="41"/>
      <c r="F23" s="41"/>
      <c r="G23" s="30">
        <f t="shared" si="1"/>
        <v>2</v>
      </c>
      <c r="H23" s="29" t="s">
        <v>239</v>
      </c>
      <c r="I23" s="29" t="s">
        <v>220</v>
      </c>
      <c r="J23" s="31" t="s">
        <v>226</v>
      </c>
      <c r="K23" s="29"/>
      <c r="L23" s="31" t="s">
        <v>892</v>
      </c>
      <c r="M23" s="31" t="str">
        <f>'10.1'!O23</f>
        <v>http://minfin.tularegion.ru/</v>
      </c>
      <c r="N23" s="81" t="str">
        <f>'10.1'!P23</f>
        <v>http://dfto.ru/</v>
      </c>
    </row>
    <row r="24" spans="1:14" ht="15.75" customHeight="1">
      <c r="A24" s="24" t="s">
        <v>17</v>
      </c>
      <c r="B24" s="31" t="s">
        <v>139</v>
      </c>
      <c r="C24" s="41">
        <f t="shared" si="0"/>
        <v>2</v>
      </c>
      <c r="D24" s="41"/>
      <c r="E24" s="41"/>
      <c r="F24" s="41"/>
      <c r="G24" s="30">
        <f t="shared" si="1"/>
        <v>2</v>
      </c>
      <c r="H24" s="29" t="s">
        <v>899</v>
      </c>
      <c r="I24" s="31" t="s">
        <v>547</v>
      </c>
      <c r="J24" s="31" t="s">
        <v>226</v>
      </c>
      <c r="K24" s="29"/>
      <c r="L24" s="31" t="s">
        <v>898</v>
      </c>
      <c r="M24" s="31" t="str">
        <f>'10.1'!O24</f>
        <v>http://www.yarregion.ru/depts/depfin/default.aspx</v>
      </c>
      <c r="N24" s="81" t="str">
        <f>'10.1'!P24</f>
        <v>нет</v>
      </c>
    </row>
    <row r="25" spans="1:14" ht="15.75" customHeight="1">
      <c r="A25" s="24" t="s">
        <v>18</v>
      </c>
      <c r="B25" s="31" t="s">
        <v>139</v>
      </c>
      <c r="C25" s="41">
        <f t="shared" si="0"/>
        <v>2</v>
      </c>
      <c r="D25" s="41"/>
      <c r="E25" s="41"/>
      <c r="F25" s="41"/>
      <c r="G25" s="30">
        <f t="shared" si="1"/>
        <v>2</v>
      </c>
      <c r="H25" s="29" t="s">
        <v>239</v>
      </c>
      <c r="I25" s="29" t="s">
        <v>912</v>
      </c>
      <c r="J25" s="31" t="s">
        <v>451</v>
      </c>
      <c r="K25" s="31"/>
      <c r="L25" s="31" t="s">
        <v>911</v>
      </c>
      <c r="M25" s="31" t="str">
        <f>'10.1'!O25</f>
        <v>http://findep.mos.ru/</v>
      </c>
      <c r="N25" s="81" t="str">
        <f>'10.1'!P25</f>
        <v>http://budget.mos.ru/</v>
      </c>
    </row>
    <row r="26" spans="1:14" s="7" customFormat="1" ht="15.75" customHeight="1">
      <c r="A26" s="22" t="s">
        <v>19</v>
      </c>
      <c r="B26" s="45"/>
      <c r="C26" s="46"/>
      <c r="D26" s="27"/>
      <c r="E26" s="27"/>
      <c r="F26" s="27"/>
      <c r="G26" s="27"/>
      <c r="H26" s="25"/>
      <c r="I26" s="25"/>
      <c r="J26" s="25"/>
      <c r="K26" s="25"/>
      <c r="L26" s="45"/>
      <c r="M26" s="34"/>
      <c r="N26" s="82"/>
    </row>
    <row r="27" spans="1:14" ht="15.75" customHeight="1">
      <c r="A27" s="24" t="s">
        <v>20</v>
      </c>
      <c r="B27" s="31" t="s">
        <v>139</v>
      </c>
      <c r="C27" s="41">
        <f t="shared" si="0"/>
        <v>2</v>
      </c>
      <c r="D27" s="41"/>
      <c r="E27" s="41"/>
      <c r="F27" s="41"/>
      <c r="G27" s="30">
        <f t="shared" si="1"/>
        <v>2</v>
      </c>
      <c r="H27" s="29" t="s">
        <v>239</v>
      </c>
      <c r="I27" s="29" t="s">
        <v>220</v>
      </c>
      <c r="J27" s="31" t="s">
        <v>226</v>
      </c>
      <c r="K27" s="29"/>
      <c r="L27" s="31" t="s">
        <v>699</v>
      </c>
      <c r="M27" s="31" t="str">
        <f>'10.1'!O27</f>
        <v>http://minfin.karelia.ru/</v>
      </c>
      <c r="N27" s="81" t="str">
        <f>'10.1'!P27</f>
        <v>нет</v>
      </c>
    </row>
    <row r="28" spans="1:14" ht="15.75" customHeight="1">
      <c r="A28" s="28" t="s">
        <v>21</v>
      </c>
      <c r="B28" s="31" t="s">
        <v>139</v>
      </c>
      <c r="C28" s="41">
        <f t="shared" si="0"/>
        <v>2</v>
      </c>
      <c r="D28" s="41"/>
      <c r="E28" s="41"/>
      <c r="F28" s="41"/>
      <c r="G28" s="30">
        <f t="shared" si="1"/>
        <v>2</v>
      </c>
      <c r="H28" s="29" t="s">
        <v>239</v>
      </c>
      <c r="I28" s="29" t="s">
        <v>220</v>
      </c>
      <c r="J28" s="31" t="s">
        <v>226</v>
      </c>
      <c r="K28" s="29"/>
      <c r="L28" s="31" t="s">
        <v>701</v>
      </c>
      <c r="M28" s="31" t="str">
        <f>'10.1'!O28</f>
        <v>http://minfin.rkomi.ru/page/7746/</v>
      </c>
      <c r="N28" s="81" t="str">
        <f>'10.1'!P28</f>
        <v>нет</v>
      </c>
    </row>
    <row r="29" spans="1:14" ht="15.75" customHeight="1">
      <c r="A29" s="28" t="s">
        <v>22</v>
      </c>
      <c r="B29" s="31" t="s">
        <v>222</v>
      </c>
      <c r="C29" s="41">
        <f t="shared" si="0"/>
        <v>0</v>
      </c>
      <c r="D29" s="41"/>
      <c r="E29" s="41"/>
      <c r="F29" s="41"/>
      <c r="G29" s="30">
        <f t="shared" si="1"/>
        <v>0</v>
      </c>
      <c r="H29" s="29"/>
      <c r="I29" s="29"/>
      <c r="J29" s="29"/>
      <c r="K29" s="31" t="s">
        <v>709</v>
      </c>
      <c r="L29" s="31" t="s">
        <v>708</v>
      </c>
      <c r="M29" s="31" t="str">
        <f>'10.1'!O29</f>
        <v>http://dvinaland.ru/budget; http://dvinaland.ru/gov/-h3ffy732</v>
      </c>
      <c r="N29" s="81" t="str">
        <f>'10.1'!P29</f>
        <v>нет</v>
      </c>
    </row>
    <row r="30" spans="1:14" ht="15.75" customHeight="1">
      <c r="A30" s="28" t="s">
        <v>23</v>
      </c>
      <c r="B30" s="31" t="s">
        <v>139</v>
      </c>
      <c r="C30" s="41">
        <f t="shared" si="0"/>
        <v>2</v>
      </c>
      <c r="D30" s="41"/>
      <c r="E30" s="41"/>
      <c r="F30" s="41"/>
      <c r="G30" s="30">
        <f t="shared" si="1"/>
        <v>2</v>
      </c>
      <c r="H30" s="29" t="s">
        <v>239</v>
      </c>
      <c r="I30" s="29" t="s">
        <v>220</v>
      </c>
      <c r="J30" s="31" t="s">
        <v>226</v>
      </c>
      <c r="K30" s="29"/>
      <c r="L30" s="31" t="s">
        <v>713</v>
      </c>
      <c r="M30" s="31" t="str">
        <f>'10.1'!O30</f>
        <v>http://www.df35.ru/</v>
      </c>
      <c r="N30" s="81" t="str">
        <f>'10.1'!P30</f>
        <v>нет</v>
      </c>
    </row>
    <row r="31" spans="1:14" ht="15.75" customHeight="1">
      <c r="A31" s="28" t="s">
        <v>24</v>
      </c>
      <c r="B31" s="31" t="s">
        <v>222</v>
      </c>
      <c r="C31" s="41">
        <f t="shared" si="0"/>
        <v>0</v>
      </c>
      <c r="D31" s="41"/>
      <c r="E31" s="41"/>
      <c r="F31" s="41"/>
      <c r="G31" s="30">
        <f t="shared" si="1"/>
        <v>0</v>
      </c>
      <c r="H31" s="29"/>
      <c r="I31" s="29"/>
      <c r="J31" s="29"/>
      <c r="K31" s="29"/>
      <c r="L31" s="31"/>
      <c r="M31" s="31" t="str">
        <f>'10.1'!O31</f>
        <v>http://www.minfin39.ru/index.php</v>
      </c>
      <c r="N31" s="81" t="str">
        <f>'10.1'!P31</f>
        <v>нет</v>
      </c>
    </row>
    <row r="32" spans="1:14" ht="15.75" customHeight="1">
      <c r="A32" s="24" t="s">
        <v>25</v>
      </c>
      <c r="B32" s="31" t="s">
        <v>139</v>
      </c>
      <c r="C32" s="41">
        <f t="shared" si="0"/>
        <v>2</v>
      </c>
      <c r="D32" s="41"/>
      <c r="E32" s="41">
        <v>0.5</v>
      </c>
      <c r="F32" s="41"/>
      <c r="G32" s="30">
        <f t="shared" si="1"/>
        <v>1</v>
      </c>
      <c r="H32" s="29" t="s">
        <v>239</v>
      </c>
      <c r="I32" s="29" t="s">
        <v>220</v>
      </c>
      <c r="J32" s="31" t="s">
        <v>226</v>
      </c>
      <c r="K32" s="31" t="s">
        <v>930</v>
      </c>
      <c r="L32" s="81" t="s">
        <v>731</v>
      </c>
      <c r="M32" s="31" t="str">
        <f>'10.1'!O32</f>
        <v>http://finance.lenobl.ru/</v>
      </c>
      <c r="N32" s="81" t="str">
        <f>'10.1'!P32</f>
        <v>http://budget.lenobl.ru/new/</v>
      </c>
    </row>
    <row r="33" spans="1:14" s="7" customFormat="1" ht="15.75" customHeight="1">
      <c r="A33" s="24" t="s">
        <v>26</v>
      </c>
      <c r="B33" s="31" t="s">
        <v>139</v>
      </c>
      <c r="C33" s="41">
        <f t="shared" si="0"/>
        <v>2</v>
      </c>
      <c r="D33" s="41"/>
      <c r="E33" s="41"/>
      <c r="F33" s="41"/>
      <c r="G33" s="30">
        <f t="shared" si="1"/>
        <v>2</v>
      </c>
      <c r="H33" s="29" t="s">
        <v>239</v>
      </c>
      <c r="I33" s="29" t="s">
        <v>220</v>
      </c>
      <c r="J33" s="31" t="s">
        <v>226</v>
      </c>
      <c r="K33" s="29"/>
      <c r="L33" s="31" t="s">
        <v>737</v>
      </c>
      <c r="M33" s="31" t="str">
        <f>'10.1'!O33</f>
        <v>http://minfin.gov-murman.ru/</v>
      </c>
      <c r="N33" s="81" t="str">
        <f>'10.1'!P33</f>
        <v>http://b4u.gov-murman.ru/index.php#idMenu=1</v>
      </c>
    </row>
    <row r="34" spans="1:14" ht="15.75" customHeight="1">
      <c r="A34" s="24" t="s">
        <v>27</v>
      </c>
      <c r="B34" s="31" t="s">
        <v>139</v>
      </c>
      <c r="C34" s="41">
        <f t="shared" si="0"/>
        <v>2</v>
      </c>
      <c r="D34" s="41"/>
      <c r="E34" s="41"/>
      <c r="F34" s="41"/>
      <c r="G34" s="30">
        <f t="shared" si="1"/>
        <v>2</v>
      </c>
      <c r="H34" s="29" t="s">
        <v>239</v>
      </c>
      <c r="I34" s="29" t="s">
        <v>220</v>
      </c>
      <c r="J34" s="31" t="s">
        <v>226</v>
      </c>
      <c r="K34" s="29"/>
      <c r="L34" s="31" t="s">
        <v>746</v>
      </c>
      <c r="M34" s="31" t="str">
        <f>'10.1'!O34</f>
        <v>http://novkfo.ru/</v>
      </c>
      <c r="N34" s="81" t="str">
        <f>'10.1'!P34</f>
        <v>http://portal.novkfo.ru/Menu/Page/1</v>
      </c>
    </row>
    <row r="35" spans="1:14" ht="15.75" customHeight="1">
      <c r="A35" s="28" t="s">
        <v>28</v>
      </c>
      <c r="B35" s="31" t="s">
        <v>222</v>
      </c>
      <c r="C35" s="41">
        <f t="shared" si="0"/>
        <v>0</v>
      </c>
      <c r="D35" s="41"/>
      <c r="E35" s="41"/>
      <c r="F35" s="41"/>
      <c r="G35" s="30">
        <f t="shared" si="1"/>
        <v>0</v>
      </c>
      <c r="H35" s="29"/>
      <c r="I35" s="29"/>
      <c r="J35" s="29"/>
      <c r="K35" s="29"/>
      <c r="L35" s="31"/>
      <c r="M35" s="31" t="str">
        <f>'10.1'!O35</f>
        <v>http://finance.pskov.ru/</v>
      </c>
      <c r="N35" s="81" t="str">
        <f>'10.1'!P35</f>
        <v>нет</v>
      </c>
    </row>
    <row r="36" spans="1:14" ht="15.75" customHeight="1">
      <c r="A36" s="28" t="s">
        <v>29</v>
      </c>
      <c r="B36" s="31" t="s">
        <v>139</v>
      </c>
      <c r="C36" s="41">
        <f t="shared" si="0"/>
        <v>2</v>
      </c>
      <c r="D36" s="41"/>
      <c r="E36" s="41"/>
      <c r="F36" s="41"/>
      <c r="G36" s="30">
        <f t="shared" si="1"/>
        <v>2</v>
      </c>
      <c r="H36" s="29" t="s">
        <v>225</v>
      </c>
      <c r="I36" s="31" t="s">
        <v>752</v>
      </c>
      <c r="J36" s="31" t="s">
        <v>226</v>
      </c>
      <c r="K36" s="29"/>
      <c r="L36" s="31" t="s">
        <v>762</v>
      </c>
      <c r="M36" s="31" t="str">
        <f>'10.1'!O36</f>
        <v>http://www.fincom.spb.ru/cf/main.htm</v>
      </c>
      <c r="N36" s="81" t="str">
        <f>'10.1'!P36</f>
        <v>нет</v>
      </c>
    </row>
    <row r="37" spans="1:14" ht="15.75" customHeight="1">
      <c r="A37" s="24" t="s">
        <v>30</v>
      </c>
      <c r="B37" s="31" t="s">
        <v>139</v>
      </c>
      <c r="C37" s="41">
        <f t="shared" si="0"/>
        <v>2</v>
      </c>
      <c r="D37" s="41"/>
      <c r="E37" s="41"/>
      <c r="F37" s="41">
        <v>0.5</v>
      </c>
      <c r="G37" s="30">
        <f t="shared" si="1"/>
        <v>1</v>
      </c>
      <c r="H37" s="29" t="s">
        <v>239</v>
      </c>
      <c r="I37" s="29" t="s">
        <v>220</v>
      </c>
      <c r="J37" s="31" t="s">
        <v>226</v>
      </c>
      <c r="K37" s="31" t="s">
        <v>937</v>
      </c>
      <c r="L37" s="31" t="s">
        <v>765</v>
      </c>
      <c r="M37" s="31" t="str">
        <f>'10.1'!O37</f>
        <v>http://dfei.adm-nao.ru/</v>
      </c>
      <c r="N37" s="81" t="str">
        <f>'10.1'!P37</f>
        <v>нет</v>
      </c>
    </row>
    <row r="38" spans="1:14" s="7" customFormat="1" ht="15.75" customHeight="1">
      <c r="A38" s="22" t="s">
        <v>31</v>
      </c>
      <c r="B38" s="45"/>
      <c r="C38" s="46"/>
      <c r="D38" s="27"/>
      <c r="E38" s="27"/>
      <c r="F38" s="27"/>
      <c r="G38" s="27"/>
      <c r="H38" s="25"/>
      <c r="I38" s="25"/>
      <c r="J38" s="25"/>
      <c r="K38" s="25"/>
      <c r="L38" s="45"/>
      <c r="M38" s="34"/>
      <c r="N38" s="82"/>
    </row>
    <row r="39" spans="1:14" ht="15.75" customHeight="1">
      <c r="A39" s="24" t="s">
        <v>32</v>
      </c>
      <c r="B39" s="31" t="s">
        <v>139</v>
      </c>
      <c r="C39" s="41">
        <f t="shared" si="0"/>
        <v>2</v>
      </c>
      <c r="D39" s="41"/>
      <c r="E39" s="41"/>
      <c r="F39" s="41"/>
      <c r="G39" s="30">
        <f t="shared" si="1"/>
        <v>2</v>
      </c>
      <c r="H39" s="29" t="s">
        <v>225</v>
      </c>
      <c r="I39" s="31" t="s">
        <v>547</v>
      </c>
      <c r="J39" s="31" t="s">
        <v>226</v>
      </c>
      <c r="K39" s="29"/>
      <c r="L39" s="31" t="s">
        <v>614</v>
      </c>
      <c r="M39" s="31" t="str">
        <f>'10.1'!O39</f>
        <v>http://www.minfin01-maykop.ru/Menu/Page/1</v>
      </c>
      <c r="N39" s="81" t="str">
        <f>'10.1'!P39</f>
        <v>нет</v>
      </c>
    </row>
    <row r="40" spans="1:18" ht="15.75" customHeight="1">
      <c r="A40" s="24" t="s">
        <v>33</v>
      </c>
      <c r="B40" s="31" t="s">
        <v>222</v>
      </c>
      <c r="C40" s="41">
        <f t="shared" si="0"/>
        <v>0</v>
      </c>
      <c r="D40" s="41"/>
      <c r="E40" s="41"/>
      <c r="F40" s="41"/>
      <c r="G40" s="30">
        <f t="shared" si="1"/>
        <v>0</v>
      </c>
      <c r="H40" s="29"/>
      <c r="I40" s="29"/>
      <c r="J40" s="29"/>
      <c r="K40" s="29"/>
      <c r="L40" s="31"/>
      <c r="M40" s="31" t="str">
        <f>'10.1'!O40</f>
        <v>http://minfin.kalmregion.ru/; http://10.r08.z8.ru/ (предыдущая версия сайта)</v>
      </c>
      <c r="N40" s="81" t="str">
        <f>'10.1'!P40</f>
        <v>нет</v>
      </c>
      <c r="R40" s="12"/>
    </row>
    <row r="41" spans="1:18" ht="15.75" customHeight="1">
      <c r="A41" s="24" t="s">
        <v>100</v>
      </c>
      <c r="B41" s="31" t="s">
        <v>222</v>
      </c>
      <c r="C41" s="41">
        <f t="shared" si="0"/>
        <v>0</v>
      </c>
      <c r="D41" s="41"/>
      <c r="E41" s="41"/>
      <c r="F41" s="41"/>
      <c r="G41" s="30">
        <f t="shared" si="1"/>
        <v>0</v>
      </c>
      <c r="H41" s="29"/>
      <c r="I41" s="29"/>
      <c r="J41" s="29"/>
      <c r="K41" s="29"/>
      <c r="L41" s="31"/>
      <c r="M41" s="31" t="str">
        <f>'10.1'!O41</f>
        <v>http://minfin.rk.gov.ru/</v>
      </c>
      <c r="N41" s="81" t="str">
        <f>'10.1'!P41</f>
        <v>нет</v>
      </c>
      <c r="R41" s="13"/>
    </row>
    <row r="42" spans="1:18" ht="15.75" customHeight="1">
      <c r="A42" s="24" t="s">
        <v>34</v>
      </c>
      <c r="B42" s="31" t="s">
        <v>139</v>
      </c>
      <c r="C42" s="41">
        <f t="shared" si="0"/>
        <v>2</v>
      </c>
      <c r="D42" s="41"/>
      <c r="E42" s="41"/>
      <c r="F42" s="41"/>
      <c r="G42" s="30">
        <f t="shared" si="1"/>
        <v>2</v>
      </c>
      <c r="H42" s="29" t="s">
        <v>225</v>
      </c>
      <c r="I42" s="29" t="s">
        <v>220</v>
      </c>
      <c r="J42" s="31" t="s">
        <v>226</v>
      </c>
      <c r="K42" s="29"/>
      <c r="L42" s="31" t="s">
        <v>641</v>
      </c>
      <c r="M42" s="31" t="str">
        <f>'10.1'!O42</f>
        <v>http://www.minfinkubani.ru/</v>
      </c>
      <c r="N42" s="81" t="str">
        <f>'10.1'!P42</f>
        <v>http://бюджеткубани.рф/</v>
      </c>
      <c r="R42" s="12"/>
    </row>
    <row r="43" spans="1:18" ht="15.75" customHeight="1">
      <c r="A43" s="24" t="s">
        <v>35</v>
      </c>
      <c r="B43" s="31" t="s">
        <v>139</v>
      </c>
      <c r="C43" s="41">
        <f t="shared" si="0"/>
        <v>2</v>
      </c>
      <c r="D43" s="41"/>
      <c r="E43" s="41"/>
      <c r="F43" s="41"/>
      <c r="G43" s="30">
        <f t="shared" si="1"/>
        <v>2</v>
      </c>
      <c r="H43" s="29" t="s">
        <v>239</v>
      </c>
      <c r="I43" s="29" t="s">
        <v>220</v>
      </c>
      <c r="J43" s="31" t="s">
        <v>226</v>
      </c>
      <c r="K43" s="29"/>
      <c r="L43" s="31" t="s">
        <v>653</v>
      </c>
      <c r="M43" s="31" t="str">
        <f>'10.1'!O43</f>
        <v>https://minfin.astrobl.ru/node</v>
      </c>
      <c r="N43" s="81" t="str">
        <f>'10.1'!P43</f>
        <v>нет</v>
      </c>
      <c r="R43" s="12"/>
    </row>
    <row r="44" spans="1:18" ht="15.75" customHeight="1">
      <c r="A44" s="24" t="s">
        <v>36</v>
      </c>
      <c r="B44" s="31" t="s">
        <v>139</v>
      </c>
      <c r="C44" s="41">
        <f t="shared" si="0"/>
        <v>2</v>
      </c>
      <c r="D44" s="41"/>
      <c r="E44" s="41"/>
      <c r="F44" s="41"/>
      <c r="G44" s="30">
        <f t="shared" si="1"/>
        <v>2</v>
      </c>
      <c r="H44" s="29" t="s">
        <v>239</v>
      </c>
      <c r="I44" s="29" t="s">
        <v>296</v>
      </c>
      <c r="J44" s="31" t="s">
        <v>451</v>
      </c>
      <c r="K44" s="29"/>
      <c r="L44" s="81" t="s">
        <v>670</v>
      </c>
      <c r="M44" s="31" t="str">
        <f>'10.1'!O44</f>
        <v>http://volgafin.volganet.ru/</v>
      </c>
      <c r="N44" s="81" t="str">
        <f>'10.1'!P44</f>
        <v>http://www.minfin34.ru/</v>
      </c>
      <c r="R44" s="12"/>
    </row>
    <row r="45" spans="1:18" s="7" customFormat="1" ht="15.75" customHeight="1">
      <c r="A45" s="28" t="s">
        <v>37</v>
      </c>
      <c r="B45" s="31" t="s">
        <v>139</v>
      </c>
      <c r="C45" s="41">
        <f t="shared" si="0"/>
        <v>2</v>
      </c>
      <c r="D45" s="30"/>
      <c r="E45" s="30"/>
      <c r="F45" s="41">
        <v>0.5</v>
      </c>
      <c r="G45" s="30">
        <f t="shared" si="1"/>
        <v>1</v>
      </c>
      <c r="H45" s="29" t="s">
        <v>239</v>
      </c>
      <c r="I45" s="29" t="s">
        <v>220</v>
      </c>
      <c r="J45" s="31" t="s">
        <v>226</v>
      </c>
      <c r="K45" s="31" t="s">
        <v>943</v>
      </c>
      <c r="L45" s="81" t="s">
        <v>675</v>
      </c>
      <c r="M45" s="31" t="str">
        <f>'10.1'!O45</f>
        <v>http://www.minfin.donland.ru/</v>
      </c>
      <c r="N45" s="81" t="str">
        <f>'10.1'!P45</f>
        <v>http://minfin.donland.ru:8088/</v>
      </c>
      <c r="R45" s="13"/>
    </row>
    <row r="46" spans="1:18" ht="15.75" customHeight="1">
      <c r="A46" s="24" t="s">
        <v>101</v>
      </c>
      <c r="B46" s="31" t="s">
        <v>176</v>
      </c>
      <c r="C46" s="41">
        <f t="shared" si="0"/>
        <v>0</v>
      </c>
      <c r="D46" s="41"/>
      <c r="E46" s="41"/>
      <c r="F46" s="41"/>
      <c r="G46" s="30">
        <f t="shared" si="1"/>
        <v>0</v>
      </c>
      <c r="H46" s="29" t="s">
        <v>689</v>
      </c>
      <c r="I46" s="31" t="s">
        <v>645</v>
      </c>
      <c r="J46" s="31" t="s">
        <v>226</v>
      </c>
      <c r="K46" s="31" t="s">
        <v>950</v>
      </c>
      <c r="L46" s="81" t="s">
        <v>688</v>
      </c>
      <c r="M46" s="31" t="str">
        <f>'10.1'!O46</f>
        <v>http://sevastopol.gov.ru/</v>
      </c>
      <c r="N46" s="81" t="str">
        <f>'10.1'!P46</f>
        <v>http://www.ob.sev.gov.ru/</v>
      </c>
      <c r="R46" s="13"/>
    </row>
    <row r="47" spans="1:18" ht="15.75" customHeight="1">
      <c r="A47" s="22" t="s">
        <v>38</v>
      </c>
      <c r="B47" s="34"/>
      <c r="C47" s="46"/>
      <c r="D47" s="46"/>
      <c r="E47" s="46"/>
      <c r="F47" s="46"/>
      <c r="G47" s="27"/>
      <c r="H47" s="26"/>
      <c r="I47" s="26"/>
      <c r="J47" s="26"/>
      <c r="K47" s="26"/>
      <c r="L47" s="34"/>
      <c r="M47" s="34"/>
      <c r="N47" s="82"/>
      <c r="R47" s="12"/>
    </row>
    <row r="48" spans="1:18" ht="15.75" customHeight="1">
      <c r="A48" s="24" t="s">
        <v>39</v>
      </c>
      <c r="B48" s="31" t="s">
        <v>222</v>
      </c>
      <c r="C48" s="41">
        <f t="shared" si="0"/>
        <v>0</v>
      </c>
      <c r="D48" s="41"/>
      <c r="E48" s="41"/>
      <c r="F48" s="41"/>
      <c r="G48" s="30">
        <f t="shared" si="1"/>
        <v>0</v>
      </c>
      <c r="H48" s="29"/>
      <c r="I48" s="29"/>
      <c r="J48" s="29"/>
      <c r="K48" s="29"/>
      <c r="L48" s="31"/>
      <c r="M48" s="31" t="str">
        <f>'10.1'!O48</f>
        <v>http://minfin.e-dag.ru/</v>
      </c>
      <c r="N48" s="81" t="str">
        <f>'10.1'!P48</f>
        <v>http://portal.minfinrd.ru/Menu/Page/1 не загружается</v>
      </c>
      <c r="R48" s="13"/>
    </row>
    <row r="49" spans="1:18" ht="15.75" customHeight="1">
      <c r="A49" s="24" t="s">
        <v>40</v>
      </c>
      <c r="B49" s="31" t="s">
        <v>222</v>
      </c>
      <c r="C49" s="41">
        <f t="shared" si="0"/>
        <v>0</v>
      </c>
      <c r="D49" s="41"/>
      <c r="E49" s="41"/>
      <c r="F49" s="41"/>
      <c r="G49" s="30">
        <f t="shared" si="1"/>
        <v>0</v>
      </c>
      <c r="H49" s="29"/>
      <c r="I49" s="29"/>
      <c r="J49" s="29"/>
      <c r="K49" s="29"/>
      <c r="L49" s="31"/>
      <c r="M49" s="31" t="str">
        <f>'10.1'!O49</f>
        <v>http://mfri.ru/</v>
      </c>
      <c r="N49" s="81" t="str">
        <f>'10.1'!P49</f>
        <v>нет</v>
      </c>
      <c r="R49" s="13"/>
    </row>
    <row r="50" spans="1:18" ht="15.75" customHeight="1">
      <c r="A50" s="24" t="s">
        <v>41</v>
      </c>
      <c r="B50" s="31" t="s">
        <v>139</v>
      </c>
      <c r="C50" s="41">
        <f t="shared" si="0"/>
        <v>2</v>
      </c>
      <c r="D50" s="41"/>
      <c r="E50" s="41"/>
      <c r="F50" s="41"/>
      <c r="G50" s="30">
        <f t="shared" si="1"/>
        <v>2</v>
      </c>
      <c r="H50" s="29" t="s">
        <v>239</v>
      </c>
      <c r="I50" s="29" t="s">
        <v>220</v>
      </c>
      <c r="J50" s="31" t="s">
        <v>226</v>
      </c>
      <c r="K50" s="29"/>
      <c r="L50" s="31" t="s">
        <v>568</v>
      </c>
      <c r="M50" s="31" t="str">
        <f>'10.1'!O50</f>
        <v>http://pravitelstvo.kbr.ru/oigv/minfin/</v>
      </c>
      <c r="N50" s="81" t="str">
        <f>'10.1'!P50</f>
        <v>нет</v>
      </c>
      <c r="R50" s="12"/>
    </row>
    <row r="51" spans="1:18" ht="15.75" customHeight="1">
      <c r="A51" s="24" t="s">
        <v>42</v>
      </c>
      <c r="B51" s="31" t="s">
        <v>176</v>
      </c>
      <c r="C51" s="41">
        <f t="shared" si="0"/>
        <v>0</v>
      </c>
      <c r="D51" s="41"/>
      <c r="E51" s="41"/>
      <c r="F51" s="41"/>
      <c r="G51" s="30">
        <f t="shared" si="1"/>
        <v>0</v>
      </c>
      <c r="H51" s="29" t="s">
        <v>294</v>
      </c>
      <c r="I51" s="29" t="s">
        <v>220</v>
      </c>
      <c r="J51" s="31" t="s">
        <v>226</v>
      </c>
      <c r="K51" s="31" t="s">
        <v>585</v>
      </c>
      <c r="L51" s="31" t="s">
        <v>582</v>
      </c>
      <c r="M51" s="31" t="str">
        <f>'10.1'!O51</f>
        <v>http://minfin09.ru/</v>
      </c>
      <c r="N51" s="81" t="str">
        <f>'10.1'!P51</f>
        <v>нет</v>
      </c>
      <c r="R51" s="13"/>
    </row>
    <row r="52" spans="1:18" s="7" customFormat="1" ht="15.75" customHeight="1">
      <c r="A52" s="28" t="s">
        <v>92</v>
      </c>
      <c r="B52" s="31" t="s">
        <v>222</v>
      </c>
      <c r="C52" s="41">
        <f t="shared" si="0"/>
        <v>0</v>
      </c>
      <c r="D52" s="41"/>
      <c r="E52" s="41"/>
      <c r="F52" s="41"/>
      <c r="G52" s="30">
        <f t="shared" si="1"/>
        <v>0</v>
      </c>
      <c r="H52" s="29"/>
      <c r="I52" s="29"/>
      <c r="J52" s="29"/>
      <c r="K52" s="29"/>
      <c r="L52" s="31"/>
      <c r="M52" s="31" t="str">
        <f>'10.1'!O52</f>
        <v>http://mfrno-a.ru/</v>
      </c>
      <c r="N52" s="81" t="str">
        <f>'10.1'!P52</f>
        <v>нет</v>
      </c>
      <c r="R52" s="13"/>
    </row>
    <row r="53" spans="1:18" s="7" customFormat="1" ht="15.75" customHeight="1">
      <c r="A53" s="24" t="s">
        <v>43</v>
      </c>
      <c r="B53" s="31" t="s">
        <v>139</v>
      </c>
      <c r="C53" s="41">
        <f t="shared" si="0"/>
        <v>2</v>
      </c>
      <c r="D53" s="30"/>
      <c r="E53" s="30"/>
      <c r="F53" s="41">
        <v>0.5</v>
      </c>
      <c r="G53" s="30">
        <f t="shared" si="1"/>
        <v>1</v>
      </c>
      <c r="H53" s="29" t="s">
        <v>239</v>
      </c>
      <c r="I53" s="29" t="s">
        <v>220</v>
      </c>
      <c r="J53" s="31" t="s">
        <v>226</v>
      </c>
      <c r="K53" s="31" t="s">
        <v>958</v>
      </c>
      <c r="L53" s="81" t="s">
        <v>957</v>
      </c>
      <c r="M53" s="31" t="str">
        <f>'10.1'!O53</f>
        <v>http://www.minfinchr.ru/</v>
      </c>
      <c r="N53" s="81" t="str">
        <f>'10.1'!P53</f>
        <v>http://chechnya.ifinmon.ru/</v>
      </c>
      <c r="R53" s="12"/>
    </row>
    <row r="54" spans="1:18" ht="15.75" customHeight="1">
      <c r="A54" s="24" t="s">
        <v>44</v>
      </c>
      <c r="B54" s="31" t="s">
        <v>139</v>
      </c>
      <c r="C54" s="41">
        <f t="shared" si="0"/>
        <v>2</v>
      </c>
      <c r="D54" s="41"/>
      <c r="E54" s="41"/>
      <c r="F54" s="41"/>
      <c r="G54" s="30">
        <f t="shared" si="1"/>
        <v>2</v>
      </c>
      <c r="H54" s="29" t="s">
        <v>239</v>
      </c>
      <c r="I54" s="29" t="s">
        <v>296</v>
      </c>
      <c r="J54" s="31" t="s">
        <v>605</v>
      </c>
      <c r="K54" s="29"/>
      <c r="L54" s="31" t="s">
        <v>606</v>
      </c>
      <c r="M54" s="31" t="str">
        <f>'10.1'!O54</f>
        <v>http://www.mfsk.ru/</v>
      </c>
      <c r="N54" s="81" t="str">
        <f>'10.1'!P54</f>
        <v>http://openbudsk.ru/</v>
      </c>
      <c r="R54" s="13"/>
    </row>
    <row r="55" spans="1:18" ht="15.75" customHeight="1">
      <c r="A55" s="22" t="s">
        <v>45</v>
      </c>
      <c r="B55" s="34"/>
      <c r="C55" s="46"/>
      <c r="D55" s="46"/>
      <c r="E55" s="46"/>
      <c r="F55" s="46"/>
      <c r="G55" s="27"/>
      <c r="H55" s="26"/>
      <c r="I55" s="26"/>
      <c r="J55" s="26"/>
      <c r="K55" s="26"/>
      <c r="L55" s="34"/>
      <c r="M55" s="34"/>
      <c r="N55" s="82"/>
      <c r="R55" s="13"/>
    </row>
    <row r="56" spans="1:18" ht="15.75" customHeight="1">
      <c r="A56" s="28" t="s">
        <v>46</v>
      </c>
      <c r="B56" s="31" t="s">
        <v>139</v>
      </c>
      <c r="C56" s="41">
        <f t="shared" si="0"/>
        <v>2</v>
      </c>
      <c r="D56" s="41"/>
      <c r="E56" s="41"/>
      <c r="F56" s="41"/>
      <c r="G56" s="30">
        <f t="shared" si="1"/>
        <v>2</v>
      </c>
      <c r="H56" s="29" t="s">
        <v>239</v>
      </c>
      <c r="I56" s="29" t="s">
        <v>220</v>
      </c>
      <c r="J56" s="31" t="s">
        <v>226</v>
      </c>
      <c r="K56" s="31" t="s">
        <v>479</v>
      </c>
      <c r="L56" s="31" t="s">
        <v>439</v>
      </c>
      <c r="M56" s="31" t="str">
        <f>'10.1'!O56</f>
        <v>https://minfin.bashkortostan.ru/presscenter/news/</v>
      </c>
      <c r="N56" s="81" t="str">
        <f>'10.1'!P56</f>
        <v>нет</v>
      </c>
      <c r="R56" s="12"/>
    </row>
    <row r="57" spans="1:18" ht="15.75" customHeight="1">
      <c r="A57" s="28" t="s">
        <v>47</v>
      </c>
      <c r="B57" s="31" t="s">
        <v>222</v>
      </c>
      <c r="C57" s="41">
        <f t="shared" si="0"/>
        <v>0</v>
      </c>
      <c r="D57" s="41"/>
      <c r="E57" s="41"/>
      <c r="F57" s="41"/>
      <c r="G57" s="30">
        <f t="shared" si="1"/>
        <v>0</v>
      </c>
      <c r="H57" s="29"/>
      <c r="I57" s="29"/>
      <c r="J57" s="29"/>
      <c r="K57" s="29"/>
      <c r="L57" s="31"/>
      <c r="M57" s="31" t="str">
        <f>'10.1'!O57</f>
        <v>http://mari-el.gov.ru/minfin/Pages/main.aspx</v>
      </c>
      <c r="N57" s="81" t="str">
        <f>'10.1'!P57</f>
        <v>нет</v>
      </c>
      <c r="R57" s="13"/>
    </row>
    <row r="58" spans="1:18" ht="15.75" customHeight="1">
      <c r="A58" s="28" t="s">
        <v>48</v>
      </c>
      <c r="B58" s="31" t="s">
        <v>222</v>
      </c>
      <c r="C58" s="41">
        <f t="shared" si="0"/>
        <v>0</v>
      </c>
      <c r="D58" s="41"/>
      <c r="E58" s="41"/>
      <c r="F58" s="41"/>
      <c r="G58" s="30">
        <f t="shared" si="1"/>
        <v>0</v>
      </c>
      <c r="H58" s="29"/>
      <c r="I58" s="29"/>
      <c r="J58" s="29"/>
      <c r="K58" s="29"/>
      <c r="L58" s="31"/>
      <c r="M58" s="31" t="str">
        <f>'10.1'!O58</f>
        <v>http://www.minfinrm.ru/</v>
      </c>
      <c r="N58" s="81" t="str">
        <f>'10.1'!P58</f>
        <v>нет</v>
      </c>
      <c r="R58" s="13"/>
    </row>
    <row r="59" spans="1:18" ht="15.75" customHeight="1">
      <c r="A59" s="28" t="s">
        <v>49</v>
      </c>
      <c r="B59" s="31" t="s">
        <v>176</v>
      </c>
      <c r="C59" s="41">
        <f t="shared" si="0"/>
        <v>0</v>
      </c>
      <c r="D59" s="41">
        <v>0.5</v>
      </c>
      <c r="E59" s="41"/>
      <c r="F59" s="41"/>
      <c r="G59" s="30">
        <f t="shared" si="1"/>
        <v>0</v>
      </c>
      <c r="H59" s="29" t="s">
        <v>294</v>
      </c>
      <c r="I59" s="29" t="s">
        <v>254</v>
      </c>
      <c r="J59" s="31" t="s">
        <v>226</v>
      </c>
      <c r="K59" s="31" t="s">
        <v>460</v>
      </c>
      <c r="L59" s="31" t="s">
        <v>454</v>
      </c>
      <c r="M59" s="31" t="str">
        <f>'10.1'!O59</f>
        <v>http://minfin.tatarstan.ru/</v>
      </c>
      <c r="N59" s="81" t="str">
        <f>'10.1'!P59</f>
        <v>нет</v>
      </c>
      <c r="R59" s="12"/>
    </row>
    <row r="60" spans="1:18" s="7" customFormat="1" ht="15.75" customHeight="1">
      <c r="A60" s="24" t="s">
        <v>50</v>
      </c>
      <c r="B60" s="31" t="s">
        <v>139</v>
      </c>
      <c r="C60" s="41">
        <f t="shared" si="0"/>
        <v>2</v>
      </c>
      <c r="D60" s="41"/>
      <c r="E60" s="41"/>
      <c r="F60" s="41"/>
      <c r="G60" s="30">
        <f t="shared" si="1"/>
        <v>2</v>
      </c>
      <c r="H60" s="29" t="s">
        <v>239</v>
      </c>
      <c r="I60" s="29" t="s">
        <v>220</v>
      </c>
      <c r="J60" s="31" t="s">
        <v>226</v>
      </c>
      <c r="K60" s="29"/>
      <c r="L60" s="31" t="s">
        <v>462</v>
      </c>
      <c r="M60" s="31" t="str">
        <f>'10.1'!O60</f>
        <v>http://www.mfur.ru/</v>
      </c>
      <c r="N60" s="81" t="str">
        <f>'10.1'!P60</f>
        <v>нет</v>
      </c>
      <c r="R60" s="13"/>
    </row>
    <row r="61" spans="1:18" ht="15.75" customHeight="1">
      <c r="A61" s="24" t="s">
        <v>51</v>
      </c>
      <c r="B61" s="31" t="s">
        <v>139</v>
      </c>
      <c r="C61" s="41">
        <f t="shared" si="0"/>
        <v>2</v>
      </c>
      <c r="D61" s="41"/>
      <c r="E61" s="41"/>
      <c r="F61" s="41"/>
      <c r="G61" s="30">
        <f t="shared" si="1"/>
        <v>2</v>
      </c>
      <c r="H61" s="29" t="s">
        <v>239</v>
      </c>
      <c r="I61" s="29" t="s">
        <v>220</v>
      </c>
      <c r="J61" s="31" t="s">
        <v>226</v>
      </c>
      <c r="K61" s="29"/>
      <c r="L61" s="31" t="s">
        <v>480</v>
      </c>
      <c r="M61" s="31" t="str">
        <f>'10.1'!O61</f>
        <v>http://gov.cap.ru/?gov_id=22</v>
      </c>
      <c r="N61" s="81" t="str">
        <f>'10.1'!P61</f>
        <v>http://budget.cap.ru/Menu/Page/1; http://budget.cap.ru/Menu/Page/176</v>
      </c>
      <c r="R61" s="13"/>
    </row>
    <row r="62" spans="1:18" ht="15.75" customHeight="1">
      <c r="A62" s="28" t="s">
        <v>52</v>
      </c>
      <c r="B62" s="31" t="s">
        <v>139</v>
      </c>
      <c r="C62" s="41">
        <f t="shared" si="0"/>
        <v>2</v>
      </c>
      <c r="D62" s="41"/>
      <c r="E62" s="41"/>
      <c r="F62" s="41"/>
      <c r="G62" s="30">
        <f t="shared" si="1"/>
        <v>2</v>
      </c>
      <c r="H62" s="29" t="s">
        <v>225</v>
      </c>
      <c r="I62" s="29" t="s">
        <v>220</v>
      </c>
      <c r="J62" s="31" t="s">
        <v>226</v>
      </c>
      <c r="K62" s="29"/>
      <c r="L62" s="31" t="s">
        <v>490</v>
      </c>
      <c r="M62" s="31" t="str">
        <f>'10.1'!O62</f>
        <v>http://mfin.permkrai.ru/</v>
      </c>
      <c r="N62" s="81" t="str">
        <f>'10.1'!P62</f>
        <v>http://budget.permkrai.ru/</v>
      </c>
      <c r="R62" s="13"/>
    </row>
    <row r="63" spans="1:18" s="7" customFormat="1" ht="15.75" customHeight="1">
      <c r="A63" s="28" t="s">
        <v>53</v>
      </c>
      <c r="B63" s="31" t="s">
        <v>139</v>
      </c>
      <c r="C63" s="41">
        <f t="shared" si="0"/>
        <v>2</v>
      </c>
      <c r="D63" s="41"/>
      <c r="E63" s="41"/>
      <c r="F63" s="41"/>
      <c r="G63" s="30">
        <f t="shared" si="1"/>
        <v>2</v>
      </c>
      <c r="H63" s="29" t="s">
        <v>239</v>
      </c>
      <c r="I63" s="29" t="s">
        <v>220</v>
      </c>
      <c r="J63" s="31" t="s">
        <v>226</v>
      </c>
      <c r="K63" s="29"/>
      <c r="L63" s="31" t="s">
        <v>497</v>
      </c>
      <c r="M63" s="31" t="str">
        <f>'10.1'!O63</f>
        <v>http://www.minfin.kirov.ru/</v>
      </c>
      <c r="N63" s="81" t="str">
        <f>'10.1'!P63</f>
        <v>нет</v>
      </c>
      <c r="R63" s="12"/>
    </row>
    <row r="64" spans="1:18" ht="15.75" customHeight="1">
      <c r="A64" s="28" t="s">
        <v>54</v>
      </c>
      <c r="B64" s="31" t="s">
        <v>139</v>
      </c>
      <c r="C64" s="41">
        <f t="shared" si="0"/>
        <v>2</v>
      </c>
      <c r="D64" s="41"/>
      <c r="E64" s="41"/>
      <c r="F64" s="41"/>
      <c r="G64" s="30">
        <f t="shared" si="1"/>
        <v>2</v>
      </c>
      <c r="H64" s="29" t="s">
        <v>239</v>
      </c>
      <c r="I64" s="29" t="s">
        <v>220</v>
      </c>
      <c r="J64" s="31" t="s">
        <v>964</v>
      </c>
      <c r="K64" s="29"/>
      <c r="L64" s="31" t="s">
        <v>506</v>
      </c>
      <c r="M64" s="31" t="str">
        <f>'10.1'!O64</f>
        <v>http://mf.nnov.ru/</v>
      </c>
      <c r="N64" s="81" t="str">
        <f>'10.1'!P64</f>
        <v>http://mf.nnov.ru:8025/ </v>
      </c>
      <c r="R64" s="13"/>
    </row>
    <row r="65" spans="1:18" ht="15.75" customHeight="1">
      <c r="A65" s="24" t="s">
        <v>55</v>
      </c>
      <c r="B65" s="31" t="s">
        <v>139</v>
      </c>
      <c r="C65" s="41">
        <f t="shared" si="0"/>
        <v>2</v>
      </c>
      <c r="D65" s="41"/>
      <c r="E65" s="41"/>
      <c r="F65" s="41"/>
      <c r="G65" s="30">
        <f t="shared" si="1"/>
        <v>2</v>
      </c>
      <c r="H65" s="29" t="s">
        <v>239</v>
      </c>
      <c r="I65" s="29" t="s">
        <v>220</v>
      </c>
      <c r="J65" s="31" t="s">
        <v>226</v>
      </c>
      <c r="K65" s="31" t="s">
        <v>968</v>
      </c>
      <c r="L65" s="81" t="s">
        <v>967</v>
      </c>
      <c r="M65" s="31" t="str">
        <f>'10.1'!O65</f>
        <v>http://minfin.orb.ru/</v>
      </c>
      <c r="N65" s="81" t="str">
        <f>'10.1'!P65</f>
        <v>http://budget.orb.ru/</v>
      </c>
      <c r="R65" s="13"/>
    </row>
    <row r="66" spans="1:18" ht="15.75" customHeight="1">
      <c r="A66" s="28" t="s">
        <v>56</v>
      </c>
      <c r="B66" s="31" t="s">
        <v>139</v>
      </c>
      <c r="C66" s="41">
        <f t="shared" si="0"/>
        <v>2</v>
      </c>
      <c r="D66" s="41"/>
      <c r="E66" s="41"/>
      <c r="F66" s="41"/>
      <c r="G66" s="30">
        <f t="shared" si="1"/>
        <v>2</v>
      </c>
      <c r="H66" s="29" t="s">
        <v>239</v>
      </c>
      <c r="I66" s="29" t="s">
        <v>220</v>
      </c>
      <c r="J66" s="31" t="s">
        <v>226</v>
      </c>
      <c r="K66" s="29"/>
      <c r="L66" s="31" t="s">
        <v>530</v>
      </c>
      <c r="M66" s="31" t="str">
        <f>'10.1'!O66</f>
        <v>http://finance.pnzreg.ru/</v>
      </c>
      <c r="N66" s="81" t="str">
        <f>'10.1'!P66</f>
        <v>нет</v>
      </c>
      <c r="R66" s="12"/>
    </row>
    <row r="67" spans="1:18" ht="15.75" customHeight="1">
      <c r="A67" s="28" t="s">
        <v>57</v>
      </c>
      <c r="B67" s="31" t="s">
        <v>222</v>
      </c>
      <c r="C67" s="41">
        <f t="shared" si="0"/>
        <v>0</v>
      </c>
      <c r="D67" s="41"/>
      <c r="E67" s="41"/>
      <c r="F67" s="41"/>
      <c r="G67" s="30">
        <f t="shared" si="1"/>
        <v>0</v>
      </c>
      <c r="H67" s="29"/>
      <c r="I67" s="29"/>
      <c r="J67" s="29"/>
      <c r="K67" s="29"/>
      <c r="L67" s="31"/>
      <c r="M67" s="31" t="str">
        <f>'10.1'!O67</f>
        <v>http://minfin-samara.ru/</v>
      </c>
      <c r="N67" s="81" t="str">
        <f>'10.1'!P67</f>
        <v>нет</v>
      </c>
      <c r="R67" s="13"/>
    </row>
    <row r="68" spans="1:18" s="7" customFormat="1" ht="15.75" customHeight="1">
      <c r="A68" s="28" t="s">
        <v>58</v>
      </c>
      <c r="B68" s="31" t="s">
        <v>139</v>
      </c>
      <c r="C68" s="41">
        <f t="shared" si="0"/>
        <v>2</v>
      </c>
      <c r="D68" s="30"/>
      <c r="E68" s="30"/>
      <c r="F68" s="30"/>
      <c r="G68" s="30">
        <f t="shared" si="1"/>
        <v>2</v>
      </c>
      <c r="H68" s="29" t="s">
        <v>239</v>
      </c>
      <c r="I68" s="29" t="s">
        <v>220</v>
      </c>
      <c r="J68" s="31" t="s">
        <v>226</v>
      </c>
      <c r="K68" s="35"/>
      <c r="L68" s="31" t="s">
        <v>541</v>
      </c>
      <c r="M68" s="31" t="str">
        <f>'10.1'!O68</f>
        <v>http://www.saratov.gov.ru/gov/auth/minfin/</v>
      </c>
      <c r="N68" s="81" t="str">
        <f>'10.1'!P68</f>
        <v>http://saratov.ifinmon.ru/</v>
      </c>
      <c r="R68" s="13"/>
    </row>
    <row r="69" spans="1:18" ht="15.75" customHeight="1">
      <c r="A69" s="24" t="s">
        <v>59</v>
      </c>
      <c r="B69" s="31" t="s">
        <v>139</v>
      </c>
      <c r="C69" s="41">
        <f t="shared" si="0"/>
        <v>2</v>
      </c>
      <c r="D69" s="41"/>
      <c r="E69" s="41"/>
      <c r="F69" s="41"/>
      <c r="G69" s="30">
        <f t="shared" si="1"/>
        <v>2</v>
      </c>
      <c r="H69" s="29" t="s">
        <v>239</v>
      </c>
      <c r="I69" s="29" t="s">
        <v>220</v>
      </c>
      <c r="J69" s="31" t="s">
        <v>226</v>
      </c>
      <c r="K69" s="29"/>
      <c r="L69" s="31" t="s">
        <v>554</v>
      </c>
      <c r="M69" s="31" t="str">
        <f>'10.1'!O69</f>
        <v>http://ufo.ulntc.ru/</v>
      </c>
      <c r="N69" s="81" t="str">
        <f>'10.1'!P69</f>
        <v>нет</v>
      </c>
      <c r="R69" s="12"/>
    </row>
    <row r="70" spans="1:18" ht="15.75" customHeight="1">
      <c r="A70" s="22" t="s">
        <v>60</v>
      </c>
      <c r="B70" s="34"/>
      <c r="C70" s="46"/>
      <c r="D70" s="46"/>
      <c r="E70" s="46"/>
      <c r="F70" s="46"/>
      <c r="G70" s="27"/>
      <c r="H70" s="26"/>
      <c r="I70" s="26"/>
      <c r="J70" s="26"/>
      <c r="K70" s="26"/>
      <c r="L70" s="34"/>
      <c r="M70" s="34"/>
      <c r="N70" s="82"/>
      <c r="R70" s="13"/>
    </row>
    <row r="71" spans="1:18" ht="15.75" customHeight="1">
      <c r="A71" s="28" t="s">
        <v>61</v>
      </c>
      <c r="B71" s="31" t="s">
        <v>222</v>
      </c>
      <c r="C71" s="41">
        <f t="shared" si="0"/>
        <v>0</v>
      </c>
      <c r="D71" s="41"/>
      <c r="E71" s="41"/>
      <c r="F71" s="41"/>
      <c r="G71" s="30">
        <f t="shared" si="1"/>
        <v>0</v>
      </c>
      <c r="H71" s="29"/>
      <c r="I71" s="29"/>
      <c r="J71" s="29"/>
      <c r="K71" s="29"/>
      <c r="L71" s="31"/>
      <c r="M71" s="31" t="str">
        <f>'10.1'!O71</f>
        <v>http://finupr.kurganobl.ru/#</v>
      </c>
      <c r="N71" s="81" t="str">
        <f>'10.1'!P71</f>
        <v>нет</v>
      </c>
      <c r="R71" s="13"/>
    </row>
    <row r="72" spans="1:14" ht="15.75" customHeight="1">
      <c r="A72" s="24" t="s">
        <v>62</v>
      </c>
      <c r="B72" s="31" t="s">
        <v>139</v>
      </c>
      <c r="C72" s="41">
        <f t="shared" si="0"/>
        <v>2</v>
      </c>
      <c r="D72" s="41"/>
      <c r="E72" s="41"/>
      <c r="F72" s="41"/>
      <c r="G72" s="30">
        <f t="shared" si="1"/>
        <v>2</v>
      </c>
      <c r="H72" s="29" t="s">
        <v>239</v>
      </c>
      <c r="I72" s="29" t="s">
        <v>220</v>
      </c>
      <c r="J72" s="31" t="s">
        <v>226</v>
      </c>
      <c r="K72" s="29"/>
      <c r="L72" s="31" t="s">
        <v>412</v>
      </c>
      <c r="M72" s="31" t="str">
        <f>'10.1'!O72</f>
        <v>http://minfin.midural.ru/</v>
      </c>
      <c r="N72" s="81" t="str">
        <f>'10.1'!P72</f>
        <v>http://info.mfural.ru/ebudget/Menu/Page/1</v>
      </c>
    </row>
    <row r="73" spans="1:14" s="7" customFormat="1" ht="15.75" customHeight="1">
      <c r="A73" s="28" t="s">
        <v>63</v>
      </c>
      <c r="B73" s="31" t="s">
        <v>222</v>
      </c>
      <c r="C73" s="41">
        <f aca="true" t="shared" si="2" ref="C73:C99">IF(B73="Да, опубликованы за все отчетные периоды",2,0)</f>
        <v>0</v>
      </c>
      <c r="D73" s="41"/>
      <c r="E73" s="41"/>
      <c r="F73" s="41"/>
      <c r="G73" s="30">
        <f aca="true" t="shared" si="3" ref="G73:G99">C73*(1-D73)*(1-E73)*(1-F73)</f>
        <v>0</v>
      </c>
      <c r="H73" s="29"/>
      <c r="I73" s="29"/>
      <c r="J73" s="29"/>
      <c r="K73" s="29"/>
      <c r="L73" s="31"/>
      <c r="M73" s="31" t="str">
        <f>'10.1'!O73</f>
        <v>http://admtyumen.ru/ogv_ru/finance/finance/bugjet.htm; http://admtyumen.ru/ogv_ru/gov/administrative/finance_department/general_information/more.htm?id=10293778@cmsArticle</v>
      </c>
      <c r="N73" s="81" t="str">
        <f>'10.1'!P73</f>
        <v>нет</v>
      </c>
    </row>
    <row r="74" spans="1:14" ht="15.75" customHeight="1">
      <c r="A74" s="24" t="s">
        <v>64</v>
      </c>
      <c r="B74" s="31" t="s">
        <v>176</v>
      </c>
      <c r="C74" s="41">
        <f t="shared" si="2"/>
        <v>0</v>
      </c>
      <c r="D74" s="41">
        <v>0.5</v>
      </c>
      <c r="E74" s="41"/>
      <c r="F74" s="41"/>
      <c r="G74" s="30">
        <f t="shared" si="3"/>
        <v>0</v>
      </c>
      <c r="H74" s="29" t="s">
        <v>239</v>
      </c>
      <c r="I74" s="29" t="s">
        <v>254</v>
      </c>
      <c r="J74" s="31" t="s">
        <v>423</v>
      </c>
      <c r="K74" s="31" t="s">
        <v>424</v>
      </c>
      <c r="L74" s="31" t="s">
        <v>420</v>
      </c>
      <c r="M74" s="31" t="str">
        <f>'10.1'!O74</f>
        <v>http://www.minfin74.ru/</v>
      </c>
      <c r="N74" s="81" t="str">
        <f>'10.1'!P74</f>
        <v>нет</v>
      </c>
    </row>
    <row r="75" spans="1:14" s="7" customFormat="1" ht="15.75" customHeight="1">
      <c r="A75" s="31" t="s">
        <v>65</v>
      </c>
      <c r="B75" s="31" t="s">
        <v>139</v>
      </c>
      <c r="C75" s="41">
        <f t="shared" si="2"/>
        <v>2</v>
      </c>
      <c r="D75" s="30"/>
      <c r="E75" s="30"/>
      <c r="F75" s="30"/>
      <c r="G75" s="30">
        <f t="shared" si="3"/>
        <v>2</v>
      </c>
      <c r="H75" s="31" t="s">
        <v>238</v>
      </c>
      <c r="I75" s="29" t="s">
        <v>429</v>
      </c>
      <c r="J75" s="31" t="s">
        <v>428</v>
      </c>
      <c r="K75" s="35"/>
      <c r="L75" s="31" t="s">
        <v>426</v>
      </c>
      <c r="M75" s="31" t="str">
        <f>'10.1'!O75</f>
        <v>http://www.depfin.admhmao.ru/</v>
      </c>
      <c r="N75" s="81" t="str">
        <f>'10.1'!P75</f>
        <v>нет</v>
      </c>
    </row>
    <row r="76" spans="1:14" ht="15.75" customHeight="1">
      <c r="A76" s="28" t="s">
        <v>66</v>
      </c>
      <c r="B76" s="31" t="s">
        <v>139</v>
      </c>
      <c r="C76" s="41">
        <f t="shared" si="2"/>
        <v>2</v>
      </c>
      <c r="D76" s="41"/>
      <c r="E76" s="41"/>
      <c r="F76" s="41"/>
      <c r="G76" s="30">
        <f t="shared" si="3"/>
        <v>2</v>
      </c>
      <c r="H76" s="29" t="s">
        <v>239</v>
      </c>
      <c r="I76" s="29" t="s">
        <v>220</v>
      </c>
      <c r="J76" s="31" t="s">
        <v>226</v>
      </c>
      <c r="K76" s="29"/>
      <c r="L76" s="31" t="s">
        <v>436</v>
      </c>
      <c r="M76" s="31" t="str">
        <f>'10.1'!O76</f>
        <v>http://www.yamalfin.ru/index.php</v>
      </c>
      <c r="N76" s="81" t="str">
        <f>'10.1'!P76</f>
        <v>http://monitoring.yanao.ru/yamal/index.php?option=com_content&amp;view=article&amp;id=299&amp;Itemid=717</v>
      </c>
    </row>
    <row r="77" spans="1:14" ht="15.75" customHeight="1">
      <c r="A77" s="22" t="s">
        <v>67</v>
      </c>
      <c r="B77" s="34"/>
      <c r="C77" s="46"/>
      <c r="D77" s="46"/>
      <c r="E77" s="46"/>
      <c r="F77" s="46"/>
      <c r="G77" s="27"/>
      <c r="H77" s="26"/>
      <c r="I77" s="26"/>
      <c r="J77" s="26"/>
      <c r="K77" s="26"/>
      <c r="L77" s="34"/>
      <c r="M77" s="34"/>
      <c r="N77" s="82"/>
    </row>
    <row r="78" spans="1:14" ht="15.75" customHeight="1">
      <c r="A78" s="28" t="s">
        <v>68</v>
      </c>
      <c r="B78" s="31" t="s">
        <v>139</v>
      </c>
      <c r="C78" s="41">
        <f t="shared" si="2"/>
        <v>2</v>
      </c>
      <c r="D78" s="41"/>
      <c r="E78" s="41"/>
      <c r="F78" s="41"/>
      <c r="G78" s="30">
        <f t="shared" si="3"/>
        <v>2</v>
      </c>
      <c r="H78" s="29" t="s">
        <v>239</v>
      </c>
      <c r="I78" s="29" t="s">
        <v>220</v>
      </c>
      <c r="J78" s="31" t="s">
        <v>226</v>
      </c>
      <c r="K78" s="29"/>
      <c r="L78" s="31" t="s">
        <v>304</v>
      </c>
      <c r="M78" s="31" t="str">
        <f>'10.1'!O78</f>
        <v>http://www.minfin-altai.ru/</v>
      </c>
      <c r="N78" s="81" t="str">
        <f>'10.1'!P78</f>
        <v>http://www.open.minfin-altai.ru/</v>
      </c>
    </row>
    <row r="79" spans="1:14" ht="15.75" customHeight="1">
      <c r="A79" s="24" t="s">
        <v>69</v>
      </c>
      <c r="B79" s="31" t="s">
        <v>139</v>
      </c>
      <c r="C79" s="41">
        <f t="shared" si="2"/>
        <v>2</v>
      </c>
      <c r="D79" s="41"/>
      <c r="E79" s="41"/>
      <c r="F79" s="41"/>
      <c r="G79" s="30">
        <f t="shared" si="3"/>
        <v>2</v>
      </c>
      <c r="H79" s="29" t="s">
        <v>239</v>
      </c>
      <c r="I79" s="31" t="s">
        <v>317</v>
      </c>
      <c r="J79" s="31" t="s">
        <v>226</v>
      </c>
      <c r="K79" s="29"/>
      <c r="L79" s="31" t="s">
        <v>321</v>
      </c>
      <c r="M79" s="31" t="str">
        <f>'10.1'!O79</f>
        <v>http://minfinrb.ru/</v>
      </c>
      <c r="N79" s="81" t="str">
        <f>'10.1'!P79</f>
        <v>http://budget.govrb.ru/ebudget/Menu/Page/1</v>
      </c>
    </row>
    <row r="80" spans="1:14" ht="15.75" customHeight="1">
      <c r="A80" s="28" t="s">
        <v>70</v>
      </c>
      <c r="B80" s="31" t="s">
        <v>222</v>
      </c>
      <c r="C80" s="41">
        <f t="shared" si="2"/>
        <v>0</v>
      </c>
      <c r="D80" s="41"/>
      <c r="E80" s="41"/>
      <c r="F80" s="41"/>
      <c r="G80" s="30">
        <f t="shared" si="3"/>
        <v>0</v>
      </c>
      <c r="H80" s="29"/>
      <c r="I80" s="29"/>
      <c r="J80" s="29"/>
      <c r="K80" s="29"/>
      <c r="L80" s="31"/>
      <c r="M80" s="31" t="str">
        <f>'10.1'!O80</f>
        <v>http://www.minfintuva.ru/old/</v>
      </c>
      <c r="N80" s="81" t="str">
        <f>'10.1'!P80</f>
        <v>http://budget17.ru/# (не актуализируется)</v>
      </c>
    </row>
    <row r="81" spans="1:14" ht="15.75" customHeight="1">
      <c r="A81" s="28" t="s">
        <v>71</v>
      </c>
      <c r="B81" s="31" t="s">
        <v>222</v>
      </c>
      <c r="C81" s="41">
        <f t="shared" si="2"/>
        <v>0</v>
      </c>
      <c r="D81" s="41"/>
      <c r="E81" s="41"/>
      <c r="F81" s="41"/>
      <c r="G81" s="30">
        <f t="shared" si="3"/>
        <v>0</v>
      </c>
      <c r="H81" s="29"/>
      <c r="I81" s="29"/>
      <c r="J81" s="29"/>
      <c r="K81" s="29"/>
      <c r="L81" s="31"/>
      <c r="M81" s="31" t="str">
        <f>'10.1'!O81</f>
        <v>http://r-19.ru/authorities/ministry-of-finance-of-the-republic-of-khakassia/common/gosudarstvennye-finansy-respubliki-khakasiya/</v>
      </c>
      <c r="N81" s="81" t="str">
        <f>'10.1'!P81</f>
        <v>нет</v>
      </c>
    </row>
    <row r="82" spans="1:14" ht="15.75" customHeight="1">
      <c r="A82" s="28" t="s">
        <v>72</v>
      </c>
      <c r="B82" s="31" t="s">
        <v>139</v>
      </c>
      <c r="C82" s="41">
        <f t="shared" si="2"/>
        <v>2</v>
      </c>
      <c r="D82" s="41"/>
      <c r="E82" s="41"/>
      <c r="F82" s="41"/>
      <c r="G82" s="30">
        <f t="shared" si="3"/>
        <v>2</v>
      </c>
      <c r="H82" s="29" t="s">
        <v>239</v>
      </c>
      <c r="I82" s="31" t="s">
        <v>339</v>
      </c>
      <c r="J82" s="31" t="s">
        <v>226</v>
      </c>
      <c r="K82" s="29"/>
      <c r="L82" s="31" t="s">
        <v>341</v>
      </c>
      <c r="M82" s="31" t="str">
        <f>'10.1'!O82</f>
        <v>http://fin22.ru/</v>
      </c>
      <c r="N82" s="81" t="str">
        <f>'10.1'!P82</f>
        <v>нет</v>
      </c>
    </row>
    <row r="83" spans="1:14" ht="15.75" customHeight="1">
      <c r="A83" s="28" t="s">
        <v>73</v>
      </c>
      <c r="B83" s="31" t="s">
        <v>176</v>
      </c>
      <c r="C83" s="41">
        <f t="shared" si="2"/>
        <v>0</v>
      </c>
      <c r="D83" s="41"/>
      <c r="E83" s="41"/>
      <c r="F83" s="41"/>
      <c r="G83" s="30">
        <f t="shared" si="3"/>
        <v>0</v>
      </c>
      <c r="H83" s="29" t="s">
        <v>294</v>
      </c>
      <c r="I83" s="29" t="s">
        <v>220</v>
      </c>
      <c r="J83" s="31" t="s">
        <v>226</v>
      </c>
      <c r="K83" s="31" t="s">
        <v>991</v>
      </c>
      <c r="L83" s="81" t="s">
        <v>345</v>
      </c>
      <c r="M83" s="31" t="str">
        <f>'10.1'!O83</f>
        <v>http://минфин.забайкальскийкрай.рф/</v>
      </c>
      <c r="N83" s="81" t="str">
        <f>'10.1'!P83</f>
        <v>нет</v>
      </c>
    </row>
    <row r="84" spans="1:14" ht="15.75" customHeight="1">
      <c r="A84" s="24" t="s">
        <v>74</v>
      </c>
      <c r="B84" s="31" t="s">
        <v>139</v>
      </c>
      <c r="C84" s="41">
        <f t="shared" si="2"/>
        <v>2</v>
      </c>
      <c r="D84" s="41"/>
      <c r="E84" s="41"/>
      <c r="F84" s="41"/>
      <c r="G84" s="30">
        <f t="shared" si="3"/>
        <v>2</v>
      </c>
      <c r="H84" s="29" t="s">
        <v>239</v>
      </c>
      <c r="I84" s="29" t="s">
        <v>220</v>
      </c>
      <c r="J84" s="31" t="s">
        <v>226</v>
      </c>
      <c r="K84" s="29"/>
      <c r="L84" s="31" t="s">
        <v>354</v>
      </c>
      <c r="M84" s="31" t="str">
        <f>'10.1'!O84</f>
        <v>http://minfin.krskstate.ru/</v>
      </c>
      <c r="N84" s="81" t="str">
        <f>'10.1'!P84</f>
        <v>нет</v>
      </c>
    </row>
    <row r="85" spans="1:14" ht="15.75" customHeight="1">
      <c r="A85" s="28" t="s">
        <v>75</v>
      </c>
      <c r="B85" s="31" t="s">
        <v>139</v>
      </c>
      <c r="C85" s="41">
        <f t="shared" si="2"/>
        <v>2</v>
      </c>
      <c r="D85" s="41"/>
      <c r="E85" s="41"/>
      <c r="F85" s="41"/>
      <c r="G85" s="30">
        <f t="shared" si="3"/>
        <v>2</v>
      </c>
      <c r="H85" s="29" t="s">
        <v>239</v>
      </c>
      <c r="I85" s="29" t="s">
        <v>220</v>
      </c>
      <c r="J85" s="31" t="s">
        <v>226</v>
      </c>
      <c r="K85" s="29"/>
      <c r="L85" s="31" t="s">
        <v>361</v>
      </c>
      <c r="M85" s="31" t="str">
        <f>'10.1'!O85</f>
        <v>http://gfu.ru/</v>
      </c>
      <c r="N85" s="81" t="str">
        <f>'10.1'!P85</f>
        <v>http://openbudget.gfu.ru/</v>
      </c>
    </row>
    <row r="86" spans="1:14" s="7" customFormat="1" ht="15.75" customHeight="1">
      <c r="A86" s="28" t="s">
        <v>76</v>
      </c>
      <c r="B86" s="31" t="s">
        <v>139</v>
      </c>
      <c r="C86" s="41">
        <f t="shared" si="2"/>
        <v>2</v>
      </c>
      <c r="D86" s="41"/>
      <c r="E86" s="41"/>
      <c r="F86" s="41"/>
      <c r="G86" s="30">
        <f t="shared" si="3"/>
        <v>2</v>
      </c>
      <c r="H86" s="29" t="s">
        <v>239</v>
      </c>
      <c r="I86" s="31" t="s">
        <v>366</v>
      </c>
      <c r="J86" s="31" t="s">
        <v>226</v>
      </c>
      <c r="K86" s="29"/>
      <c r="L86" s="31" t="s">
        <v>365</v>
      </c>
      <c r="M86" s="31" t="str">
        <f>'10.1'!O86</f>
        <v>http://www.ofukem.ru/</v>
      </c>
      <c r="N86" s="81" t="str">
        <f>'10.1'!P86</f>
        <v>нет</v>
      </c>
    </row>
    <row r="87" spans="1:14" ht="15.75" customHeight="1">
      <c r="A87" s="28" t="s">
        <v>77</v>
      </c>
      <c r="B87" s="31" t="s">
        <v>139</v>
      </c>
      <c r="C87" s="41">
        <f t="shared" si="2"/>
        <v>2</v>
      </c>
      <c r="D87" s="41"/>
      <c r="E87" s="41"/>
      <c r="F87" s="41"/>
      <c r="G87" s="30">
        <f t="shared" si="3"/>
        <v>2</v>
      </c>
      <c r="H87" s="29" t="s">
        <v>239</v>
      </c>
      <c r="I87" s="29" t="s">
        <v>220</v>
      </c>
      <c r="J87" s="31" t="s">
        <v>226</v>
      </c>
      <c r="K87" s="29"/>
      <c r="L87" s="31" t="s">
        <v>373</v>
      </c>
      <c r="M87" s="31" t="str">
        <f>'10.1'!O87</f>
        <v>http://www.mfnso.nso.ru/</v>
      </c>
      <c r="N87" s="81" t="str">
        <f>'10.1'!P87</f>
        <v>нет</v>
      </c>
    </row>
    <row r="88" spans="1:14" s="7" customFormat="1" ht="15.75" customHeight="1">
      <c r="A88" s="24" t="s">
        <v>78</v>
      </c>
      <c r="B88" s="31" t="s">
        <v>139</v>
      </c>
      <c r="C88" s="41">
        <f t="shared" si="2"/>
        <v>2</v>
      </c>
      <c r="D88" s="30"/>
      <c r="E88" s="30"/>
      <c r="F88" s="30"/>
      <c r="G88" s="30">
        <f t="shared" si="3"/>
        <v>2</v>
      </c>
      <c r="H88" s="29" t="s">
        <v>239</v>
      </c>
      <c r="I88" s="29" t="s">
        <v>220</v>
      </c>
      <c r="J88" s="31" t="s">
        <v>226</v>
      </c>
      <c r="K88" s="35"/>
      <c r="L88" s="31" t="s">
        <v>388</v>
      </c>
      <c r="M88" s="31" t="str">
        <f>'10.1'!O88</f>
        <v>http://mf.omskportal.ru/</v>
      </c>
      <c r="N88" s="81" t="str">
        <f>'10.1'!P88</f>
        <v>http://budget.omsk.ifinmon.ru/</v>
      </c>
    </row>
    <row r="89" spans="1:14" ht="15.75" customHeight="1">
      <c r="A89" s="28" t="s">
        <v>79</v>
      </c>
      <c r="B89" s="31" t="s">
        <v>139</v>
      </c>
      <c r="C89" s="41">
        <f t="shared" si="2"/>
        <v>2</v>
      </c>
      <c r="D89" s="41"/>
      <c r="E89" s="41"/>
      <c r="F89" s="41"/>
      <c r="G89" s="30">
        <f t="shared" si="3"/>
        <v>2</v>
      </c>
      <c r="H89" s="29" t="s">
        <v>239</v>
      </c>
      <c r="I89" s="29" t="s">
        <v>220</v>
      </c>
      <c r="J89" s="31" t="s">
        <v>397</v>
      </c>
      <c r="K89" s="29"/>
      <c r="L89" s="31" t="s">
        <v>398</v>
      </c>
      <c r="M89" s="31" t="str">
        <f>'10.1'!O89</f>
        <v>http://www.findep.org/</v>
      </c>
      <c r="N89" s="81" t="str">
        <f>'10.1'!P89</f>
        <v>http://open.findep.org/ - не загружается</v>
      </c>
    </row>
    <row r="90" spans="1:14" ht="15.75" customHeight="1">
      <c r="A90" s="22" t="s">
        <v>80</v>
      </c>
      <c r="B90" s="34"/>
      <c r="C90" s="46"/>
      <c r="D90" s="46"/>
      <c r="E90" s="46"/>
      <c r="F90" s="46"/>
      <c r="G90" s="27"/>
      <c r="H90" s="26"/>
      <c r="I90" s="26"/>
      <c r="J90" s="26"/>
      <c r="K90" s="26"/>
      <c r="L90" s="34"/>
      <c r="M90" s="34"/>
      <c r="N90" s="82"/>
    </row>
    <row r="91" spans="1:14" ht="15.75" customHeight="1">
      <c r="A91" s="28" t="s">
        <v>81</v>
      </c>
      <c r="B91" s="31" t="s">
        <v>176</v>
      </c>
      <c r="C91" s="41">
        <f t="shared" si="2"/>
        <v>0</v>
      </c>
      <c r="D91" s="41"/>
      <c r="E91" s="41"/>
      <c r="F91" s="41"/>
      <c r="G91" s="30">
        <f t="shared" si="3"/>
        <v>0</v>
      </c>
      <c r="H91" s="29" t="s">
        <v>294</v>
      </c>
      <c r="I91" s="29" t="s">
        <v>220</v>
      </c>
      <c r="J91" s="31" t="s">
        <v>223</v>
      </c>
      <c r="K91" s="31" t="s">
        <v>376</v>
      </c>
      <c r="L91" s="31" t="s">
        <v>214</v>
      </c>
      <c r="M91" s="31" t="str">
        <f>'10.1'!O91</f>
        <v>https://minfin.sakha.gov.ru/</v>
      </c>
      <c r="N91" s="81" t="str">
        <f>'10.1'!P91</f>
        <v>http://budget.sakha.gov.ru/ebudget/Menu/Page/215</v>
      </c>
    </row>
    <row r="92" spans="1:14" ht="15.75" customHeight="1">
      <c r="A92" s="28" t="s">
        <v>82</v>
      </c>
      <c r="B92" s="31" t="s">
        <v>222</v>
      </c>
      <c r="C92" s="41">
        <f t="shared" si="2"/>
        <v>0</v>
      </c>
      <c r="D92" s="41"/>
      <c r="E92" s="41"/>
      <c r="F92" s="41"/>
      <c r="G92" s="30">
        <f t="shared" si="3"/>
        <v>0</v>
      </c>
      <c r="H92" s="29"/>
      <c r="I92" s="29"/>
      <c r="J92" s="29"/>
      <c r="K92" s="29"/>
      <c r="L92" s="31"/>
      <c r="M92" s="31" t="str">
        <f>'10.1'!O92</f>
        <v>http://www.kamgov.ru/minfin</v>
      </c>
      <c r="N92" s="81" t="str">
        <f>'10.1'!P92</f>
        <v>http://openbudget.kamgov.ru/Dashboard#/main</v>
      </c>
    </row>
    <row r="93" spans="1:14" ht="15.75" customHeight="1">
      <c r="A93" s="28" t="s">
        <v>83</v>
      </c>
      <c r="B93" s="31" t="s">
        <v>139</v>
      </c>
      <c r="C93" s="41">
        <f t="shared" si="2"/>
        <v>2</v>
      </c>
      <c r="D93" s="41"/>
      <c r="E93" s="41"/>
      <c r="F93" s="41"/>
      <c r="G93" s="30">
        <f t="shared" si="3"/>
        <v>2</v>
      </c>
      <c r="H93" s="29" t="s">
        <v>239</v>
      </c>
      <c r="I93" s="29" t="s">
        <v>220</v>
      </c>
      <c r="J93" s="31" t="s">
        <v>226</v>
      </c>
      <c r="K93" s="31"/>
      <c r="L93" s="81" t="s">
        <v>235</v>
      </c>
      <c r="M93" s="31" t="str">
        <f>'10.1'!O93</f>
        <v>http://primorsky.ru/authorities/executive-agencies/departments/finance/</v>
      </c>
      <c r="N93" s="81" t="str">
        <f>'10.1'!P93</f>
        <v>http://ebudget.primorsky.ru/Menu/Page/1</v>
      </c>
    </row>
    <row r="94" spans="1:14" ht="15.75" customHeight="1">
      <c r="A94" s="24" t="s">
        <v>84</v>
      </c>
      <c r="B94" s="31" t="s">
        <v>139</v>
      </c>
      <c r="C94" s="41">
        <f t="shared" si="2"/>
        <v>2</v>
      </c>
      <c r="D94" s="41">
        <v>0.5</v>
      </c>
      <c r="E94" s="41"/>
      <c r="F94" s="41"/>
      <c r="G94" s="30">
        <f t="shared" si="3"/>
        <v>1</v>
      </c>
      <c r="H94" s="29" t="s">
        <v>239</v>
      </c>
      <c r="I94" s="29" t="s">
        <v>254</v>
      </c>
      <c r="J94" s="31" t="s">
        <v>226</v>
      </c>
      <c r="K94" s="31" t="s">
        <v>256</v>
      </c>
      <c r="L94" s="31" t="s">
        <v>255</v>
      </c>
      <c r="M94" s="31" t="str">
        <f>'10.1'!O94</f>
        <v>https://minfin.khabkrai.ru/portal/Menu/Page/1</v>
      </c>
      <c r="N94" s="81" t="str">
        <f>'10.1'!P94</f>
        <v>https://minfin.khabkrai.ru/civils/Menu/Page/1</v>
      </c>
    </row>
    <row r="95" spans="1:14" ht="15.75" customHeight="1">
      <c r="A95" s="28" t="s">
        <v>85</v>
      </c>
      <c r="B95" s="31" t="s">
        <v>139</v>
      </c>
      <c r="C95" s="41">
        <f t="shared" si="2"/>
        <v>2</v>
      </c>
      <c r="D95" s="41"/>
      <c r="E95" s="41"/>
      <c r="F95" s="41"/>
      <c r="G95" s="30">
        <f t="shared" si="3"/>
        <v>2</v>
      </c>
      <c r="H95" s="29" t="s">
        <v>239</v>
      </c>
      <c r="I95" s="29" t="s">
        <v>220</v>
      </c>
      <c r="J95" s="31" t="s">
        <v>226</v>
      </c>
      <c r="K95" s="29"/>
      <c r="L95" s="31" t="s">
        <v>269</v>
      </c>
      <c r="M95" s="31" t="str">
        <f>'10.1'!O95</f>
        <v>http://www.fin.amurobl.ru/; http://www.amurobl.ru/wps/portal/Main/gov/iogv/ministry/fin/!ut/p/c5/04_SB8K8xLLM9MSSzPy8xBz9CP0os3gTAwN_RydDRwN_d3MDA09HHxfLEBdDYwM3A30v_aj0nPwkoEo_j_zcVP2C7EBFABA6iyY!/dl3/d3/L2dBISEvZ0FBIS9nQSEh/</v>
      </c>
      <c r="N95" s="81" t="str">
        <f>'10.1'!P95</f>
        <v>нет</v>
      </c>
    </row>
    <row r="96" spans="1:14" ht="15.75" customHeight="1">
      <c r="A96" s="28" t="s">
        <v>86</v>
      </c>
      <c r="B96" s="31" t="s">
        <v>139</v>
      </c>
      <c r="C96" s="41">
        <f t="shared" si="2"/>
        <v>2</v>
      </c>
      <c r="D96" s="41">
        <v>0.5</v>
      </c>
      <c r="E96" s="41"/>
      <c r="F96" s="41"/>
      <c r="G96" s="30">
        <f t="shared" si="3"/>
        <v>1</v>
      </c>
      <c r="H96" s="29" t="s">
        <v>239</v>
      </c>
      <c r="I96" s="29" t="s">
        <v>254</v>
      </c>
      <c r="J96" s="31" t="s">
        <v>223</v>
      </c>
      <c r="K96" s="31" t="s">
        <v>256</v>
      </c>
      <c r="L96" s="31" t="s">
        <v>277</v>
      </c>
      <c r="M96" s="31" t="str">
        <f>'10.1'!O96</f>
        <v>http://minfin.49gov.ru/</v>
      </c>
      <c r="N96" s="81" t="str">
        <f>'10.1'!P96</f>
        <v>http://iis.minfin.49gov.ru/ebudget/Menu/Page/1</v>
      </c>
    </row>
    <row r="97" spans="1:14" ht="15.75" customHeight="1">
      <c r="A97" s="24" t="s">
        <v>87</v>
      </c>
      <c r="B97" s="31" t="s">
        <v>139</v>
      </c>
      <c r="C97" s="41">
        <f t="shared" si="2"/>
        <v>2</v>
      </c>
      <c r="D97" s="41"/>
      <c r="E97" s="41"/>
      <c r="F97" s="41"/>
      <c r="G97" s="30">
        <f t="shared" si="3"/>
        <v>2</v>
      </c>
      <c r="H97" s="29" t="s">
        <v>239</v>
      </c>
      <c r="I97" s="29" t="s">
        <v>220</v>
      </c>
      <c r="J97" s="31" t="s">
        <v>226</v>
      </c>
      <c r="K97" s="29"/>
      <c r="L97" s="31" t="s">
        <v>284</v>
      </c>
      <c r="M97" s="31" t="str">
        <f>'10.1'!O97</f>
        <v>http://sakhminfin.ru/</v>
      </c>
      <c r="N97" s="81" t="str">
        <f>'10.1'!P97</f>
        <v>http://openbudget.sakhminfin.ru/Menu/Page/272</v>
      </c>
    </row>
    <row r="98" spans="1:14" s="89" customFormat="1" ht="15.75" customHeight="1">
      <c r="A98" s="28" t="s">
        <v>88</v>
      </c>
      <c r="B98" s="31" t="s">
        <v>222</v>
      </c>
      <c r="C98" s="41">
        <f t="shared" si="2"/>
        <v>0</v>
      </c>
      <c r="D98" s="88"/>
      <c r="E98" s="88"/>
      <c r="F98" s="88"/>
      <c r="G98" s="30">
        <f t="shared" si="3"/>
        <v>0</v>
      </c>
      <c r="H98" s="87"/>
      <c r="I98" s="87"/>
      <c r="J98" s="87"/>
      <c r="K98" s="87"/>
      <c r="L98" s="31"/>
      <c r="M98" s="31" t="str">
        <f>'10.1'!O98</f>
        <v>http://www.eao.ru/isp-vlast/finansovoe-upravlenie-pravitelstva/</v>
      </c>
      <c r="N98" s="81" t="str">
        <f>'10.1'!P98</f>
        <v>нет</v>
      </c>
    </row>
    <row r="99" spans="1:14" ht="15.75" customHeight="1">
      <c r="A99" s="28" t="s">
        <v>89</v>
      </c>
      <c r="B99" s="31" t="s">
        <v>222</v>
      </c>
      <c r="C99" s="41">
        <f t="shared" si="2"/>
        <v>0</v>
      </c>
      <c r="D99" s="43"/>
      <c r="E99" s="43"/>
      <c r="F99" s="43"/>
      <c r="G99" s="30">
        <f t="shared" si="3"/>
        <v>0</v>
      </c>
      <c r="H99" s="39"/>
      <c r="I99" s="39"/>
      <c r="J99" s="39"/>
      <c r="K99" s="29"/>
      <c r="L99" s="31"/>
      <c r="M99" s="31" t="str">
        <f>'10.1'!O99</f>
        <v>http://чукотка.рф/power/administrative_setting/Dep_fin_ecom/</v>
      </c>
      <c r="N99" s="81" t="str">
        <f>'10.1'!P99</f>
        <v>нет</v>
      </c>
    </row>
    <row r="100" spans="1:14" ht="15">
      <c r="A100" s="15"/>
      <c r="B100" s="15"/>
      <c r="C100" s="15"/>
      <c r="D100" s="15"/>
      <c r="E100" s="15"/>
      <c r="F100" s="15"/>
      <c r="G100" s="32"/>
      <c r="H100" s="15"/>
      <c r="I100" s="15"/>
      <c r="J100" s="15"/>
      <c r="K100" s="15"/>
      <c r="L100" s="101"/>
      <c r="M100" s="15"/>
      <c r="N100" s="15"/>
    </row>
    <row r="106" spans="1:13" ht="15">
      <c r="A106" s="8"/>
      <c r="B106" s="8"/>
      <c r="C106" s="8"/>
      <c r="D106" s="8"/>
      <c r="E106" s="8"/>
      <c r="F106" s="8"/>
      <c r="G106" s="9"/>
      <c r="H106" s="8"/>
      <c r="I106" s="8"/>
      <c r="J106" s="8"/>
      <c r="K106" s="8"/>
      <c r="L106" s="102"/>
      <c r="M106" s="8"/>
    </row>
    <row r="110" spans="1:13" ht="15">
      <c r="A110" s="8"/>
      <c r="B110" s="8"/>
      <c r="C110" s="8"/>
      <c r="D110" s="8"/>
      <c r="E110" s="8"/>
      <c r="F110" s="8"/>
      <c r="G110" s="9"/>
      <c r="H110" s="8"/>
      <c r="I110" s="8"/>
      <c r="J110" s="8"/>
      <c r="K110" s="8"/>
      <c r="L110" s="102"/>
      <c r="M110" s="8"/>
    </row>
    <row r="113" spans="1:13" ht="15">
      <c r="A113" s="8"/>
      <c r="B113" s="8"/>
      <c r="C113" s="8"/>
      <c r="D113" s="8"/>
      <c r="E113" s="8"/>
      <c r="F113" s="8"/>
      <c r="G113" s="9"/>
      <c r="H113" s="8"/>
      <c r="I113" s="8"/>
      <c r="J113" s="8"/>
      <c r="K113" s="8"/>
      <c r="L113" s="102"/>
      <c r="M113" s="8"/>
    </row>
    <row r="117" spans="1:13" ht="15">
      <c r="A117" s="8"/>
      <c r="B117" s="8"/>
      <c r="C117" s="8"/>
      <c r="D117" s="8"/>
      <c r="E117" s="8"/>
      <c r="F117" s="8"/>
      <c r="G117" s="9"/>
      <c r="H117" s="8"/>
      <c r="I117" s="8"/>
      <c r="J117" s="8"/>
      <c r="K117" s="8"/>
      <c r="L117" s="102"/>
      <c r="M117" s="8"/>
    </row>
    <row r="120" spans="1:13" ht="15">
      <c r="A120" s="8"/>
      <c r="B120" s="8"/>
      <c r="C120" s="8"/>
      <c r="D120" s="8"/>
      <c r="E120" s="8"/>
      <c r="F120" s="8"/>
      <c r="G120" s="9"/>
      <c r="H120" s="8"/>
      <c r="I120" s="8"/>
      <c r="J120" s="8"/>
      <c r="K120" s="8"/>
      <c r="L120" s="102"/>
      <c r="M120" s="8"/>
    </row>
    <row r="124" spans="1:13" ht="15">
      <c r="A124" s="8"/>
      <c r="B124" s="8"/>
      <c r="C124" s="8"/>
      <c r="D124" s="8"/>
      <c r="E124" s="8"/>
      <c r="F124" s="8"/>
      <c r="G124" s="9"/>
      <c r="H124" s="8"/>
      <c r="I124" s="8"/>
      <c r="J124" s="8"/>
      <c r="K124" s="8"/>
      <c r="L124" s="102"/>
      <c r="M124" s="8"/>
    </row>
  </sheetData>
  <sheetProtection/>
  <autoFilter ref="A7:N7"/>
  <mergeCells count="17">
    <mergeCell ref="N4:N6"/>
    <mergeCell ref="J3:J6"/>
    <mergeCell ref="I3:I6"/>
    <mergeCell ref="D4:D6"/>
    <mergeCell ref="E4:E6"/>
    <mergeCell ref="F4:F6"/>
    <mergeCell ref="G4:G6"/>
    <mergeCell ref="A1:N1"/>
    <mergeCell ref="A2:N2"/>
    <mergeCell ref="A3:A6"/>
    <mergeCell ref="C3:G3"/>
    <mergeCell ref="H3:H6"/>
    <mergeCell ref="K3:K6"/>
    <mergeCell ref="L3:L6"/>
    <mergeCell ref="M3:N3"/>
    <mergeCell ref="C4:C6"/>
    <mergeCell ref="M4:M6"/>
  </mergeCells>
  <dataValidations count="3">
    <dataValidation type="list" allowBlank="1" showInputMessage="1" showErrorMessage="1" sqref="B7:G7">
      <formula1>$B$5:$B$6</formula1>
    </dataValidation>
    <dataValidation type="list" allowBlank="1" showInputMessage="1" showErrorMessage="1" sqref="K7:M7">
      <formula1>'10.4'!#REF!</formula1>
    </dataValidation>
    <dataValidation type="list" allowBlank="1" showInputMessage="1" showErrorMessage="1" sqref="B8:B99">
      <formula1>$B$4:$B$6</formula1>
    </dataValidation>
  </dataValidations>
  <hyperlinks>
    <hyperlink ref="L93" r:id="rId1" display="http://ebudget.primorsky.ru/Menu/Page/328"/>
    <hyperlink ref="L44" r:id="rId2" display="http://volgafin.volganet.ru/current-activity/analytics/4664/"/>
    <hyperlink ref="L17" r:id="rId3" display="http://budget.mosreg.ru/byudzhet-dlya-grazhdan/zakon-ob-ispolnenii-byudzheta-moskovskoj-oblasti/"/>
    <hyperlink ref="L45" r:id="rId4" display="http://www.minfin.donland.ru/isp_bg"/>
    <hyperlink ref="L46" r:id="rId5" display="http://ob.sev.gov.ru/napravleniya-monitoringa/finansovij-monitoring-gosudarstvennykh-programm"/>
    <hyperlink ref="L32" r:id="rId6" display="http://budget.lenobl.ru/new/documents/?page=1&amp;sortOrder=&amp;type=&amp;sortName=&amp;sortDate="/>
    <hyperlink ref="L83" r:id="rId7" display="http://минфин.забайкальскийкрай.рф/budget/info_and_analitics.html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0" r:id="rId8"/>
  <headerFooter>
    <oddFooter>&amp;C&amp;"Times New Roman,обычный"&amp;8&amp;A&amp;R&amp;P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L100" sqref="L100"/>
    </sheetView>
  </sheetViews>
  <sheetFormatPr defaultColWidth="8.8515625" defaultRowHeight="15"/>
  <cols>
    <col min="1" max="1" width="33.421875" style="3" customWidth="1"/>
    <col min="2" max="2" width="58.8515625" style="3" customWidth="1"/>
    <col min="3" max="3" width="6.7109375" style="3" customWidth="1"/>
    <col min="4" max="4" width="7.7109375" style="3" customWidth="1"/>
    <col min="5" max="6" width="6.7109375" style="3" customWidth="1"/>
    <col min="7" max="7" width="6.7109375" style="10" customWidth="1"/>
    <col min="8" max="8" width="15.7109375" style="3" customWidth="1"/>
    <col min="9" max="10" width="13.140625" style="3" customWidth="1"/>
    <col min="11" max="11" width="22.140625" style="3" customWidth="1"/>
    <col min="12" max="12" width="21.421875" style="3" customWidth="1"/>
    <col min="13" max="13" width="20.7109375" style="3" customWidth="1"/>
    <col min="14" max="14" width="20.7109375" style="1" customWidth="1"/>
    <col min="15" max="16384" width="8.8515625" style="1" customWidth="1"/>
  </cols>
  <sheetData>
    <row r="1" spans="1:14" s="5" customFormat="1" ht="22.5" customHeight="1">
      <c r="A1" s="144" t="s">
        <v>188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5"/>
    </row>
    <row r="2" spans="1:14" s="5" customFormat="1" ht="22.5" customHeight="1">
      <c r="A2" s="146" t="s">
        <v>1031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42" customHeight="1">
      <c r="A3" s="136" t="s">
        <v>102</v>
      </c>
      <c r="B3" s="111" t="s">
        <v>189</v>
      </c>
      <c r="C3" s="148" t="s">
        <v>190</v>
      </c>
      <c r="D3" s="149"/>
      <c r="E3" s="149"/>
      <c r="F3" s="149"/>
      <c r="G3" s="149"/>
      <c r="H3" s="136" t="s">
        <v>240</v>
      </c>
      <c r="I3" s="136" t="s">
        <v>186</v>
      </c>
      <c r="J3" s="136" t="s">
        <v>187</v>
      </c>
      <c r="K3" s="136" t="s">
        <v>110</v>
      </c>
      <c r="L3" s="136" t="s">
        <v>95</v>
      </c>
      <c r="M3" s="150" t="s">
        <v>115</v>
      </c>
      <c r="N3" s="151"/>
    </row>
    <row r="4" spans="1:14" ht="27.75" customHeight="1">
      <c r="A4" s="142"/>
      <c r="B4" s="33" t="s">
        <v>143</v>
      </c>
      <c r="C4" s="136" t="s">
        <v>98</v>
      </c>
      <c r="D4" s="136" t="s">
        <v>111</v>
      </c>
      <c r="E4" s="136" t="s">
        <v>112</v>
      </c>
      <c r="F4" s="136" t="s">
        <v>113</v>
      </c>
      <c r="G4" s="139" t="s">
        <v>103</v>
      </c>
      <c r="H4" s="142"/>
      <c r="I4" s="142"/>
      <c r="J4" s="142"/>
      <c r="K4" s="142"/>
      <c r="L4" s="142"/>
      <c r="M4" s="150" t="s">
        <v>179</v>
      </c>
      <c r="N4" s="150" t="s">
        <v>114</v>
      </c>
    </row>
    <row r="5" spans="1:14" ht="27.75" customHeight="1">
      <c r="A5" s="142"/>
      <c r="B5" s="33" t="s">
        <v>144</v>
      </c>
      <c r="C5" s="142"/>
      <c r="D5" s="142"/>
      <c r="E5" s="142"/>
      <c r="F5" s="142"/>
      <c r="G5" s="153"/>
      <c r="H5" s="142"/>
      <c r="I5" s="142"/>
      <c r="J5" s="142"/>
      <c r="K5" s="142"/>
      <c r="L5" s="142"/>
      <c r="M5" s="150"/>
      <c r="N5" s="150"/>
    </row>
    <row r="6" spans="1:14" ht="15" customHeight="1">
      <c r="A6" s="137"/>
      <c r="B6" s="33" t="s">
        <v>176</v>
      </c>
      <c r="C6" s="137"/>
      <c r="D6" s="137"/>
      <c r="E6" s="137"/>
      <c r="F6" s="137"/>
      <c r="G6" s="140"/>
      <c r="H6" s="137"/>
      <c r="I6" s="137"/>
      <c r="J6" s="137"/>
      <c r="K6" s="137"/>
      <c r="L6" s="137"/>
      <c r="M6" s="151"/>
      <c r="N6" s="151"/>
    </row>
    <row r="7" spans="1:14" s="6" customFormat="1" ht="15" customHeight="1">
      <c r="A7" s="138"/>
      <c r="B7" s="33" t="s">
        <v>222</v>
      </c>
      <c r="C7" s="138"/>
      <c r="D7" s="138"/>
      <c r="E7" s="138"/>
      <c r="F7" s="138"/>
      <c r="G7" s="141"/>
      <c r="H7" s="138"/>
      <c r="I7" s="138"/>
      <c r="J7" s="138"/>
      <c r="K7" s="138"/>
      <c r="L7" s="138"/>
      <c r="M7" s="151"/>
      <c r="N7" s="151"/>
    </row>
    <row r="8" spans="1:14" s="7" customFormat="1" ht="15.75" customHeight="1">
      <c r="A8" s="22" t="s">
        <v>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34"/>
    </row>
    <row r="9" spans="1:14" ht="15.75" customHeight="1">
      <c r="A9" s="24" t="s">
        <v>1</v>
      </c>
      <c r="B9" s="31" t="s">
        <v>143</v>
      </c>
      <c r="C9" s="41">
        <f>IF(B9="Да, опубликованы за все отчетные периоды, в том числе по видам долговых обязательств или по видам заимствований",2,IF(B9="Да, опубликованы за все отчетные периоды, но не содержат сведений по видам долговых обязательств или по видам заимствований",1,0))</f>
        <v>2</v>
      </c>
      <c r="D9" s="41"/>
      <c r="E9" s="41"/>
      <c r="F9" s="41"/>
      <c r="G9" s="30">
        <f>C9*(1-D9)*(1-E9)*(1-F9)</f>
        <v>2</v>
      </c>
      <c r="H9" s="29" t="s">
        <v>225</v>
      </c>
      <c r="I9" s="29" t="s">
        <v>220</v>
      </c>
      <c r="J9" s="31" t="s">
        <v>226</v>
      </c>
      <c r="K9" s="29"/>
      <c r="L9" s="31" t="s">
        <v>777</v>
      </c>
      <c r="M9" s="31" t="str">
        <f>'10.1'!O8</f>
        <v>http://beldepfin.ru/</v>
      </c>
      <c r="N9" s="81" t="str">
        <f>'10.1'!P8</f>
        <v>нет</v>
      </c>
    </row>
    <row r="10" spans="1:14" ht="15.75" customHeight="1">
      <c r="A10" s="24" t="s">
        <v>2</v>
      </c>
      <c r="B10" s="31" t="s">
        <v>143</v>
      </c>
      <c r="C10" s="41">
        <f aca="true" t="shared" si="0" ref="C10:C73">IF(B10="Да, опубликованы за все отчетные периоды, в том числе по видам долговых обязательств или по видам заимствований",2,IF(B10="Да, опубликованы за все отчетные периоды, но не содержат сведений по видам долговых обязательств или по видам заимствований",1,0))</f>
        <v>2</v>
      </c>
      <c r="D10" s="41"/>
      <c r="E10" s="41"/>
      <c r="F10" s="41"/>
      <c r="G10" s="30">
        <f aca="true" t="shared" si="1" ref="G10:G73">C10*(1-D10)*(1-E10)*(1-F10)</f>
        <v>2</v>
      </c>
      <c r="H10" s="29" t="s">
        <v>225</v>
      </c>
      <c r="I10" s="29" t="s">
        <v>220</v>
      </c>
      <c r="J10" s="31" t="s">
        <v>785</v>
      </c>
      <c r="K10" s="29"/>
      <c r="L10" s="31" t="s">
        <v>786</v>
      </c>
      <c r="M10" s="31" t="str">
        <f>'10.1'!O9</f>
        <v>http://budget.bryanskoblfin.ru/Show/Category/?ItemId=26</v>
      </c>
      <c r="N10" s="81" t="str">
        <f>'10.1'!P9</f>
        <v>нет</v>
      </c>
    </row>
    <row r="11" spans="1:14" ht="15.75" customHeight="1">
      <c r="A11" s="24" t="s">
        <v>3</v>
      </c>
      <c r="B11" s="31" t="s">
        <v>143</v>
      </c>
      <c r="C11" s="41">
        <f t="shared" si="0"/>
        <v>2</v>
      </c>
      <c r="D11" s="41"/>
      <c r="E11" s="41"/>
      <c r="F11" s="41"/>
      <c r="G11" s="30">
        <f t="shared" si="1"/>
        <v>2</v>
      </c>
      <c r="H11" s="29" t="s">
        <v>225</v>
      </c>
      <c r="I11" s="29" t="s">
        <v>220</v>
      </c>
      <c r="J11" s="31" t="s">
        <v>226</v>
      </c>
      <c r="K11" s="29"/>
      <c r="L11" s="31" t="s">
        <v>796</v>
      </c>
      <c r="M11" s="31" t="str">
        <f>'10.1'!O10</f>
        <v>http://dtf.avo.ru/</v>
      </c>
      <c r="N11" s="81" t="str">
        <f>'10.1'!P10</f>
        <v>нет</v>
      </c>
    </row>
    <row r="12" spans="1:14" ht="15.75" customHeight="1">
      <c r="A12" s="24" t="s">
        <v>4</v>
      </c>
      <c r="B12" s="31" t="s">
        <v>143</v>
      </c>
      <c r="C12" s="41">
        <f t="shared" si="0"/>
        <v>2</v>
      </c>
      <c r="D12" s="41"/>
      <c r="E12" s="41"/>
      <c r="F12" s="41"/>
      <c r="G12" s="30">
        <f t="shared" si="1"/>
        <v>2</v>
      </c>
      <c r="H12" s="29" t="s">
        <v>225</v>
      </c>
      <c r="I12" s="29" t="s">
        <v>220</v>
      </c>
      <c r="J12" s="31" t="s">
        <v>297</v>
      </c>
      <c r="K12" s="29"/>
      <c r="L12" s="31" t="s">
        <v>825</v>
      </c>
      <c r="M12" s="31" t="str">
        <f>'10.1'!O11</f>
        <v>http://www.gfu.vrn.ru/</v>
      </c>
      <c r="N12" s="81" t="str">
        <f>'10.1'!P11</f>
        <v>нет</v>
      </c>
    </row>
    <row r="13" spans="1:14" ht="15.75" customHeight="1">
      <c r="A13" s="24" t="s">
        <v>5</v>
      </c>
      <c r="B13" s="31" t="s">
        <v>143</v>
      </c>
      <c r="C13" s="41">
        <f t="shared" si="0"/>
        <v>2</v>
      </c>
      <c r="D13" s="41"/>
      <c r="E13" s="41"/>
      <c r="F13" s="41"/>
      <c r="G13" s="30">
        <f t="shared" si="1"/>
        <v>2</v>
      </c>
      <c r="H13" s="29" t="s">
        <v>239</v>
      </c>
      <c r="I13" s="29" t="s">
        <v>296</v>
      </c>
      <c r="J13" s="31" t="s">
        <v>226</v>
      </c>
      <c r="K13" s="29"/>
      <c r="L13" s="31" t="s">
        <v>801</v>
      </c>
      <c r="M13" s="31" t="str">
        <f>'10.1'!O12</f>
        <v>http://df.ivanovoobl.ru/</v>
      </c>
      <c r="N13" s="81" t="str">
        <f>'10.1'!P12</f>
        <v>нет</v>
      </c>
    </row>
    <row r="14" spans="1:14" ht="15.75" customHeight="1">
      <c r="A14" s="24" t="s">
        <v>6</v>
      </c>
      <c r="B14" s="31" t="s">
        <v>143</v>
      </c>
      <c r="C14" s="41">
        <f t="shared" si="0"/>
        <v>2</v>
      </c>
      <c r="D14" s="41"/>
      <c r="E14" s="41"/>
      <c r="F14" s="41"/>
      <c r="G14" s="30">
        <f t="shared" si="1"/>
        <v>2</v>
      </c>
      <c r="H14" s="29" t="s">
        <v>225</v>
      </c>
      <c r="I14" s="29" t="s">
        <v>220</v>
      </c>
      <c r="J14" s="31" t="s">
        <v>226</v>
      </c>
      <c r="K14" s="29"/>
      <c r="L14" s="31" t="s">
        <v>807</v>
      </c>
      <c r="M14" s="31" t="str">
        <f>'10.1'!O13</f>
        <v>http://www.admoblkaluga.ru/sub/finan/; http://www.admoblkaluga.ru/main/work/finances/</v>
      </c>
      <c r="N14" s="81" t="str">
        <f>'10.1'!P13</f>
        <v>нет</v>
      </c>
    </row>
    <row r="15" spans="1:14" ht="15.75" customHeight="1">
      <c r="A15" s="24" t="s">
        <v>7</v>
      </c>
      <c r="B15" s="31" t="s">
        <v>143</v>
      </c>
      <c r="C15" s="41">
        <f t="shared" si="0"/>
        <v>2</v>
      </c>
      <c r="D15" s="41"/>
      <c r="E15" s="41"/>
      <c r="F15" s="41"/>
      <c r="G15" s="30">
        <f t="shared" si="1"/>
        <v>2</v>
      </c>
      <c r="H15" s="29" t="s">
        <v>225</v>
      </c>
      <c r="I15" s="29" t="s">
        <v>220</v>
      </c>
      <c r="J15" s="31" t="s">
        <v>226</v>
      </c>
      <c r="K15" s="29"/>
      <c r="L15" s="31" t="s">
        <v>813</v>
      </c>
      <c r="M15" s="31" t="str">
        <f>'10.1'!O14</f>
        <v>http://depfin.adm44.ru/index.aspx</v>
      </c>
      <c r="N15" s="81" t="str">
        <f>'10.1'!P14</f>
        <v>http://nb44.ru/ (не актуализируется с 07.2016 г.)</v>
      </c>
    </row>
    <row r="16" spans="1:14" s="7" customFormat="1" ht="15.75" customHeight="1">
      <c r="A16" s="24" t="s">
        <v>8</v>
      </c>
      <c r="B16" s="31" t="s">
        <v>143</v>
      </c>
      <c r="C16" s="41">
        <f t="shared" si="0"/>
        <v>2</v>
      </c>
      <c r="D16" s="41"/>
      <c r="E16" s="41"/>
      <c r="F16" s="41"/>
      <c r="G16" s="30">
        <f t="shared" si="1"/>
        <v>2</v>
      </c>
      <c r="H16" s="29" t="s">
        <v>225</v>
      </c>
      <c r="I16" s="29" t="s">
        <v>544</v>
      </c>
      <c r="J16" s="31" t="s">
        <v>360</v>
      </c>
      <c r="K16" s="29"/>
      <c r="L16" s="31" t="s">
        <v>832</v>
      </c>
      <c r="M16" s="31" t="str">
        <f>'10.1'!O15</f>
        <v>http://adm.rkursk.ru/index.php?id=37</v>
      </c>
      <c r="N16" s="81" t="str">
        <f>'10.1'!P15</f>
        <v>нет</v>
      </c>
    </row>
    <row r="17" spans="1:14" s="7" customFormat="1" ht="15.75" customHeight="1">
      <c r="A17" s="24" t="s">
        <v>9</v>
      </c>
      <c r="B17" s="31" t="s">
        <v>143</v>
      </c>
      <c r="C17" s="41">
        <f t="shared" si="0"/>
        <v>2</v>
      </c>
      <c r="D17" s="41"/>
      <c r="E17" s="41"/>
      <c r="F17" s="41"/>
      <c r="G17" s="30">
        <f t="shared" si="1"/>
        <v>2</v>
      </c>
      <c r="H17" s="31" t="s">
        <v>359</v>
      </c>
      <c r="I17" s="29" t="s">
        <v>220</v>
      </c>
      <c r="J17" s="31" t="s">
        <v>226</v>
      </c>
      <c r="K17" s="29"/>
      <c r="L17" s="31" t="s">
        <v>842</v>
      </c>
      <c r="M17" s="31" t="str">
        <f>'10.1'!O16</f>
        <v>http://www.admlip.ru/economy/finances/</v>
      </c>
      <c r="N17" s="81" t="str">
        <f>'10.1'!P16</f>
        <v>http://ufin48.ru/Menu/Page/1</v>
      </c>
    </row>
    <row r="18" spans="1:14" ht="15.75" customHeight="1">
      <c r="A18" s="24" t="s">
        <v>10</v>
      </c>
      <c r="B18" s="31" t="s">
        <v>143</v>
      </c>
      <c r="C18" s="41">
        <f t="shared" si="0"/>
        <v>2</v>
      </c>
      <c r="D18" s="41"/>
      <c r="E18" s="41"/>
      <c r="F18" s="41"/>
      <c r="G18" s="30">
        <f t="shared" si="1"/>
        <v>2</v>
      </c>
      <c r="H18" s="29" t="s">
        <v>225</v>
      </c>
      <c r="I18" s="29" t="s">
        <v>220</v>
      </c>
      <c r="J18" s="31" t="s">
        <v>226</v>
      </c>
      <c r="K18" s="29"/>
      <c r="L18" s="31" t="s">
        <v>846</v>
      </c>
      <c r="M18" s="31" t="str">
        <f>'10.1'!O17</f>
        <v>http://mf.mosreg.ru/</v>
      </c>
      <c r="N18" s="81" t="s">
        <v>847</v>
      </c>
    </row>
    <row r="19" spans="1:14" ht="15.75" customHeight="1">
      <c r="A19" s="24" t="s">
        <v>11</v>
      </c>
      <c r="B19" s="31" t="s">
        <v>143</v>
      </c>
      <c r="C19" s="41">
        <f t="shared" si="0"/>
        <v>2</v>
      </c>
      <c r="D19" s="41">
        <v>0.5</v>
      </c>
      <c r="E19" s="41"/>
      <c r="F19" s="41"/>
      <c r="G19" s="30">
        <f t="shared" si="1"/>
        <v>1</v>
      </c>
      <c r="H19" s="29" t="s">
        <v>239</v>
      </c>
      <c r="I19" s="29" t="s">
        <v>254</v>
      </c>
      <c r="J19" s="31" t="s">
        <v>226</v>
      </c>
      <c r="K19" s="31" t="s">
        <v>274</v>
      </c>
      <c r="L19" s="31" t="s">
        <v>856</v>
      </c>
      <c r="M19" s="31" t="str">
        <f>'10.1'!O18</f>
        <v>http://orel-region.ru/index.php?head=20&amp;part=25</v>
      </c>
      <c r="N19" s="81" t="str">
        <f>'10.1'!P18</f>
        <v>нет</v>
      </c>
    </row>
    <row r="20" spans="1:14" ht="15.75" customHeight="1">
      <c r="A20" s="24" t="s">
        <v>12</v>
      </c>
      <c r="B20" s="31" t="s">
        <v>143</v>
      </c>
      <c r="C20" s="41">
        <f t="shared" si="0"/>
        <v>2</v>
      </c>
      <c r="D20" s="41"/>
      <c r="E20" s="41"/>
      <c r="F20" s="41"/>
      <c r="G20" s="30">
        <f t="shared" si="1"/>
        <v>2</v>
      </c>
      <c r="H20" s="29" t="s">
        <v>225</v>
      </c>
      <c r="I20" s="29" t="s">
        <v>296</v>
      </c>
      <c r="J20" s="31" t="s">
        <v>226</v>
      </c>
      <c r="K20" s="29"/>
      <c r="L20" s="31" t="s">
        <v>868</v>
      </c>
      <c r="M20" s="31" t="str">
        <f>'10.1'!O19</f>
        <v>http://minfin.ryazangov.ru/</v>
      </c>
      <c r="N20" s="81" t="str">
        <f>'10.1'!P19</f>
        <v>нет</v>
      </c>
    </row>
    <row r="21" spans="1:14" ht="15.75" customHeight="1">
      <c r="A21" s="24" t="s">
        <v>13</v>
      </c>
      <c r="B21" s="31" t="s">
        <v>143</v>
      </c>
      <c r="C21" s="41">
        <f t="shared" si="0"/>
        <v>2</v>
      </c>
      <c r="D21" s="41"/>
      <c r="E21" s="41">
        <v>0.5</v>
      </c>
      <c r="F21" s="41"/>
      <c r="G21" s="30">
        <f t="shared" si="1"/>
        <v>1</v>
      </c>
      <c r="H21" s="29" t="s">
        <v>225</v>
      </c>
      <c r="I21" s="29" t="s">
        <v>220</v>
      </c>
      <c r="J21" s="31" t="s">
        <v>297</v>
      </c>
      <c r="K21" s="31" t="s">
        <v>872</v>
      </c>
      <c r="L21" s="31" t="s">
        <v>873</v>
      </c>
      <c r="M21" s="31" t="str">
        <f>'10.1'!O20</f>
        <v>http://www.finsmol.ru/start</v>
      </c>
      <c r="N21" s="81" t="str">
        <f>'10.1'!P20</f>
        <v>нет</v>
      </c>
    </row>
    <row r="22" spans="1:14" ht="15.75" customHeight="1">
      <c r="A22" s="24" t="s">
        <v>14</v>
      </c>
      <c r="B22" s="31" t="s">
        <v>143</v>
      </c>
      <c r="C22" s="41">
        <f t="shared" si="0"/>
        <v>2</v>
      </c>
      <c r="D22" s="41"/>
      <c r="E22" s="41"/>
      <c r="F22" s="41"/>
      <c r="G22" s="30">
        <f t="shared" si="1"/>
        <v>2</v>
      </c>
      <c r="H22" s="29" t="s">
        <v>225</v>
      </c>
      <c r="I22" s="29" t="s">
        <v>220</v>
      </c>
      <c r="J22" s="31" t="s">
        <v>297</v>
      </c>
      <c r="K22" s="29"/>
      <c r="L22" s="31" t="s">
        <v>881</v>
      </c>
      <c r="M22" s="31" t="str">
        <f>'10.1'!O21</f>
        <v>http://fin.tmbreg.ru/</v>
      </c>
      <c r="N22" s="81" t="str">
        <f>'10.1'!P21</f>
        <v>нет</v>
      </c>
    </row>
    <row r="23" spans="1:14" ht="15.75" customHeight="1">
      <c r="A23" s="24" t="s">
        <v>15</v>
      </c>
      <c r="B23" s="31" t="s">
        <v>143</v>
      </c>
      <c r="C23" s="41">
        <f t="shared" si="0"/>
        <v>2</v>
      </c>
      <c r="D23" s="41"/>
      <c r="E23" s="41"/>
      <c r="F23" s="41"/>
      <c r="G23" s="30">
        <f t="shared" si="1"/>
        <v>2</v>
      </c>
      <c r="H23" s="29" t="s">
        <v>239</v>
      </c>
      <c r="I23" s="31" t="s">
        <v>903</v>
      </c>
      <c r="J23" s="31" t="s">
        <v>226</v>
      </c>
      <c r="K23" s="29"/>
      <c r="L23" s="31" t="s">
        <v>887</v>
      </c>
      <c r="M23" s="31" t="str">
        <f>'10.1'!O22</f>
        <v>http://www.tverfin.ru/</v>
      </c>
      <c r="N23" s="81" t="str">
        <f>'10.1'!P22</f>
        <v>http://portal.tverfin.ru/portal/Menu/Page/1</v>
      </c>
    </row>
    <row r="24" spans="1:14" ht="15.75" customHeight="1">
      <c r="A24" s="24" t="s">
        <v>16</v>
      </c>
      <c r="B24" s="31" t="s">
        <v>143</v>
      </c>
      <c r="C24" s="41">
        <f t="shared" si="0"/>
        <v>2</v>
      </c>
      <c r="D24" s="41"/>
      <c r="E24" s="41"/>
      <c r="F24" s="41"/>
      <c r="G24" s="30">
        <f t="shared" si="1"/>
        <v>2</v>
      </c>
      <c r="H24" s="29" t="s">
        <v>225</v>
      </c>
      <c r="I24" s="31" t="s">
        <v>547</v>
      </c>
      <c r="J24" s="31" t="s">
        <v>226</v>
      </c>
      <c r="K24" s="29"/>
      <c r="L24" s="31" t="s">
        <v>891</v>
      </c>
      <c r="M24" s="31" t="str">
        <f>'10.1'!O23</f>
        <v>http://minfin.tularegion.ru/</v>
      </c>
      <c r="N24" s="81" t="str">
        <f>'10.1'!P23</f>
        <v>http://dfto.ru/</v>
      </c>
    </row>
    <row r="25" spans="1:14" ht="15.75" customHeight="1">
      <c r="A25" s="24" t="s">
        <v>17</v>
      </c>
      <c r="B25" s="31" t="s">
        <v>143</v>
      </c>
      <c r="C25" s="41">
        <f t="shared" si="0"/>
        <v>2</v>
      </c>
      <c r="D25" s="41"/>
      <c r="E25" s="41"/>
      <c r="F25" s="41"/>
      <c r="G25" s="30">
        <f t="shared" si="1"/>
        <v>2</v>
      </c>
      <c r="H25" s="29" t="s">
        <v>225</v>
      </c>
      <c r="I25" s="29" t="s">
        <v>220</v>
      </c>
      <c r="J25" s="31" t="s">
        <v>226</v>
      </c>
      <c r="K25" s="29"/>
      <c r="L25" s="31" t="s">
        <v>896</v>
      </c>
      <c r="M25" s="31" t="str">
        <f>'10.1'!O24</f>
        <v>http://www.yarregion.ru/depts/depfin/default.aspx</v>
      </c>
      <c r="N25" s="81" t="str">
        <f>'10.1'!P24</f>
        <v>нет</v>
      </c>
    </row>
    <row r="26" spans="1:14" ht="15.75" customHeight="1">
      <c r="A26" s="24" t="s">
        <v>18</v>
      </c>
      <c r="B26" s="31" t="s">
        <v>143</v>
      </c>
      <c r="C26" s="41">
        <f t="shared" si="0"/>
        <v>2</v>
      </c>
      <c r="D26" s="41"/>
      <c r="E26" s="41"/>
      <c r="F26" s="41"/>
      <c r="G26" s="30">
        <f t="shared" si="1"/>
        <v>2</v>
      </c>
      <c r="H26" s="29" t="s">
        <v>225</v>
      </c>
      <c r="I26" s="31" t="s">
        <v>904</v>
      </c>
      <c r="J26" s="31" t="s">
        <v>226</v>
      </c>
      <c r="K26" s="29"/>
      <c r="L26" s="31" t="s">
        <v>902</v>
      </c>
      <c r="M26" s="31" t="str">
        <f>'10.1'!O25</f>
        <v>http://findep.mos.ru/</v>
      </c>
      <c r="N26" s="81" t="str">
        <f>'10.1'!P25</f>
        <v>http://budget.mos.ru/</v>
      </c>
    </row>
    <row r="27" spans="1:14" s="7" customFormat="1" ht="15.75" customHeight="1">
      <c r="A27" s="22" t="s">
        <v>19</v>
      </c>
      <c r="B27" s="45"/>
      <c r="C27" s="46"/>
      <c r="D27" s="27"/>
      <c r="E27" s="27"/>
      <c r="F27" s="27"/>
      <c r="G27" s="27"/>
      <c r="H27" s="25"/>
      <c r="I27" s="25"/>
      <c r="J27" s="25"/>
      <c r="K27" s="25"/>
      <c r="L27" s="45"/>
      <c r="M27" s="34"/>
      <c r="N27" s="82"/>
    </row>
    <row r="28" spans="1:14" ht="15.75" customHeight="1">
      <c r="A28" s="24" t="s">
        <v>20</v>
      </c>
      <c r="B28" s="31" t="s">
        <v>143</v>
      </c>
      <c r="C28" s="41">
        <f t="shared" si="0"/>
        <v>2</v>
      </c>
      <c r="D28" s="41"/>
      <c r="E28" s="41"/>
      <c r="F28" s="41"/>
      <c r="G28" s="30">
        <f t="shared" si="1"/>
        <v>2</v>
      </c>
      <c r="H28" s="29" t="s">
        <v>225</v>
      </c>
      <c r="I28" s="29" t="s">
        <v>220</v>
      </c>
      <c r="J28" s="31" t="s">
        <v>226</v>
      </c>
      <c r="K28" s="29"/>
      <c r="L28" s="31" t="s">
        <v>692</v>
      </c>
      <c r="M28" s="31" t="str">
        <f>'10.1'!O27</f>
        <v>http://minfin.karelia.ru/</v>
      </c>
      <c r="N28" s="81" t="str">
        <f>'10.1'!P27</f>
        <v>нет</v>
      </c>
    </row>
    <row r="29" spans="1:14" ht="15.75" customHeight="1">
      <c r="A29" s="28" t="s">
        <v>21</v>
      </c>
      <c r="B29" s="31" t="s">
        <v>143</v>
      </c>
      <c r="C29" s="41">
        <f t="shared" si="0"/>
        <v>2</v>
      </c>
      <c r="D29" s="41"/>
      <c r="E29" s="41"/>
      <c r="F29" s="41"/>
      <c r="G29" s="30">
        <f t="shared" si="1"/>
        <v>2</v>
      </c>
      <c r="H29" s="29" t="s">
        <v>704</v>
      </c>
      <c r="I29" s="29" t="s">
        <v>220</v>
      </c>
      <c r="J29" s="31" t="s">
        <v>297</v>
      </c>
      <c r="K29" s="29"/>
      <c r="L29" s="31" t="s">
        <v>703</v>
      </c>
      <c r="M29" s="31" t="str">
        <f>'10.1'!O28</f>
        <v>http://minfin.rkomi.ru/page/7746/</v>
      </c>
      <c r="N29" s="81" t="str">
        <f>'10.1'!P28</f>
        <v>нет</v>
      </c>
    </row>
    <row r="30" spans="1:14" ht="15.75" customHeight="1">
      <c r="A30" s="28" t="s">
        <v>22</v>
      </c>
      <c r="B30" s="31" t="s">
        <v>143</v>
      </c>
      <c r="C30" s="41">
        <f t="shared" si="0"/>
        <v>2</v>
      </c>
      <c r="D30" s="41">
        <v>0.5</v>
      </c>
      <c r="E30" s="41"/>
      <c r="F30" s="41"/>
      <c r="G30" s="30">
        <f t="shared" si="1"/>
        <v>1</v>
      </c>
      <c r="H30" s="29" t="s">
        <v>225</v>
      </c>
      <c r="I30" s="29" t="s">
        <v>254</v>
      </c>
      <c r="J30" s="31" t="s">
        <v>226</v>
      </c>
      <c r="K30" s="31" t="s">
        <v>274</v>
      </c>
      <c r="L30" s="31" t="s">
        <v>707</v>
      </c>
      <c r="M30" s="31" t="str">
        <f>'10.1'!O29</f>
        <v>http://dvinaland.ru/budget; http://dvinaland.ru/gov/-h3ffy732</v>
      </c>
      <c r="N30" s="81" t="str">
        <f>'10.1'!P29</f>
        <v>нет</v>
      </c>
    </row>
    <row r="31" spans="1:14" ht="15.75" customHeight="1">
      <c r="A31" s="28" t="s">
        <v>23</v>
      </c>
      <c r="B31" s="31" t="s">
        <v>143</v>
      </c>
      <c r="C31" s="41">
        <f t="shared" si="0"/>
        <v>2</v>
      </c>
      <c r="D31" s="41"/>
      <c r="E31" s="41"/>
      <c r="F31" s="41"/>
      <c r="G31" s="30">
        <f t="shared" si="1"/>
        <v>2</v>
      </c>
      <c r="H31" s="29" t="s">
        <v>225</v>
      </c>
      <c r="I31" s="29" t="s">
        <v>220</v>
      </c>
      <c r="J31" s="31" t="s">
        <v>226</v>
      </c>
      <c r="K31" s="29"/>
      <c r="L31" s="31" t="s">
        <v>711</v>
      </c>
      <c r="M31" s="31" t="str">
        <f>'10.1'!O30</f>
        <v>http://www.df35.ru/</v>
      </c>
      <c r="N31" s="81" t="str">
        <f>'10.1'!P30</f>
        <v>нет</v>
      </c>
    </row>
    <row r="32" spans="1:14" ht="15.75" customHeight="1">
      <c r="A32" s="28" t="s">
        <v>24</v>
      </c>
      <c r="B32" s="31" t="s">
        <v>176</v>
      </c>
      <c r="C32" s="41">
        <f t="shared" si="0"/>
        <v>0</v>
      </c>
      <c r="D32" s="41"/>
      <c r="E32" s="41"/>
      <c r="F32" s="41"/>
      <c r="G32" s="30">
        <f t="shared" si="1"/>
        <v>0</v>
      </c>
      <c r="H32" s="29" t="s">
        <v>294</v>
      </c>
      <c r="I32" s="29" t="s">
        <v>220</v>
      </c>
      <c r="J32" s="31" t="s">
        <v>226</v>
      </c>
      <c r="K32" s="31" t="s">
        <v>721</v>
      </c>
      <c r="L32" s="31" t="s">
        <v>720</v>
      </c>
      <c r="M32" s="31" t="str">
        <f>'10.1'!O31</f>
        <v>http://www.minfin39.ru/index.php</v>
      </c>
      <c r="N32" s="81" t="str">
        <f>'10.1'!P31</f>
        <v>нет</v>
      </c>
    </row>
    <row r="33" spans="1:14" ht="15.75" customHeight="1">
      <c r="A33" s="24" t="s">
        <v>25</v>
      </c>
      <c r="B33" s="31" t="s">
        <v>143</v>
      </c>
      <c r="C33" s="41">
        <f t="shared" si="0"/>
        <v>2</v>
      </c>
      <c r="D33" s="41"/>
      <c r="E33" s="41"/>
      <c r="F33" s="41"/>
      <c r="G33" s="30">
        <f t="shared" si="1"/>
        <v>2</v>
      </c>
      <c r="H33" s="29" t="s">
        <v>225</v>
      </c>
      <c r="I33" s="29" t="s">
        <v>220</v>
      </c>
      <c r="J33" s="31" t="s">
        <v>226</v>
      </c>
      <c r="K33" s="29"/>
      <c r="L33" s="31" t="s">
        <v>727</v>
      </c>
      <c r="M33" s="31" t="str">
        <f>'10.1'!O32</f>
        <v>http://finance.lenobl.ru/</v>
      </c>
      <c r="N33" s="81" t="str">
        <f>'10.1'!P32</f>
        <v>http://budget.lenobl.ru/new/</v>
      </c>
    </row>
    <row r="34" spans="1:14" s="7" customFormat="1" ht="15.75" customHeight="1">
      <c r="A34" s="24" t="s">
        <v>26</v>
      </c>
      <c r="B34" s="31" t="s">
        <v>143</v>
      </c>
      <c r="C34" s="41">
        <f t="shared" si="0"/>
        <v>2</v>
      </c>
      <c r="D34" s="41"/>
      <c r="E34" s="41"/>
      <c r="F34" s="41"/>
      <c r="G34" s="30">
        <f t="shared" si="1"/>
        <v>2</v>
      </c>
      <c r="H34" s="31" t="s">
        <v>359</v>
      </c>
      <c r="I34" s="29" t="s">
        <v>739</v>
      </c>
      <c r="J34" s="31" t="s">
        <v>360</v>
      </c>
      <c r="K34" s="29"/>
      <c r="L34" s="31" t="s">
        <v>740</v>
      </c>
      <c r="M34" s="31" t="str">
        <f>'10.1'!O33</f>
        <v>http://minfin.gov-murman.ru/</v>
      </c>
      <c r="N34" s="81" t="str">
        <f>'10.1'!P33</f>
        <v>http://b4u.gov-murman.ru/index.php#idMenu=1</v>
      </c>
    </row>
    <row r="35" spans="1:14" ht="15.75" customHeight="1">
      <c r="A35" s="24" t="s">
        <v>27</v>
      </c>
      <c r="B35" s="31" t="s">
        <v>143</v>
      </c>
      <c r="C35" s="41">
        <f t="shared" si="0"/>
        <v>2</v>
      </c>
      <c r="D35" s="41"/>
      <c r="E35" s="41"/>
      <c r="F35" s="41"/>
      <c r="G35" s="30">
        <f t="shared" si="1"/>
        <v>2</v>
      </c>
      <c r="H35" s="29" t="s">
        <v>239</v>
      </c>
      <c r="I35" s="29" t="s">
        <v>220</v>
      </c>
      <c r="J35" s="31" t="s">
        <v>226</v>
      </c>
      <c r="K35" s="29"/>
      <c r="L35" s="31" t="s">
        <v>745</v>
      </c>
      <c r="M35" s="31" t="str">
        <f>'10.1'!O34</f>
        <v>http://novkfo.ru/</v>
      </c>
      <c r="N35" s="81" t="str">
        <f>'10.1'!P34</f>
        <v>http://portal.novkfo.ru/Menu/Page/1</v>
      </c>
    </row>
    <row r="36" spans="1:14" ht="15.75" customHeight="1">
      <c r="A36" s="28" t="s">
        <v>28</v>
      </c>
      <c r="B36" s="31" t="s">
        <v>222</v>
      </c>
      <c r="C36" s="41">
        <f t="shared" si="0"/>
        <v>0</v>
      </c>
      <c r="D36" s="41"/>
      <c r="E36" s="41"/>
      <c r="F36" s="41"/>
      <c r="G36" s="30">
        <f t="shared" si="1"/>
        <v>0</v>
      </c>
      <c r="H36" s="29"/>
      <c r="I36" s="29"/>
      <c r="J36" s="29"/>
      <c r="K36" s="29"/>
      <c r="L36" s="31"/>
      <c r="M36" s="31" t="str">
        <f>'10.1'!O35</f>
        <v>http://finance.pskov.ru/</v>
      </c>
      <c r="N36" s="81" t="str">
        <f>'10.1'!P35</f>
        <v>нет</v>
      </c>
    </row>
    <row r="37" spans="1:14" ht="15.75" customHeight="1">
      <c r="A37" s="28" t="s">
        <v>29</v>
      </c>
      <c r="B37" s="31" t="s">
        <v>143</v>
      </c>
      <c r="C37" s="41">
        <f t="shared" si="0"/>
        <v>2</v>
      </c>
      <c r="D37" s="41"/>
      <c r="E37" s="41"/>
      <c r="F37" s="41"/>
      <c r="G37" s="30">
        <f t="shared" si="1"/>
        <v>2</v>
      </c>
      <c r="H37" s="29" t="s">
        <v>225</v>
      </c>
      <c r="I37" s="31" t="s">
        <v>752</v>
      </c>
      <c r="J37" s="31" t="s">
        <v>226</v>
      </c>
      <c r="K37" s="29"/>
      <c r="L37" s="31" t="s">
        <v>754</v>
      </c>
      <c r="M37" s="31" t="str">
        <f>'10.1'!O36</f>
        <v>http://www.fincom.spb.ru/cf/main.htm</v>
      </c>
      <c r="N37" s="81" t="str">
        <f>'10.1'!P36</f>
        <v>нет</v>
      </c>
    </row>
    <row r="38" spans="1:14" ht="15.75" customHeight="1">
      <c r="A38" s="24" t="s">
        <v>30</v>
      </c>
      <c r="B38" s="31" t="s">
        <v>143</v>
      </c>
      <c r="C38" s="41">
        <f t="shared" si="0"/>
        <v>2</v>
      </c>
      <c r="D38" s="41"/>
      <c r="E38" s="41"/>
      <c r="F38" s="41"/>
      <c r="G38" s="30">
        <f t="shared" si="1"/>
        <v>2</v>
      </c>
      <c r="H38" s="29" t="s">
        <v>239</v>
      </c>
      <c r="I38" s="29" t="s">
        <v>296</v>
      </c>
      <c r="J38" s="31" t="s">
        <v>423</v>
      </c>
      <c r="K38" s="31" t="s">
        <v>935</v>
      </c>
      <c r="L38" s="31" t="s">
        <v>765</v>
      </c>
      <c r="M38" s="31" t="str">
        <f>'10.1'!O37</f>
        <v>http://dfei.adm-nao.ru/</v>
      </c>
      <c r="N38" s="81" t="str">
        <f>'10.1'!P37</f>
        <v>нет</v>
      </c>
    </row>
    <row r="39" spans="1:14" s="7" customFormat="1" ht="15.75" customHeight="1">
      <c r="A39" s="22" t="s">
        <v>31</v>
      </c>
      <c r="B39" s="45"/>
      <c r="C39" s="46"/>
      <c r="D39" s="27"/>
      <c r="E39" s="27"/>
      <c r="F39" s="27"/>
      <c r="G39" s="27"/>
      <c r="H39" s="25"/>
      <c r="I39" s="25"/>
      <c r="J39" s="25"/>
      <c r="K39" s="25"/>
      <c r="L39" s="45"/>
      <c r="M39" s="34"/>
      <c r="N39" s="82"/>
    </row>
    <row r="40" spans="1:14" ht="15.75" customHeight="1">
      <c r="A40" s="24" t="s">
        <v>32</v>
      </c>
      <c r="B40" s="31" t="s">
        <v>143</v>
      </c>
      <c r="C40" s="41">
        <f t="shared" si="0"/>
        <v>2</v>
      </c>
      <c r="D40" s="41"/>
      <c r="E40" s="41"/>
      <c r="F40" s="41"/>
      <c r="G40" s="30">
        <f t="shared" si="1"/>
        <v>2</v>
      </c>
      <c r="H40" s="29" t="s">
        <v>225</v>
      </c>
      <c r="I40" s="31" t="s">
        <v>547</v>
      </c>
      <c r="J40" s="31" t="s">
        <v>226</v>
      </c>
      <c r="K40" s="29"/>
      <c r="L40" s="31" t="s">
        <v>620</v>
      </c>
      <c r="M40" s="31" t="str">
        <f>'10.1'!O39</f>
        <v>http://www.minfin01-maykop.ru/Menu/Page/1</v>
      </c>
      <c r="N40" s="81" t="str">
        <f>'10.1'!P39</f>
        <v>нет</v>
      </c>
    </row>
    <row r="41" spans="1:18" ht="15.75" customHeight="1">
      <c r="A41" s="24" t="s">
        <v>33</v>
      </c>
      <c r="B41" s="31" t="s">
        <v>222</v>
      </c>
      <c r="C41" s="41">
        <f t="shared" si="0"/>
        <v>0</v>
      </c>
      <c r="D41" s="41"/>
      <c r="E41" s="41"/>
      <c r="F41" s="41"/>
      <c r="G41" s="30">
        <f t="shared" si="1"/>
        <v>0</v>
      </c>
      <c r="H41" s="29"/>
      <c r="I41" s="29"/>
      <c r="J41" s="29"/>
      <c r="K41" s="29"/>
      <c r="L41" s="31"/>
      <c r="M41" s="31" t="str">
        <f>'10.1'!O40</f>
        <v>http://minfin.kalmregion.ru/; http://10.r08.z8.ru/ (предыдущая версия сайта)</v>
      </c>
      <c r="N41" s="81" t="str">
        <f>'10.1'!P40</f>
        <v>нет</v>
      </c>
      <c r="R41" s="12"/>
    </row>
    <row r="42" spans="1:18" ht="15.75" customHeight="1">
      <c r="A42" s="24" t="s">
        <v>100</v>
      </c>
      <c r="B42" s="31" t="s">
        <v>222</v>
      </c>
      <c r="C42" s="41">
        <f t="shared" si="0"/>
        <v>0</v>
      </c>
      <c r="D42" s="41"/>
      <c r="E42" s="41"/>
      <c r="F42" s="41"/>
      <c r="G42" s="30">
        <f t="shared" si="1"/>
        <v>0</v>
      </c>
      <c r="H42" s="29"/>
      <c r="I42" s="29"/>
      <c r="J42" s="29"/>
      <c r="K42" s="29"/>
      <c r="L42" s="31"/>
      <c r="M42" s="31" t="str">
        <f>'10.1'!O41</f>
        <v>http://minfin.rk.gov.ru/</v>
      </c>
      <c r="N42" s="81" t="str">
        <f>'10.1'!P41</f>
        <v>нет</v>
      </c>
      <c r="R42" s="13"/>
    </row>
    <row r="43" spans="1:18" ht="15.75" customHeight="1">
      <c r="A43" s="24" t="s">
        <v>34</v>
      </c>
      <c r="B43" s="31" t="s">
        <v>143</v>
      </c>
      <c r="C43" s="41">
        <f t="shared" si="0"/>
        <v>2</v>
      </c>
      <c r="D43" s="41"/>
      <c r="E43" s="41"/>
      <c r="F43" s="41"/>
      <c r="G43" s="30">
        <f t="shared" si="1"/>
        <v>2</v>
      </c>
      <c r="H43" s="29" t="s">
        <v>225</v>
      </c>
      <c r="I43" s="29" t="s">
        <v>220</v>
      </c>
      <c r="J43" s="31" t="s">
        <v>226</v>
      </c>
      <c r="K43" s="29"/>
      <c r="L43" s="31" t="s">
        <v>642</v>
      </c>
      <c r="M43" s="31" t="str">
        <f>'10.1'!O42</f>
        <v>http://www.minfinkubani.ru/</v>
      </c>
      <c r="N43" s="81" t="str">
        <f>'10.1'!P42</f>
        <v>http://бюджеткубани.рф/</v>
      </c>
      <c r="R43" s="12"/>
    </row>
    <row r="44" spans="1:18" ht="15.75" customHeight="1">
      <c r="A44" s="24" t="s">
        <v>35</v>
      </c>
      <c r="B44" s="31" t="s">
        <v>143</v>
      </c>
      <c r="C44" s="41">
        <f t="shared" si="0"/>
        <v>2</v>
      </c>
      <c r="D44" s="41"/>
      <c r="E44" s="41"/>
      <c r="F44" s="41"/>
      <c r="G44" s="30">
        <f t="shared" si="1"/>
        <v>2</v>
      </c>
      <c r="H44" s="29" t="s">
        <v>225</v>
      </c>
      <c r="I44" s="29" t="s">
        <v>220</v>
      </c>
      <c r="J44" s="31" t="s">
        <v>226</v>
      </c>
      <c r="K44" s="29"/>
      <c r="L44" s="31" t="s">
        <v>656</v>
      </c>
      <c r="M44" s="31" t="str">
        <f>'10.1'!O43</f>
        <v>https://minfin.astrobl.ru/node</v>
      </c>
      <c r="N44" s="81" t="str">
        <f>'10.1'!P43</f>
        <v>нет</v>
      </c>
      <c r="R44" s="12"/>
    </row>
    <row r="45" spans="1:18" ht="15.75" customHeight="1">
      <c r="A45" s="24" t="s">
        <v>36</v>
      </c>
      <c r="B45" s="31" t="s">
        <v>143</v>
      </c>
      <c r="C45" s="41">
        <f t="shared" si="0"/>
        <v>2</v>
      </c>
      <c r="D45" s="41"/>
      <c r="E45" s="41"/>
      <c r="F45" s="41"/>
      <c r="G45" s="30">
        <f t="shared" si="1"/>
        <v>2</v>
      </c>
      <c r="H45" s="29" t="s">
        <v>239</v>
      </c>
      <c r="I45" s="29" t="s">
        <v>220</v>
      </c>
      <c r="J45" s="31" t="s">
        <v>226</v>
      </c>
      <c r="K45" s="29"/>
      <c r="L45" s="31" t="s">
        <v>671</v>
      </c>
      <c r="M45" s="31" t="str">
        <f>'10.1'!O44</f>
        <v>http://volgafin.volganet.ru/</v>
      </c>
      <c r="N45" s="81" t="str">
        <f>'10.1'!P44</f>
        <v>http://www.minfin34.ru/</v>
      </c>
      <c r="R45" s="12"/>
    </row>
    <row r="46" spans="1:18" s="7" customFormat="1" ht="15.75" customHeight="1">
      <c r="A46" s="28" t="s">
        <v>37</v>
      </c>
      <c r="B46" s="31" t="s">
        <v>143</v>
      </c>
      <c r="C46" s="41">
        <f t="shared" si="0"/>
        <v>2</v>
      </c>
      <c r="D46" s="30"/>
      <c r="E46" s="30"/>
      <c r="F46" s="41">
        <v>0.5</v>
      </c>
      <c r="G46" s="30">
        <f t="shared" si="1"/>
        <v>1</v>
      </c>
      <c r="H46" s="29" t="s">
        <v>239</v>
      </c>
      <c r="I46" s="29" t="s">
        <v>220</v>
      </c>
      <c r="J46" s="31" t="s">
        <v>226</v>
      </c>
      <c r="K46" s="31" t="s">
        <v>945</v>
      </c>
      <c r="L46" s="31" t="s">
        <v>675</v>
      </c>
      <c r="M46" s="31" t="str">
        <f>'10.1'!O45</f>
        <v>http://www.minfin.donland.ru/</v>
      </c>
      <c r="N46" s="81" t="str">
        <f>'10.1'!P45</f>
        <v>http://minfin.donland.ru:8088/</v>
      </c>
      <c r="R46" s="13"/>
    </row>
    <row r="47" spans="1:18" ht="15.75" customHeight="1">
      <c r="A47" s="24" t="s">
        <v>101</v>
      </c>
      <c r="B47" s="31" t="s">
        <v>143</v>
      </c>
      <c r="C47" s="41">
        <f t="shared" si="0"/>
        <v>2</v>
      </c>
      <c r="D47" s="41"/>
      <c r="E47" s="41"/>
      <c r="F47" s="41"/>
      <c r="G47" s="30">
        <f t="shared" si="1"/>
        <v>2</v>
      </c>
      <c r="H47" s="29" t="s">
        <v>225</v>
      </c>
      <c r="I47" s="31" t="s">
        <v>645</v>
      </c>
      <c r="J47" s="31" t="s">
        <v>226</v>
      </c>
      <c r="K47" s="29"/>
      <c r="L47" s="31" t="s">
        <v>681</v>
      </c>
      <c r="M47" s="31" t="str">
        <f>'10.1'!O46</f>
        <v>http://sevastopol.gov.ru/</v>
      </c>
      <c r="N47" s="81" t="str">
        <f>'10.1'!P46</f>
        <v>http://www.ob.sev.gov.ru/</v>
      </c>
      <c r="R47" s="13"/>
    </row>
    <row r="48" spans="1:18" ht="15.75" customHeight="1">
      <c r="A48" s="22" t="s">
        <v>38</v>
      </c>
      <c r="B48" s="34"/>
      <c r="C48" s="46"/>
      <c r="D48" s="46"/>
      <c r="E48" s="46"/>
      <c r="F48" s="46"/>
      <c r="G48" s="27"/>
      <c r="H48" s="26"/>
      <c r="I48" s="26"/>
      <c r="J48" s="26"/>
      <c r="K48" s="26"/>
      <c r="L48" s="34"/>
      <c r="M48" s="34"/>
      <c r="N48" s="82"/>
      <c r="R48" s="12"/>
    </row>
    <row r="49" spans="1:18" ht="15.75" customHeight="1">
      <c r="A49" s="24" t="s">
        <v>39</v>
      </c>
      <c r="B49" s="31" t="s">
        <v>222</v>
      </c>
      <c r="C49" s="41">
        <f t="shared" si="0"/>
        <v>0</v>
      </c>
      <c r="D49" s="41"/>
      <c r="E49" s="41"/>
      <c r="F49" s="41"/>
      <c r="G49" s="30">
        <f t="shared" si="1"/>
        <v>0</v>
      </c>
      <c r="H49" s="29"/>
      <c r="I49" s="29"/>
      <c r="J49" s="29"/>
      <c r="K49" s="29"/>
      <c r="L49" s="31" t="s">
        <v>561</v>
      </c>
      <c r="M49" s="31" t="str">
        <f>'10.1'!O48</f>
        <v>http://minfin.e-dag.ru/</v>
      </c>
      <c r="N49" s="81" t="str">
        <f>'10.1'!P48</f>
        <v>http://portal.minfinrd.ru/Menu/Page/1 не загружается</v>
      </c>
      <c r="R49" s="13"/>
    </row>
    <row r="50" spans="1:18" ht="15.75" customHeight="1">
      <c r="A50" s="24" t="s">
        <v>40</v>
      </c>
      <c r="B50" s="31" t="s">
        <v>222</v>
      </c>
      <c r="C50" s="41">
        <f t="shared" si="0"/>
        <v>0</v>
      </c>
      <c r="D50" s="41"/>
      <c r="E50" s="41"/>
      <c r="F50" s="41"/>
      <c r="G50" s="30">
        <f t="shared" si="1"/>
        <v>0</v>
      </c>
      <c r="H50" s="29"/>
      <c r="I50" s="29"/>
      <c r="J50" s="29"/>
      <c r="K50" s="29"/>
      <c r="L50" s="31"/>
      <c r="M50" s="31" t="str">
        <f>'10.1'!O49</f>
        <v>http://mfri.ru/</v>
      </c>
      <c r="N50" s="81" t="str">
        <f>'10.1'!P49</f>
        <v>нет</v>
      </c>
      <c r="R50" s="13"/>
    </row>
    <row r="51" spans="1:18" ht="15.75" customHeight="1">
      <c r="A51" s="24" t="s">
        <v>41</v>
      </c>
      <c r="B51" s="31" t="s">
        <v>143</v>
      </c>
      <c r="C51" s="41">
        <f t="shared" si="0"/>
        <v>2</v>
      </c>
      <c r="D51" s="41"/>
      <c r="E51" s="41"/>
      <c r="F51" s="41"/>
      <c r="G51" s="30">
        <f t="shared" si="1"/>
        <v>2</v>
      </c>
      <c r="H51" s="29" t="s">
        <v>239</v>
      </c>
      <c r="I51" s="29" t="s">
        <v>220</v>
      </c>
      <c r="J51" s="31" t="s">
        <v>226</v>
      </c>
      <c r="K51" s="29"/>
      <c r="L51" s="31" t="s">
        <v>566</v>
      </c>
      <c r="M51" s="31" t="str">
        <f>'10.1'!O50</f>
        <v>http://pravitelstvo.kbr.ru/oigv/minfin/</v>
      </c>
      <c r="N51" s="81" t="str">
        <f>'10.1'!P50</f>
        <v>нет</v>
      </c>
      <c r="R51" s="12"/>
    </row>
    <row r="52" spans="1:18" ht="15.75" customHeight="1">
      <c r="A52" s="24" t="s">
        <v>42</v>
      </c>
      <c r="B52" s="31" t="s">
        <v>143</v>
      </c>
      <c r="C52" s="41">
        <f t="shared" si="0"/>
        <v>2</v>
      </c>
      <c r="D52" s="41"/>
      <c r="E52" s="41"/>
      <c r="F52" s="41"/>
      <c r="G52" s="30">
        <f t="shared" si="1"/>
        <v>2</v>
      </c>
      <c r="H52" s="29" t="s">
        <v>239</v>
      </c>
      <c r="I52" s="29" t="s">
        <v>296</v>
      </c>
      <c r="J52" s="31" t="s">
        <v>579</v>
      </c>
      <c r="K52" s="29"/>
      <c r="L52" s="31" t="s">
        <v>580</v>
      </c>
      <c r="M52" s="31" t="str">
        <f>'10.1'!O51</f>
        <v>http://minfin09.ru/</v>
      </c>
      <c r="N52" s="81" t="str">
        <f>'10.1'!P51</f>
        <v>нет</v>
      </c>
      <c r="R52" s="13"/>
    </row>
    <row r="53" spans="1:18" s="7" customFormat="1" ht="15.75" customHeight="1">
      <c r="A53" s="28" t="s">
        <v>92</v>
      </c>
      <c r="B53" s="31" t="s">
        <v>143</v>
      </c>
      <c r="C53" s="41">
        <f t="shared" si="0"/>
        <v>2</v>
      </c>
      <c r="D53" s="41">
        <v>0.5</v>
      </c>
      <c r="E53" s="41"/>
      <c r="F53" s="41"/>
      <c r="G53" s="30">
        <f t="shared" si="1"/>
        <v>1</v>
      </c>
      <c r="H53" s="29" t="s">
        <v>225</v>
      </c>
      <c r="I53" s="29" t="s">
        <v>254</v>
      </c>
      <c r="J53" s="31" t="s">
        <v>226</v>
      </c>
      <c r="K53" s="31" t="s">
        <v>588</v>
      </c>
      <c r="L53" s="31" t="s">
        <v>587</v>
      </c>
      <c r="M53" s="31" t="str">
        <f>'10.1'!O52</f>
        <v>http://mfrno-a.ru/</v>
      </c>
      <c r="N53" s="81" t="str">
        <f>'10.1'!P52</f>
        <v>нет</v>
      </c>
      <c r="R53" s="13"/>
    </row>
    <row r="54" spans="1:18" s="7" customFormat="1" ht="15.75" customHeight="1">
      <c r="A54" s="24" t="s">
        <v>43</v>
      </c>
      <c r="B54" s="31" t="s">
        <v>143</v>
      </c>
      <c r="C54" s="41">
        <f t="shared" si="0"/>
        <v>2</v>
      </c>
      <c r="D54" s="30"/>
      <c r="E54" s="30"/>
      <c r="F54" s="30"/>
      <c r="G54" s="30">
        <f t="shared" si="1"/>
        <v>2</v>
      </c>
      <c r="H54" s="29" t="s">
        <v>239</v>
      </c>
      <c r="I54" s="29" t="s">
        <v>220</v>
      </c>
      <c r="J54" s="31" t="s">
        <v>226</v>
      </c>
      <c r="K54" s="31" t="s">
        <v>598</v>
      </c>
      <c r="L54" s="31" t="s">
        <v>597</v>
      </c>
      <c r="M54" s="31" t="str">
        <f>'10.1'!O53</f>
        <v>http://www.minfinchr.ru/</v>
      </c>
      <c r="N54" s="81" t="str">
        <f>'10.1'!P53</f>
        <v>http://chechnya.ifinmon.ru/</v>
      </c>
      <c r="R54" s="12"/>
    </row>
    <row r="55" spans="1:18" ht="15.75" customHeight="1">
      <c r="A55" s="24" t="s">
        <v>44</v>
      </c>
      <c r="B55" s="31" t="s">
        <v>143</v>
      </c>
      <c r="C55" s="41">
        <f t="shared" si="0"/>
        <v>2</v>
      </c>
      <c r="D55" s="41"/>
      <c r="E55" s="41"/>
      <c r="F55" s="41"/>
      <c r="G55" s="30">
        <f t="shared" si="1"/>
        <v>2</v>
      </c>
      <c r="H55" s="29" t="s">
        <v>225</v>
      </c>
      <c r="I55" s="29" t="s">
        <v>220</v>
      </c>
      <c r="J55" s="31" t="s">
        <v>477</v>
      </c>
      <c r="K55" s="29"/>
      <c r="L55" s="31" t="s">
        <v>607</v>
      </c>
      <c r="M55" s="31" t="str">
        <f>'10.1'!O54</f>
        <v>http://www.mfsk.ru/</v>
      </c>
      <c r="N55" s="81" t="str">
        <f>'10.1'!P54</f>
        <v>http://openbudsk.ru/</v>
      </c>
      <c r="R55" s="13"/>
    </row>
    <row r="56" spans="1:18" ht="15.75" customHeight="1">
      <c r="A56" s="22" t="s">
        <v>45</v>
      </c>
      <c r="B56" s="34"/>
      <c r="C56" s="46"/>
      <c r="D56" s="46"/>
      <c r="E56" s="46"/>
      <c r="F56" s="46"/>
      <c r="G56" s="27"/>
      <c r="H56" s="26"/>
      <c r="I56" s="26"/>
      <c r="J56" s="26"/>
      <c r="K56" s="26"/>
      <c r="L56" s="34"/>
      <c r="M56" s="34"/>
      <c r="N56" s="82"/>
      <c r="R56" s="13"/>
    </row>
    <row r="57" spans="1:18" ht="15.75" customHeight="1">
      <c r="A57" s="28" t="s">
        <v>46</v>
      </c>
      <c r="B57" s="31" t="s">
        <v>143</v>
      </c>
      <c r="C57" s="41">
        <f t="shared" si="0"/>
        <v>2</v>
      </c>
      <c r="D57" s="41"/>
      <c r="E57" s="41"/>
      <c r="F57" s="41"/>
      <c r="G57" s="30">
        <f t="shared" si="1"/>
        <v>2</v>
      </c>
      <c r="H57" s="29" t="s">
        <v>239</v>
      </c>
      <c r="I57" s="29" t="s">
        <v>220</v>
      </c>
      <c r="J57" s="31" t="s">
        <v>226</v>
      </c>
      <c r="K57" s="29"/>
      <c r="L57" s="31" t="s">
        <v>439</v>
      </c>
      <c r="M57" s="31" t="str">
        <f>'10.1'!O56</f>
        <v>https://minfin.bashkortostan.ru/presscenter/news/</v>
      </c>
      <c r="N57" s="81" t="str">
        <f>'10.1'!P56</f>
        <v>нет</v>
      </c>
      <c r="R57" s="12"/>
    </row>
    <row r="58" spans="1:18" ht="15.75" customHeight="1">
      <c r="A58" s="28" t="s">
        <v>47</v>
      </c>
      <c r="B58" s="31" t="s">
        <v>143</v>
      </c>
      <c r="C58" s="41">
        <f t="shared" si="0"/>
        <v>2</v>
      </c>
      <c r="D58" s="41"/>
      <c r="E58" s="41"/>
      <c r="F58" s="41"/>
      <c r="G58" s="30">
        <f t="shared" si="1"/>
        <v>2</v>
      </c>
      <c r="H58" s="29" t="s">
        <v>225</v>
      </c>
      <c r="I58" s="29" t="s">
        <v>220</v>
      </c>
      <c r="J58" s="31" t="s">
        <v>226</v>
      </c>
      <c r="K58" s="29"/>
      <c r="L58" s="31" t="s">
        <v>443</v>
      </c>
      <c r="M58" s="31" t="str">
        <f>'10.1'!O57</f>
        <v>http://mari-el.gov.ru/minfin/Pages/main.aspx</v>
      </c>
      <c r="N58" s="81" t="str">
        <f>'10.1'!P57</f>
        <v>нет</v>
      </c>
      <c r="R58" s="13"/>
    </row>
    <row r="59" spans="1:18" ht="15.75" customHeight="1">
      <c r="A59" s="28" t="s">
        <v>48</v>
      </c>
      <c r="B59" s="31" t="s">
        <v>144</v>
      </c>
      <c r="C59" s="41">
        <f t="shared" si="0"/>
        <v>1</v>
      </c>
      <c r="D59" s="41"/>
      <c r="E59" s="41"/>
      <c r="F59" s="41"/>
      <c r="G59" s="30">
        <f t="shared" si="1"/>
        <v>1</v>
      </c>
      <c r="H59" s="29" t="s">
        <v>225</v>
      </c>
      <c r="I59" s="29" t="s">
        <v>296</v>
      </c>
      <c r="J59" s="31" t="s">
        <v>226</v>
      </c>
      <c r="K59" s="29"/>
      <c r="L59" s="31" t="s">
        <v>449</v>
      </c>
      <c r="M59" s="31" t="str">
        <f>'10.1'!O58</f>
        <v>http://www.minfinrm.ru/</v>
      </c>
      <c r="N59" s="81" t="str">
        <f>'10.1'!P58</f>
        <v>нет</v>
      </c>
      <c r="R59" s="13"/>
    </row>
    <row r="60" spans="1:18" ht="15.75" customHeight="1">
      <c r="A60" s="28" t="s">
        <v>49</v>
      </c>
      <c r="B60" s="31" t="s">
        <v>143</v>
      </c>
      <c r="C60" s="41">
        <f t="shared" si="0"/>
        <v>2</v>
      </c>
      <c r="D60" s="41"/>
      <c r="E60" s="41"/>
      <c r="F60" s="41"/>
      <c r="G60" s="30">
        <f t="shared" si="1"/>
        <v>2</v>
      </c>
      <c r="H60" s="29" t="s">
        <v>239</v>
      </c>
      <c r="I60" s="29" t="s">
        <v>296</v>
      </c>
      <c r="J60" s="31" t="s">
        <v>226</v>
      </c>
      <c r="K60" s="29"/>
      <c r="L60" s="81" t="s">
        <v>455</v>
      </c>
      <c r="M60" s="31" t="str">
        <f>'10.1'!O59</f>
        <v>http://minfin.tatarstan.ru/</v>
      </c>
      <c r="N60" s="81" t="str">
        <f>'10.1'!P59</f>
        <v>нет</v>
      </c>
      <c r="R60" s="12"/>
    </row>
    <row r="61" spans="1:18" s="7" customFormat="1" ht="15.75" customHeight="1">
      <c r="A61" s="24" t="s">
        <v>50</v>
      </c>
      <c r="B61" s="31" t="s">
        <v>143</v>
      </c>
      <c r="C61" s="41">
        <f t="shared" si="0"/>
        <v>2</v>
      </c>
      <c r="D61" s="41"/>
      <c r="E61" s="41"/>
      <c r="F61" s="41"/>
      <c r="G61" s="30">
        <f t="shared" si="1"/>
        <v>2</v>
      </c>
      <c r="H61" s="29" t="s">
        <v>225</v>
      </c>
      <c r="I61" s="29" t="s">
        <v>220</v>
      </c>
      <c r="J61" s="31" t="s">
        <v>297</v>
      </c>
      <c r="K61" s="29"/>
      <c r="L61" s="31" t="s">
        <v>466</v>
      </c>
      <c r="M61" s="31" t="str">
        <f>'10.1'!O60</f>
        <v>http://www.mfur.ru/</v>
      </c>
      <c r="N61" s="81" t="str">
        <f>'10.1'!P60</f>
        <v>нет</v>
      </c>
      <c r="R61" s="13"/>
    </row>
    <row r="62" spans="1:18" ht="15.75" customHeight="1">
      <c r="A62" s="24" t="s">
        <v>51</v>
      </c>
      <c r="B62" s="31" t="s">
        <v>143</v>
      </c>
      <c r="C62" s="41">
        <f t="shared" si="0"/>
        <v>2</v>
      </c>
      <c r="D62" s="41"/>
      <c r="E62" s="41"/>
      <c r="F62" s="41"/>
      <c r="G62" s="30">
        <f t="shared" si="1"/>
        <v>2</v>
      </c>
      <c r="H62" s="29" t="s">
        <v>239</v>
      </c>
      <c r="I62" s="29" t="s">
        <v>296</v>
      </c>
      <c r="J62" s="31" t="s">
        <v>477</v>
      </c>
      <c r="K62" s="31" t="s">
        <v>478</v>
      </c>
      <c r="L62" s="31" t="s">
        <v>476</v>
      </c>
      <c r="M62" s="31" t="str">
        <f>'10.1'!O61</f>
        <v>http://gov.cap.ru/?gov_id=22</v>
      </c>
      <c r="N62" s="81" t="str">
        <f>'10.1'!P61</f>
        <v>http://budget.cap.ru/Menu/Page/1; http://budget.cap.ru/Menu/Page/176</v>
      </c>
      <c r="R62" s="13"/>
    </row>
    <row r="63" spans="1:18" ht="15.75" customHeight="1">
      <c r="A63" s="28" t="s">
        <v>52</v>
      </c>
      <c r="B63" s="31" t="s">
        <v>143</v>
      </c>
      <c r="C63" s="41">
        <f t="shared" si="0"/>
        <v>2</v>
      </c>
      <c r="D63" s="41"/>
      <c r="E63" s="41"/>
      <c r="F63" s="41"/>
      <c r="G63" s="30">
        <f t="shared" si="1"/>
        <v>2</v>
      </c>
      <c r="H63" s="29" t="s">
        <v>239</v>
      </c>
      <c r="I63" s="29" t="s">
        <v>220</v>
      </c>
      <c r="J63" s="31" t="s">
        <v>226</v>
      </c>
      <c r="K63" s="29"/>
      <c r="L63" s="31" t="s">
        <v>488</v>
      </c>
      <c r="M63" s="31" t="str">
        <f>'10.1'!O62</f>
        <v>http://mfin.permkrai.ru/</v>
      </c>
      <c r="N63" s="81" t="str">
        <f>'10.1'!P62</f>
        <v>http://budget.permkrai.ru/</v>
      </c>
      <c r="R63" s="13"/>
    </row>
    <row r="64" spans="1:18" s="7" customFormat="1" ht="15.75" customHeight="1">
      <c r="A64" s="28" t="s">
        <v>53</v>
      </c>
      <c r="B64" s="31" t="s">
        <v>143</v>
      </c>
      <c r="C64" s="41">
        <f t="shared" si="0"/>
        <v>2</v>
      </c>
      <c r="D64" s="41"/>
      <c r="E64" s="41"/>
      <c r="F64" s="41"/>
      <c r="G64" s="30">
        <f t="shared" si="1"/>
        <v>2</v>
      </c>
      <c r="H64" s="29" t="s">
        <v>239</v>
      </c>
      <c r="I64" s="31" t="s">
        <v>496</v>
      </c>
      <c r="J64" s="31" t="s">
        <v>226</v>
      </c>
      <c r="K64" s="29"/>
      <c r="L64" s="31" t="s">
        <v>495</v>
      </c>
      <c r="M64" s="31" t="str">
        <f>'10.1'!O63</f>
        <v>http://www.minfin.kirov.ru/</v>
      </c>
      <c r="N64" s="81" t="str">
        <f>'10.1'!P63</f>
        <v>нет</v>
      </c>
      <c r="R64" s="12"/>
    </row>
    <row r="65" spans="1:18" ht="15.75" customHeight="1">
      <c r="A65" s="28" t="s">
        <v>54</v>
      </c>
      <c r="B65" s="31" t="s">
        <v>143</v>
      </c>
      <c r="C65" s="41">
        <f t="shared" si="0"/>
        <v>2</v>
      </c>
      <c r="D65" s="41"/>
      <c r="E65" s="41"/>
      <c r="F65" s="41"/>
      <c r="G65" s="30">
        <f t="shared" si="1"/>
        <v>2</v>
      </c>
      <c r="H65" s="29" t="s">
        <v>225</v>
      </c>
      <c r="I65" s="29" t="s">
        <v>220</v>
      </c>
      <c r="J65" s="31" t="s">
        <v>226</v>
      </c>
      <c r="K65" s="29"/>
      <c r="L65" s="31" t="s">
        <v>511</v>
      </c>
      <c r="M65" s="31" t="str">
        <f>'10.1'!O64</f>
        <v>http://mf.nnov.ru/</v>
      </c>
      <c r="N65" s="81" t="str">
        <f>'10.1'!P64</f>
        <v>http://mf.nnov.ru:8025/ </v>
      </c>
      <c r="R65" s="13"/>
    </row>
    <row r="66" spans="1:18" ht="15.75" customHeight="1">
      <c r="A66" s="24" t="s">
        <v>55</v>
      </c>
      <c r="B66" s="31" t="s">
        <v>143</v>
      </c>
      <c r="C66" s="41">
        <f t="shared" si="0"/>
        <v>2</v>
      </c>
      <c r="D66" s="41"/>
      <c r="E66" s="41"/>
      <c r="F66" s="41"/>
      <c r="G66" s="30">
        <f t="shared" si="1"/>
        <v>2</v>
      </c>
      <c r="H66" s="29" t="s">
        <v>225</v>
      </c>
      <c r="I66" s="29" t="s">
        <v>220</v>
      </c>
      <c r="J66" s="31" t="s">
        <v>297</v>
      </c>
      <c r="K66" s="29"/>
      <c r="L66" s="31" t="s">
        <v>524</v>
      </c>
      <c r="M66" s="31" t="str">
        <f>'10.1'!O65</f>
        <v>http://minfin.orb.ru/</v>
      </c>
      <c r="N66" s="81" t="str">
        <f>'10.1'!P65</f>
        <v>http://budget.orb.ru/</v>
      </c>
      <c r="R66" s="13"/>
    </row>
    <row r="67" spans="1:18" ht="15.75" customHeight="1">
      <c r="A67" s="28" t="s">
        <v>56</v>
      </c>
      <c r="B67" s="31" t="s">
        <v>143</v>
      </c>
      <c r="C67" s="41">
        <f t="shared" si="0"/>
        <v>2</v>
      </c>
      <c r="D67" s="41"/>
      <c r="E67" s="41"/>
      <c r="F67" s="41"/>
      <c r="G67" s="30">
        <f t="shared" si="1"/>
        <v>2</v>
      </c>
      <c r="H67" s="29" t="s">
        <v>225</v>
      </c>
      <c r="I67" s="29" t="s">
        <v>220</v>
      </c>
      <c r="J67" s="31" t="s">
        <v>297</v>
      </c>
      <c r="K67" s="29"/>
      <c r="L67" s="31" t="s">
        <v>528</v>
      </c>
      <c r="M67" s="31" t="str">
        <f>'10.1'!O66</f>
        <v>http://finance.pnzreg.ru/</v>
      </c>
      <c r="N67" s="81" t="str">
        <f>'10.1'!P66</f>
        <v>нет</v>
      </c>
      <c r="R67" s="12"/>
    </row>
    <row r="68" spans="1:18" ht="15.75" customHeight="1">
      <c r="A68" s="28" t="s">
        <v>57</v>
      </c>
      <c r="B68" s="31" t="s">
        <v>143</v>
      </c>
      <c r="C68" s="41">
        <f t="shared" si="0"/>
        <v>2</v>
      </c>
      <c r="D68" s="41"/>
      <c r="E68" s="41"/>
      <c r="F68" s="41"/>
      <c r="G68" s="30">
        <f t="shared" si="1"/>
        <v>2</v>
      </c>
      <c r="H68" s="29" t="s">
        <v>225</v>
      </c>
      <c r="I68" s="29" t="s">
        <v>220</v>
      </c>
      <c r="J68" s="31" t="s">
        <v>226</v>
      </c>
      <c r="K68" s="31"/>
      <c r="L68" s="31" t="s">
        <v>537</v>
      </c>
      <c r="M68" s="31" t="str">
        <f>'10.1'!O67</f>
        <v>http://minfin-samara.ru/</v>
      </c>
      <c r="N68" s="81" t="str">
        <f>'10.1'!P67</f>
        <v>нет</v>
      </c>
      <c r="R68" s="13"/>
    </row>
    <row r="69" spans="1:18" s="7" customFormat="1" ht="15.75" customHeight="1">
      <c r="A69" s="28" t="s">
        <v>58</v>
      </c>
      <c r="B69" s="31" t="s">
        <v>143</v>
      </c>
      <c r="C69" s="41">
        <f t="shared" si="0"/>
        <v>2</v>
      </c>
      <c r="D69" s="30"/>
      <c r="E69" s="30"/>
      <c r="F69" s="30"/>
      <c r="G69" s="30">
        <f t="shared" si="1"/>
        <v>2</v>
      </c>
      <c r="H69" s="29" t="s">
        <v>239</v>
      </c>
      <c r="I69" s="29" t="s">
        <v>220</v>
      </c>
      <c r="J69" s="31" t="s">
        <v>226</v>
      </c>
      <c r="K69" s="35"/>
      <c r="L69" s="31" t="s">
        <v>542</v>
      </c>
      <c r="M69" s="31" t="str">
        <f>'10.1'!O68</f>
        <v>http://www.saratov.gov.ru/gov/auth/minfin/</v>
      </c>
      <c r="N69" s="81" t="str">
        <f>'10.1'!P68</f>
        <v>http://saratov.ifinmon.ru/</v>
      </c>
      <c r="R69" s="13"/>
    </row>
    <row r="70" spans="1:18" ht="15.75" customHeight="1">
      <c r="A70" s="24" t="s">
        <v>59</v>
      </c>
      <c r="B70" s="31" t="s">
        <v>143</v>
      </c>
      <c r="C70" s="41">
        <f t="shared" si="0"/>
        <v>2</v>
      </c>
      <c r="D70" s="41"/>
      <c r="E70" s="41"/>
      <c r="F70" s="41"/>
      <c r="G70" s="30">
        <f t="shared" si="1"/>
        <v>2</v>
      </c>
      <c r="H70" s="29" t="s">
        <v>225</v>
      </c>
      <c r="I70" s="29" t="s">
        <v>220</v>
      </c>
      <c r="J70" s="31" t="s">
        <v>226</v>
      </c>
      <c r="K70" s="29"/>
      <c r="L70" s="31" t="s">
        <v>557</v>
      </c>
      <c r="M70" s="31" t="str">
        <f>'10.1'!O69</f>
        <v>http://ufo.ulntc.ru/</v>
      </c>
      <c r="N70" s="81" t="str">
        <f>'10.1'!P69</f>
        <v>нет</v>
      </c>
      <c r="R70" s="12"/>
    </row>
    <row r="71" spans="1:18" ht="15.75" customHeight="1">
      <c r="A71" s="22" t="s">
        <v>60</v>
      </c>
      <c r="B71" s="34"/>
      <c r="C71" s="46"/>
      <c r="D71" s="46"/>
      <c r="E71" s="46"/>
      <c r="F71" s="46"/>
      <c r="G71" s="27"/>
      <c r="H71" s="26"/>
      <c r="I71" s="26"/>
      <c r="J71" s="26"/>
      <c r="K71" s="26"/>
      <c r="L71" s="34"/>
      <c r="M71" s="34"/>
      <c r="N71" s="82"/>
      <c r="R71" s="13"/>
    </row>
    <row r="72" spans="1:18" ht="15.75" customHeight="1">
      <c r="A72" s="28" t="s">
        <v>61</v>
      </c>
      <c r="B72" s="31" t="s">
        <v>143</v>
      </c>
      <c r="C72" s="41">
        <f t="shared" si="0"/>
        <v>2</v>
      </c>
      <c r="D72" s="41">
        <v>0.5</v>
      </c>
      <c r="E72" s="41"/>
      <c r="F72" s="41"/>
      <c r="G72" s="30">
        <f t="shared" si="1"/>
        <v>1</v>
      </c>
      <c r="H72" s="29" t="s">
        <v>225</v>
      </c>
      <c r="I72" s="29" t="s">
        <v>254</v>
      </c>
      <c r="J72" s="87" t="s">
        <v>297</v>
      </c>
      <c r="K72" s="31" t="s">
        <v>274</v>
      </c>
      <c r="L72" s="31" t="s">
        <v>402</v>
      </c>
      <c r="M72" s="31" t="str">
        <f>'10.1'!O71</f>
        <v>http://finupr.kurganobl.ru/#</v>
      </c>
      <c r="N72" s="81" t="str">
        <f>'10.1'!P71</f>
        <v>нет</v>
      </c>
      <c r="R72" s="13"/>
    </row>
    <row r="73" spans="1:14" ht="15.75" customHeight="1">
      <c r="A73" s="24" t="s">
        <v>62</v>
      </c>
      <c r="B73" s="31" t="s">
        <v>143</v>
      </c>
      <c r="C73" s="41">
        <f t="shared" si="0"/>
        <v>2</v>
      </c>
      <c r="D73" s="41"/>
      <c r="E73" s="41"/>
      <c r="F73" s="41"/>
      <c r="G73" s="30">
        <f t="shared" si="1"/>
        <v>2</v>
      </c>
      <c r="H73" s="29" t="s">
        <v>239</v>
      </c>
      <c r="I73" s="29" t="s">
        <v>220</v>
      </c>
      <c r="J73" s="31" t="s">
        <v>226</v>
      </c>
      <c r="K73" s="29"/>
      <c r="L73" s="31" t="s">
        <v>415</v>
      </c>
      <c r="M73" s="31" t="str">
        <f>'10.1'!O72</f>
        <v>http://minfin.midural.ru/</v>
      </c>
      <c r="N73" s="81" t="str">
        <f>'10.1'!P72</f>
        <v>http://info.mfural.ru/ebudget/Menu/Page/1</v>
      </c>
    </row>
    <row r="74" spans="1:14" s="7" customFormat="1" ht="15.75" customHeight="1">
      <c r="A74" s="28" t="s">
        <v>63</v>
      </c>
      <c r="B74" s="31" t="s">
        <v>143</v>
      </c>
      <c r="C74" s="41">
        <f aca="true" t="shared" si="2" ref="C74:C100">IF(B74="Да, опубликованы за все отчетные периоды, в том числе по видам долговых обязательств или по видам заимствований",2,IF(B74="Да, опубликованы за все отчетные периоды, но не содержат сведений по видам долговых обязательств или по видам заимствований",1,0))</f>
        <v>2</v>
      </c>
      <c r="D74" s="41"/>
      <c r="E74" s="41"/>
      <c r="F74" s="41">
        <v>0.5</v>
      </c>
      <c r="G74" s="30">
        <f aca="true" t="shared" si="3" ref="G74:G100">C74*(1-D74)*(1-E74)*(1-F74)</f>
        <v>1</v>
      </c>
      <c r="H74" s="29" t="s">
        <v>225</v>
      </c>
      <c r="I74" s="31" t="s">
        <v>339</v>
      </c>
      <c r="J74" s="31" t="s">
        <v>226</v>
      </c>
      <c r="K74" s="31" t="s">
        <v>1037</v>
      </c>
      <c r="L74" s="31" t="s">
        <v>418</v>
      </c>
      <c r="M74" s="31" t="str">
        <f>'10.1'!O73</f>
        <v>http://admtyumen.ru/ogv_ru/finance/finance/bugjet.htm; http://admtyumen.ru/ogv_ru/gov/administrative/finance_department/general_information/more.htm?id=10293778@cmsArticle</v>
      </c>
      <c r="N74" s="81" t="str">
        <f>'10.1'!P73</f>
        <v>нет</v>
      </c>
    </row>
    <row r="75" spans="1:14" ht="15.75" customHeight="1">
      <c r="A75" s="24" t="s">
        <v>64</v>
      </c>
      <c r="B75" s="31" t="s">
        <v>143</v>
      </c>
      <c r="C75" s="41">
        <f t="shared" si="2"/>
        <v>2</v>
      </c>
      <c r="D75" s="41"/>
      <c r="E75" s="41"/>
      <c r="F75" s="41"/>
      <c r="G75" s="30">
        <f t="shared" si="3"/>
        <v>2</v>
      </c>
      <c r="H75" s="29" t="s">
        <v>239</v>
      </c>
      <c r="I75" s="29" t="s">
        <v>220</v>
      </c>
      <c r="J75" s="31" t="s">
        <v>226</v>
      </c>
      <c r="K75" s="29"/>
      <c r="L75" s="31" t="s">
        <v>422</v>
      </c>
      <c r="M75" s="31" t="str">
        <f>'10.1'!O74</f>
        <v>http://www.minfin74.ru/</v>
      </c>
      <c r="N75" s="81" t="str">
        <f>'10.1'!P74</f>
        <v>нет</v>
      </c>
    </row>
    <row r="76" spans="1:14" s="7" customFormat="1" ht="15.75" customHeight="1">
      <c r="A76" s="31" t="s">
        <v>65</v>
      </c>
      <c r="B76" s="31" t="s">
        <v>143</v>
      </c>
      <c r="C76" s="41">
        <f t="shared" si="2"/>
        <v>2</v>
      </c>
      <c r="D76" s="30"/>
      <c r="E76" s="30"/>
      <c r="F76" s="30"/>
      <c r="G76" s="30">
        <f t="shared" si="3"/>
        <v>2</v>
      </c>
      <c r="H76" s="29" t="s">
        <v>225</v>
      </c>
      <c r="I76" s="31" t="s">
        <v>339</v>
      </c>
      <c r="J76" s="31" t="s">
        <v>226</v>
      </c>
      <c r="K76" s="35"/>
      <c r="L76" s="31" t="s">
        <v>432</v>
      </c>
      <c r="M76" s="31" t="str">
        <f>'10.1'!O75</f>
        <v>http://www.depfin.admhmao.ru/</v>
      </c>
      <c r="N76" s="81" t="str">
        <f>'10.1'!P75</f>
        <v>нет</v>
      </c>
    </row>
    <row r="77" spans="1:14" ht="15.75" customHeight="1">
      <c r="A77" s="28" t="s">
        <v>66</v>
      </c>
      <c r="B77" s="31" t="s">
        <v>143</v>
      </c>
      <c r="C77" s="41">
        <f t="shared" si="2"/>
        <v>2</v>
      </c>
      <c r="D77" s="41"/>
      <c r="E77" s="41"/>
      <c r="F77" s="41"/>
      <c r="G77" s="30">
        <f t="shared" si="3"/>
        <v>2</v>
      </c>
      <c r="H77" s="29" t="s">
        <v>239</v>
      </c>
      <c r="I77" s="29" t="s">
        <v>220</v>
      </c>
      <c r="J77" s="31" t="s">
        <v>226</v>
      </c>
      <c r="K77" s="29"/>
      <c r="L77" s="31" t="s">
        <v>436</v>
      </c>
      <c r="M77" s="31" t="str">
        <f>'10.1'!O76</f>
        <v>http://www.yamalfin.ru/index.php</v>
      </c>
      <c r="N77" s="81" t="str">
        <f>'10.1'!P76</f>
        <v>http://monitoring.yanao.ru/yamal/index.php?option=com_content&amp;view=article&amp;id=299&amp;Itemid=717</v>
      </c>
    </row>
    <row r="78" spans="1:14" ht="15.75" customHeight="1">
      <c r="A78" s="22" t="s">
        <v>67</v>
      </c>
      <c r="B78" s="34"/>
      <c r="C78" s="46"/>
      <c r="D78" s="46"/>
      <c r="E78" s="46"/>
      <c r="F78" s="46"/>
      <c r="G78" s="27"/>
      <c r="H78" s="26"/>
      <c r="I78" s="26"/>
      <c r="J78" s="26"/>
      <c r="K78" s="26"/>
      <c r="L78" s="34"/>
      <c r="M78" s="34"/>
      <c r="N78" s="82"/>
    </row>
    <row r="79" spans="1:14" ht="15.75" customHeight="1">
      <c r="A79" s="28" t="s">
        <v>68</v>
      </c>
      <c r="B79" s="31" t="s">
        <v>143</v>
      </c>
      <c r="C79" s="41">
        <f t="shared" si="2"/>
        <v>2</v>
      </c>
      <c r="D79" s="41"/>
      <c r="E79" s="41"/>
      <c r="F79" s="41"/>
      <c r="G79" s="30">
        <f t="shared" si="3"/>
        <v>2</v>
      </c>
      <c r="H79" s="29" t="s">
        <v>225</v>
      </c>
      <c r="I79" s="29" t="s">
        <v>220</v>
      </c>
      <c r="J79" s="31" t="s">
        <v>226</v>
      </c>
      <c r="K79" s="29"/>
      <c r="L79" s="31" t="s">
        <v>307</v>
      </c>
      <c r="M79" s="31" t="str">
        <f>'10.1'!O78</f>
        <v>http://www.minfin-altai.ru/</v>
      </c>
      <c r="N79" s="81" t="str">
        <f>'10.1'!P78</f>
        <v>http://www.open.minfin-altai.ru/</v>
      </c>
    </row>
    <row r="80" spans="1:14" ht="15.75" customHeight="1">
      <c r="A80" s="24" t="s">
        <v>69</v>
      </c>
      <c r="B80" s="31" t="s">
        <v>143</v>
      </c>
      <c r="C80" s="41">
        <f t="shared" si="2"/>
        <v>2</v>
      </c>
      <c r="D80" s="41"/>
      <c r="E80" s="41"/>
      <c r="F80" s="41"/>
      <c r="G80" s="30">
        <f t="shared" si="3"/>
        <v>2</v>
      </c>
      <c r="H80" s="29" t="s">
        <v>225</v>
      </c>
      <c r="I80" s="29" t="s">
        <v>220</v>
      </c>
      <c r="J80" s="31" t="s">
        <v>226</v>
      </c>
      <c r="K80" s="29"/>
      <c r="L80" s="31" t="s">
        <v>310</v>
      </c>
      <c r="M80" s="31" t="str">
        <f>'10.1'!O79</f>
        <v>http://minfinrb.ru/</v>
      </c>
      <c r="N80" s="81" t="str">
        <f>'10.1'!P79</f>
        <v>http://budget.govrb.ru/ebudget/Menu/Page/1</v>
      </c>
    </row>
    <row r="81" spans="1:14" ht="15.75" customHeight="1">
      <c r="A81" s="28" t="s">
        <v>70</v>
      </c>
      <c r="B81" s="31" t="s">
        <v>143</v>
      </c>
      <c r="C81" s="41">
        <f t="shared" si="2"/>
        <v>2</v>
      </c>
      <c r="D81" s="41">
        <v>0.5</v>
      </c>
      <c r="E81" s="41"/>
      <c r="F81" s="41"/>
      <c r="G81" s="30">
        <f t="shared" si="3"/>
        <v>1</v>
      </c>
      <c r="H81" s="29" t="s">
        <v>225</v>
      </c>
      <c r="I81" s="29" t="s">
        <v>254</v>
      </c>
      <c r="J81" s="87" t="s">
        <v>297</v>
      </c>
      <c r="K81" s="31" t="s">
        <v>1038</v>
      </c>
      <c r="L81" s="31" t="s">
        <v>327</v>
      </c>
      <c r="M81" s="31" t="str">
        <f>'10.1'!O80</f>
        <v>http://www.minfintuva.ru/old/</v>
      </c>
      <c r="N81" s="81" t="str">
        <f>'10.1'!P80</f>
        <v>http://budget17.ru/# (не актуализируется)</v>
      </c>
    </row>
    <row r="82" spans="1:14" ht="15.75" customHeight="1">
      <c r="A82" s="28" t="s">
        <v>71</v>
      </c>
      <c r="B82" s="31" t="s">
        <v>222</v>
      </c>
      <c r="C82" s="41">
        <f t="shared" si="2"/>
        <v>0</v>
      </c>
      <c r="D82" s="41"/>
      <c r="E82" s="41"/>
      <c r="F82" s="41"/>
      <c r="G82" s="30">
        <f t="shared" si="3"/>
        <v>0</v>
      </c>
      <c r="H82" s="29"/>
      <c r="I82" s="29"/>
      <c r="J82" s="29"/>
      <c r="K82" s="31" t="s">
        <v>335</v>
      </c>
      <c r="L82" s="31" t="s">
        <v>334</v>
      </c>
      <c r="M82" s="31" t="str">
        <f>'10.1'!O81</f>
        <v>http://r-19.ru/authorities/ministry-of-finance-of-the-republic-of-khakassia/common/gosudarstvennye-finansy-respubliki-khakasiya/</v>
      </c>
      <c r="N82" s="81" t="str">
        <f>'10.1'!P81</f>
        <v>нет</v>
      </c>
    </row>
    <row r="83" spans="1:14" ht="15.75" customHeight="1">
      <c r="A83" s="28" t="s">
        <v>72</v>
      </c>
      <c r="B83" s="31" t="s">
        <v>143</v>
      </c>
      <c r="C83" s="41">
        <f t="shared" si="2"/>
        <v>2</v>
      </c>
      <c r="D83" s="41"/>
      <c r="E83" s="41"/>
      <c r="F83" s="41"/>
      <c r="G83" s="30">
        <f t="shared" si="3"/>
        <v>2</v>
      </c>
      <c r="H83" s="29" t="s">
        <v>239</v>
      </c>
      <c r="I83" s="31" t="s">
        <v>339</v>
      </c>
      <c r="J83" s="31" t="s">
        <v>226</v>
      </c>
      <c r="K83" s="29"/>
      <c r="L83" s="31" t="s">
        <v>342</v>
      </c>
      <c r="M83" s="31" t="str">
        <f>'10.1'!O82</f>
        <v>http://fin22.ru/</v>
      </c>
      <c r="N83" s="81" t="str">
        <f>'10.1'!P82</f>
        <v>нет</v>
      </c>
    </row>
    <row r="84" spans="1:14" ht="15.75" customHeight="1">
      <c r="A84" s="28" t="s">
        <v>73</v>
      </c>
      <c r="B84" s="31" t="s">
        <v>143</v>
      </c>
      <c r="C84" s="41">
        <f t="shared" si="2"/>
        <v>2</v>
      </c>
      <c r="D84" s="41"/>
      <c r="E84" s="41"/>
      <c r="F84" s="41"/>
      <c r="G84" s="30">
        <f t="shared" si="3"/>
        <v>2</v>
      </c>
      <c r="H84" s="29" t="s">
        <v>225</v>
      </c>
      <c r="I84" s="29" t="s">
        <v>220</v>
      </c>
      <c r="J84" s="87" t="s">
        <v>297</v>
      </c>
      <c r="K84" s="29"/>
      <c r="L84" s="31" t="s">
        <v>346</v>
      </c>
      <c r="M84" s="31" t="str">
        <f>'10.1'!O83</f>
        <v>http://минфин.забайкальскийкрай.рф/</v>
      </c>
      <c r="N84" s="81" t="str">
        <f>'10.1'!P83</f>
        <v>нет</v>
      </c>
    </row>
    <row r="85" spans="1:14" ht="15.75" customHeight="1">
      <c r="A85" s="24" t="s">
        <v>74</v>
      </c>
      <c r="B85" s="31" t="s">
        <v>143</v>
      </c>
      <c r="C85" s="41">
        <f t="shared" si="2"/>
        <v>2</v>
      </c>
      <c r="D85" s="41"/>
      <c r="E85" s="41"/>
      <c r="F85" s="41"/>
      <c r="G85" s="30">
        <f t="shared" si="3"/>
        <v>2</v>
      </c>
      <c r="H85" s="29" t="s">
        <v>225</v>
      </c>
      <c r="I85" s="31" t="s">
        <v>339</v>
      </c>
      <c r="J85" s="87" t="s">
        <v>297</v>
      </c>
      <c r="K85" s="29"/>
      <c r="L85" s="31" t="s">
        <v>356</v>
      </c>
      <c r="M85" s="31" t="str">
        <f>'10.1'!O84</f>
        <v>http://minfin.krskstate.ru/</v>
      </c>
      <c r="N85" s="81" t="str">
        <f>'10.1'!P84</f>
        <v>нет</v>
      </c>
    </row>
    <row r="86" spans="1:14" ht="15.75" customHeight="1">
      <c r="A86" s="28" t="s">
        <v>75</v>
      </c>
      <c r="B86" s="31" t="s">
        <v>143</v>
      </c>
      <c r="C86" s="41">
        <f t="shared" si="2"/>
        <v>2</v>
      </c>
      <c r="D86" s="41"/>
      <c r="E86" s="41"/>
      <c r="F86" s="41"/>
      <c r="G86" s="30">
        <f t="shared" si="3"/>
        <v>2</v>
      </c>
      <c r="H86" s="31" t="s">
        <v>359</v>
      </c>
      <c r="I86" s="29" t="s">
        <v>263</v>
      </c>
      <c r="J86" s="31" t="s">
        <v>360</v>
      </c>
      <c r="K86" s="29"/>
      <c r="L86" s="31" t="s">
        <v>362</v>
      </c>
      <c r="M86" s="31" t="str">
        <f>'10.1'!O85</f>
        <v>http://gfu.ru/</v>
      </c>
      <c r="N86" s="81" t="str">
        <f>'10.1'!P85</f>
        <v>http://openbudget.gfu.ru/</v>
      </c>
    </row>
    <row r="87" spans="1:14" s="7" customFormat="1" ht="15.75" customHeight="1">
      <c r="A87" s="28" t="s">
        <v>76</v>
      </c>
      <c r="B87" s="31" t="s">
        <v>143</v>
      </c>
      <c r="C87" s="41">
        <f t="shared" si="2"/>
        <v>2</v>
      </c>
      <c r="D87" s="41"/>
      <c r="E87" s="41"/>
      <c r="F87" s="41"/>
      <c r="G87" s="30">
        <f t="shared" si="3"/>
        <v>2</v>
      </c>
      <c r="H87" s="29" t="s">
        <v>225</v>
      </c>
      <c r="I87" s="31" t="s">
        <v>339</v>
      </c>
      <c r="J87" s="31" t="s">
        <v>226</v>
      </c>
      <c r="K87" s="29"/>
      <c r="L87" s="31" t="s">
        <v>367</v>
      </c>
      <c r="M87" s="31" t="str">
        <f>'10.1'!O86</f>
        <v>http://www.ofukem.ru/</v>
      </c>
      <c r="N87" s="81" t="str">
        <f>'10.1'!P86</f>
        <v>нет</v>
      </c>
    </row>
    <row r="88" spans="1:14" ht="15.75" customHeight="1">
      <c r="A88" s="28" t="s">
        <v>77</v>
      </c>
      <c r="B88" s="31" t="s">
        <v>143</v>
      </c>
      <c r="C88" s="41">
        <f t="shared" si="2"/>
        <v>2</v>
      </c>
      <c r="D88" s="41"/>
      <c r="E88" s="41"/>
      <c r="F88" s="41"/>
      <c r="G88" s="30">
        <f t="shared" si="3"/>
        <v>2</v>
      </c>
      <c r="H88" s="29" t="s">
        <v>225</v>
      </c>
      <c r="I88" s="29" t="s">
        <v>263</v>
      </c>
      <c r="J88" s="31" t="s">
        <v>360</v>
      </c>
      <c r="K88" s="29"/>
      <c r="L88" s="31" t="s">
        <v>374</v>
      </c>
      <c r="M88" s="31" t="str">
        <f>'10.1'!O87</f>
        <v>http://www.mfnso.nso.ru/</v>
      </c>
      <c r="N88" s="81" t="str">
        <f>'10.1'!P87</f>
        <v>нет</v>
      </c>
    </row>
    <row r="89" spans="1:14" s="7" customFormat="1" ht="15.75" customHeight="1">
      <c r="A89" s="24" t="s">
        <v>78</v>
      </c>
      <c r="B89" s="31" t="s">
        <v>143</v>
      </c>
      <c r="C89" s="41">
        <f t="shared" si="2"/>
        <v>2</v>
      </c>
      <c r="D89" s="30"/>
      <c r="E89" s="30"/>
      <c r="F89" s="30"/>
      <c r="G89" s="30">
        <f t="shared" si="3"/>
        <v>2</v>
      </c>
      <c r="H89" s="29" t="s">
        <v>239</v>
      </c>
      <c r="I89" s="29" t="s">
        <v>220</v>
      </c>
      <c r="J89" s="31" t="s">
        <v>226</v>
      </c>
      <c r="K89" s="35"/>
      <c r="L89" s="31" t="s">
        <v>388</v>
      </c>
      <c r="M89" s="31" t="str">
        <f>'10.1'!O88</f>
        <v>http://mf.omskportal.ru/</v>
      </c>
      <c r="N89" s="81" t="str">
        <f>'10.1'!P88</f>
        <v>http://budget.omsk.ifinmon.ru/</v>
      </c>
    </row>
    <row r="90" spans="1:14" ht="15.75" customHeight="1">
      <c r="A90" s="28" t="s">
        <v>79</v>
      </c>
      <c r="B90" s="31" t="s">
        <v>143</v>
      </c>
      <c r="C90" s="41">
        <f t="shared" si="2"/>
        <v>2</v>
      </c>
      <c r="D90" s="41"/>
      <c r="E90" s="41"/>
      <c r="F90" s="41"/>
      <c r="G90" s="30">
        <f t="shared" si="3"/>
        <v>2</v>
      </c>
      <c r="H90" s="29" t="s">
        <v>239</v>
      </c>
      <c r="I90" s="29" t="s">
        <v>220</v>
      </c>
      <c r="J90" s="31" t="s">
        <v>226</v>
      </c>
      <c r="K90" s="29"/>
      <c r="L90" s="31" t="s">
        <v>394</v>
      </c>
      <c r="M90" s="31" t="str">
        <f>'10.1'!O89</f>
        <v>http://www.findep.org/</v>
      </c>
      <c r="N90" s="81" t="str">
        <f>'10.1'!P89</f>
        <v>http://open.findep.org/ - не загружается</v>
      </c>
    </row>
    <row r="91" spans="1:14" ht="15.75" customHeight="1">
      <c r="A91" s="22" t="s">
        <v>80</v>
      </c>
      <c r="B91" s="34"/>
      <c r="C91" s="46"/>
      <c r="D91" s="46"/>
      <c r="E91" s="46"/>
      <c r="F91" s="46"/>
      <c r="G91" s="27"/>
      <c r="H91" s="26"/>
      <c r="I91" s="26"/>
      <c r="J91" s="26"/>
      <c r="K91" s="26"/>
      <c r="L91" s="34"/>
      <c r="M91" s="34"/>
      <c r="N91" s="82"/>
    </row>
    <row r="92" spans="1:14" ht="15.75" customHeight="1">
      <c r="A92" s="28" t="s">
        <v>81</v>
      </c>
      <c r="B92" s="31" t="s">
        <v>143</v>
      </c>
      <c r="C92" s="41">
        <f t="shared" si="2"/>
        <v>2</v>
      </c>
      <c r="D92" s="41"/>
      <c r="E92" s="41"/>
      <c r="F92" s="41"/>
      <c r="G92" s="30">
        <f t="shared" si="3"/>
        <v>2</v>
      </c>
      <c r="H92" s="29" t="s">
        <v>225</v>
      </c>
      <c r="I92" s="29" t="s">
        <v>220</v>
      </c>
      <c r="J92" s="31" t="s">
        <v>226</v>
      </c>
      <c r="K92" s="29"/>
      <c r="L92" s="31" t="s">
        <v>224</v>
      </c>
      <c r="M92" s="31" t="str">
        <f>'10.1'!O91</f>
        <v>https://minfin.sakha.gov.ru/</v>
      </c>
      <c r="N92" s="81" t="str">
        <f>'10.1'!P91</f>
        <v>http://budget.sakha.gov.ru/ebudget/Menu/Page/215</v>
      </c>
    </row>
    <row r="93" spans="1:14" ht="15.75" customHeight="1">
      <c r="A93" s="28" t="s">
        <v>82</v>
      </c>
      <c r="B93" s="31" t="s">
        <v>222</v>
      </c>
      <c r="C93" s="41">
        <f t="shared" si="2"/>
        <v>0</v>
      </c>
      <c r="D93" s="41"/>
      <c r="E93" s="41"/>
      <c r="F93" s="41"/>
      <c r="G93" s="30">
        <f t="shared" si="3"/>
        <v>0</v>
      </c>
      <c r="H93" s="29"/>
      <c r="I93" s="29"/>
      <c r="J93" s="29"/>
      <c r="K93" s="29"/>
      <c r="L93" s="31" t="s">
        <v>230</v>
      </c>
      <c r="M93" s="31" t="str">
        <f>'10.1'!O92</f>
        <v>http://www.kamgov.ru/minfin</v>
      </c>
      <c r="N93" s="81" t="str">
        <f>'10.1'!P92</f>
        <v>http://openbudget.kamgov.ru/Dashboard#/main</v>
      </c>
    </row>
    <row r="94" spans="1:14" ht="15.75" customHeight="1">
      <c r="A94" s="28" t="s">
        <v>83</v>
      </c>
      <c r="B94" s="31" t="s">
        <v>143</v>
      </c>
      <c r="C94" s="41">
        <f t="shared" si="2"/>
        <v>2</v>
      </c>
      <c r="D94" s="41">
        <v>0.5</v>
      </c>
      <c r="E94" s="41"/>
      <c r="F94" s="41"/>
      <c r="G94" s="30">
        <f t="shared" si="3"/>
        <v>1</v>
      </c>
      <c r="H94" s="29" t="s">
        <v>239</v>
      </c>
      <c r="I94" s="31" t="s">
        <v>245</v>
      </c>
      <c r="J94" s="31" t="s">
        <v>246</v>
      </c>
      <c r="K94" s="31" t="s">
        <v>275</v>
      </c>
      <c r="L94" s="81" t="s">
        <v>979</v>
      </c>
      <c r="M94" s="31" t="str">
        <f>'10.1'!O93</f>
        <v>http://primorsky.ru/authorities/executive-agencies/departments/finance/</v>
      </c>
      <c r="N94" s="81" t="str">
        <f>'10.1'!P93</f>
        <v>http://ebudget.primorsky.ru/Menu/Page/1</v>
      </c>
    </row>
    <row r="95" spans="1:14" ht="15.75" customHeight="1">
      <c r="A95" s="24" t="s">
        <v>84</v>
      </c>
      <c r="B95" s="31" t="s">
        <v>143</v>
      </c>
      <c r="C95" s="41">
        <f t="shared" si="2"/>
        <v>2</v>
      </c>
      <c r="D95" s="41"/>
      <c r="E95" s="41"/>
      <c r="F95" s="41"/>
      <c r="G95" s="30">
        <f t="shared" si="3"/>
        <v>2</v>
      </c>
      <c r="H95" s="31" t="s">
        <v>238</v>
      </c>
      <c r="I95" s="29" t="s">
        <v>263</v>
      </c>
      <c r="J95" s="31" t="s">
        <v>226</v>
      </c>
      <c r="K95" s="29"/>
      <c r="L95" s="31" t="s">
        <v>260</v>
      </c>
      <c r="M95" s="31" t="str">
        <f>'10.1'!O94</f>
        <v>https://minfin.khabkrai.ru/portal/Menu/Page/1</v>
      </c>
      <c r="N95" s="81" t="str">
        <f>'10.1'!P94</f>
        <v>https://minfin.khabkrai.ru/civils/Menu/Page/1</v>
      </c>
    </row>
    <row r="96" spans="1:14" ht="15.75" customHeight="1">
      <c r="A96" s="28" t="s">
        <v>85</v>
      </c>
      <c r="B96" s="31" t="s">
        <v>143</v>
      </c>
      <c r="C96" s="41">
        <f t="shared" si="2"/>
        <v>2</v>
      </c>
      <c r="D96" s="41"/>
      <c r="E96" s="41"/>
      <c r="F96" s="41"/>
      <c r="G96" s="30">
        <f t="shared" si="3"/>
        <v>2</v>
      </c>
      <c r="H96" s="29" t="s">
        <v>225</v>
      </c>
      <c r="I96" s="29" t="s">
        <v>220</v>
      </c>
      <c r="J96" s="31" t="s">
        <v>226</v>
      </c>
      <c r="K96" s="29"/>
      <c r="L96" s="31" t="s">
        <v>270</v>
      </c>
      <c r="M96" s="31" t="str">
        <f>'10.1'!O95</f>
        <v>http://www.fin.amurobl.ru/; http://www.amurobl.ru/wps/portal/Main/gov/iogv/ministry/fin/!ut/p/c5/04_SB8K8xLLM9MSSzPy8xBz9CP0os3gTAwN_RydDRwN_d3MDA09HHxfLEBdDYwM3A30v_aj0nPwkoEo_j_zcVP2C7EBFABA6iyY!/dl3/d3/L2dBISEvZ0FBIS9nQSEh/</v>
      </c>
      <c r="N96" s="81" t="str">
        <f>'10.1'!P95</f>
        <v>нет</v>
      </c>
    </row>
    <row r="97" spans="1:14" ht="15.75" customHeight="1">
      <c r="A97" s="28" t="s">
        <v>86</v>
      </c>
      <c r="B97" s="31" t="s">
        <v>143</v>
      </c>
      <c r="C97" s="41">
        <f t="shared" si="2"/>
        <v>2</v>
      </c>
      <c r="D97" s="41">
        <v>0.5</v>
      </c>
      <c r="E97" s="41"/>
      <c r="F97" s="41"/>
      <c r="G97" s="30">
        <f t="shared" si="3"/>
        <v>1</v>
      </c>
      <c r="H97" s="29" t="s">
        <v>225</v>
      </c>
      <c r="I97" s="29" t="s">
        <v>254</v>
      </c>
      <c r="J97" s="31" t="s">
        <v>226</v>
      </c>
      <c r="K97" s="31" t="s">
        <v>274</v>
      </c>
      <c r="L97" s="31" t="s">
        <v>276</v>
      </c>
      <c r="M97" s="31" t="str">
        <f>'10.1'!O96</f>
        <v>http://minfin.49gov.ru/</v>
      </c>
      <c r="N97" s="81" t="str">
        <f>'10.1'!P96</f>
        <v>http://iis.minfin.49gov.ru/ebudget/Menu/Page/1</v>
      </c>
    </row>
    <row r="98" spans="1:14" ht="15.75" customHeight="1">
      <c r="A98" s="24" t="s">
        <v>87</v>
      </c>
      <c r="B98" s="31" t="s">
        <v>143</v>
      </c>
      <c r="C98" s="41">
        <f t="shared" si="2"/>
        <v>2</v>
      </c>
      <c r="D98" s="41"/>
      <c r="E98" s="41"/>
      <c r="F98" s="41"/>
      <c r="G98" s="30">
        <f t="shared" si="3"/>
        <v>2</v>
      </c>
      <c r="H98" s="29" t="s">
        <v>225</v>
      </c>
      <c r="I98" s="29" t="s">
        <v>220</v>
      </c>
      <c r="J98" s="31" t="s">
        <v>226</v>
      </c>
      <c r="K98" s="31" t="s">
        <v>287</v>
      </c>
      <c r="L98" s="31" t="s">
        <v>286</v>
      </c>
      <c r="M98" s="31" t="str">
        <f>'10.1'!O97</f>
        <v>http://sakhminfin.ru/</v>
      </c>
      <c r="N98" s="81" t="str">
        <f>'10.1'!P97</f>
        <v>http://openbudget.sakhminfin.ru/Menu/Page/272</v>
      </c>
    </row>
    <row r="99" spans="1:14" s="89" customFormat="1" ht="15.75" customHeight="1">
      <c r="A99" s="28" t="s">
        <v>88</v>
      </c>
      <c r="B99" s="31" t="s">
        <v>143</v>
      </c>
      <c r="C99" s="41">
        <f t="shared" si="2"/>
        <v>2</v>
      </c>
      <c r="D99" s="41">
        <v>0.5</v>
      </c>
      <c r="E99" s="88"/>
      <c r="F99" s="88"/>
      <c r="G99" s="30">
        <f t="shared" si="3"/>
        <v>1</v>
      </c>
      <c r="H99" s="29" t="s">
        <v>239</v>
      </c>
      <c r="I99" s="29" t="s">
        <v>254</v>
      </c>
      <c r="J99" s="87" t="s">
        <v>297</v>
      </c>
      <c r="K99" s="31" t="s">
        <v>274</v>
      </c>
      <c r="L99" s="31" t="s">
        <v>290</v>
      </c>
      <c r="M99" s="31" t="str">
        <f>'10.1'!O98</f>
        <v>http://www.eao.ru/isp-vlast/finansovoe-upravlenie-pravitelstva/</v>
      </c>
      <c r="N99" s="81" t="str">
        <f>'10.1'!P98</f>
        <v>нет</v>
      </c>
    </row>
    <row r="100" spans="1:14" ht="15.75" customHeight="1">
      <c r="A100" s="28" t="s">
        <v>89</v>
      </c>
      <c r="B100" s="38" t="s">
        <v>143</v>
      </c>
      <c r="C100" s="41">
        <f t="shared" si="2"/>
        <v>2</v>
      </c>
      <c r="D100" s="43"/>
      <c r="E100" s="43"/>
      <c r="F100" s="43"/>
      <c r="G100" s="30">
        <f t="shared" si="3"/>
        <v>2</v>
      </c>
      <c r="H100" s="29" t="s">
        <v>239</v>
      </c>
      <c r="I100" s="29" t="s">
        <v>296</v>
      </c>
      <c r="J100" s="31" t="s">
        <v>226</v>
      </c>
      <c r="K100" s="29"/>
      <c r="L100" s="31" t="s">
        <v>295</v>
      </c>
      <c r="M100" s="31" t="str">
        <f>'10.1'!O99</f>
        <v>http://чукотка.рф/power/administrative_setting/Dep_fin_ecom/</v>
      </c>
      <c r="N100" s="81" t="str">
        <f>'10.1'!P99</f>
        <v>нет</v>
      </c>
    </row>
    <row r="101" spans="1:14" ht="15">
      <c r="A101" s="15"/>
      <c r="B101" s="15"/>
      <c r="C101" s="15"/>
      <c r="D101" s="15"/>
      <c r="E101" s="15"/>
      <c r="F101" s="15"/>
      <c r="G101" s="32"/>
      <c r="H101" s="15"/>
      <c r="I101" s="15"/>
      <c r="J101" s="15"/>
      <c r="K101" s="15"/>
      <c r="L101" s="15"/>
      <c r="M101" s="15"/>
      <c r="N101" s="15"/>
    </row>
    <row r="107" spans="1:13" ht="15">
      <c r="A107" s="8"/>
      <c r="B107" s="8"/>
      <c r="C107" s="8"/>
      <c r="D107" s="8"/>
      <c r="E107" s="8"/>
      <c r="F107" s="8"/>
      <c r="G107" s="9"/>
      <c r="H107" s="8"/>
      <c r="I107" s="8"/>
      <c r="J107" s="8"/>
      <c r="K107" s="8"/>
      <c r="L107" s="8"/>
      <c r="M107" s="8"/>
    </row>
    <row r="111" spans="1:13" ht="15">
      <c r="A111" s="8"/>
      <c r="B111" s="8"/>
      <c r="C111" s="8"/>
      <c r="D111" s="8"/>
      <c r="E111" s="8"/>
      <c r="F111" s="8"/>
      <c r="G111" s="9"/>
      <c r="H111" s="8"/>
      <c r="I111" s="8"/>
      <c r="J111" s="8"/>
      <c r="K111" s="8"/>
      <c r="L111" s="8"/>
      <c r="M111" s="8"/>
    </row>
    <row r="114" spans="1:13" ht="15">
      <c r="A114" s="8"/>
      <c r="B114" s="8"/>
      <c r="C114" s="8"/>
      <c r="D114" s="8"/>
      <c r="E114" s="8"/>
      <c r="F114" s="8"/>
      <c r="G114" s="9"/>
      <c r="H114" s="8"/>
      <c r="I114" s="8"/>
      <c r="J114" s="8"/>
      <c r="K114" s="8"/>
      <c r="L114" s="8"/>
      <c r="M114" s="8"/>
    </row>
    <row r="118" spans="1:13" ht="15">
      <c r="A118" s="8"/>
      <c r="B118" s="8"/>
      <c r="C118" s="8"/>
      <c r="D118" s="8"/>
      <c r="E118" s="8"/>
      <c r="F118" s="8"/>
      <c r="G118" s="9"/>
      <c r="H118" s="8"/>
      <c r="I118" s="8"/>
      <c r="J118" s="8"/>
      <c r="K118" s="8"/>
      <c r="L118" s="8"/>
      <c r="M118" s="8"/>
    </row>
    <row r="121" spans="1:13" ht="15">
      <c r="A121" s="8"/>
      <c r="B121" s="8"/>
      <c r="C121" s="8"/>
      <c r="D121" s="8"/>
      <c r="E121" s="8"/>
      <c r="F121" s="8"/>
      <c r="G121" s="9"/>
      <c r="H121" s="8"/>
      <c r="I121" s="8"/>
      <c r="J121" s="8"/>
      <c r="K121" s="8"/>
      <c r="L121" s="8"/>
      <c r="M121" s="8"/>
    </row>
    <row r="125" spans="1:13" ht="15">
      <c r="A125" s="8"/>
      <c r="B125" s="8"/>
      <c r="C125" s="8"/>
      <c r="D125" s="8"/>
      <c r="E125" s="8"/>
      <c r="F125" s="8"/>
      <c r="G125" s="9"/>
      <c r="H125" s="8"/>
      <c r="I125" s="8"/>
      <c r="J125" s="8"/>
      <c r="K125" s="8"/>
      <c r="L125" s="8"/>
      <c r="M125" s="8"/>
    </row>
  </sheetData>
  <sheetProtection/>
  <autoFilter ref="A8:N8"/>
  <mergeCells count="17">
    <mergeCell ref="E4:E7"/>
    <mergeCell ref="F4:F7"/>
    <mergeCell ref="G4:G7"/>
    <mergeCell ref="M4:M7"/>
    <mergeCell ref="N4:N7"/>
    <mergeCell ref="I3:I7"/>
    <mergeCell ref="J3:J7"/>
    <mergeCell ref="A1:N1"/>
    <mergeCell ref="A2:N2"/>
    <mergeCell ref="A3:A7"/>
    <mergeCell ref="C3:G3"/>
    <mergeCell ref="H3:H7"/>
    <mergeCell ref="K3:K7"/>
    <mergeCell ref="L3:L7"/>
    <mergeCell ref="M3:N3"/>
    <mergeCell ref="C4:C7"/>
    <mergeCell ref="D4:D7"/>
  </mergeCells>
  <dataValidations count="3">
    <dataValidation type="list" allowBlank="1" showInputMessage="1" showErrorMessage="1" sqref="B9:B100">
      <formula1>$B$4:$B$7</formula1>
    </dataValidation>
    <dataValidation type="list" allowBlank="1" showInputMessage="1" showErrorMessage="1" sqref="K8:M8">
      <formula1>'10.5'!#REF!</formula1>
    </dataValidation>
    <dataValidation type="list" allowBlank="1" showInputMessage="1" showErrorMessage="1" sqref="B8:G8">
      <formula1>$B$6:$B$7</formula1>
    </dataValidation>
  </dataValidations>
  <hyperlinks>
    <hyperlink ref="L60" r:id="rId1" display="http://minfin.tatarstan.ru/rus/gosudarstvenniy-dolg-respubliki-tatarstan.htm"/>
    <hyperlink ref="L94" r:id="rId2" display="http://ebudget.primorsky.ru/Menu/Page/224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0" r:id="rId3"/>
  <headerFooter>
    <oddFooter>&amp;C&amp;"Times New Roman,обычный"&amp;8&amp;A&amp;R&amp;P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J47" sqref="J47"/>
    </sheetView>
  </sheetViews>
  <sheetFormatPr defaultColWidth="8.8515625" defaultRowHeight="15"/>
  <cols>
    <col min="1" max="1" width="33.421875" style="3" customWidth="1"/>
    <col min="2" max="2" width="58.8515625" style="3" customWidth="1"/>
    <col min="3" max="3" width="6.7109375" style="3" customWidth="1"/>
    <col min="4" max="4" width="7.7109375" style="3" customWidth="1"/>
    <col min="5" max="6" width="6.7109375" style="3" customWidth="1"/>
    <col min="7" max="7" width="6.7109375" style="10" customWidth="1"/>
    <col min="8" max="8" width="15.7109375" style="3" customWidth="1"/>
    <col min="9" max="9" width="17.8515625" style="3" customWidth="1"/>
    <col min="10" max="10" width="11.7109375" style="3" customWidth="1"/>
    <col min="11" max="11" width="18.00390625" style="3" customWidth="1"/>
    <col min="12" max="12" width="22.140625" style="3" customWidth="1"/>
    <col min="13" max="13" width="18.8515625" style="3" customWidth="1"/>
    <col min="14" max="14" width="20.7109375" style="3" customWidth="1"/>
    <col min="15" max="15" width="20.7109375" style="1" customWidth="1"/>
    <col min="16" max="16384" width="8.8515625" style="1" customWidth="1"/>
  </cols>
  <sheetData>
    <row r="1" spans="1:15" s="5" customFormat="1" ht="22.5" customHeight="1">
      <c r="A1" s="144" t="s">
        <v>191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5"/>
    </row>
    <row r="2" spans="1:15" s="5" customFormat="1" ht="22.5" customHeight="1">
      <c r="A2" s="146" t="s">
        <v>1031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5" ht="52.5" customHeight="1">
      <c r="A3" s="136" t="s">
        <v>102</v>
      </c>
      <c r="B3" s="111" t="s">
        <v>192</v>
      </c>
      <c r="C3" s="148" t="s">
        <v>193</v>
      </c>
      <c r="D3" s="149"/>
      <c r="E3" s="149"/>
      <c r="F3" s="149"/>
      <c r="G3" s="149"/>
      <c r="H3" s="136" t="s">
        <v>240</v>
      </c>
      <c r="I3" s="136" t="s">
        <v>243</v>
      </c>
      <c r="J3" s="136" t="s">
        <v>186</v>
      </c>
      <c r="K3" s="136" t="s">
        <v>187</v>
      </c>
      <c r="L3" s="136" t="s">
        <v>110</v>
      </c>
      <c r="M3" s="136" t="s">
        <v>95</v>
      </c>
      <c r="N3" s="150" t="s">
        <v>115</v>
      </c>
      <c r="O3" s="151"/>
    </row>
    <row r="4" spans="1:15" ht="15" customHeight="1">
      <c r="A4" s="142"/>
      <c r="B4" s="33" t="s">
        <v>136</v>
      </c>
      <c r="C4" s="136" t="s">
        <v>98</v>
      </c>
      <c r="D4" s="136" t="s">
        <v>111</v>
      </c>
      <c r="E4" s="136" t="s">
        <v>112</v>
      </c>
      <c r="F4" s="136" t="s">
        <v>113</v>
      </c>
      <c r="G4" s="139" t="s">
        <v>103</v>
      </c>
      <c r="H4" s="142"/>
      <c r="I4" s="142"/>
      <c r="J4" s="142"/>
      <c r="K4" s="142"/>
      <c r="L4" s="142"/>
      <c r="M4" s="142"/>
      <c r="N4" s="150" t="s">
        <v>179</v>
      </c>
      <c r="O4" s="150" t="s">
        <v>114</v>
      </c>
    </row>
    <row r="5" spans="1:15" ht="15" customHeight="1">
      <c r="A5" s="142"/>
      <c r="B5" s="33" t="s">
        <v>137</v>
      </c>
      <c r="C5" s="142"/>
      <c r="D5" s="142"/>
      <c r="E5" s="142"/>
      <c r="F5" s="142"/>
      <c r="G5" s="153"/>
      <c r="H5" s="142"/>
      <c r="I5" s="142"/>
      <c r="J5" s="142"/>
      <c r="K5" s="142"/>
      <c r="L5" s="142"/>
      <c r="M5" s="142"/>
      <c r="N5" s="150"/>
      <c r="O5" s="150"/>
    </row>
    <row r="6" spans="1:15" ht="15" customHeight="1">
      <c r="A6" s="137"/>
      <c r="B6" s="33" t="s">
        <v>176</v>
      </c>
      <c r="C6" s="137"/>
      <c r="D6" s="137"/>
      <c r="E6" s="137"/>
      <c r="F6" s="137"/>
      <c r="G6" s="140"/>
      <c r="H6" s="137"/>
      <c r="I6" s="137"/>
      <c r="J6" s="137"/>
      <c r="K6" s="142"/>
      <c r="L6" s="137"/>
      <c r="M6" s="137"/>
      <c r="N6" s="151"/>
      <c r="O6" s="151"/>
    </row>
    <row r="7" spans="1:15" s="6" customFormat="1" ht="15" customHeight="1">
      <c r="A7" s="138"/>
      <c r="B7" s="33" t="s">
        <v>222</v>
      </c>
      <c r="C7" s="138"/>
      <c r="D7" s="138"/>
      <c r="E7" s="138"/>
      <c r="F7" s="138"/>
      <c r="G7" s="141"/>
      <c r="H7" s="138"/>
      <c r="I7" s="138"/>
      <c r="J7" s="138"/>
      <c r="K7" s="143"/>
      <c r="L7" s="138"/>
      <c r="M7" s="138"/>
      <c r="N7" s="151"/>
      <c r="O7" s="151"/>
    </row>
    <row r="8" spans="1:15" s="7" customFormat="1" ht="15.75" customHeight="1">
      <c r="A8" s="22" t="s">
        <v>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34"/>
    </row>
    <row r="9" spans="1:15" ht="15.75" customHeight="1">
      <c r="A9" s="24" t="s">
        <v>1</v>
      </c>
      <c r="B9" s="31" t="s">
        <v>137</v>
      </c>
      <c r="C9" s="41">
        <f>IF(B9="Да, опубликованы за все отчетные периоды по всем указанным видам доходов",2,IF(B9="Да, опубликованы за все отчетные периоды по отдельным видам доходов",1,0))</f>
        <v>1</v>
      </c>
      <c r="D9" s="41"/>
      <c r="E9" s="41"/>
      <c r="F9" s="41"/>
      <c r="G9" s="30">
        <f>C9*(1-D9)*(1-E9)*(1-F9)</f>
        <v>1</v>
      </c>
      <c r="H9" s="31" t="s">
        <v>770</v>
      </c>
      <c r="I9" s="29" t="s">
        <v>375</v>
      </c>
      <c r="J9" s="29" t="s">
        <v>220</v>
      </c>
      <c r="K9" s="31" t="s">
        <v>226</v>
      </c>
      <c r="L9" s="31" t="s">
        <v>771</v>
      </c>
      <c r="M9" s="31" t="s">
        <v>769</v>
      </c>
      <c r="N9" s="31" t="str">
        <f>'10.1'!O8</f>
        <v>http://beldepfin.ru/</v>
      </c>
      <c r="O9" s="81" t="str">
        <f>'10.1'!P8</f>
        <v>нет</v>
      </c>
    </row>
    <row r="10" spans="1:15" ht="15.75" customHeight="1">
      <c r="A10" s="24" t="s">
        <v>2</v>
      </c>
      <c r="B10" s="31" t="s">
        <v>136</v>
      </c>
      <c r="C10" s="41">
        <f aca="true" t="shared" si="0" ref="C10:C73">IF(B10="Да, опубликованы за все отчетные периоды по всем указанным видам доходов",2,IF(B10="Да, опубликованы за все отчетные периоды по отдельным видам доходов",1,0))</f>
        <v>2</v>
      </c>
      <c r="D10" s="41"/>
      <c r="E10" s="41"/>
      <c r="F10" s="41"/>
      <c r="G10" s="30">
        <f aca="true" t="shared" si="1" ref="G10:G73">C10*(1-D10)*(1-E10)*(1-F10)</f>
        <v>2</v>
      </c>
      <c r="H10" s="29" t="s">
        <v>239</v>
      </c>
      <c r="I10" s="31" t="s">
        <v>242</v>
      </c>
      <c r="J10" s="29" t="s">
        <v>220</v>
      </c>
      <c r="K10" s="31" t="s">
        <v>226</v>
      </c>
      <c r="L10" s="29"/>
      <c r="M10" s="81" t="s">
        <v>784</v>
      </c>
      <c r="N10" s="31" t="str">
        <f>'10.1'!O9</f>
        <v>http://budget.bryanskoblfin.ru/Show/Category/?ItemId=26</v>
      </c>
      <c r="O10" s="81" t="str">
        <f>'10.1'!P9</f>
        <v>нет</v>
      </c>
    </row>
    <row r="11" spans="1:15" ht="15.75" customHeight="1">
      <c r="A11" s="24" t="s">
        <v>3</v>
      </c>
      <c r="B11" s="31" t="s">
        <v>137</v>
      </c>
      <c r="C11" s="41">
        <f t="shared" si="0"/>
        <v>1</v>
      </c>
      <c r="D11" s="41"/>
      <c r="E11" s="41"/>
      <c r="F11" s="41"/>
      <c r="G11" s="30">
        <f t="shared" si="1"/>
        <v>1</v>
      </c>
      <c r="H11" s="29" t="s">
        <v>774</v>
      </c>
      <c r="I11" s="29" t="s">
        <v>375</v>
      </c>
      <c r="J11" s="29" t="s">
        <v>220</v>
      </c>
      <c r="K11" s="31" t="s">
        <v>226</v>
      </c>
      <c r="L11" s="31" t="s">
        <v>857</v>
      </c>
      <c r="M11" s="31" t="s">
        <v>791</v>
      </c>
      <c r="N11" s="31" t="str">
        <f>'10.1'!O10</f>
        <v>http://dtf.avo.ru/</v>
      </c>
      <c r="O11" s="81" t="str">
        <f>'10.1'!P10</f>
        <v>нет</v>
      </c>
    </row>
    <row r="12" spans="1:15" ht="15.75" customHeight="1">
      <c r="A12" s="24" t="s">
        <v>4</v>
      </c>
      <c r="B12" s="31" t="s">
        <v>136</v>
      </c>
      <c r="C12" s="41">
        <f t="shared" si="0"/>
        <v>2</v>
      </c>
      <c r="D12" s="41"/>
      <c r="E12" s="41"/>
      <c r="F12" s="41"/>
      <c r="G12" s="30">
        <f t="shared" si="1"/>
        <v>2</v>
      </c>
      <c r="H12" s="29" t="s">
        <v>239</v>
      </c>
      <c r="I12" s="31" t="s">
        <v>242</v>
      </c>
      <c r="J12" s="29" t="s">
        <v>220</v>
      </c>
      <c r="K12" s="31" t="s">
        <v>226</v>
      </c>
      <c r="L12" s="31" t="s">
        <v>829</v>
      </c>
      <c r="M12" s="31" t="s">
        <v>828</v>
      </c>
      <c r="N12" s="31" t="str">
        <f>'10.1'!O11</f>
        <v>http://www.gfu.vrn.ru/</v>
      </c>
      <c r="O12" s="81" t="str">
        <f>'10.1'!P11</f>
        <v>нет</v>
      </c>
    </row>
    <row r="13" spans="1:15" ht="15.75" customHeight="1">
      <c r="A13" s="24" t="s">
        <v>5</v>
      </c>
      <c r="B13" s="31" t="s">
        <v>136</v>
      </c>
      <c r="C13" s="41">
        <f t="shared" si="0"/>
        <v>2</v>
      </c>
      <c r="D13" s="41"/>
      <c r="E13" s="41"/>
      <c r="F13" s="41"/>
      <c r="G13" s="30">
        <f t="shared" si="1"/>
        <v>2</v>
      </c>
      <c r="H13" s="29" t="s">
        <v>239</v>
      </c>
      <c r="I13" s="31" t="s">
        <v>242</v>
      </c>
      <c r="J13" s="29" t="s">
        <v>220</v>
      </c>
      <c r="K13" s="31" t="s">
        <v>226</v>
      </c>
      <c r="L13" s="31" t="s">
        <v>806</v>
      </c>
      <c r="M13" s="81" t="s">
        <v>805</v>
      </c>
      <c r="N13" s="31" t="str">
        <f>'10.1'!O12</f>
        <v>http://df.ivanovoobl.ru/</v>
      </c>
      <c r="O13" s="81" t="str">
        <f>'10.1'!P12</f>
        <v>нет</v>
      </c>
    </row>
    <row r="14" spans="1:15" ht="15.75" customHeight="1">
      <c r="A14" s="24" t="s">
        <v>6</v>
      </c>
      <c r="B14" s="31" t="s">
        <v>136</v>
      </c>
      <c r="C14" s="41">
        <f t="shared" si="0"/>
        <v>2</v>
      </c>
      <c r="D14" s="41"/>
      <c r="E14" s="41"/>
      <c r="F14" s="41">
        <v>0.5</v>
      </c>
      <c r="G14" s="30">
        <f t="shared" si="1"/>
        <v>1</v>
      </c>
      <c r="H14" s="29" t="s">
        <v>239</v>
      </c>
      <c r="I14" s="31" t="s">
        <v>242</v>
      </c>
      <c r="J14" s="29" t="s">
        <v>220</v>
      </c>
      <c r="K14" s="31" t="s">
        <v>226</v>
      </c>
      <c r="L14" s="31" t="s">
        <v>915</v>
      </c>
      <c r="M14" s="81" t="s">
        <v>811</v>
      </c>
      <c r="N14" s="31" t="str">
        <f>'10.1'!O13</f>
        <v>http://www.admoblkaluga.ru/sub/finan/; http://www.admoblkaluga.ru/main/work/finances/</v>
      </c>
      <c r="O14" s="81" t="str">
        <f>'10.1'!P13</f>
        <v>нет</v>
      </c>
    </row>
    <row r="15" spans="1:15" ht="15.75" customHeight="1">
      <c r="A15" s="24" t="s">
        <v>7</v>
      </c>
      <c r="B15" s="31" t="s">
        <v>137</v>
      </c>
      <c r="C15" s="41">
        <f t="shared" si="0"/>
        <v>1</v>
      </c>
      <c r="D15" s="41"/>
      <c r="E15" s="41">
        <v>0.5</v>
      </c>
      <c r="F15" s="41"/>
      <c r="G15" s="30">
        <f t="shared" si="1"/>
        <v>0.5</v>
      </c>
      <c r="H15" s="29" t="s">
        <v>225</v>
      </c>
      <c r="I15" s="29" t="s">
        <v>375</v>
      </c>
      <c r="J15" s="29" t="s">
        <v>220</v>
      </c>
      <c r="K15" s="31" t="s">
        <v>226</v>
      </c>
      <c r="L15" s="31" t="s">
        <v>820</v>
      </c>
      <c r="M15" s="81" t="s">
        <v>819</v>
      </c>
      <c r="N15" s="31" t="str">
        <f>'10.1'!O14</f>
        <v>http://depfin.adm44.ru/index.aspx</v>
      </c>
      <c r="O15" s="81" t="str">
        <f>'10.1'!P14</f>
        <v>http://nb44.ru/ (не актуализируется с 07.2016 г.)</v>
      </c>
    </row>
    <row r="16" spans="1:15" s="7" customFormat="1" ht="15.75" customHeight="1">
      <c r="A16" s="24" t="s">
        <v>8</v>
      </c>
      <c r="B16" s="31" t="s">
        <v>136</v>
      </c>
      <c r="C16" s="41">
        <f t="shared" si="0"/>
        <v>2</v>
      </c>
      <c r="D16" s="41"/>
      <c r="E16" s="41"/>
      <c r="F16" s="41"/>
      <c r="G16" s="30">
        <f t="shared" si="1"/>
        <v>2</v>
      </c>
      <c r="H16" s="29" t="s">
        <v>225</v>
      </c>
      <c r="I16" s="29" t="s">
        <v>375</v>
      </c>
      <c r="J16" s="29" t="s">
        <v>220</v>
      </c>
      <c r="K16" s="31" t="s">
        <v>226</v>
      </c>
      <c r="L16" s="29"/>
      <c r="M16" s="31" t="s">
        <v>834</v>
      </c>
      <c r="N16" s="31" t="str">
        <f>'10.1'!O15</f>
        <v>http://adm.rkursk.ru/index.php?id=37</v>
      </c>
      <c r="O16" s="81" t="str">
        <f>'10.1'!P15</f>
        <v>нет</v>
      </c>
    </row>
    <row r="17" spans="1:15" s="7" customFormat="1" ht="15.75" customHeight="1">
      <c r="A17" s="24" t="s">
        <v>9</v>
      </c>
      <c r="B17" s="31" t="s">
        <v>136</v>
      </c>
      <c r="C17" s="41">
        <f t="shared" si="0"/>
        <v>2</v>
      </c>
      <c r="D17" s="41"/>
      <c r="E17" s="41"/>
      <c r="F17" s="41"/>
      <c r="G17" s="30">
        <f t="shared" si="1"/>
        <v>2</v>
      </c>
      <c r="H17" s="29" t="s">
        <v>239</v>
      </c>
      <c r="I17" s="31" t="s">
        <v>242</v>
      </c>
      <c r="J17" s="29" t="s">
        <v>220</v>
      </c>
      <c r="K17" s="31" t="s">
        <v>226</v>
      </c>
      <c r="L17" s="29"/>
      <c r="M17" s="31" t="s">
        <v>838</v>
      </c>
      <c r="N17" s="31" t="str">
        <f>'10.1'!O16</f>
        <v>http://www.admlip.ru/economy/finances/</v>
      </c>
      <c r="O17" s="81" t="str">
        <f>'10.1'!P16</f>
        <v>http://ufin48.ru/Menu/Page/1</v>
      </c>
    </row>
    <row r="18" spans="1:15" ht="15.75" customHeight="1">
      <c r="A18" s="24" t="s">
        <v>10</v>
      </c>
      <c r="B18" s="31" t="s">
        <v>136</v>
      </c>
      <c r="C18" s="41">
        <f t="shared" si="0"/>
        <v>2</v>
      </c>
      <c r="D18" s="41"/>
      <c r="E18" s="41"/>
      <c r="F18" s="41"/>
      <c r="G18" s="30">
        <f t="shared" si="1"/>
        <v>2</v>
      </c>
      <c r="H18" s="29" t="s">
        <v>239</v>
      </c>
      <c r="I18" s="29" t="s">
        <v>242</v>
      </c>
      <c r="J18" s="29" t="s">
        <v>220</v>
      </c>
      <c r="K18" s="31" t="s">
        <v>226</v>
      </c>
      <c r="L18" s="31" t="s">
        <v>852</v>
      </c>
      <c r="M18" s="81" t="s">
        <v>848</v>
      </c>
      <c r="N18" s="31" t="str">
        <f>'10.1'!O17</f>
        <v>http://mf.mosreg.ru/</v>
      </c>
      <c r="O18" s="81" t="str">
        <f>'10.1'!P17</f>
        <v>http://budget.mosreg.ru/</v>
      </c>
    </row>
    <row r="19" spans="1:15" ht="15.75" customHeight="1">
      <c r="A19" s="24" t="s">
        <v>11</v>
      </c>
      <c r="B19" s="31" t="s">
        <v>137</v>
      </c>
      <c r="C19" s="41">
        <f t="shared" si="0"/>
        <v>1</v>
      </c>
      <c r="D19" s="41">
        <v>0.5</v>
      </c>
      <c r="E19" s="41"/>
      <c r="F19" s="41"/>
      <c r="G19" s="30">
        <f t="shared" si="1"/>
        <v>0.5</v>
      </c>
      <c r="H19" s="29" t="s">
        <v>239</v>
      </c>
      <c r="I19" s="29" t="s">
        <v>375</v>
      </c>
      <c r="J19" s="29" t="s">
        <v>254</v>
      </c>
      <c r="K19" s="31" t="s">
        <v>226</v>
      </c>
      <c r="L19" s="31" t="s">
        <v>858</v>
      </c>
      <c r="M19" s="29"/>
      <c r="N19" s="31" t="str">
        <f>'10.1'!O18</f>
        <v>http://orel-region.ru/index.php?head=20&amp;part=25</v>
      </c>
      <c r="O19" s="81" t="str">
        <f>'10.1'!P18</f>
        <v>нет</v>
      </c>
    </row>
    <row r="20" spans="1:15" ht="15.75" customHeight="1">
      <c r="A20" s="24" t="s">
        <v>12</v>
      </c>
      <c r="B20" s="31" t="s">
        <v>222</v>
      </c>
      <c r="C20" s="41">
        <f t="shared" si="0"/>
        <v>0</v>
      </c>
      <c r="D20" s="41"/>
      <c r="E20" s="41"/>
      <c r="F20" s="41"/>
      <c r="G20" s="30">
        <f t="shared" si="1"/>
        <v>0</v>
      </c>
      <c r="H20" s="29"/>
      <c r="I20" s="29"/>
      <c r="J20" s="29"/>
      <c r="K20" s="29"/>
      <c r="L20" s="29"/>
      <c r="M20" s="29"/>
      <c r="N20" s="31" t="str">
        <f>'10.1'!O19</f>
        <v>http://minfin.ryazangov.ru/</v>
      </c>
      <c r="O20" s="81" t="str">
        <f>'10.1'!P19</f>
        <v>нет</v>
      </c>
    </row>
    <row r="21" spans="1:15" ht="15.75" customHeight="1">
      <c r="A21" s="24" t="s">
        <v>13</v>
      </c>
      <c r="B21" s="31" t="s">
        <v>222</v>
      </c>
      <c r="C21" s="41">
        <f t="shared" si="0"/>
        <v>0</v>
      </c>
      <c r="D21" s="41"/>
      <c r="E21" s="41"/>
      <c r="F21" s="41"/>
      <c r="G21" s="30">
        <f t="shared" si="1"/>
        <v>0</v>
      </c>
      <c r="H21" s="29"/>
      <c r="I21" s="29"/>
      <c r="J21" s="29"/>
      <c r="K21" s="29"/>
      <c r="L21" s="29"/>
      <c r="M21" s="29"/>
      <c r="N21" s="31" t="str">
        <f>'10.1'!O20</f>
        <v>http://www.finsmol.ru/start</v>
      </c>
      <c r="O21" s="81" t="str">
        <f>'10.1'!P20</f>
        <v>нет</v>
      </c>
    </row>
    <row r="22" spans="1:15" ht="15.75" customHeight="1">
      <c r="A22" s="24" t="s">
        <v>14</v>
      </c>
      <c r="B22" s="31" t="s">
        <v>136</v>
      </c>
      <c r="C22" s="41">
        <f t="shared" si="0"/>
        <v>2</v>
      </c>
      <c r="D22" s="41"/>
      <c r="E22" s="41"/>
      <c r="F22" s="41"/>
      <c r="G22" s="30">
        <f t="shared" si="1"/>
        <v>2</v>
      </c>
      <c r="H22" s="29" t="s">
        <v>239</v>
      </c>
      <c r="I22" s="29" t="s">
        <v>242</v>
      </c>
      <c r="J22" s="29" t="s">
        <v>220</v>
      </c>
      <c r="K22" s="31" t="s">
        <v>226</v>
      </c>
      <c r="L22" s="29"/>
      <c r="M22" s="31" t="s">
        <v>879</v>
      </c>
      <c r="N22" s="31" t="str">
        <f>'10.1'!O21</f>
        <v>http://fin.tmbreg.ru/</v>
      </c>
      <c r="O22" s="81" t="str">
        <f>'10.1'!P21</f>
        <v>нет</v>
      </c>
    </row>
    <row r="23" spans="1:15" ht="15.75" customHeight="1">
      <c r="A23" s="24" t="s">
        <v>15</v>
      </c>
      <c r="B23" s="31" t="s">
        <v>136</v>
      </c>
      <c r="C23" s="41">
        <f t="shared" si="0"/>
        <v>2</v>
      </c>
      <c r="D23" s="41"/>
      <c r="E23" s="41"/>
      <c r="F23" s="41"/>
      <c r="G23" s="30">
        <f t="shared" si="1"/>
        <v>2</v>
      </c>
      <c r="H23" s="29" t="s">
        <v>239</v>
      </c>
      <c r="I23" s="29" t="s">
        <v>242</v>
      </c>
      <c r="J23" s="29" t="s">
        <v>220</v>
      </c>
      <c r="K23" s="31" t="s">
        <v>226</v>
      </c>
      <c r="L23" s="29"/>
      <c r="M23" s="31" t="s">
        <v>886</v>
      </c>
      <c r="N23" s="31" t="str">
        <f>'10.1'!O22</f>
        <v>http://www.tverfin.ru/</v>
      </c>
      <c r="O23" s="81" t="str">
        <f>'10.1'!P22</f>
        <v>http://portal.tverfin.ru/portal/Menu/Page/1</v>
      </c>
    </row>
    <row r="24" spans="1:15" ht="15.75" customHeight="1">
      <c r="A24" s="24" t="s">
        <v>16</v>
      </c>
      <c r="B24" s="31" t="s">
        <v>136</v>
      </c>
      <c r="C24" s="41">
        <f t="shared" si="0"/>
        <v>2</v>
      </c>
      <c r="D24" s="41"/>
      <c r="E24" s="41"/>
      <c r="F24" s="41"/>
      <c r="G24" s="30">
        <f t="shared" si="1"/>
        <v>2</v>
      </c>
      <c r="H24" s="29" t="s">
        <v>239</v>
      </c>
      <c r="I24" s="29" t="s">
        <v>242</v>
      </c>
      <c r="J24" s="29" t="s">
        <v>220</v>
      </c>
      <c r="K24" s="31" t="s">
        <v>226</v>
      </c>
      <c r="L24" s="31"/>
      <c r="M24" s="31" t="s">
        <v>892</v>
      </c>
      <c r="N24" s="31" t="str">
        <f>'10.1'!O23</f>
        <v>http://minfin.tularegion.ru/</v>
      </c>
      <c r="O24" s="81" t="str">
        <f>'10.1'!P23</f>
        <v>http://dfto.ru/</v>
      </c>
    </row>
    <row r="25" spans="1:15" ht="15.75" customHeight="1">
      <c r="A25" s="24" t="s">
        <v>17</v>
      </c>
      <c r="B25" s="31" t="s">
        <v>136</v>
      </c>
      <c r="C25" s="41">
        <f t="shared" si="0"/>
        <v>2</v>
      </c>
      <c r="D25" s="41"/>
      <c r="E25" s="41"/>
      <c r="F25" s="41"/>
      <c r="G25" s="30">
        <f t="shared" si="1"/>
        <v>2</v>
      </c>
      <c r="H25" s="29" t="s">
        <v>225</v>
      </c>
      <c r="I25" s="29" t="s">
        <v>242</v>
      </c>
      <c r="J25" s="31" t="s">
        <v>547</v>
      </c>
      <c r="K25" s="31" t="s">
        <v>226</v>
      </c>
      <c r="L25" s="29"/>
      <c r="M25" s="31" t="s">
        <v>897</v>
      </c>
      <c r="N25" s="31" t="str">
        <f>'10.1'!O24</f>
        <v>http://www.yarregion.ru/depts/depfin/default.aspx</v>
      </c>
      <c r="O25" s="81" t="str">
        <f>'10.1'!P24</f>
        <v>нет</v>
      </c>
    </row>
    <row r="26" spans="1:15" ht="15.75" customHeight="1">
      <c r="A26" s="24" t="s">
        <v>18</v>
      </c>
      <c r="B26" s="31" t="s">
        <v>137</v>
      </c>
      <c r="C26" s="41">
        <f t="shared" si="0"/>
        <v>1</v>
      </c>
      <c r="D26" s="41"/>
      <c r="E26" s="41"/>
      <c r="F26" s="41"/>
      <c r="G26" s="30">
        <f t="shared" si="1"/>
        <v>1</v>
      </c>
      <c r="H26" s="29" t="s">
        <v>239</v>
      </c>
      <c r="I26" s="29" t="s">
        <v>375</v>
      </c>
      <c r="J26" s="29" t="s">
        <v>220</v>
      </c>
      <c r="K26" s="31" t="s">
        <v>226</v>
      </c>
      <c r="L26" s="31" t="s">
        <v>916</v>
      </c>
      <c r="M26" s="31" t="s">
        <v>907</v>
      </c>
      <c r="N26" s="31" t="str">
        <f>'10.1'!O25</f>
        <v>http://findep.mos.ru/</v>
      </c>
      <c r="O26" s="81" t="str">
        <f>'10.1'!P25</f>
        <v>http://budget.mos.ru/</v>
      </c>
    </row>
    <row r="27" spans="1:15" s="7" customFormat="1" ht="15.75" customHeight="1">
      <c r="A27" s="22" t="s">
        <v>19</v>
      </c>
      <c r="B27" s="45"/>
      <c r="C27" s="46"/>
      <c r="D27" s="27"/>
      <c r="E27" s="27"/>
      <c r="F27" s="27"/>
      <c r="G27" s="27"/>
      <c r="H27" s="25"/>
      <c r="I27" s="25"/>
      <c r="J27" s="25"/>
      <c r="K27" s="25"/>
      <c r="L27" s="25"/>
      <c r="M27" s="25"/>
      <c r="N27" s="34"/>
      <c r="O27" s="82"/>
    </row>
    <row r="28" spans="1:15" ht="15.75" customHeight="1">
      <c r="A28" s="24" t="s">
        <v>20</v>
      </c>
      <c r="B28" s="31" t="s">
        <v>136</v>
      </c>
      <c r="C28" s="41">
        <f t="shared" si="0"/>
        <v>2</v>
      </c>
      <c r="D28" s="41"/>
      <c r="E28" s="41"/>
      <c r="F28" s="41"/>
      <c r="G28" s="30">
        <f t="shared" si="1"/>
        <v>2</v>
      </c>
      <c r="H28" s="29" t="s">
        <v>225</v>
      </c>
      <c r="I28" s="31" t="s">
        <v>242</v>
      </c>
      <c r="J28" s="29" t="s">
        <v>220</v>
      </c>
      <c r="K28" s="31" t="s">
        <v>226</v>
      </c>
      <c r="L28" s="31"/>
      <c r="M28" s="31" t="s">
        <v>696</v>
      </c>
      <c r="N28" s="31" t="str">
        <f>'10.1'!O27</f>
        <v>http://minfin.karelia.ru/</v>
      </c>
      <c r="O28" s="81" t="str">
        <f>'10.1'!P27</f>
        <v>нет</v>
      </c>
    </row>
    <row r="29" spans="1:15" ht="15.75" customHeight="1">
      <c r="A29" s="28" t="s">
        <v>21</v>
      </c>
      <c r="B29" s="31" t="s">
        <v>222</v>
      </c>
      <c r="C29" s="41">
        <f t="shared" si="0"/>
        <v>0</v>
      </c>
      <c r="D29" s="41"/>
      <c r="E29" s="41"/>
      <c r="F29" s="41"/>
      <c r="G29" s="30">
        <f t="shared" si="1"/>
        <v>0</v>
      </c>
      <c r="H29" s="29"/>
      <c r="I29" s="29"/>
      <c r="J29" s="29"/>
      <c r="K29" s="29"/>
      <c r="L29" s="29"/>
      <c r="M29" s="29"/>
      <c r="N29" s="31" t="str">
        <f>'10.1'!O28</f>
        <v>http://minfin.rkomi.ru/page/7746/</v>
      </c>
      <c r="O29" s="81" t="str">
        <f>'10.1'!P28</f>
        <v>нет</v>
      </c>
    </row>
    <row r="30" spans="1:15" ht="15.75" customHeight="1">
      <c r="A30" s="28" t="s">
        <v>22</v>
      </c>
      <c r="B30" s="31" t="s">
        <v>222</v>
      </c>
      <c r="C30" s="41">
        <f t="shared" si="0"/>
        <v>0</v>
      </c>
      <c r="D30" s="41"/>
      <c r="E30" s="41"/>
      <c r="F30" s="41"/>
      <c r="G30" s="30">
        <f t="shared" si="1"/>
        <v>0</v>
      </c>
      <c r="H30" s="29"/>
      <c r="I30" s="29"/>
      <c r="J30" s="29"/>
      <c r="K30" s="29"/>
      <c r="L30" s="29"/>
      <c r="M30" s="29"/>
      <c r="N30" s="31" t="str">
        <f>'10.1'!O29</f>
        <v>http://dvinaland.ru/budget; http://dvinaland.ru/gov/-h3ffy732</v>
      </c>
      <c r="O30" s="81" t="str">
        <f>'10.1'!P29</f>
        <v>нет</v>
      </c>
    </row>
    <row r="31" spans="1:15" ht="15.75" customHeight="1">
      <c r="A31" s="28" t="s">
        <v>23</v>
      </c>
      <c r="B31" s="31" t="s">
        <v>136</v>
      </c>
      <c r="C31" s="41">
        <f t="shared" si="0"/>
        <v>2</v>
      </c>
      <c r="D31" s="41"/>
      <c r="E31" s="41"/>
      <c r="F31" s="41">
        <v>0.5</v>
      </c>
      <c r="G31" s="30">
        <f t="shared" si="1"/>
        <v>1</v>
      </c>
      <c r="H31" s="29" t="s">
        <v>239</v>
      </c>
      <c r="I31" s="29" t="s">
        <v>242</v>
      </c>
      <c r="J31" s="29" t="s">
        <v>220</v>
      </c>
      <c r="K31" s="31" t="s">
        <v>226</v>
      </c>
      <c r="L31" s="31" t="s">
        <v>925</v>
      </c>
      <c r="M31" s="31" t="s">
        <v>713</v>
      </c>
      <c r="N31" s="31" t="str">
        <f>'10.1'!O30</f>
        <v>http://www.df35.ru/</v>
      </c>
      <c r="O31" s="81" t="str">
        <f>'10.1'!P30</f>
        <v>нет</v>
      </c>
    </row>
    <row r="32" spans="1:15" ht="15.75" customHeight="1">
      <c r="A32" s="28" t="s">
        <v>24</v>
      </c>
      <c r="B32" s="31" t="s">
        <v>176</v>
      </c>
      <c r="C32" s="41">
        <f t="shared" si="0"/>
        <v>0</v>
      </c>
      <c r="D32" s="41"/>
      <c r="E32" s="41"/>
      <c r="F32" s="41"/>
      <c r="G32" s="30">
        <f t="shared" si="1"/>
        <v>0</v>
      </c>
      <c r="H32" s="29" t="s">
        <v>294</v>
      </c>
      <c r="I32" s="29" t="s">
        <v>375</v>
      </c>
      <c r="J32" s="29" t="s">
        <v>220</v>
      </c>
      <c r="K32" s="31" t="s">
        <v>226</v>
      </c>
      <c r="L32" s="31" t="s">
        <v>717</v>
      </c>
      <c r="M32" s="31" t="s">
        <v>723</v>
      </c>
      <c r="N32" s="31" t="str">
        <f>'10.1'!O31</f>
        <v>http://www.minfin39.ru/index.php</v>
      </c>
      <c r="O32" s="81" t="str">
        <f>'10.1'!P31</f>
        <v>нет</v>
      </c>
    </row>
    <row r="33" spans="1:15" ht="15.75" customHeight="1">
      <c r="A33" s="24" t="s">
        <v>25</v>
      </c>
      <c r="B33" s="31" t="s">
        <v>136</v>
      </c>
      <c r="C33" s="41">
        <f t="shared" si="0"/>
        <v>2</v>
      </c>
      <c r="D33" s="41"/>
      <c r="E33" s="41"/>
      <c r="F33" s="41"/>
      <c r="G33" s="30">
        <f t="shared" si="1"/>
        <v>2</v>
      </c>
      <c r="H33" s="29" t="s">
        <v>239</v>
      </c>
      <c r="I33" s="31" t="s">
        <v>242</v>
      </c>
      <c r="J33" s="29" t="s">
        <v>220</v>
      </c>
      <c r="K33" s="31" t="s">
        <v>226</v>
      </c>
      <c r="L33" s="31"/>
      <c r="M33" s="31" t="s">
        <v>731</v>
      </c>
      <c r="N33" s="31" t="str">
        <f>'10.1'!O32</f>
        <v>http://finance.lenobl.ru/</v>
      </c>
      <c r="O33" s="81" t="str">
        <f>'10.1'!P32</f>
        <v>http://budget.lenobl.ru/new/</v>
      </c>
    </row>
    <row r="34" spans="1:15" s="7" customFormat="1" ht="15.75" customHeight="1">
      <c r="A34" s="24" t="s">
        <v>26</v>
      </c>
      <c r="B34" s="31" t="s">
        <v>136</v>
      </c>
      <c r="C34" s="41">
        <f t="shared" si="0"/>
        <v>2</v>
      </c>
      <c r="D34" s="41"/>
      <c r="E34" s="41"/>
      <c r="F34" s="41"/>
      <c r="G34" s="30">
        <f t="shared" si="1"/>
        <v>2</v>
      </c>
      <c r="H34" s="29" t="s">
        <v>239</v>
      </c>
      <c r="I34" s="31" t="s">
        <v>242</v>
      </c>
      <c r="J34" s="29" t="s">
        <v>220</v>
      </c>
      <c r="K34" s="31" t="s">
        <v>226</v>
      </c>
      <c r="L34" s="29"/>
      <c r="M34" s="31" t="s">
        <v>737</v>
      </c>
      <c r="N34" s="31" t="str">
        <f>'10.1'!O33</f>
        <v>http://minfin.gov-murman.ru/</v>
      </c>
      <c r="O34" s="81" t="str">
        <f>'10.1'!P33</f>
        <v>http://b4u.gov-murman.ru/index.php#idMenu=1</v>
      </c>
    </row>
    <row r="35" spans="1:15" ht="15.75" customHeight="1">
      <c r="A35" s="24" t="s">
        <v>27</v>
      </c>
      <c r="B35" s="31" t="s">
        <v>136</v>
      </c>
      <c r="C35" s="41">
        <f t="shared" si="0"/>
        <v>2</v>
      </c>
      <c r="D35" s="41"/>
      <c r="E35" s="41"/>
      <c r="F35" s="41"/>
      <c r="G35" s="30">
        <f t="shared" si="1"/>
        <v>2</v>
      </c>
      <c r="H35" s="29" t="s">
        <v>239</v>
      </c>
      <c r="I35" s="31" t="s">
        <v>242</v>
      </c>
      <c r="J35" s="29" t="s">
        <v>220</v>
      </c>
      <c r="K35" s="31" t="s">
        <v>226</v>
      </c>
      <c r="L35" s="29"/>
      <c r="M35" s="31" t="s">
        <v>746</v>
      </c>
      <c r="N35" s="31" t="str">
        <f>'10.1'!O34</f>
        <v>http://novkfo.ru/</v>
      </c>
      <c r="O35" s="81" t="str">
        <f>'10.1'!P34</f>
        <v>http://portal.novkfo.ru/Menu/Page/1</v>
      </c>
    </row>
    <row r="36" spans="1:15" ht="15.75" customHeight="1">
      <c r="A36" s="28" t="s">
        <v>28</v>
      </c>
      <c r="B36" s="31" t="s">
        <v>222</v>
      </c>
      <c r="C36" s="41">
        <f t="shared" si="0"/>
        <v>0</v>
      </c>
      <c r="D36" s="41"/>
      <c r="E36" s="41"/>
      <c r="F36" s="41"/>
      <c r="G36" s="30">
        <f t="shared" si="1"/>
        <v>0</v>
      </c>
      <c r="H36" s="29"/>
      <c r="I36" s="29"/>
      <c r="J36" s="29"/>
      <c r="K36" s="29"/>
      <c r="L36" s="29"/>
      <c r="M36" s="29"/>
      <c r="N36" s="31" t="str">
        <f>'10.1'!O35</f>
        <v>http://finance.pskov.ru/</v>
      </c>
      <c r="O36" s="81" t="str">
        <f>'10.1'!P35</f>
        <v>нет</v>
      </c>
    </row>
    <row r="37" spans="1:15" ht="15.75" customHeight="1">
      <c r="A37" s="28" t="s">
        <v>29</v>
      </c>
      <c r="B37" s="31" t="s">
        <v>137</v>
      </c>
      <c r="C37" s="41">
        <f t="shared" si="0"/>
        <v>1</v>
      </c>
      <c r="D37" s="41"/>
      <c r="E37" s="41"/>
      <c r="F37" s="41"/>
      <c r="G37" s="30">
        <f t="shared" si="1"/>
        <v>1</v>
      </c>
      <c r="H37" s="29" t="s">
        <v>225</v>
      </c>
      <c r="I37" s="29" t="s">
        <v>375</v>
      </c>
      <c r="J37" s="31" t="s">
        <v>547</v>
      </c>
      <c r="K37" s="31" t="s">
        <v>226</v>
      </c>
      <c r="L37" s="31" t="s">
        <v>380</v>
      </c>
      <c r="M37" s="31" t="s">
        <v>753</v>
      </c>
      <c r="N37" s="31" t="str">
        <f>'10.1'!O36</f>
        <v>http://www.fincom.spb.ru/cf/main.htm</v>
      </c>
      <c r="O37" s="81" t="str">
        <f>'10.1'!P36</f>
        <v>нет</v>
      </c>
    </row>
    <row r="38" spans="1:15" ht="15.75" customHeight="1">
      <c r="A38" s="24" t="s">
        <v>30</v>
      </c>
      <c r="B38" s="31" t="s">
        <v>136</v>
      </c>
      <c r="C38" s="41">
        <f t="shared" si="0"/>
        <v>2</v>
      </c>
      <c r="D38" s="41"/>
      <c r="E38" s="41"/>
      <c r="F38" s="41">
        <v>0.5</v>
      </c>
      <c r="G38" s="30">
        <f t="shared" si="1"/>
        <v>1</v>
      </c>
      <c r="H38" s="29" t="s">
        <v>239</v>
      </c>
      <c r="I38" s="29" t="s">
        <v>242</v>
      </c>
      <c r="J38" s="29" t="s">
        <v>220</v>
      </c>
      <c r="K38" s="31" t="s">
        <v>226</v>
      </c>
      <c r="L38" s="31" t="s">
        <v>937</v>
      </c>
      <c r="M38" s="31" t="s">
        <v>765</v>
      </c>
      <c r="N38" s="31" t="str">
        <f>'10.1'!O37</f>
        <v>http://dfei.adm-nao.ru/</v>
      </c>
      <c r="O38" s="81" t="str">
        <f>'10.1'!P37</f>
        <v>нет</v>
      </c>
    </row>
    <row r="39" spans="1:15" s="7" customFormat="1" ht="15.75" customHeight="1">
      <c r="A39" s="22" t="s">
        <v>31</v>
      </c>
      <c r="B39" s="45"/>
      <c r="C39" s="46"/>
      <c r="D39" s="27"/>
      <c r="E39" s="27"/>
      <c r="F39" s="27"/>
      <c r="G39" s="27"/>
      <c r="H39" s="25"/>
      <c r="I39" s="25"/>
      <c r="J39" s="25"/>
      <c r="K39" s="25"/>
      <c r="L39" s="25"/>
      <c r="M39" s="25"/>
      <c r="N39" s="34"/>
      <c r="O39" s="82"/>
    </row>
    <row r="40" spans="1:15" ht="15.75" customHeight="1">
      <c r="A40" s="24" t="s">
        <v>32</v>
      </c>
      <c r="B40" s="31" t="s">
        <v>176</v>
      </c>
      <c r="C40" s="41">
        <f t="shared" si="0"/>
        <v>0</v>
      </c>
      <c r="D40" s="41"/>
      <c r="E40" s="41"/>
      <c r="F40" s="41"/>
      <c r="G40" s="30">
        <f t="shared" si="1"/>
        <v>0</v>
      </c>
      <c r="H40" s="29" t="s">
        <v>225</v>
      </c>
      <c r="I40" s="31" t="s">
        <v>244</v>
      </c>
      <c r="J40" s="31" t="s">
        <v>547</v>
      </c>
      <c r="K40" s="31" t="s">
        <v>618</v>
      </c>
      <c r="L40" s="31" t="s">
        <v>623</v>
      </c>
      <c r="M40" s="31" t="s">
        <v>624</v>
      </c>
      <c r="N40" s="31" t="str">
        <f>'10.1'!O39</f>
        <v>http://www.minfin01-maykop.ru/Menu/Page/1</v>
      </c>
      <c r="O40" s="81" t="str">
        <f>'10.1'!P39</f>
        <v>нет</v>
      </c>
    </row>
    <row r="41" spans="1:19" ht="15.75" customHeight="1">
      <c r="A41" s="24" t="s">
        <v>33</v>
      </c>
      <c r="B41" s="31" t="s">
        <v>222</v>
      </c>
      <c r="C41" s="41">
        <f t="shared" si="0"/>
        <v>0</v>
      </c>
      <c r="D41" s="41"/>
      <c r="E41" s="41"/>
      <c r="F41" s="41"/>
      <c r="G41" s="30">
        <f t="shared" si="1"/>
        <v>0</v>
      </c>
      <c r="H41" s="29"/>
      <c r="I41" s="29"/>
      <c r="J41" s="29"/>
      <c r="K41" s="29"/>
      <c r="L41" s="29"/>
      <c r="M41" s="29"/>
      <c r="N41" s="31" t="str">
        <f>'10.1'!O40</f>
        <v>http://minfin.kalmregion.ru/; http://10.r08.z8.ru/ (предыдущая версия сайта)</v>
      </c>
      <c r="O41" s="81" t="str">
        <f>'10.1'!P40</f>
        <v>нет</v>
      </c>
      <c r="S41" s="12"/>
    </row>
    <row r="42" spans="1:19" ht="15.75" customHeight="1">
      <c r="A42" s="24" t="s">
        <v>100</v>
      </c>
      <c r="B42" s="31" t="s">
        <v>222</v>
      </c>
      <c r="C42" s="41">
        <f t="shared" si="0"/>
        <v>0</v>
      </c>
      <c r="D42" s="41"/>
      <c r="E42" s="41"/>
      <c r="F42" s="41"/>
      <c r="G42" s="30">
        <f t="shared" si="1"/>
        <v>0</v>
      </c>
      <c r="H42" s="29"/>
      <c r="I42" s="29"/>
      <c r="J42" s="29"/>
      <c r="K42" s="29"/>
      <c r="L42" s="29"/>
      <c r="M42" s="29"/>
      <c r="N42" s="31" t="str">
        <f>'10.1'!O41</f>
        <v>http://minfin.rk.gov.ru/</v>
      </c>
      <c r="O42" s="81" t="str">
        <f>'10.1'!P41</f>
        <v>нет</v>
      </c>
      <c r="S42" s="13"/>
    </row>
    <row r="43" spans="1:19" ht="15.75" customHeight="1">
      <c r="A43" s="24" t="s">
        <v>34</v>
      </c>
      <c r="B43" s="31" t="s">
        <v>136</v>
      </c>
      <c r="C43" s="41">
        <f t="shared" si="0"/>
        <v>2</v>
      </c>
      <c r="D43" s="41"/>
      <c r="E43" s="41"/>
      <c r="F43" s="41"/>
      <c r="G43" s="30">
        <f t="shared" si="1"/>
        <v>2</v>
      </c>
      <c r="H43" s="29" t="s">
        <v>225</v>
      </c>
      <c r="I43" s="29" t="s">
        <v>242</v>
      </c>
      <c r="J43" s="31" t="s">
        <v>645</v>
      </c>
      <c r="K43" s="31" t="s">
        <v>226</v>
      </c>
      <c r="L43" s="29"/>
      <c r="M43" s="31" t="s">
        <v>644</v>
      </c>
      <c r="N43" s="31" t="str">
        <f>'10.1'!O42</f>
        <v>http://www.minfinkubani.ru/</v>
      </c>
      <c r="O43" s="81" t="str">
        <f>'10.1'!P42</f>
        <v>http://бюджеткубани.рф/</v>
      </c>
      <c r="S43" s="12"/>
    </row>
    <row r="44" spans="1:19" ht="15.75" customHeight="1">
      <c r="A44" s="24" t="s">
        <v>35</v>
      </c>
      <c r="B44" s="31" t="s">
        <v>176</v>
      </c>
      <c r="C44" s="41">
        <f t="shared" si="0"/>
        <v>0</v>
      </c>
      <c r="D44" s="41"/>
      <c r="E44" s="41"/>
      <c r="F44" s="41"/>
      <c r="G44" s="30">
        <f t="shared" si="1"/>
        <v>0</v>
      </c>
      <c r="H44" s="29" t="s">
        <v>294</v>
      </c>
      <c r="I44" s="29" t="s">
        <v>375</v>
      </c>
      <c r="J44" s="29" t="s">
        <v>296</v>
      </c>
      <c r="K44" s="31" t="s">
        <v>659</v>
      </c>
      <c r="L44" s="31" t="s">
        <v>660</v>
      </c>
      <c r="M44" s="29" t="s">
        <v>657</v>
      </c>
      <c r="N44" s="31" t="str">
        <f>'10.1'!O43</f>
        <v>https://minfin.astrobl.ru/node</v>
      </c>
      <c r="O44" s="81" t="str">
        <f>'10.1'!P43</f>
        <v>нет</v>
      </c>
      <c r="S44" s="12"/>
    </row>
    <row r="45" spans="1:19" ht="15.75" customHeight="1">
      <c r="A45" s="24" t="s">
        <v>36</v>
      </c>
      <c r="B45" s="31" t="s">
        <v>136</v>
      </c>
      <c r="C45" s="41">
        <f t="shared" si="0"/>
        <v>2</v>
      </c>
      <c r="D45" s="41"/>
      <c r="E45" s="41"/>
      <c r="F45" s="41"/>
      <c r="G45" s="30">
        <f t="shared" si="1"/>
        <v>2</v>
      </c>
      <c r="H45" s="29" t="s">
        <v>239</v>
      </c>
      <c r="I45" s="31" t="s">
        <v>242</v>
      </c>
      <c r="J45" s="29" t="s">
        <v>220</v>
      </c>
      <c r="K45" s="31" t="s">
        <v>226</v>
      </c>
      <c r="L45" s="29"/>
      <c r="M45" s="81" t="s">
        <v>667</v>
      </c>
      <c r="N45" s="31" t="str">
        <f>'10.1'!O44</f>
        <v>http://volgafin.volganet.ru/</v>
      </c>
      <c r="O45" s="81" t="str">
        <f>'10.1'!P44</f>
        <v>http://www.minfin34.ru/</v>
      </c>
      <c r="S45" s="12"/>
    </row>
    <row r="46" spans="1:19" s="7" customFormat="1" ht="15.75" customHeight="1">
      <c r="A46" s="28" t="s">
        <v>37</v>
      </c>
      <c r="B46" s="31" t="s">
        <v>136</v>
      </c>
      <c r="C46" s="41">
        <f t="shared" si="0"/>
        <v>2</v>
      </c>
      <c r="D46" s="30"/>
      <c r="E46" s="30"/>
      <c r="F46" s="30"/>
      <c r="G46" s="30">
        <f t="shared" si="1"/>
        <v>2</v>
      </c>
      <c r="H46" s="29" t="s">
        <v>239</v>
      </c>
      <c r="I46" s="31" t="s">
        <v>242</v>
      </c>
      <c r="J46" s="29" t="s">
        <v>220</v>
      </c>
      <c r="K46" s="31" t="s">
        <v>226</v>
      </c>
      <c r="L46" s="35"/>
      <c r="M46" s="31" t="s">
        <v>675</v>
      </c>
      <c r="N46" s="31" t="str">
        <f>'10.1'!O45</f>
        <v>http://www.minfin.donland.ru/</v>
      </c>
      <c r="O46" s="81" t="str">
        <f>'10.1'!P45</f>
        <v>http://minfin.donland.ru:8088/</v>
      </c>
      <c r="S46" s="13"/>
    </row>
    <row r="47" spans="1:19" ht="15.75" customHeight="1">
      <c r="A47" s="24" t="s">
        <v>101</v>
      </c>
      <c r="B47" s="31" t="s">
        <v>137</v>
      </c>
      <c r="C47" s="41">
        <f t="shared" si="0"/>
        <v>1</v>
      </c>
      <c r="D47" s="41"/>
      <c r="E47" s="41"/>
      <c r="F47" s="41"/>
      <c r="G47" s="30">
        <f t="shared" si="1"/>
        <v>1</v>
      </c>
      <c r="H47" s="29" t="s">
        <v>225</v>
      </c>
      <c r="I47" s="29" t="s">
        <v>375</v>
      </c>
      <c r="J47" s="31" t="s">
        <v>645</v>
      </c>
      <c r="K47" s="31" t="s">
        <v>226</v>
      </c>
      <c r="L47" s="31" t="s">
        <v>684</v>
      </c>
      <c r="M47" s="31" t="s">
        <v>683</v>
      </c>
      <c r="N47" s="31" t="str">
        <f>'10.1'!O46</f>
        <v>http://sevastopol.gov.ru/</v>
      </c>
      <c r="O47" s="81" t="str">
        <f>'10.1'!P46</f>
        <v>http://www.ob.sev.gov.ru/</v>
      </c>
      <c r="S47" s="13"/>
    </row>
    <row r="48" spans="1:19" ht="15.75" customHeight="1">
      <c r="A48" s="22" t="s">
        <v>38</v>
      </c>
      <c r="B48" s="34"/>
      <c r="C48" s="46"/>
      <c r="D48" s="46"/>
      <c r="E48" s="46"/>
      <c r="F48" s="46"/>
      <c r="G48" s="27"/>
      <c r="H48" s="26"/>
      <c r="I48" s="26"/>
      <c r="J48" s="26"/>
      <c r="K48" s="26"/>
      <c r="L48" s="26"/>
      <c r="M48" s="26"/>
      <c r="N48" s="34"/>
      <c r="O48" s="82"/>
      <c r="S48" s="12"/>
    </row>
    <row r="49" spans="1:19" ht="15.75" customHeight="1">
      <c r="A49" s="24" t="s">
        <v>39</v>
      </c>
      <c r="B49" s="31" t="s">
        <v>222</v>
      </c>
      <c r="C49" s="41">
        <f t="shared" si="0"/>
        <v>0</v>
      </c>
      <c r="D49" s="41"/>
      <c r="E49" s="41"/>
      <c r="F49" s="41"/>
      <c r="G49" s="30">
        <f t="shared" si="1"/>
        <v>0</v>
      </c>
      <c r="H49" s="29"/>
      <c r="I49" s="29"/>
      <c r="J49" s="29"/>
      <c r="K49" s="29"/>
      <c r="L49" s="29"/>
      <c r="M49" s="29"/>
      <c r="N49" s="31" t="str">
        <f>'10.1'!O48</f>
        <v>http://minfin.e-dag.ru/</v>
      </c>
      <c r="O49" s="81" t="str">
        <f>'10.1'!P48</f>
        <v>http://portal.minfinrd.ru/Menu/Page/1 не загружается</v>
      </c>
      <c r="S49" s="13"/>
    </row>
    <row r="50" spans="1:19" ht="15.75" customHeight="1">
      <c r="A50" s="24" t="s">
        <v>40</v>
      </c>
      <c r="B50" s="31" t="s">
        <v>222</v>
      </c>
      <c r="C50" s="41">
        <f t="shared" si="0"/>
        <v>0</v>
      </c>
      <c r="D50" s="41"/>
      <c r="E50" s="41"/>
      <c r="F50" s="41"/>
      <c r="G50" s="30">
        <f t="shared" si="1"/>
        <v>0</v>
      </c>
      <c r="H50" s="29"/>
      <c r="I50" s="29"/>
      <c r="J50" s="29"/>
      <c r="K50" s="29"/>
      <c r="L50" s="29"/>
      <c r="M50" s="29"/>
      <c r="N50" s="31" t="str">
        <f>'10.1'!O49</f>
        <v>http://mfri.ru/</v>
      </c>
      <c r="O50" s="81" t="str">
        <f>'10.1'!P49</f>
        <v>нет</v>
      </c>
      <c r="S50" s="13"/>
    </row>
    <row r="51" spans="1:19" ht="15.75" customHeight="1">
      <c r="A51" s="24" t="s">
        <v>41</v>
      </c>
      <c r="B51" s="31" t="s">
        <v>137</v>
      </c>
      <c r="C51" s="41">
        <f t="shared" si="0"/>
        <v>1</v>
      </c>
      <c r="D51" s="41"/>
      <c r="E51" s="41"/>
      <c r="F51" s="41"/>
      <c r="G51" s="30">
        <f t="shared" si="1"/>
        <v>1</v>
      </c>
      <c r="H51" s="29" t="s">
        <v>239</v>
      </c>
      <c r="I51" s="29" t="s">
        <v>375</v>
      </c>
      <c r="J51" s="29" t="s">
        <v>220</v>
      </c>
      <c r="K51" s="31" t="s">
        <v>226</v>
      </c>
      <c r="L51" s="31" t="s">
        <v>569</v>
      </c>
      <c r="M51" s="31" t="s">
        <v>568</v>
      </c>
      <c r="N51" s="31" t="str">
        <f>'10.1'!O50</f>
        <v>http://pravitelstvo.kbr.ru/oigv/minfin/</v>
      </c>
      <c r="O51" s="81" t="str">
        <f>'10.1'!P50</f>
        <v>нет</v>
      </c>
      <c r="S51" s="12"/>
    </row>
    <row r="52" spans="1:19" ht="15.75" customHeight="1">
      <c r="A52" s="24" t="s">
        <v>42</v>
      </c>
      <c r="B52" s="31" t="s">
        <v>137</v>
      </c>
      <c r="C52" s="41">
        <f t="shared" si="0"/>
        <v>1</v>
      </c>
      <c r="D52" s="41"/>
      <c r="E52" s="41"/>
      <c r="F52" s="41"/>
      <c r="G52" s="30">
        <f t="shared" si="1"/>
        <v>1</v>
      </c>
      <c r="H52" s="29" t="s">
        <v>239</v>
      </c>
      <c r="I52" s="29" t="s">
        <v>375</v>
      </c>
      <c r="J52" s="29" t="s">
        <v>220</v>
      </c>
      <c r="K52" s="31" t="s">
        <v>226</v>
      </c>
      <c r="L52" s="31" t="s">
        <v>576</v>
      </c>
      <c r="M52" s="31" t="s">
        <v>575</v>
      </c>
      <c r="N52" s="31" t="str">
        <f>'10.1'!O51</f>
        <v>http://minfin09.ru/</v>
      </c>
      <c r="O52" s="81" t="str">
        <f>'10.1'!P51</f>
        <v>нет</v>
      </c>
      <c r="S52" s="13"/>
    </row>
    <row r="53" spans="1:19" s="7" customFormat="1" ht="15.75" customHeight="1">
      <c r="A53" s="28" t="s">
        <v>92</v>
      </c>
      <c r="B53" s="31" t="s">
        <v>222</v>
      </c>
      <c r="C53" s="41">
        <f t="shared" si="0"/>
        <v>0</v>
      </c>
      <c r="D53" s="41"/>
      <c r="E53" s="41"/>
      <c r="F53" s="41"/>
      <c r="G53" s="30">
        <f t="shared" si="1"/>
        <v>0</v>
      </c>
      <c r="H53" s="29"/>
      <c r="I53" s="29"/>
      <c r="J53" s="29"/>
      <c r="K53" s="29"/>
      <c r="L53" s="29"/>
      <c r="M53" s="29"/>
      <c r="N53" s="31" t="str">
        <f>'10.1'!O52</f>
        <v>http://mfrno-a.ru/</v>
      </c>
      <c r="O53" s="81" t="str">
        <f>'10.1'!P52</f>
        <v>нет</v>
      </c>
      <c r="S53" s="13"/>
    </row>
    <row r="54" spans="1:19" s="7" customFormat="1" ht="15.75" customHeight="1">
      <c r="A54" s="24" t="s">
        <v>43</v>
      </c>
      <c r="B54" s="31" t="s">
        <v>137</v>
      </c>
      <c r="C54" s="41">
        <f t="shared" si="0"/>
        <v>1</v>
      </c>
      <c r="D54" s="30"/>
      <c r="E54" s="30"/>
      <c r="F54" s="30"/>
      <c r="G54" s="30">
        <f t="shared" si="1"/>
        <v>1</v>
      </c>
      <c r="H54" s="29" t="s">
        <v>239</v>
      </c>
      <c r="I54" s="29" t="s">
        <v>375</v>
      </c>
      <c r="J54" s="29" t="s">
        <v>220</v>
      </c>
      <c r="K54" s="31" t="s">
        <v>226</v>
      </c>
      <c r="L54" s="31" t="s">
        <v>593</v>
      </c>
      <c r="M54" s="81" t="s">
        <v>594</v>
      </c>
      <c r="N54" s="31" t="str">
        <f>'10.1'!O53</f>
        <v>http://www.minfinchr.ru/</v>
      </c>
      <c r="O54" s="81" t="str">
        <f>'10.1'!P53</f>
        <v>http://chechnya.ifinmon.ru/</v>
      </c>
      <c r="S54" s="12"/>
    </row>
    <row r="55" spans="1:19" ht="15.75" customHeight="1">
      <c r="A55" s="24" t="s">
        <v>44</v>
      </c>
      <c r="B55" s="31" t="s">
        <v>136</v>
      </c>
      <c r="C55" s="41">
        <f t="shared" si="0"/>
        <v>2</v>
      </c>
      <c r="D55" s="41"/>
      <c r="E55" s="41"/>
      <c r="F55" s="41"/>
      <c r="G55" s="30">
        <f t="shared" si="1"/>
        <v>2</v>
      </c>
      <c r="H55" s="29" t="s">
        <v>225</v>
      </c>
      <c r="I55" s="31" t="s">
        <v>242</v>
      </c>
      <c r="J55" s="29" t="s">
        <v>220</v>
      </c>
      <c r="K55" s="31" t="s">
        <v>226</v>
      </c>
      <c r="L55" s="29"/>
      <c r="M55" s="31" t="s">
        <v>608</v>
      </c>
      <c r="N55" s="31" t="str">
        <f>'10.1'!O54</f>
        <v>http://www.mfsk.ru/</v>
      </c>
      <c r="O55" s="81" t="str">
        <f>'10.1'!P54</f>
        <v>http://openbudsk.ru/</v>
      </c>
      <c r="S55" s="13"/>
    </row>
    <row r="56" spans="1:19" ht="15.75" customHeight="1">
      <c r="A56" s="22" t="s">
        <v>45</v>
      </c>
      <c r="B56" s="34"/>
      <c r="C56" s="46"/>
      <c r="D56" s="46"/>
      <c r="E56" s="46"/>
      <c r="F56" s="46"/>
      <c r="G56" s="27"/>
      <c r="H56" s="26"/>
      <c r="I56" s="26"/>
      <c r="J56" s="26"/>
      <c r="K56" s="26"/>
      <c r="L56" s="26"/>
      <c r="M56" s="26"/>
      <c r="N56" s="34"/>
      <c r="O56" s="82"/>
      <c r="S56" s="13"/>
    </row>
    <row r="57" spans="1:19" ht="15.75" customHeight="1">
      <c r="A57" s="28" t="s">
        <v>46</v>
      </c>
      <c r="B57" s="31" t="s">
        <v>136</v>
      </c>
      <c r="C57" s="41">
        <f t="shared" si="0"/>
        <v>2</v>
      </c>
      <c r="D57" s="41"/>
      <c r="E57" s="41"/>
      <c r="F57" s="41"/>
      <c r="G57" s="30">
        <f t="shared" si="1"/>
        <v>2</v>
      </c>
      <c r="H57" s="29" t="s">
        <v>239</v>
      </c>
      <c r="I57" s="31" t="s">
        <v>242</v>
      </c>
      <c r="J57" s="29" t="s">
        <v>220</v>
      </c>
      <c r="K57" s="31" t="s">
        <v>226</v>
      </c>
      <c r="L57" s="31" t="s">
        <v>479</v>
      </c>
      <c r="M57" s="31" t="s">
        <v>439</v>
      </c>
      <c r="N57" s="31" t="str">
        <f>'10.1'!O56</f>
        <v>https://minfin.bashkortostan.ru/presscenter/news/</v>
      </c>
      <c r="O57" s="81" t="str">
        <f>'10.1'!P56</f>
        <v>нет</v>
      </c>
      <c r="S57" s="12"/>
    </row>
    <row r="58" spans="1:19" ht="15.75" customHeight="1">
      <c r="A58" s="28" t="s">
        <v>47</v>
      </c>
      <c r="B58" s="31" t="s">
        <v>222</v>
      </c>
      <c r="C58" s="41">
        <f t="shared" si="0"/>
        <v>0</v>
      </c>
      <c r="D58" s="41"/>
      <c r="E58" s="41"/>
      <c r="F58" s="41"/>
      <c r="G58" s="30">
        <f t="shared" si="1"/>
        <v>0</v>
      </c>
      <c r="H58" s="29"/>
      <c r="I58" s="29"/>
      <c r="J58" s="29"/>
      <c r="K58" s="29"/>
      <c r="L58" s="29"/>
      <c r="M58" s="31"/>
      <c r="N58" s="31" t="str">
        <f>'10.1'!O57</f>
        <v>http://mari-el.gov.ru/minfin/Pages/main.aspx</v>
      </c>
      <c r="O58" s="81" t="str">
        <f>'10.1'!P57</f>
        <v>нет</v>
      </c>
      <c r="S58" s="13"/>
    </row>
    <row r="59" spans="1:19" ht="15.75" customHeight="1">
      <c r="A59" s="28" t="s">
        <v>48</v>
      </c>
      <c r="B59" s="31" t="s">
        <v>136</v>
      </c>
      <c r="C59" s="41">
        <f t="shared" si="0"/>
        <v>2</v>
      </c>
      <c r="D59" s="41"/>
      <c r="E59" s="41"/>
      <c r="F59" s="41"/>
      <c r="G59" s="30">
        <f t="shared" si="1"/>
        <v>2</v>
      </c>
      <c r="H59" s="29" t="s">
        <v>239</v>
      </c>
      <c r="I59" s="31" t="s">
        <v>242</v>
      </c>
      <c r="J59" s="29" t="s">
        <v>220</v>
      </c>
      <c r="K59" s="31" t="s">
        <v>226</v>
      </c>
      <c r="L59" s="29"/>
      <c r="M59" s="31" t="s">
        <v>452</v>
      </c>
      <c r="N59" s="31" t="str">
        <f>'10.1'!O58</f>
        <v>http://www.minfinrm.ru/</v>
      </c>
      <c r="O59" s="81" t="str">
        <f>'10.1'!P58</f>
        <v>нет</v>
      </c>
      <c r="S59" s="13"/>
    </row>
    <row r="60" spans="1:19" ht="15.75" customHeight="1">
      <c r="A60" s="28" t="s">
        <v>49</v>
      </c>
      <c r="B60" s="31" t="s">
        <v>136</v>
      </c>
      <c r="C60" s="41">
        <f t="shared" si="0"/>
        <v>2</v>
      </c>
      <c r="D60" s="41"/>
      <c r="E60" s="41"/>
      <c r="F60" s="41"/>
      <c r="G60" s="30">
        <f t="shared" si="1"/>
        <v>2</v>
      </c>
      <c r="H60" s="29" t="s">
        <v>239</v>
      </c>
      <c r="I60" s="31" t="s">
        <v>242</v>
      </c>
      <c r="J60" s="29" t="s">
        <v>296</v>
      </c>
      <c r="K60" s="31" t="s">
        <v>226</v>
      </c>
      <c r="L60" s="29"/>
      <c r="M60" s="31" t="s">
        <v>454</v>
      </c>
      <c r="N60" s="31" t="str">
        <f>'10.1'!O59</f>
        <v>http://minfin.tatarstan.ru/</v>
      </c>
      <c r="O60" s="81" t="str">
        <f>'10.1'!P59</f>
        <v>нет</v>
      </c>
      <c r="S60" s="12"/>
    </row>
    <row r="61" spans="1:19" s="7" customFormat="1" ht="15.75" customHeight="1">
      <c r="A61" s="24" t="s">
        <v>50</v>
      </c>
      <c r="B61" s="31" t="s">
        <v>136</v>
      </c>
      <c r="C61" s="41">
        <f t="shared" si="0"/>
        <v>2</v>
      </c>
      <c r="D61" s="41"/>
      <c r="E61" s="41"/>
      <c r="F61" s="41"/>
      <c r="G61" s="30">
        <f t="shared" si="1"/>
        <v>2</v>
      </c>
      <c r="H61" s="29" t="s">
        <v>239</v>
      </c>
      <c r="I61" s="31" t="s">
        <v>242</v>
      </c>
      <c r="J61" s="29" t="s">
        <v>220</v>
      </c>
      <c r="K61" s="31" t="s">
        <v>226</v>
      </c>
      <c r="L61" s="29"/>
      <c r="M61" s="31" t="s">
        <v>462</v>
      </c>
      <c r="N61" s="31" t="str">
        <f>'10.1'!O60</f>
        <v>http://www.mfur.ru/</v>
      </c>
      <c r="O61" s="81" t="str">
        <f>'10.1'!P60</f>
        <v>нет</v>
      </c>
      <c r="S61" s="13"/>
    </row>
    <row r="62" spans="1:19" ht="15.75" customHeight="1">
      <c r="A62" s="24" t="s">
        <v>51</v>
      </c>
      <c r="B62" s="31" t="s">
        <v>136</v>
      </c>
      <c r="C62" s="41">
        <f t="shared" si="0"/>
        <v>2</v>
      </c>
      <c r="D62" s="41"/>
      <c r="E62" s="41"/>
      <c r="F62" s="41"/>
      <c r="G62" s="30">
        <f t="shared" si="1"/>
        <v>2</v>
      </c>
      <c r="H62" s="29" t="s">
        <v>239</v>
      </c>
      <c r="I62" s="31" t="s">
        <v>242</v>
      </c>
      <c r="J62" s="29" t="s">
        <v>220</v>
      </c>
      <c r="K62" s="31" t="s">
        <v>226</v>
      </c>
      <c r="L62" s="31" t="s">
        <v>478</v>
      </c>
      <c r="M62" s="31" t="s">
        <v>471</v>
      </c>
      <c r="N62" s="31" t="str">
        <f>'10.1'!O61</f>
        <v>http://gov.cap.ru/?gov_id=22</v>
      </c>
      <c r="O62" s="81" t="str">
        <f>'10.1'!P61</f>
        <v>http://budget.cap.ru/Menu/Page/1; http://budget.cap.ru/Menu/Page/176</v>
      </c>
      <c r="S62" s="13"/>
    </row>
    <row r="63" spans="1:19" ht="15.75" customHeight="1">
      <c r="A63" s="28" t="s">
        <v>52</v>
      </c>
      <c r="B63" s="31" t="s">
        <v>137</v>
      </c>
      <c r="C63" s="41">
        <f t="shared" si="0"/>
        <v>1</v>
      </c>
      <c r="D63" s="41"/>
      <c r="E63" s="41"/>
      <c r="F63" s="41"/>
      <c r="G63" s="30">
        <f t="shared" si="1"/>
        <v>1</v>
      </c>
      <c r="H63" s="29" t="s">
        <v>239</v>
      </c>
      <c r="I63" s="29" t="s">
        <v>375</v>
      </c>
      <c r="J63" s="29" t="s">
        <v>220</v>
      </c>
      <c r="K63" s="31" t="s">
        <v>226</v>
      </c>
      <c r="L63" s="31" t="s">
        <v>1039</v>
      </c>
      <c r="M63" s="31" t="s">
        <v>489</v>
      </c>
      <c r="N63" s="31" t="str">
        <f>'10.1'!O62</f>
        <v>http://mfin.permkrai.ru/</v>
      </c>
      <c r="O63" s="81" t="str">
        <f>'10.1'!P62</f>
        <v>http://budget.permkrai.ru/</v>
      </c>
      <c r="S63" s="13"/>
    </row>
    <row r="64" spans="1:19" s="7" customFormat="1" ht="15.75" customHeight="1">
      <c r="A64" s="28" t="s">
        <v>53</v>
      </c>
      <c r="B64" s="31" t="s">
        <v>222</v>
      </c>
      <c r="C64" s="41">
        <f t="shared" si="0"/>
        <v>0</v>
      </c>
      <c r="D64" s="41"/>
      <c r="E64" s="41"/>
      <c r="F64" s="41"/>
      <c r="G64" s="30">
        <f t="shared" si="1"/>
        <v>0</v>
      </c>
      <c r="H64" s="29"/>
      <c r="I64" s="29"/>
      <c r="J64" s="29"/>
      <c r="K64" s="29"/>
      <c r="L64" s="29"/>
      <c r="M64" s="31"/>
      <c r="N64" s="31" t="str">
        <f>'10.1'!O63</f>
        <v>http://www.minfin.kirov.ru/</v>
      </c>
      <c r="O64" s="81" t="str">
        <f>'10.1'!P63</f>
        <v>нет</v>
      </c>
      <c r="S64" s="12"/>
    </row>
    <row r="65" spans="1:19" ht="15.75" customHeight="1">
      <c r="A65" s="28" t="s">
        <v>54</v>
      </c>
      <c r="B65" s="31" t="s">
        <v>136</v>
      </c>
      <c r="C65" s="41">
        <f t="shared" si="0"/>
        <v>2</v>
      </c>
      <c r="D65" s="41"/>
      <c r="E65" s="41"/>
      <c r="F65" s="41"/>
      <c r="G65" s="30">
        <f t="shared" si="1"/>
        <v>2</v>
      </c>
      <c r="H65" s="29" t="s">
        <v>225</v>
      </c>
      <c r="I65" s="31" t="s">
        <v>242</v>
      </c>
      <c r="J65" s="31" t="s">
        <v>509</v>
      </c>
      <c r="K65" s="31" t="s">
        <v>226</v>
      </c>
      <c r="L65" s="31" t="s">
        <v>515</v>
      </c>
      <c r="M65" s="31" t="s">
        <v>510</v>
      </c>
      <c r="N65" s="31" t="str">
        <f>'10.1'!O64</f>
        <v>http://mf.nnov.ru/</v>
      </c>
      <c r="O65" s="81" t="str">
        <f>'10.1'!P64</f>
        <v>http://mf.nnov.ru:8025/ </v>
      </c>
      <c r="S65" s="13"/>
    </row>
    <row r="66" spans="1:19" ht="15.75" customHeight="1">
      <c r="A66" s="24" t="s">
        <v>55</v>
      </c>
      <c r="B66" s="31" t="s">
        <v>136</v>
      </c>
      <c r="C66" s="41">
        <f t="shared" si="0"/>
        <v>2</v>
      </c>
      <c r="D66" s="41"/>
      <c r="E66" s="41"/>
      <c r="F66" s="41"/>
      <c r="G66" s="30">
        <f t="shared" si="1"/>
        <v>2</v>
      </c>
      <c r="H66" s="29" t="s">
        <v>225</v>
      </c>
      <c r="I66" s="31" t="s">
        <v>242</v>
      </c>
      <c r="J66" s="29" t="s">
        <v>220</v>
      </c>
      <c r="K66" s="31" t="s">
        <v>226</v>
      </c>
      <c r="L66" s="31" t="s">
        <v>523</v>
      </c>
      <c r="M66" s="31" t="s">
        <v>521</v>
      </c>
      <c r="N66" s="31" t="str">
        <f>'10.1'!O65</f>
        <v>http://minfin.orb.ru/</v>
      </c>
      <c r="O66" s="81" t="str">
        <f>'10.1'!P65</f>
        <v>http://budget.orb.ru/</v>
      </c>
      <c r="S66" s="13"/>
    </row>
    <row r="67" spans="1:19" ht="15.75" customHeight="1">
      <c r="A67" s="28" t="s">
        <v>56</v>
      </c>
      <c r="B67" s="31" t="s">
        <v>136</v>
      </c>
      <c r="C67" s="41">
        <f t="shared" si="0"/>
        <v>2</v>
      </c>
      <c r="D67" s="41"/>
      <c r="E67" s="41"/>
      <c r="F67" s="41"/>
      <c r="G67" s="30">
        <f t="shared" si="1"/>
        <v>2</v>
      </c>
      <c r="H67" s="29" t="s">
        <v>225</v>
      </c>
      <c r="I67" s="31" t="s">
        <v>242</v>
      </c>
      <c r="J67" s="29" t="s">
        <v>220</v>
      </c>
      <c r="K67" s="31" t="s">
        <v>226</v>
      </c>
      <c r="L67" s="31"/>
      <c r="M67" s="31" t="s">
        <v>532</v>
      </c>
      <c r="N67" s="31" t="str">
        <f>'10.1'!O66</f>
        <v>http://finance.pnzreg.ru/</v>
      </c>
      <c r="O67" s="81" t="str">
        <f>'10.1'!P66</f>
        <v>нет</v>
      </c>
      <c r="S67" s="12"/>
    </row>
    <row r="68" spans="1:19" ht="15.75" customHeight="1">
      <c r="A68" s="28" t="s">
        <v>57</v>
      </c>
      <c r="B68" s="31" t="s">
        <v>222</v>
      </c>
      <c r="C68" s="41">
        <f t="shared" si="0"/>
        <v>0</v>
      </c>
      <c r="D68" s="41"/>
      <c r="E68" s="41"/>
      <c r="F68" s="41"/>
      <c r="G68" s="30">
        <f t="shared" si="1"/>
        <v>0</v>
      </c>
      <c r="H68" s="29"/>
      <c r="I68" s="29"/>
      <c r="J68" s="29"/>
      <c r="K68" s="29"/>
      <c r="L68" s="29"/>
      <c r="M68" s="31"/>
      <c r="N68" s="31" t="str">
        <f>'10.1'!O67</f>
        <v>http://minfin-samara.ru/</v>
      </c>
      <c r="O68" s="81" t="str">
        <f>'10.1'!P67</f>
        <v>нет</v>
      </c>
      <c r="S68" s="13"/>
    </row>
    <row r="69" spans="1:19" s="7" customFormat="1" ht="15.75" customHeight="1">
      <c r="A69" s="28" t="s">
        <v>58</v>
      </c>
      <c r="B69" s="31" t="s">
        <v>136</v>
      </c>
      <c r="C69" s="41">
        <f t="shared" si="0"/>
        <v>2</v>
      </c>
      <c r="D69" s="30"/>
      <c r="E69" s="30"/>
      <c r="F69" s="30"/>
      <c r="G69" s="30">
        <f t="shared" si="1"/>
        <v>2</v>
      </c>
      <c r="H69" s="29" t="s">
        <v>225</v>
      </c>
      <c r="I69" s="29" t="s">
        <v>242</v>
      </c>
      <c r="J69" s="31" t="s">
        <v>547</v>
      </c>
      <c r="K69" s="31" t="s">
        <v>226</v>
      </c>
      <c r="L69" s="35"/>
      <c r="M69" s="31" t="s">
        <v>546</v>
      </c>
      <c r="N69" s="31" t="str">
        <f>'10.1'!O68</f>
        <v>http://www.saratov.gov.ru/gov/auth/minfin/</v>
      </c>
      <c r="O69" s="81" t="str">
        <f>'10.1'!P68</f>
        <v>http://saratov.ifinmon.ru/</v>
      </c>
      <c r="S69" s="13"/>
    </row>
    <row r="70" spans="1:19" ht="15.75" customHeight="1">
      <c r="A70" s="24" t="s">
        <v>59</v>
      </c>
      <c r="B70" s="31" t="s">
        <v>136</v>
      </c>
      <c r="C70" s="41">
        <f t="shared" si="0"/>
        <v>2</v>
      </c>
      <c r="D70" s="41"/>
      <c r="E70" s="41"/>
      <c r="F70" s="41"/>
      <c r="G70" s="30">
        <f t="shared" si="1"/>
        <v>2</v>
      </c>
      <c r="H70" s="29" t="s">
        <v>239</v>
      </c>
      <c r="I70" s="31" t="s">
        <v>242</v>
      </c>
      <c r="J70" s="29" t="s">
        <v>220</v>
      </c>
      <c r="K70" s="31" t="s">
        <v>226</v>
      </c>
      <c r="L70" s="29"/>
      <c r="M70" s="31" t="s">
        <v>554</v>
      </c>
      <c r="N70" s="31" t="str">
        <f>'10.1'!O69</f>
        <v>http://ufo.ulntc.ru/</v>
      </c>
      <c r="O70" s="81" t="str">
        <f>'10.1'!P69</f>
        <v>нет</v>
      </c>
      <c r="S70" s="12"/>
    </row>
    <row r="71" spans="1:19" ht="15.75" customHeight="1">
      <c r="A71" s="22" t="s">
        <v>60</v>
      </c>
      <c r="B71" s="34"/>
      <c r="C71" s="46"/>
      <c r="D71" s="46"/>
      <c r="E71" s="46"/>
      <c r="F71" s="46"/>
      <c r="G71" s="27"/>
      <c r="H71" s="26"/>
      <c r="I71" s="26"/>
      <c r="J71" s="26"/>
      <c r="K71" s="26"/>
      <c r="L71" s="26"/>
      <c r="M71" s="34"/>
      <c r="N71" s="34"/>
      <c r="O71" s="82"/>
      <c r="S71" s="13"/>
    </row>
    <row r="72" spans="1:19" ht="15.75" customHeight="1">
      <c r="A72" s="28" t="s">
        <v>61</v>
      </c>
      <c r="B72" s="31" t="s">
        <v>137</v>
      </c>
      <c r="C72" s="41">
        <f t="shared" si="0"/>
        <v>1</v>
      </c>
      <c r="D72" s="41">
        <v>0.5</v>
      </c>
      <c r="E72" s="41"/>
      <c r="F72" s="41"/>
      <c r="G72" s="30">
        <f t="shared" si="1"/>
        <v>0.5</v>
      </c>
      <c r="H72" s="29" t="s">
        <v>225</v>
      </c>
      <c r="I72" s="29" t="s">
        <v>375</v>
      </c>
      <c r="J72" s="29" t="s">
        <v>254</v>
      </c>
      <c r="K72" s="31" t="s">
        <v>226</v>
      </c>
      <c r="L72" s="31" t="s">
        <v>407</v>
      </c>
      <c r="M72" s="31" t="s">
        <v>408</v>
      </c>
      <c r="N72" s="31" t="str">
        <f>'10.1'!O71</f>
        <v>http://finupr.kurganobl.ru/#</v>
      </c>
      <c r="O72" s="81" t="str">
        <f>'10.1'!P71</f>
        <v>нет</v>
      </c>
      <c r="S72" s="13"/>
    </row>
    <row r="73" spans="1:15" ht="15.75" customHeight="1">
      <c r="A73" s="24" t="s">
        <v>62</v>
      </c>
      <c r="B73" s="31" t="s">
        <v>136</v>
      </c>
      <c r="C73" s="41">
        <f t="shared" si="0"/>
        <v>2</v>
      </c>
      <c r="D73" s="41"/>
      <c r="E73" s="41"/>
      <c r="F73" s="41"/>
      <c r="G73" s="30">
        <f t="shared" si="1"/>
        <v>2</v>
      </c>
      <c r="H73" s="29" t="s">
        <v>239</v>
      </c>
      <c r="I73" s="31" t="s">
        <v>242</v>
      </c>
      <c r="J73" s="29" t="s">
        <v>220</v>
      </c>
      <c r="K73" s="31" t="s">
        <v>226</v>
      </c>
      <c r="L73" s="29"/>
      <c r="M73" s="31" t="s">
        <v>412</v>
      </c>
      <c r="N73" s="31" t="str">
        <f>'10.1'!O72</f>
        <v>http://minfin.midural.ru/</v>
      </c>
      <c r="O73" s="81" t="str">
        <f>'10.1'!P72</f>
        <v>http://info.mfural.ru/ebudget/Menu/Page/1</v>
      </c>
    </row>
    <row r="74" spans="1:15" s="7" customFormat="1" ht="15.75" customHeight="1">
      <c r="A74" s="28" t="s">
        <v>63</v>
      </c>
      <c r="B74" s="31" t="s">
        <v>222</v>
      </c>
      <c r="C74" s="41">
        <f aca="true" t="shared" si="2" ref="C74:C100">IF(B74="Да, опубликованы за все отчетные периоды по всем указанным видам доходов",2,IF(B74="Да, опубликованы за все отчетные периоды по отдельным видам доходов",1,0))</f>
        <v>0</v>
      </c>
      <c r="D74" s="41"/>
      <c r="E74" s="41"/>
      <c r="F74" s="41"/>
      <c r="G74" s="30">
        <f aca="true" t="shared" si="3" ref="G74:G100">C74*(1-D74)*(1-E74)*(1-F74)</f>
        <v>0</v>
      </c>
      <c r="H74" s="29"/>
      <c r="I74" s="29"/>
      <c r="J74" s="29"/>
      <c r="K74" s="29"/>
      <c r="L74" s="29"/>
      <c r="M74" s="31"/>
      <c r="N74" s="31" t="str">
        <f>'10.1'!O73</f>
        <v>http://admtyumen.ru/ogv_ru/finance/finance/bugjet.htm; http://admtyumen.ru/ogv_ru/gov/administrative/finance_department/general_information/more.htm?id=10293778@cmsArticle</v>
      </c>
      <c r="O74" s="81" t="str">
        <f>'10.1'!P73</f>
        <v>нет</v>
      </c>
    </row>
    <row r="75" spans="1:15" ht="15.75" customHeight="1">
      <c r="A75" s="24" t="s">
        <v>64</v>
      </c>
      <c r="B75" s="31" t="s">
        <v>222</v>
      </c>
      <c r="C75" s="41">
        <f t="shared" si="2"/>
        <v>0</v>
      </c>
      <c r="D75" s="41"/>
      <c r="E75" s="41"/>
      <c r="F75" s="41"/>
      <c r="G75" s="30">
        <f t="shared" si="3"/>
        <v>0</v>
      </c>
      <c r="H75" s="29"/>
      <c r="I75" s="29"/>
      <c r="J75" s="29"/>
      <c r="K75" s="29"/>
      <c r="L75" s="29"/>
      <c r="M75" s="31"/>
      <c r="N75" s="31" t="str">
        <f>'10.1'!O74</f>
        <v>http://www.minfin74.ru/</v>
      </c>
      <c r="O75" s="81" t="str">
        <f>'10.1'!P74</f>
        <v>нет</v>
      </c>
    </row>
    <row r="76" spans="1:15" s="7" customFormat="1" ht="15.75" customHeight="1">
      <c r="A76" s="31" t="s">
        <v>65</v>
      </c>
      <c r="B76" s="31" t="s">
        <v>136</v>
      </c>
      <c r="C76" s="41">
        <f t="shared" si="2"/>
        <v>2</v>
      </c>
      <c r="D76" s="30"/>
      <c r="E76" s="30"/>
      <c r="F76" s="30"/>
      <c r="G76" s="30">
        <f t="shared" si="3"/>
        <v>2</v>
      </c>
      <c r="H76" s="29" t="s">
        <v>239</v>
      </c>
      <c r="I76" s="31" t="s">
        <v>242</v>
      </c>
      <c r="J76" s="29" t="s">
        <v>220</v>
      </c>
      <c r="K76" s="31" t="s">
        <v>226</v>
      </c>
      <c r="L76" s="35"/>
      <c r="M76" s="31" t="s">
        <v>431</v>
      </c>
      <c r="N76" s="31" t="str">
        <f>'10.1'!O75</f>
        <v>http://www.depfin.admhmao.ru/</v>
      </c>
      <c r="O76" s="81" t="str">
        <f>'10.1'!P75</f>
        <v>нет</v>
      </c>
    </row>
    <row r="77" spans="1:15" ht="15.75" customHeight="1">
      <c r="A77" s="28" t="s">
        <v>66</v>
      </c>
      <c r="B77" s="31" t="s">
        <v>136</v>
      </c>
      <c r="C77" s="41">
        <f t="shared" si="2"/>
        <v>2</v>
      </c>
      <c r="D77" s="41"/>
      <c r="E77" s="41"/>
      <c r="F77" s="41"/>
      <c r="G77" s="30">
        <f t="shared" si="3"/>
        <v>2</v>
      </c>
      <c r="H77" s="29" t="s">
        <v>239</v>
      </c>
      <c r="I77" s="31" t="s">
        <v>242</v>
      </c>
      <c r="J77" s="29" t="s">
        <v>220</v>
      </c>
      <c r="K77" s="31" t="s">
        <v>226</v>
      </c>
      <c r="L77" s="29"/>
      <c r="M77" s="31" t="s">
        <v>436</v>
      </c>
      <c r="N77" s="31" t="str">
        <f>'10.1'!O76</f>
        <v>http://www.yamalfin.ru/index.php</v>
      </c>
      <c r="O77" s="81" t="str">
        <f>'10.1'!P76</f>
        <v>http://monitoring.yanao.ru/yamal/index.php?option=com_content&amp;view=article&amp;id=299&amp;Itemid=717</v>
      </c>
    </row>
    <row r="78" spans="1:15" ht="15.75" customHeight="1">
      <c r="A78" s="22" t="s">
        <v>67</v>
      </c>
      <c r="B78" s="34"/>
      <c r="C78" s="46"/>
      <c r="D78" s="46"/>
      <c r="E78" s="46"/>
      <c r="F78" s="46"/>
      <c r="G78" s="27"/>
      <c r="H78" s="26"/>
      <c r="I78" s="26"/>
      <c r="J78" s="26"/>
      <c r="K78" s="26"/>
      <c r="L78" s="26"/>
      <c r="M78" s="34"/>
      <c r="N78" s="34"/>
      <c r="O78" s="82"/>
    </row>
    <row r="79" spans="1:15" ht="15.75" customHeight="1">
      <c r="A79" s="28" t="s">
        <v>68</v>
      </c>
      <c r="B79" s="31" t="s">
        <v>136</v>
      </c>
      <c r="C79" s="41">
        <f t="shared" si="2"/>
        <v>2</v>
      </c>
      <c r="D79" s="41"/>
      <c r="E79" s="41"/>
      <c r="F79" s="41"/>
      <c r="G79" s="30">
        <f t="shared" si="3"/>
        <v>2</v>
      </c>
      <c r="H79" s="29" t="s">
        <v>239</v>
      </c>
      <c r="I79" s="31" t="s">
        <v>242</v>
      </c>
      <c r="J79" s="29" t="s">
        <v>220</v>
      </c>
      <c r="K79" s="31" t="s">
        <v>226</v>
      </c>
      <c r="L79" s="29"/>
      <c r="M79" s="31" t="s">
        <v>301</v>
      </c>
      <c r="N79" s="31" t="str">
        <f>'10.1'!O78</f>
        <v>http://www.minfin-altai.ru/</v>
      </c>
      <c r="O79" s="81" t="str">
        <f>'10.1'!P78</f>
        <v>http://www.open.minfin-altai.ru/</v>
      </c>
    </row>
    <row r="80" spans="1:15" ht="15.75" customHeight="1">
      <c r="A80" s="24" t="s">
        <v>69</v>
      </c>
      <c r="B80" s="31" t="s">
        <v>136</v>
      </c>
      <c r="C80" s="41">
        <f t="shared" si="2"/>
        <v>2</v>
      </c>
      <c r="D80" s="41"/>
      <c r="E80" s="41"/>
      <c r="F80" s="41"/>
      <c r="G80" s="30">
        <f t="shared" si="3"/>
        <v>2</v>
      </c>
      <c r="H80" s="29" t="s">
        <v>225</v>
      </c>
      <c r="I80" s="31" t="s">
        <v>242</v>
      </c>
      <c r="J80" s="31" t="s">
        <v>317</v>
      </c>
      <c r="K80" s="31" t="s">
        <v>226</v>
      </c>
      <c r="L80" s="29"/>
      <c r="M80" s="31" t="s">
        <v>316</v>
      </c>
      <c r="N80" s="31" t="str">
        <f>'10.1'!O79</f>
        <v>http://minfinrb.ru/</v>
      </c>
      <c r="O80" s="81" t="str">
        <f>'10.1'!P79</f>
        <v>http://budget.govrb.ru/ebudget/Menu/Page/1</v>
      </c>
    </row>
    <row r="81" spans="1:15" ht="15.75" customHeight="1">
      <c r="A81" s="28" t="s">
        <v>70</v>
      </c>
      <c r="B81" s="31" t="s">
        <v>222</v>
      </c>
      <c r="C81" s="41">
        <f t="shared" si="2"/>
        <v>0</v>
      </c>
      <c r="D81" s="41"/>
      <c r="E81" s="41"/>
      <c r="F81" s="41"/>
      <c r="G81" s="30">
        <f t="shared" si="3"/>
        <v>0</v>
      </c>
      <c r="H81" s="29"/>
      <c r="I81" s="29"/>
      <c r="J81" s="29"/>
      <c r="K81" s="29"/>
      <c r="L81" s="29"/>
      <c r="M81" s="31"/>
      <c r="N81" s="31" t="str">
        <f>'10.1'!O80</f>
        <v>http://www.minfintuva.ru/old/</v>
      </c>
      <c r="O81" s="81" t="str">
        <f>'10.1'!P80</f>
        <v>http://budget17.ru/# (не актуализируется)</v>
      </c>
    </row>
    <row r="82" spans="1:15" ht="15.75" customHeight="1">
      <c r="A82" s="28" t="s">
        <v>71</v>
      </c>
      <c r="B82" s="31" t="s">
        <v>222</v>
      </c>
      <c r="C82" s="41">
        <f t="shared" si="2"/>
        <v>0</v>
      </c>
      <c r="D82" s="41"/>
      <c r="E82" s="41"/>
      <c r="F82" s="41"/>
      <c r="G82" s="30">
        <f t="shared" si="3"/>
        <v>0</v>
      </c>
      <c r="H82" s="29"/>
      <c r="I82" s="29"/>
      <c r="J82" s="29"/>
      <c r="K82" s="29"/>
      <c r="L82" s="29"/>
      <c r="M82" s="31"/>
      <c r="N82" s="31" t="str">
        <f>'10.1'!O81</f>
        <v>http://r-19.ru/authorities/ministry-of-finance-of-the-republic-of-khakassia/common/gosudarstvennye-finansy-respubliki-khakasiya/</v>
      </c>
      <c r="O82" s="81" t="str">
        <f>'10.1'!P81</f>
        <v>нет</v>
      </c>
    </row>
    <row r="83" spans="1:15" ht="15.75" customHeight="1">
      <c r="A83" s="28" t="s">
        <v>72</v>
      </c>
      <c r="B83" s="31" t="s">
        <v>136</v>
      </c>
      <c r="C83" s="41">
        <f t="shared" si="2"/>
        <v>2</v>
      </c>
      <c r="D83" s="41"/>
      <c r="E83" s="41"/>
      <c r="F83" s="41"/>
      <c r="G83" s="30">
        <f t="shared" si="3"/>
        <v>2</v>
      </c>
      <c r="H83" s="29" t="s">
        <v>239</v>
      </c>
      <c r="I83" s="31" t="s">
        <v>242</v>
      </c>
      <c r="J83" s="31" t="s">
        <v>339</v>
      </c>
      <c r="K83" s="31" t="s">
        <v>226</v>
      </c>
      <c r="L83" s="29"/>
      <c r="M83" s="31" t="s">
        <v>337</v>
      </c>
      <c r="N83" s="31" t="str">
        <f>'10.1'!O82</f>
        <v>http://fin22.ru/</v>
      </c>
      <c r="O83" s="81" t="str">
        <f>'10.1'!P82</f>
        <v>нет</v>
      </c>
    </row>
    <row r="84" spans="1:15" ht="15.75" customHeight="1">
      <c r="A84" s="28" t="s">
        <v>73</v>
      </c>
      <c r="B84" s="31" t="s">
        <v>222</v>
      </c>
      <c r="C84" s="41">
        <f t="shared" si="2"/>
        <v>0</v>
      </c>
      <c r="D84" s="41"/>
      <c r="E84" s="41"/>
      <c r="F84" s="41"/>
      <c r="G84" s="30">
        <f t="shared" si="3"/>
        <v>0</v>
      </c>
      <c r="H84" s="29"/>
      <c r="I84" s="29"/>
      <c r="J84" s="29"/>
      <c r="K84" s="29"/>
      <c r="L84" s="29"/>
      <c r="M84" s="31"/>
      <c r="N84" s="31" t="str">
        <f>'10.1'!O83</f>
        <v>http://минфин.забайкальскийкрай.рф/</v>
      </c>
      <c r="O84" s="81" t="str">
        <f>'10.1'!P83</f>
        <v>нет</v>
      </c>
    </row>
    <row r="85" spans="1:15" ht="15.75" customHeight="1">
      <c r="A85" s="24" t="s">
        <v>74</v>
      </c>
      <c r="B85" s="31" t="s">
        <v>136</v>
      </c>
      <c r="C85" s="41">
        <f t="shared" si="2"/>
        <v>2</v>
      </c>
      <c r="D85" s="41"/>
      <c r="E85" s="41"/>
      <c r="F85" s="41"/>
      <c r="G85" s="30">
        <f t="shared" si="3"/>
        <v>2</v>
      </c>
      <c r="H85" s="29" t="s">
        <v>239</v>
      </c>
      <c r="I85" s="31" t="s">
        <v>242</v>
      </c>
      <c r="J85" s="29" t="s">
        <v>220</v>
      </c>
      <c r="K85" s="31" t="s">
        <v>226</v>
      </c>
      <c r="L85" s="29"/>
      <c r="M85" s="31" t="s">
        <v>354</v>
      </c>
      <c r="N85" s="31" t="str">
        <f>'10.1'!O84</f>
        <v>http://minfin.krskstate.ru/</v>
      </c>
      <c r="O85" s="81" t="str">
        <f>'10.1'!P84</f>
        <v>нет</v>
      </c>
    </row>
    <row r="86" spans="1:15" ht="15.75" customHeight="1">
      <c r="A86" s="28" t="s">
        <v>75</v>
      </c>
      <c r="B86" s="31" t="s">
        <v>136</v>
      </c>
      <c r="C86" s="41">
        <f t="shared" si="2"/>
        <v>2</v>
      </c>
      <c r="D86" s="41"/>
      <c r="E86" s="41"/>
      <c r="F86" s="41"/>
      <c r="G86" s="30">
        <f t="shared" si="3"/>
        <v>2</v>
      </c>
      <c r="H86" s="29" t="s">
        <v>239</v>
      </c>
      <c r="I86" s="31" t="s">
        <v>242</v>
      </c>
      <c r="J86" s="29" t="s">
        <v>220</v>
      </c>
      <c r="K86" s="31" t="s">
        <v>226</v>
      </c>
      <c r="L86" s="29"/>
      <c r="M86" s="31" t="s">
        <v>361</v>
      </c>
      <c r="N86" s="31" t="str">
        <f>'10.1'!O85</f>
        <v>http://gfu.ru/</v>
      </c>
      <c r="O86" s="81" t="str">
        <f>'10.1'!P85</f>
        <v>http://openbudget.gfu.ru/</v>
      </c>
    </row>
    <row r="87" spans="1:15" s="7" customFormat="1" ht="15.75" customHeight="1">
      <c r="A87" s="28" t="s">
        <v>76</v>
      </c>
      <c r="B87" s="31" t="s">
        <v>136</v>
      </c>
      <c r="C87" s="41">
        <f t="shared" si="2"/>
        <v>2</v>
      </c>
      <c r="D87" s="41"/>
      <c r="E87" s="41"/>
      <c r="F87" s="41"/>
      <c r="G87" s="30">
        <f t="shared" si="3"/>
        <v>2</v>
      </c>
      <c r="H87" s="29" t="s">
        <v>239</v>
      </c>
      <c r="I87" s="31" t="s">
        <v>242</v>
      </c>
      <c r="J87" s="29" t="s">
        <v>220</v>
      </c>
      <c r="K87" s="31" t="s">
        <v>226</v>
      </c>
      <c r="L87" s="29"/>
      <c r="M87" s="31" t="s">
        <v>365</v>
      </c>
      <c r="N87" s="31" t="str">
        <f>'10.1'!O86</f>
        <v>http://www.ofukem.ru/</v>
      </c>
      <c r="O87" s="81" t="str">
        <f>'10.1'!P86</f>
        <v>нет</v>
      </c>
    </row>
    <row r="88" spans="1:15" ht="15.75" customHeight="1">
      <c r="A88" s="28" t="s">
        <v>77</v>
      </c>
      <c r="B88" s="31" t="s">
        <v>137</v>
      </c>
      <c r="C88" s="41">
        <f t="shared" si="2"/>
        <v>1</v>
      </c>
      <c r="D88" s="41"/>
      <c r="E88" s="41"/>
      <c r="F88" s="41"/>
      <c r="G88" s="30">
        <f t="shared" si="3"/>
        <v>1</v>
      </c>
      <c r="H88" s="29" t="s">
        <v>239</v>
      </c>
      <c r="I88" s="29" t="s">
        <v>375</v>
      </c>
      <c r="J88" s="29" t="s">
        <v>220</v>
      </c>
      <c r="K88" s="31" t="s">
        <v>226</v>
      </c>
      <c r="L88" s="31" t="s">
        <v>380</v>
      </c>
      <c r="M88" s="81" t="s">
        <v>373</v>
      </c>
      <c r="N88" s="31" t="str">
        <f>'10.1'!O87</f>
        <v>http://www.mfnso.nso.ru/</v>
      </c>
      <c r="O88" s="81" t="str">
        <f>'10.1'!P87</f>
        <v>нет</v>
      </c>
    </row>
    <row r="89" spans="1:15" s="7" customFormat="1" ht="15.75" customHeight="1">
      <c r="A89" s="24" t="s">
        <v>78</v>
      </c>
      <c r="B89" s="31" t="s">
        <v>136</v>
      </c>
      <c r="C89" s="41">
        <f t="shared" si="2"/>
        <v>2</v>
      </c>
      <c r="D89" s="30"/>
      <c r="E89" s="30"/>
      <c r="F89" s="30"/>
      <c r="G89" s="30">
        <f t="shared" si="3"/>
        <v>2</v>
      </c>
      <c r="H89" s="29" t="s">
        <v>239</v>
      </c>
      <c r="I89" s="31" t="s">
        <v>242</v>
      </c>
      <c r="J89" s="29" t="s">
        <v>220</v>
      </c>
      <c r="K89" s="31" t="s">
        <v>226</v>
      </c>
      <c r="L89" s="35"/>
      <c r="M89" s="31" t="s">
        <v>388</v>
      </c>
      <c r="N89" s="31" t="str">
        <f>'10.1'!O88</f>
        <v>http://mf.omskportal.ru/</v>
      </c>
      <c r="O89" s="81" t="str">
        <f>'10.1'!P88</f>
        <v>http://budget.omsk.ifinmon.ru/</v>
      </c>
    </row>
    <row r="90" spans="1:15" ht="15.75" customHeight="1">
      <c r="A90" s="28" t="s">
        <v>79</v>
      </c>
      <c r="B90" s="31" t="s">
        <v>176</v>
      </c>
      <c r="C90" s="41">
        <f t="shared" si="2"/>
        <v>0</v>
      </c>
      <c r="D90" s="41"/>
      <c r="E90" s="41"/>
      <c r="F90" s="41"/>
      <c r="G90" s="30">
        <f t="shared" si="3"/>
        <v>0</v>
      </c>
      <c r="H90" s="29" t="s">
        <v>294</v>
      </c>
      <c r="I90" s="31" t="s">
        <v>242</v>
      </c>
      <c r="J90" s="29" t="s">
        <v>220</v>
      </c>
      <c r="K90" s="31" t="s">
        <v>226</v>
      </c>
      <c r="L90" s="31" t="s">
        <v>399</v>
      </c>
      <c r="M90" s="31" t="s">
        <v>396</v>
      </c>
      <c r="N90" s="31" t="str">
        <f>'10.1'!O89</f>
        <v>http://www.findep.org/</v>
      </c>
      <c r="O90" s="81" t="str">
        <f>'10.1'!P89</f>
        <v>http://open.findep.org/ - не загружается</v>
      </c>
    </row>
    <row r="91" spans="1:15" ht="15.75" customHeight="1">
      <c r="A91" s="22" t="s">
        <v>80</v>
      </c>
      <c r="B91" s="34"/>
      <c r="C91" s="46"/>
      <c r="D91" s="46"/>
      <c r="E91" s="46"/>
      <c r="F91" s="46"/>
      <c r="G91" s="27"/>
      <c r="H91" s="26"/>
      <c r="I91" s="26"/>
      <c r="J91" s="26"/>
      <c r="K91" s="26"/>
      <c r="L91" s="26"/>
      <c r="M91" s="26"/>
      <c r="N91" s="34"/>
      <c r="O91" s="82"/>
    </row>
    <row r="92" spans="1:15" ht="15.75" customHeight="1">
      <c r="A92" s="28" t="s">
        <v>81</v>
      </c>
      <c r="B92" s="31" t="s">
        <v>222</v>
      </c>
      <c r="C92" s="41">
        <f t="shared" si="2"/>
        <v>0</v>
      </c>
      <c r="D92" s="41"/>
      <c r="E92" s="41"/>
      <c r="F92" s="41"/>
      <c r="G92" s="30">
        <f t="shared" si="3"/>
        <v>0</v>
      </c>
      <c r="H92" s="29"/>
      <c r="I92" s="29"/>
      <c r="J92" s="29"/>
      <c r="K92" s="29"/>
      <c r="L92" s="29"/>
      <c r="M92" s="29"/>
      <c r="N92" s="31" t="str">
        <f>'10.1'!O91</f>
        <v>https://minfin.sakha.gov.ru/</v>
      </c>
      <c r="O92" s="81" t="str">
        <f>'10.1'!P91</f>
        <v>http://budget.sakha.gov.ru/ebudget/Menu/Page/215</v>
      </c>
    </row>
    <row r="93" spans="1:15" ht="15.75" customHeight="1">
      <c r="A93" s="28" t="s">
        <v>82</v>
      </c>
      <c r="B93" s="31" t="s">
        <v>222</v>
      </c>
      <c r="C93" s="41">
        <f t="shared" si="2"/>
        <v>0</v>
      </c>
      <c r="D93" s="41"/>
      <c r="E93" s="41"/>
      <c r="F93" s="41"/>
      <c r="G93" s="30">
        <f t="shared" si="3"/>
        <v>0</v>
      </c>
      <c r="H93" s="29"/>
      <c r="I93" s="29"/>
      <c r="J93" s="29"/>
      <c r="K93" s="29"/>
      <c r="L93" s="29"/>
      <c r="M93" s="29"/>
      <c r="N93" s="31" t="str">
        <f>'10.1'!O92</f>
        <v>http://www.kamgov.ru/minfin</v>
      </c>
      <c r="O93" s="81" t="str">
        <f>'10.1'!P92</f>
        <v>http://openbudget.kamgov.ru/Dashboard#/main</v>
      </c>
    </row>
    <row r="94" spans="1:15" ht="15.75" customHeight="1">
      <c r="A94" s="28" t="s">
        <v>83</v>
      </c>
      <c r="B94" s="31" t="s">
        <v>136</v>
      </c>
      <c r="C94" s="41">
        <f t="shared" si="2"/>
        <v>2</v>
      </c>
      <c r="D94" s="41"/>
      <c r="E94" s="41"/>
      <c r="F94" s="41"/>
      <c r="G94" s="30">
        <f t="shared" si="3"/>
        <v>2</v>
      </c>
      <c r="H94" s="29" t="s">
        <v>239</v>
      </c>
      <c r="I94" s="31" t="s">
        <v>242</v>
      </c>
      <c r="J94" s="29" t="s">
        <v>220</v>
      </c>
      <c r="K94" s="31" t="s">
        <v>226</v>
      </c>
      <c r="L94" s="29"/>
      <c r="M94" s="31" t="s">
        <v>235</v>
      </c>
      <c r="N94" s="31" t="str">
        <f>'10.1'!O93</f>
        <v>http://primorsky.ru/authorities/executive-agencies/departments/finance/</v>
      </c>
      <c r="O94" s="81" t="str">
        <f>'10.1'!P93</f>
        <v>http://ebudget.primorsky.ru/Menu/Page/1</v>
      </c>
    </row>
    <row r="95" spans="1:15" ht="15.75" customHeight="1">
      <c r="A95" s="24" t="s">
        <v>84</v>
      </c>
      <c r="B95" s="31" t="s">
        <v>137</v>
      </c>
      <c r="C95" s="41">
        <f t="shared" si="2"/>
        <v>1</v>
      </c>
      <c r="D95" s="41"/>
      <c r="E95" s="41"/>
      <c r="F95" s="41"/>
      <c r="G95" s="30">
        <f t="shared" si="3"/>
        <v>1</v>
      </c>
      <c r="H95" s="31" t="s">
        <v>238</v>
      </c>
      <c r="I95" s="29" t="s">
        <v>375</v>
      </c>
      <c r="J95" s="29" t="s">
        <v>261</v>
      </c>
      <c r="K95" s="31" t="s">
        <v>226</v>
      </c>
      <c r="L95" s="31" t="s">
        <v>379</v>
      </c>
      <c r="M95" s="31" t="s">
        <v>262</v>
      </c>
      <c r="N95" s="31" t="str">
        <f>'10.1'!O94</f>
        <v>https://minfin.khabkrai.ru/portal/Menu/Page/1</v>
      </c>
      <c r="O95" s="81" t="str">
        <f>'10.1'!P94</f>
        <v>https://minfin.khabkrai.ru/civils/Menu/Page/1</v>
      </c>
    </row>
    <row r="96" spans="1:15" ht="15.75" customHeight="1">
      <c r="A96" s="28" t="s">
        <v>85</v>
      </c>
      <c r="B96" s="31" t="s">
        <v>137</v>
      </c>
      <c r="C96" s="41">
        <f t="shared" si="2"/>
        <v>1</v>
      </c>
      <c r="D96" s="41"/>
      <c r="E96" s="41"/>
      <c r="F96" s="41"/>
      <c r="G96" s="30">
        <f t="shared" si="3"/>
        <v>1</v>
      </c>
      <c r="H96" s="29" t="s">
        <v>225</v>
      </c>
      <c r="I96" s="29" t="s">
        <v>375</v>
      </c>
      <c r="J96" s="29" t="s">
        <v>220</v>
      </c>
      <c r="K96" s="31" t="s">
        <v>226</v>
      </c>
      <c r="L96" s="31" t="s">
        <v>381</v>
      </c>
      <c r="M96" s="81" t="s">
        <v>267</v>
      </c>
      <c r="N96" s="31" t="str">
        <f>'10.1'!O95</f>
        <v>http://www.fin.amurobl.ru/; http://www.amurobl.ru/wps/portal/Main/gov/iogv/ministry/fin/!ut/p/c5/04_SB8K8xLLM9MSSzPy8xBz9CP0os3gTAwN_RydDRwN_d3MDA09HHxfLEBdDYwM3A30v_aj0nPwkoEo_j_zcVP2C7EBFABA6iyY!/dl3/d3/L2dBISEvZ0FBIS9nQSEh/</v>
      </c>
      <c r="O96" s="81" t="str">
        <f>'10.1'!P95</f>
        <v>нет</v>
      </c>
    </row>
    <row r="97" spans="1:15" ht="15.75" customHeight="1">
      <c r="A97" s="28" t="s">
        <v>86</v>
      </c>
      <c r="B97" s="31" t="s">
        <v>222</v>
      </c>
      <c r="C97" s="41">
        <f t="shared" si="2"/>
        <v>0</v>
      </c>
      <c r="D97" s="41"/>
      <c r="E97" s="41"/>
      <c r="F97" s="41"/>
      <c r="G97" s="30">
        <f t="shared" si="3"/>
        <v>0</v>
      </c>
      <c r="H97" s="29"/>
      <c r="I97" s="29"/>
      <c r="J97" s="29"/>
      <c r="K97" s="29"/>
      <c r="L97" s="29"/>
      <c r="M97" s="29"/>
      <c r="N97" s="31" t="str">
        <f>'10.1'!O96</f>
        <v>http://minfin.49gov.ru/</v>
      </c>
      <c r="O97" s="81" t="str">
        <f>'10.1'!P96</f>
        <v>http://iis.minfin.49gov.ru/ebudget/Menu/Page/1</v>
      </c>
    </row>
    <row r="98" spans="1:15" ht="15.75" customHeight="1">
      <c r="A98" s="24" t="s">
        <v>87</v>
      </c>
      <c r="B98" s="31" t="s">
        <v>136</v>
      </c>
      <c r="C98" s="41">
        <f t="shared" si="2"/>
        <v>2</v>
      </c>
      <c r="D98" s="41"/>
      <c r="E98" s="41"/>
      <c r="F98" s="41"/>
      <c r="G98" s="30">
        <f t="shared" si="3"/>
        <v>2</v>
      </c>
      <c r="H98" s="29" t="s">
        <v>225</v>
      </c>
      <c r="I98" s="31" t="s">
        <v>242</v>
      </c>
      <c r="J98" s="29" t="s">
        <v>220</v>
      </c>
      <c r="K98" s="31" t="s">
        <v>226</v>
      </c>
      <c r="L98" s="29"/>
      <c r="M98" s="31" t="s">
        <v>283</v>
      </c>
      <c r="N98" s="31" t="str">
        <f>'10.1'!O97</f>
        <v>http://sakhminfin.ru/</v>
      </c>
      <c r="O98" s="81" t="str">
        <f>'10.1'!P97</f>
        <v>http://openbudget.sakhminfin.ru/Menu/Page/272</v>
      </c>
    </row>
    <row r="99" spans="1:15" s="89" customFormat="1" ht="15.75" customHeight="1">
      <c r="A99" s="28" t="s">
        <v>88</v>
      </c>
      <c r="B99" s="31" t="s">
        <v>222</v>
      </c>
      <c r="C99" s="41">
        <f t="shared" si="2"/>
        <v>0</v>
      </c>
      <c r="D99" s="88"/>
      <c r="E99" s="88"/>
      <c r="F99" s="88"/>
      <c r="G99" s="30">
        <f t="shared" si="3"/>
        <v>0</v>
      </c>
      <c r="H99" s="87"/>
      <c r="I99" s="87"/>
      <c r="J99" s="87"/>
      <c r="K99" s="87"/>
      <c r="L99" s="87"/>
      <c r="M99" s="87"/>
      <c r="N99" s="31" t="str">
        <f>'10.1'!O98</f>
        <v>http://www.eao.ru/isp-vlast/finansovoe-upravlenie-pravitelstva/</v>
      </c>
      <c r="O99" s="81" t="str">
        <f>'10.1'!P98</f>
        <v>нет</v>
      </c>
    </row>
    <row r="100" spans="1:15" ht="15.75" customHeight="1">
      <c r="A100" s="28" t="s">
        <v>89</v>
      </c>
      <c r="B100" s="31" t="s">
        <v>222</v>
      </c>
      <c r="C100" s="41">
        <f t="shared" si="2"/>
        <v>0</v>
      </c>
      <c r="D100" s="43"/>
      <c r="E100" s="43"/>
      <c r="F100" s="43"/>
      <c r="G100" s="30">
        <f t="shared" si="3"/>
        <v>0</v>
      </c>
      <c r="H100" s="39"/>
      <c r="I100" s="39"/>
      <c r="J100" s="39"/>
      <c r="K100" s="39"/>
      <c r="L100" s="29"/>
      <c r="M100" s="29"/>
      <c r="N100" s="31" t="str">
        <f>'10.1'!O99</f>
        <v>http://чукотка.рф/power/administrative_setting/Dep_fin_ecom/</v>
      </c>
      <c r="O100" s="81" t="str">
        <f>'10.1'!P99</f>
        <v>нет</v>
      </c>
    </row>
    <row r="101" spans="1:15" ht="15">
      <c r="A101" s="15"/>
      <c r="B101" s="15"/>
      <c r="C101" s="15"/>
      <c r="D101" s="15"/>
      <c r="E101" s="15"/>
      <c r="F101" s="15"/>
      <c r="G101" s="32"/>
      <c r="H101" s="15"/>
      <c r="I101" s="15"/>
      <c r="J101" s="15"/>
      <c r="K101" s="15"/>
      <c r="L101" s="15"/>
      <c r="M101" s="15"/>
      <c r="N101" s="15"/>
      <c r="O101" s="15"/>
    </row>
    <row r="107" spans="1:14" ht="15">
      <c r="A107" s="8"/>
      <c r="B107" s="8"/>
      <c r="C107" s="8"/>
      <c r="D107" s="8"/>
      <c r="E107" s="8"/>
      <c r="F107" s="8"/>
      <c r="G107" s="9"/>
      <c r="H107" s="8"/>
      <c r="I107" s="8"/>
      <c r="J107" s="8"/>
      <c r="K107" s="8"/>
      <c r="L107" s="8"/>
      <c r="M107" s="8"/>
      <c r="N107" s="8"/>
    </row>
    <row r="111" spans="1:14" ht="15">
      <c r="A111" s="8"/>
      <c r="B111" s="8"/>
      <c r="C111" s="8"/>
      <c r="D111" s="8"/>
      <c r="E111" s="8"/>
      <c r="F111" s="8"/>
      <c r="G111" s="9"/>
      <c r="H111" s="8"/>
      <c r="I111" s="8"/>
      <c r="J111" s="8"/>
      <c r="K111" s="8"/>
      <c r="L111" s="8"/>
      <c r="M111" s="8"/>
      <c r="N111" s="8"/>
    </row>
    <row r="114" spans="1:14" ht="15">
      <c r="A114" s="8"/>
      <c r="B114" s="8"/>
      <c r="C114" s="8"/>
      <c r="D114" s="8"/>
      <c r="E114" s="8"/>
      <c r="F114" s="8"/>
      <c r="G114" s="9"/>
      <c r="H114" s="8"/>
      <c r="I114" s="8"/>
      <c r="J114" s="8"/>
      <c r="K114" s="8"/>
      <c r="L114" s="8"/>
      <c r="M114" s="8"/>
      <c r="N114" s="8"/>
    </row>
    <row r="118" spans="1:14" ht="15">
      <c r="A118" s="8"/>
      <c r="B118" s="8"/>
      <c r="C118" s="8"/>
      <c r="D118" s="8"/>
      <c r="E118" s="8"/>
      <c r="F118" s="8"/>
      <c r="G118" s="9"/>
      <c r="H118" s="8"/>
      <c r="I118" s="8"/>
      <c r="J118" s="8"/>
      <c r="K118" s="8"/>
      <c r="L118" s="8"/>
      <c r="M118" s="8"/>
      <c r="N118" s="8"/>
    </row>
    <row r="121" spans="1:14" ht="15">
      <c r="A121" s="8"/>
      <c r="B121" s="8"/>
      <c r="C121" s="8"/>
      <c r="D121" s="8"/>
      <c r="E121" s="8"/>
      <c r="F121" s="8"/>
      <c r="G121" s="9"/>
      <c r="H121" s="8"/>
      <c r="I121" s="8"/>
      <c r="J121" s="8"/>
      <c r="K121" s="8"/>
      <c r="L121" s="8"/>
      <c r="M121" s="8"/>
      <c r="N121" s="8"/>
    </row>
    <row r="125" spans="1:14" ht="15">
      <c r="A125" s="8"/>
      <c r="B125" s="8"/>
      <c r="C125" s="8"/>
      <c r="D125" s="8"/>
      <c r="E125" s="8"/>
      <c r="F125" s="8"/>
      <c r="G125" s="9"/>
      <c r="H125" s="8"/>
      <c r="I125" s="8"/>
      <c r="J125" s="8"/>
      <c r="K125" s="8"/>
      <c r="L125" s="8"/>
      <c r="M125" s="8"/>
      <c r="N125" s="8"/>
    </row>
  </sheetData>
  <sheetProtection/>
  <autoFilter ref="A8:O8"/>
  <mergeCells count="18">
    <mergeCell ref="N3:O3"/>
    <mergeCell ref="C4:C7"/>
    <mergeCell ref="D4:D7"/>
    <mergeCell ref="E4:E7"/>
    <mergeCell ref="F4:F7"/>
    <mergeCell ref="N4:N7"/>
    <mergeCell ref="G4:G7"/>
    <mergeCell ref="I3:I7"/>
    <mergeCell ref="A1:O1"/>
    <mergeCell ref="A2:O2"/>
    <mergeCell ref="A3:A7"/>
    <mergeCell ref="C3:G3"/>
    <mergeCell ref="H3:H7"/>
    <mergeCell ref="J3:J7"/>
    <mergeCell ref="K3:K7"/>
    <mergeCell ref="L3:L7"/>
    <mergeCell ref="M3:M7"/>
    <mergeCell ref="O4:O7"/>
  </mergeCells>
  <dataValidations count="3">
    <dataValidation type="list" allowBlank="1" showInputMessage="1" showErrorMessage="1" sqref="B8:G8">
      <formula1>$B$6:$B$7</formula1>
    </dataValidation>
    <dataValidation type="list" allowBlank="1" showInputMessage="1" showErrorMessage="1" sqref="L8:N8">
      <formula1>'10.6'!#REF!</formula1>
    </dataValidation>
    <dataValidation type="list" allowBlank="1" showInputMessage="1" showErrorMessage="1" sqref="B9:B100">
      <formula1>$B$4:$B$7</formula1>
    </dataValidation>
  </dataValidations>
  <hyperlinks>
    <hyperlink ref="M96" r:id="rId1" display="http://www.fin.amurobl.ru/oblastnoy-byudzhet/ispolnenie-oblastnogo-byudzheta/ezhemesyachnaya-informatsiya-ob-ispolnenii-oblastnogo-byudzheta-po-osnovnym-pokazaielyam/"/>
    <hyperlink ref="M45" r:id="rId2" display="http://volgafin.volganet.ru/current-activity/analytics/5368/"/>
    <hyperlink ref="M10" r:id="rId3" display="http://budget.bryanskoblfin.ru/Show/Category/11?page=2&amp;ItemId=5"/>
    <hyperlink ref="M15" r:id="rId4" display="http://depfin.adm44.ru/info/nalog/sved/index.aspx"/>
    <hyperlink ref="M54" r:id="rId5" display="http://www.minfinchr.ru/otkrytyj-byudzhet/45-news/634-postuplenie-dokhodov-v-byudzhet-chechenskoj-respubliki-po-vidam-dokhodov"/>
    <hyperlink ref="M88" r:id="rId6" display="http://www.mfnso.nso.ru/page/534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0" r:id="rId7"/>
  <headerFooter>
    <oddFooter>&amp;C&amp;"Times New Roman,обычный"&amp;8&amp;A&amp;R&amp;P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Тимофеева Ольга Ивановна</cp:lastModifiedBy>
  <cp:lastPrinted>2016-10-22T09:15:01Z</cp:lastPrinted>
  <dcterms:created xsi:type="dcterms:W3CDTF">2014-03-12T05:40:39Z</dcterms:created>
  <dcterms:modified xsi:type="dcterms:W3CDTF">2017-02-02T12:52:19Z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