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Рейтинг (раздел 12)" sheetId="1" r:id="rId1"/>
    <sheet name="Оценка (раздел 12)" sheetId="2" r:id="rId2"/>
    <sheet name="Методика" sheetId="3" r:id="rId3"/>
    <sheet name="12.1" sheetId="4" r:id="rId4"/>
    <sheet name="12.2" sheetId="5" r:id="rId5"/>
    <sheet name="12.3" sheetId="6" r:id="rId6"/>
    <sheet name="12.4" sheetId="7" r:id="rId7"/>
    <sheet name="12.5" sheetId="8" r:id="rId8"/>
  </sheets>
  <externalReferences>
    <externalReference r:id="rId11"/>
    <externalReference r:id="rId12"/>
  </externalReferences>
  <definedNames>
    <definedName name="_xlfn.RANK.EQ" hidden="1">#NAME?</definedName>
    <definedName name="_xlnm._FilterDatabase" localSheetId="3" hidden="1">'12.1'!$A$24:$Q$117</definedName>
    <definedName name="_xlnm._FilterDatabase" localSheetId="4" hidden="1">'12.2'!$A$21:$O$113</definedName>
    <definedName name="_xlnm._FilterDatabase" localSheetId="7" hidden="1">'12.5'!$A$17:$N$109</definedName>
    <definedName name="Выбор_1.1">'[1]1.1'!$C$5:$C$8</definedName>
    <definedName name="Выбор_8.1">'[2]Показатель 8.1'!$C$5:$C$8</definedName>
    <definedName name="_xlnm.Print_Titles" localSheetId="4">'12.2'!$15:$20</definedName>
    <definedName name="_xlnm.Print_Titles" localSheetId="5">'12.3'!$6:$9</definedName>
    <definedName name="_xlnm.Print_Titles" localSheetId="6">'12.4'!$14:$19</definedName>
    <definedName name="_xlnm.Print_Titles" localSheetId="7">'12.5'!$13:$16</definedName>
    <definedName name="_xlnm.Print_Titles" localSheetId="1">'Оценка (раздел 12)'!$3:$3</definedName>
    <definedName name="_xlnm.Print_Titles" localSheetId="0">'Рейтинг (раздел 12)'!$3:$3</definedName>
    <definedName name="Коэфициент">'[2]Параметры'!$C$3:$C$4</definedName>
    <definedName name="_xlnm.Print_Area" localSheetId="4">'12.2'!$A$1:$O$113</definedName>
    <definedName name="_xlnm.Print_Area" localSheetId="5">'12.3'!$A$1:$N$102</definedName>
    <definedName name="_xlnm.Print_Area" localSheetId="6">'12.4'!$A$1:$U$112</definedName>
    <definedName name="_xlnm.Print_Area" localSheetId="7">'12.5'!$A$1:$N$109</definedName>
    <definedName name="_xlnm.Print_Area" localSheetId="2">'Методика'!$A$1:$F$1</definedName>
    <definedName name="_xlnm.Print_Area" localSheetId="1">'Оценка (раздел 12)'!$A$1:$J$98</definedName>
    <definedName name="_xlnm.Print_Area" localSheetId="0">'Рейтинг (раздел 12)'!$A$1:$I$90</definedName>
  </definedNames>
  <calcPr fullCalcOnLoad="1"/>
</workbook>
</file>

<file path=xl/sharedStrings.xml><?xml version="1.0" encoding="utf-8"?>
<sst xmlns="http://schemas.openxmlformats.org/spreadsheetml/2006/main" count="3445" uniqueCount="1069">
  <si>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</si>
  <si>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</si>
  <si>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</si>
  <si>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</si>
  <si>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</si>
  <si>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</si>
  <si>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</si>
  <si>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</si>
  <si>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</si>
  <si>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</si>
  <si>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</si>
  <si>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</si>
  <si>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</si>
  <si>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</si>
  <si>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</si>
  <si>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</si>
  <si>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</si>
  <si>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</si>
  <si>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 xml:space="preserve">г.Москва </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</si>
  <si>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</si>
  <si>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</si>
  <si>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</si>
  <si>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</si>
  <si>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</si>
  <si>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</si>
  <si>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</si>
  <si>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</si>
  <si>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</si>
  <si>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</si>
  <si>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г.Санкт-Петербург</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</si>
  <si>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</si>
  <si>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</si>
  <si>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</si>
  <si>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</si>
  <si>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</si>
  <si>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</si>
  <si>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</si>
  <si>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</si>
  <si>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</si>
  <si>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</si>
  <si>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</si>
  <si>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</si>
  <si>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</si>
  <si>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</si>
  <si>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</si>
  <si>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</si>
  <si>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</si>
  <si>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</si>
  <si>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</si>
  <si>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</si>
  <si>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</si>
  <si>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Чувашская Республика - 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</si>
  <si>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</si>
  <si>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</si>
  <si>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</si>
  <si>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</si>
  <si>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</si>
  <si>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</si>
  <si>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</si>
  <si>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</si>
  <si>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</si>
  <si>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</si>
  <si>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</si>
  <si>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</si>
  <si>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</si>
  <si>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</si>
  <si>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</si>
  <si>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</si>
  <si>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</si>
  <si>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</si>
  <si>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</si>
  <si>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</si>
  <si>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</si>
  <si>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</si>
  <si>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</si>
  <si>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</si>
  <si>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</si>
  <si>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</si>
  <si>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</si>
  <si>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</si>
  <si>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</si>
  <si>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</si>
  <si>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</si>
  <si>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</si>
  <si>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</si>
  <si>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</si>
  <si>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</si>
  <si>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</si>
  <si>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</si>
  <si>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</si>
  <si>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Республика Северная Осетия - Алания</t>
  </si>
  <si>
    <t>Ссылка на источник данных</t>
  </si>
  <si>
    <t>Республика Крым</t>
  </si>
  <si>
    <t>г.Севастополь</t>
  </si>
  <si>
    <t>Наименование субъекта                                                  Российской Федерации</t>
  </si>
  <si>
    <t>Итого</t>
  </si>
  <si>
    <t>баллы</t>
  </si>
  <si>
    <t xml:space="preserve">Да, заседания проводились и опубликованы принятые итоговые документы (протоколы) </t>
  </si>
  <si>
    <t>Facebook</t>
  </si>
  <si>
    <t>Twitter</t>
  </si>
  <si>
    <t>Вконтакте</t>
  </si>
  <si>
    <t>http://budget.mos.ru/</t>
  </si>
  <si>
    <t>http://budjet.gosman-mp.ru/</t>
  </si>
  <si>
    <t>http://budget.permkrai.ru/</t>
  </si>
  <si>
    <t>http://monitoring.yanao.ru/yamal/index.php?option=com_content&amp;view=article&amp;id=299&amp;Itemid=717</t>
  </si>
  <si>
    <t>http://budget.omsk.ifinmon.ru/</t>
  </si>
  <si>
    <t>http://beldepfin.ru/</t>
  </si>
  <si>
    <t>http://minfin.kalmregion.ru/index.php?option=com_content&amp;view=article&amp;id=54&amp;Itemid=48</t>
  </si>
  <si>
    <t>http://mari-el.gov.ru/minfin/Pages/budget_citizens.aspx</t>
  </si>
  <si>
    <t>http://openbudget.kamgov.ru/Dashboard#/plan/plan/indicators</t>
  </si>
  <si>
    <t>http://www.df35.ru/</t>
  </si>
  <si>
    <t>http://www.minfin.donland.ru/</t>
  </si>
  <si>
    <t>http://www.ofukem.ru/</t>
  </si>
  <si>
    <t>http://www.eao.ru/?p=161</t>
  </si>
  <si>
    <t>http://beldepfin.ru/?page_id=2085</t>
  </si>
  <si>
    <t>http://dtf.avo.ru/index.php?option=com_content&amp;view=article&amp;id=235:2015-05-21-06-08-40&amp;catid=84:2015-05-21-06-06-51&amp;Itemid=173</t>
  </si>
  <si>
    <t>http://www.gfu.vrn.ru/obsch1/obsch2/</t>
  </si>
  <si>
    <t>http://admoblkaluga.ru/sub/finan/sovet.php</t>
  </si>
  <si>
    <t>http://depfin.adm44.ru/index.aspx</t>
  </si>
  <si>
    <t>http://www.admlip.ru/economy/finances/</t>
  </si>
  <si>
    <t>http://minfin.ryazangov.ru/department/ob_sov/</t>
  </si>
  <si>
    <t>http://www.finsmol.ru/council</t>
  </si>
  <si>
    <t>http://fin.tmbreg.ru/6228/7517.html</t>
  </si>
  <si>
    <t>http://findep.mos.ru/</t>
  </si>
  <si>
    <t>http://minfin.rkomi.ru/page/9576/</t>
  </si>
  <si>
    <t>http://dvinaland.ru/gov/-6x0eyecf</t>
  </si>
  <si>
    <t>http://www.minfin39.ru/index.php</t>
  </si>
  <si>
    <t>http://minfin.gov-murman.ru/activities/public_council/work/</t>
  </si>
  <si>
    <t>http://novkfo.ru/%D0%BE%D0%B1%D1%89%D0%B5%D1%81%D1%82%D0%B2%D0%B5%D0%BD%D0%BD%D1%8B%D0%B9_%D1%81%D0%BE%D0%B2%D0%B5%D1%82/</t>
  </si>
  <si>
    <t>http://www.fincom.spb.ru/cf/main.htm</t>
  </si>
  <si>
    <t>http://dfei.adm-nao.ru/informaciya-o-koordinacionnyh-soveshatelnyh-ekspertnyh-organah-sozdann/obshestvennyj-sovet/</t>
  </si>
  <si>
    <t>http://www.minfin.donland.ru/ob_sovet</t>
  </si>
  <si>
    <t>http://www.mfri.ru/</t>
  </si>
  <si>
    <t>https://minfin.bashkortostan.ru/activity/?SECTION_ID=17113</t>
  </si>
  <si>
    <t>http://mari-el.gov.ru/minfin/Pages/Osovet.aspx</t>
  </si>
  <si>
    <t>http://www.minfinrm.ru/pub-sovet/</t>
  </si>
  <si>
    <t>http://gov.cap.ru/SiteMap.aspx?gov_id=22&amp;id=1787640</t>
  </si>
  <si>
    <t>http://mfin.permkrai.ru/sow/osminfin/2015/</t>
  </si>
  <si>
    <t>http://mf.nnov.ru/index.php?option=com_k2&amp;view=item&amp;layout=item&amp;id=109&amp;Itemid=363</t>
  </si>
  <si>
    <t>http://finance.pnzreg.ru/Obshestvenniysovet</t>
  </si>
  <si>
    <t>http://www.finupr.kurganobl.ru/index.php?test=obsovet</t>
  </si>
  <si>
    <t>http://minfin.midural.ru/document/category/94#document_list</t>
  </si>
  <si>
    <t>http://admtyumen.ru/ogv_ru/gov/administrative/finance_department.htm</t>
  </si>
  <si>
    <t>http://minfin74.ru/mAbout/advisory.php</t>
  </si>
  <si>
    <t>http://xn--80aealotwbjpid2k.xn--80aze9d.xn--p1ai/power/iov/finance_dep/Obsh_sov_DF/#bc</t>
  </si>
  <si>
    <t>http://www.minfinrb.ru/news/671/</t>
  </si>
  <si>
    <t>http://r-19.ru/authorities/ministry-of-finance-of-the-republic-of-khakassia/common/obshchestvennyy-sovet-pr11i-ministerstve-finansov-respubliki-khakasiya/</t>
  </si>
  <si>
    <t>http://fin22.ru/opinion/ob-sovet/</t>
  </si>
  <si>
    <t>http://xn--h1aakfb4b.xn--80aaaac8algcbgbck3fl0q.xn--p1ai/</t>
  </si>
  <si>
    <t>http://minfin.krskstate.ru/social</t>
  </si>
  <si>
    <t>http://www.gfu.ru/sovet/</t>
  </si>
  <si>
    <t>http://primorsky.ru/authorities/executive-agencies/departments/finance/</t>
  </si>
  <si>
    <t>http://eao.ru/?p=161</t>
  </si>
  <si>
    <t>http://minfin.rk.gov.ru/rus/info.php?id=606651</t>
  </si>
  <si>
    <t>http://www.gfu.vrn.ru/</t>
  </si>
  <si>
    <t>https://twitter.com/budgetmosru</t>
  </si>
  <si>
    <t>https://twitter.com/MinfinKarelia</t>
  </si>
  <si>
    <t>https://vk.com/minfinrk</t>
  </si>
  <si>
    <t>https://twitter.com/finance_lenobl</t>
  </si>
  <si>
    <t>https://vk.com/openbudsk</t>
  </si>
  <si>
    <t>http://www.minfinrm.ru/</t>
  </si>
  <si>
    <t>https://twitter.com/ifinmon</t>
  </si>
  <si>
    <t>https://twitter.com/minfinaltay</t>
  </si>
  <si>
    <t>http://xn--90anaogbv3a.xn--p1ai/</t>
  </si>
  <si>
    <t>http://minfin.krskstate.ru/</t>
  </si>
  <si>
    <t>https://vk.com/id300048909</t>
  </si>
  <si>
    <t>http://www.findep.org/</t>
  </si>
  <si>
    <t>http://minfin.49gov.ru/</t>
  </si>
  <si>
    <t>http://sakhminfin.ru/</t>
  </si>
  <si>
    <t>https://sevastopol.gov.ru/index.php</t>
  </si>
  <si>
    <t>http://www.novkfo.ru/</t>
  </si>
  <si>
    <t>http://minfin.tatarstan.ru/</t>
  </si>
  <si>
    <t>http://ufo.ulntc.ru/</t>
  </si>
  <si>
    <t>https://vk.com/openbudget</t>
  </si>
  <si>
    <t>https://twitter.com/finance_tambobl</t>
  </si>
  <si>
    <t>http://mf.mosreg.ru/</t>
  </si>
  <si>
    <t>http://fin.tmbreg.ru/</t>
  </si>
  <si>
    <t>http://www.yarregion.ru/depts/depfin/default.aspx</t>
  </si>
  <si>
    <t>http://minfin.karelia.ru/</t>
  </si>
  <si>
    <t>http://finance.lenobl.ru/</t>
  </si>
  <si>
    <t>https://twitter.com/minfin51</t>
  </si>
  <si>
    <t>http://minfin.e-dag.ru/</t>
  </si>
  <si>
    <t>https://www.facebook.com/mfri.press</t>
  </si>
  <si>
    <t>http://mfri.ru/</t>
  </si>
  <si>
    <t>https://twitter.com/minfin56</t>
  </si>
  <si>
    <t>http://www.minfin-altai.ru/</t>
  </si>
  <si>
    <t>https://vk.com/minfinrt</t>
  </si>
  <si>
    <t>http://www.minfintuva.ru/</t>
  </si>
  <si>
    <t>https://vk.com/club96260486</t>
  </si>
  <si>
    <t>https://twitter.com/MinfinCrimea16</t>
  </si>
  <si>
    <t>http://minfin.tatarstan.ru/rus/obshchestvenniy-sovet.htm</t>
  </si>
  <si>
    <t>https://twitter.com/finans53</t>
  </si>
  <si>
    <t>http://www.yarregion.ru/depts/depfin/tmpPages/programs.aspx</t>
  </si>
  <si>
    <t>http://admtyumen.ru/ogv_ru/finance/finance/bugjet.htm</t>
  </si>
  <si>
    <t>http://minfin.rk.gov.ru/rus/info.php?id=606694</t>
  </si>
  <si>
    <t>http://ns.bryanskoblfin.ru/Show/Category/?ItemId=26</t>
  </si>
  <si>
    <t>http://narodportal.ru/talk/filter/sphera/0/organ/0/status/open</t>
  </si>
  <si>
    <t>http://minfin.karelia.ru/vopros-otvet/</t>
  </si>
  <si>
    <t>http://www.minfin39.ru/forum/</t>
  </si>
  <si>
    <t>http://budget.lenobl.ru/new/</t>
  </si>
  <si>
    <t>http://portal.minfinrd.ru/Menu/Page/1</t>
  </si>
  <si>
    <t>http://openbudsk.ru/folder/</t>
  </si>
  <si>
    <t>http://mf.e-mordovia.ru/</t>
  </si>
  <si>
    <t>http://minfin.midural.ru/faq/list</t>
  </si>
  <si>
    <t>http://primorsky.ru/forum/3/</t>
  </si>
  <si>
    <t>http://xn--80atapud1a.xn--p1ai/waiting_room/feedback/</t>
  </si>
  <si>
    <t>http://finance.pnzreg.ru/answer</t>
  </si>
  <si>
    <t>https://www.facebook.com/minfinkbr</t>
  </si>
  <si>
    <t>https://twitter.com/MinfinPermkrai</t>
  </si>
  <si>
    <t>https://vk.com/minfinrb</t>
  </si>
  <si>
    <t>http://gov.cap.ru/?gov_id=22</t>
  </si>
  <si>
    <t>https://www.facebook.com/Министерство-финансов-Чувашской-Республики-1602983263286747/</t>
  </si>
  <si>
    <t>http://dfto.ru/</t>
  </si>
  <si>
    <t>http://dvinaland.ru/</t>
  </si>
  <si>
    <t>https://www.facebook.com/findeptomsk?fref=ts</t>
  </si>
  <si>
    <t>http://www.pravitelstvokbr.ru/oigv/minfin/obshchestvennyy_sovet.php</t>
  </si>
  <si>
    <t>В целях оценки показателя учитываются организация работы форума в он-лайн режиме:</t>
  </si>
  <si>
    <t>состав участников</t>
  </si>
  <si>
    <t>http://www.fin.amurobl.ru/deyatelnost/obshchestvennyy-sovet-pri-ministerstve-finansov-amurskoy-oblasti/</t>
  </si>
  <si>
    <t>https://twitter.com/beldepfin_ru</t>
  </si>
  <si>
    <t>http://saratov.ifinmon.ru/</t>
  </si>
  <si>
    <t>http://openbudget.gfu.ru/</t>
  </si>
  <si>
    <t>Да, в опросе приняли участие более 400 человек</t>
  </si>
  <si>
    <t>http://budget.bryanskoblfin.ru/Show/Category/?ItemId=26</t>
  </si>
  <si>
    <t>http://dfto.ru/index.php/byudzhet-dlya-grazhdan/oprosy</t>
  </si>
  <si>
    <t>http://minfin.karelia.ru/about-us/</t>
  </si>
  <si>
    <t>http://minfin.rkomi.ru/right/finopros/</t>
  </si>
  <si>
    <t>http://dvinaland.ru/budget</t>
  </si>
  <si>
    <t>http://budget.lenobl.ru/new/takepart/</t>
  </si>
  <si>
    <t>http://openregion.gov-murman.ru/vote/</t>
  </si>
  <si>
    <t>http://www.pskov.ru/region/obshchestvo</t>
  </si>
  <si>
    <t>http://www.mfri.ru/index.php/2013-12-01-16-47-32</t>
  </si>
  <si>
    <t>http://www.minfinchr.ru/</t>
  </si>
  <si>
    <t>http://openbudsk.ru/vote/</t>
  </si>
  <si>
    <t>http://www.minfin74.ru/poll/</t>
  </si>
  <si>
    <t>http://www.minfin-altai.ru/byudzhet/open-budget/the-respondents.php</t>
  </si>
  <si>
    <t>http://budget.govrb.ru/ebudget/Menu/Page/1</t>
  </si>
  <si>
    <t>http://budget17.ru/?page_id=451</t>
  </si>
  <si>
    <t>http://budget.omsk.ifinmon.ru/index.php/opross</t>
  </si>
  <si>
    <t>http://minfin.49gov.ru/feedback/polls/</t>
  </si>
  <si>
    <t>http://www.eao.ru/?p=3826</t>
  </si>
  <si>
    <t>http://xn--80atapud1a.xn--p1ai/power/administrative_setting/Dep_fin_ecom/budzet/</t>
  </si>
  <si>
    <t>Целью проведения опросов по бюджетной тематике должно быть изучение общественного мнения для последующего учета полученных результатов в процессе управления общественными финансами и принятия решений по бюджетным вопросам.</t>
  </si>
  <si>
    <t>В целях оценки показателя учитываются опросы, которые проводятся в режиме он-лайн:</t>
  </si>
  <si>
    <t>В целях оценки показателя учитываются опросы, соответствующие следующим требованиям:</t>
  </si>
  <si>
    <t>Если хотя бы одно из указанных требований не выполняется, оценка показателя принимает значение 0 баллов.</t>
  </si>
  <si>
    <t>В целях оценки показателя достаточным является проведение хотя бы одного опроса, удовлетворяющего указанным требованиям.</t>
  </si>
  <si>
    <t>В целях оценки показателя учитываются вопросы и комментарии граждан, опубликованные на форуме на момент проведения мониторинга, соответствующие следующим требованиям:</t>
  </si>
  <si>
    <t>Если хотя бы одно из указанных требований не выполняется, вопрос (комментарий) гражданина, не учитывается в целях оценки показателя.</t>
  </si>
  <si>
    <t>Предоставленной возможностью воспользовались 30 и более человек</t>
  </si>
  <si>
    <t>Предоставленной возможностью воспользовались 10 и более человек</t>
  </si>
  <si>
    <t xml:space="preserve">Общественное обсуждение как форма общественного контроля предусмотрена Федеральным законом от 21.07.2014 г. №212-ФЗ «Об основах общественного контроля в Российской Федерации». </t>
  </si>
  <si>
    <t>В целях оценки показателя учитываются общественные обсуждения, удовлетворяющие следующим требованиям:</t>
  </si>
  <si>
    <t>Да, проводилось и опубликован итоговый документ (протокол), принятый по результатам такого обсуждения</t>
  </si>
  <si>
    <t>Количество участников</t>
  </si>
  <si>
    <t>http://www.minfin39.ru/vote/</t>
  </si>
  <si>
    <t>http://finance.pskov.ru/ob-upravlenii/obshchestvennyy-sovet-pri-gosudarstvennom-finansovom-upravlenii-pskovskoy-oblasti</t>
  </si>
  <si>
    <t>http://xn--h1aakfb4b.xn--80aaaac8algcbgbck3fl0q.xn--p1ai/bud_for_peoples.html</t>
  </si>
  <si>
    <t>http://www.fin.amurobl.ru/</t>
  </si>
  <si>
    <t>В случае, если условия организации работы форума допускают участие в нем без регистрации и таким участникам присваивается одно и то же имя, количество человек - участников форума, - определяет эксперт на основе содержания опубликованных ими вопросов (комментариев).</t>
  </si>
  <si>
    <t>В случае выявления недостоверных данных оценка показателя принимает значение 0 баллов; сведения об этом указываются в материалах рейтинга.</t>
  </si>
  <si>
    <t>Да, использовались</t>
  </si>
  <si>
    <t>Нет, не использовались или использовались несистематически (менее одного информационного повода в месяц)</t>
  </si>
  <si>
    <t>Нет, заседания не проводились, или принятые итоговые документы (протоколы) не опубликованы либо не отвечают требованиям, или не соблюдены требования к открытости данных о работе общественного совета и (или) составу его участников</t>
  </si>
  <si>
    <t>Нет, не проводилось или итоговый документ (протокол) не опубликован, либо проведенное общественное обсуждение не отвечает требованиям</t>
  </si>
  <si>
    <t>Оценка показателя осуществляется на основе стандартных кнопок социальных сетей, установленных на главной странице портала (сайта) субъекта РФ, предназначенного для публикации бюджетных данных. В случае отсутствия стандартных кнопок социальных сетей на главной странице портала (сайта) субъекта РФ, предназначенного для публикации бюджетных данных, применяется понижающий коэффициент за затрудненный поиск.</t>
  </si>
  <si>
    <t xml:space="preserve">Общественные советы при исполнительных органах государственной власти субъектов РФ в качестве субъектов общественного контроля предусмотрены Федеральным законом от 21 июля 2014 г. №212-ФЗ «Об основах общественного контроля в Российской Федерации». </t>
  </si>
  <si>
    <t xml:space="preserve">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субъекта РФ, предназначенном для публикации бюджетных данных. Достаточным для оценки показателя является проведение хотя бы одного заседания в течение квартала. Под итоговым документом (протоколом) понимается документ, подписанный председателем Общественного совета или иным уполномоченным лицом. В составе итогового документа (протокола) в обязательном порядке должны быть указаны следующие сведения: 1) дата и место проведения заседания; 2) состав участников; 3) обсуждаемые вопросы; 4) принятые решения; 5) фамилия и инициалы лица, подписавшего документ. При наличии приложений к итоговому документу (протоколу) они также должны быть опубликованы. Если опубликованный итоговый документ (протокол) не отвечает указанным требованиям, оценка показателя принимает значение 0 баллов. Рекомендуется публикация итогового документа (протокола) в графическом формате. </t>
  </si>
  <si>
    <t>Показатель оценивается при соблюдении следующих условий:</t>
  </si>
  <si>
    <t>1) Обеспечение открытости данных о работе Общественного совета. То есть, на портале (сайте), предназначенном для публикации бюджетных данных, должны быть опубликованы: а) сведения о составе участников Общественного Совета с указанием фамилии, имени и отчества, места работы и должности либо социального статуса членов Общественного совета; б) регламент работы Общественного совета; в) годовой план работы Общественного совета на 2016 год (в случае истечения срока полномочий Общественного совета в течение 2016 года – план с начала года до завершения срока полномочий Общественного совета, затем – план работы нового Общественного совета с момента избрания до конца 2016 года).</t>
  </si>
  <si>
    <t xml:space="preserve">2) Соблюдение ограничений, установленных Федеральным законом от 21 июля 2014 г. №212-ФЗ «Об основах общественного контроля в Российской Федерации», в отношении лиц, входящих в состав общественных советов при исполнительных органах государственной власти. То есть, в состав Общественного совета не должны входить лица, замещающие государственные должности РФ и субъектов РФ, должности государственный службы РФ и субъектов РФ, лица, замещающие муниципальные должности и должности муниципальной службы, а также другие лица, которые в соответствии с Федеральным законом от 4 апреля 2005 года №32-ФЗ «Об Общественной палате Российской Федерации» не могут быть членами Общественной палаты РФ. </t>
  </si>
  <si>
    <t xml:space="preserve">В случае несоблюдения указанных  условий показателя принимает значение 0 баллов. </t>
  </si>
  <si>
    <t>В целях оценки показателя не учитывается:</t>
  </si>
  <si>
    <t xml:space="preserve">АНКЕТА ДЛЯ СОСТАВЛЕНИЯ РЕЙТИНГА СУБЪЕКТОВ РОССИЙСКОЙ ФЕДЕРАЦИИ ПО УРОВНЮ ОТКРЫТОСТИ БЮДЖЕТНЫХ ДАННЫХ В 2016 ГОДУ </t>
  </si>
  <si>
    <t>Сведения об опросе</t>
  </si>
  <si>
    <t>Тема опроса</t>
  </si>
  <si>
    <t>Дата начала опроса</t>
  </si>
  <si>
    <t>Дата окончания опроса</t>
  </si>
  <si>
    <t>Количество участников опроса</t>
  </si>
  <si>
    <t>Комментарий к показателю:</t>
  </si>
  <si>
    <t>Нет, опрос не проводился</t>
  </si>
  <si>
    <t>http://mosreg.ifinmon.ru/blog/portfolio-item/opros/</t>
  </si>
  <si>
    <t>Сайт (страница) финоргана</t>
  </si>
  <si>
    <t>Портал для проведения опросов</t>
  </si>
  <si>
    <t>Специализированный портал для публикации бюджетных данных для граждан</t>
  </si>
  <si>
    <t>http://www.admlip.ru/votes/</t>
  </si>
  <si>
    <t>http://www.gfu.vrn.ru/dir32/opros/</t>
  </si>
  <si>
    <t>Опрос не отвечает требованиям</t>
  </si>
  <si>
    <t>http://df.ivanovoobl.ru/obrashheniya/</t>
  </si>
  <si>
    <t>http://www.finsmol.ru/start</t>
  </si>
  <si>
    <t>http://portal.tverfin.ru/portal/Menu/Page/202</t>
  </si>
  <si>
    <t>Комментарии к показателю:</t>
  </si>
  <si>
    <t>Предоставленной возможностью воспользовались менее 10 человек</t>
  </si>
  <si>
    <t>Работа форума не организована</t>
  </si>
  <si>
    <t xml:space="preserve">Сайт (страница) финансового органа </t>
  </si>
  <si>
    <t>http://www.admoblkaluga.ru/sub/finan/</t>
  </si>
  <si>
    <t>http://nb44.ru/</t>
  </si>
  <si>
    <t>http://adm.rkursk.ru/index.php?id=784&amp;year=2016</t>
  </si>
  <si>
    <t>http://adm.rkursk.ru/index.php?id=37</t>
  </si>
  <si>
    <t>http://orel-region.ru/index.php?head=41</t>
  </si>
  <si>
    <t>http://minfin.ryazangov.ru/</t>
  </si>
  <si>
    <t>http://www.finsmol.ru/faq</t>
  </si>
  <si>
    <t>Использовались несистематически</t>
  </si>
  <si>
    <t>Нет, не использовались</t>
  </si>
  <si>
    <t>http://dtf.avo.ru/</t>
  </si>
  <si>
    <t>http://df.ivanovoobl.ru/</t>
  </si>
  <si>
    <t>Другие</t>
  </si>
  <si>
    <t>https://twitter.com/Open_Budget_MR</t>
  </si>
  <si>
    <t>http://orel-region.ru/index.php?head=20&amp;part=25</t>
  </si>
  <si>
    <t>https://www.facebook.com/profile.php?id=100004698137065</t>
  </si>
  <si>
    <t>https://twitter.com/Minfin71?ref_src=twsrc^tfw</t>
  </si>
  <si>
    <t>в том числе наличие сведений:</t>
  </si>
  <si>
    <t>о составе участников</t>
  </si>
  <si>
    <t>регламент работы</t>
  </si>
  <si>
    <t>план работы на 2016 год</t>
  </si>
  <si>
    <t>Соблюдение ограничений, установленных законодательством, к составу совета</t>
  </si>
  <si>
    <t>в том числе наличие в нем сведений:</t>
  </si>
  <si>
    <t>обсуждаемые вопросы</t>
  </si>
  <si>
    <t>принятые решения</t>
  </si>
  <si>
    <t>ФИО лица, подписавшего документ</t>
  </si>
  <si>
    <t>Сведения о работе форума</t>
  </si>
  <si>
    <t>Да, проводились и опубликован итоговый документ (протокол)</t>
  </si>
  <si>
    <t>Сведения об общественном обсуждении</t>
  </si>
  <si>
    <t>Тема (вопрос) для обсуждения</t>
  </si>
  <si>
    <t>Формат обсуждения</t>
  </si>
  <si>
    <t xml:space="preserve">Нет, не проводилось </t>
  </si>
  <si>
    <t>Да, проводилось и опубликован итоговый документ (протокол)</t>
  </si>
  <si>
    <t>https://vk.com/dfbpvo</t>
  </si>
  <si>
    <t xml:space="preserve">Специализированный портал </t>
  </si>
  <si>
    <t>http://minfin.tularegion.ru/</t>
  </si>
  <si>
    <t>http://b4u.gov-murman.ru/index.php#idMenu=1</t>
  </si>
  <si>
    <t>http://minfin.gov-murman.ru/</t>
  </si>
  <si>
    <t>http://dfei.adm-nao.ru/</t>
  </si>
  <si>
    <t>http://nadzor.e-dag.ru/poll/default.html</t>
  </si>
  <si>
    <t>http://www.mfsk.ru/main</t>
  </si>
  <si>
    <t>https://golos.openrepublic.ru/polls/?group=0003000800000000</t>
  </si>
  <si>
    <t>http://mfin.permkrai.ru/</t>
  </si>
  <si>
    <t>http://www.minfin.kirov.ru/</t>
  </si>
  <si>
    <t>http://ex.saratov.gov.ru/government/structure/minfin/</t>
  </si>
  <si>
    <t>http://r-19.ru/authorities/ministry-of-finance-of-the-republic-of-khakassia/common/adresa-i-kontakty/</t>
  </si>
  <si>
    <t>http://www.sakha.gov.ru/vote/front?type=2</t>
  </si>
  <si>
    <t>http://minfin.sakha.gov.ru/</t>
  </si>
  <si>
    <t>http://minfin.khabkrai.ru/civils/Menu/Page/1</t>
  </si>
  <si>
    <t>http://www.gov.karelia.ru/</t>
  </si>
  <si>
    <t>http://www.minfin.rkomi.ru/</t>
  </si>
  <si>
    <t>http://rkomi.ru/page/112/</t>
  </si>
  <si>
    <t>http://www.dvinaland.ru/-h3ffy732</t>
  </si>
  <si>
    <t>http://vologda-oblast.ru/vlast/pravitelstvo_oblasti/</t>
  </si>
  <si>
    <t>http://gov39.ru/</t>
  </si>
  <si>
    <t>http://lenobl.ru/</t>
  </si>
  <si>
    <t>http://portal.novkfo.ru/Show/Reception</t>
  </si>
  <si>
    <t>http://www.novreg.ru/vlast/</t>
  </si>
  <si>
    <t>http://www.pskov.ru/press/novosti</t>
  </si>
  <si>
    <t>http://priemnaya.pskov.ru/</t>
  </si>
  <si>
    <t>https://gov.spb.ru/</t>
  </si>
  <si>
    <t>http://adm-nao.ru//</t>
  </si>
  <si>
    <t>http://www.e-dag.ru/2013-05-27-06-55-17.html</t>
  </si>
  <si>
    <t>http://pravitelstvori.ru/</t>
  </si>
  <si>
    <t>http://pravitelstvo.kbr.ru/oigv/minfin/</t>
  </si>
  <si>
    <t>http://pravitelstvo.kbr.ru/pravitelstvo/</t>
  </si>
  <si>
    <t>http://www.mfrno-a.ru/citizens/</t>
  </si>
  <si>
    <t>http://rso-a.ru/</t>
  </si>
  <si>
    <t>http://www.chechnya.gov.ru/</t>
  </si>
  <si>
    <t>http://www.mfsk.ru/forum</t>
  </si>
  <si>
    <t>http://www.minfinrm.ru/obr-gr/</t>
  </si>
  <si>
    <t>http://www.udmurt.ru/feedback/</t>
  </si>
  <si>
    <t>https://reception.permkrai.ru/</t>
  </si>
  <si>
    <t>http://www.kirovreg.ru/</t>
  </si>
  <si>
    <t>http://www.government-nnov.ru/</t>
  </si>
  <si>
    <t>http://mf.nnov.ru/</t>
  </si>
  <si>
    <t>http://www.pnzreg.ru/accept_questions</t>
  </si>
  <si>
    <t>http://www.samregion.ru/</t>
  </si>
  <si>
    <t>http://www.saratov.gov.ru/gov/auth/minfin/</t>
  </si>
  <si>
    <t>http://saratov.gov.ru</t>
  </si>
  <si>
    <t>http://ulgov.ru/</t>
  </si>
  <si>
    <t>http://kurganobl.ru/</t>
  </si>
  <si>
    <t>http://www.midural.ru/</t>
  </si>
  <si>
    <t>http://pravmin74.ru/</t>
  </si>
  <si>
    <t>http://www.yamalfin.ru/</t>
  </si>
  <si>
    <t>http://pravitelstvo.yanao.ru/</t>
  </si>
  <si>
    <t>http://www.altai-republic.com/</t>
  </si>
  <si>
    <t>http://egov-buryatia.ru/index.php?id=292</t>
  </si>
  <si>
    <t>http://www.r-19.ru/</t>
  </si>
  <si>
    <t>http://altairegion22.ru/public_reception/on-line-topics/16100/</t>
  </si>
  <si>
    <t>http://www.krskstate.ru/government</t>
  </si>
  <si>
    <t>http://www.ako.ru/default.asp</t>
  </si>
  <si>
    <t>https://www.nso.ru/</t>
  </si>
  <si>
    <t>http://tomsk.gov.ru/</t>
  </si>
  <si>
    <t>http://open.findep.org/</t>
  </si>
  <si>
    <t>http://uslugi.rk.gov.ru/</t>
  </si>
  <si>
    <t>http://www.sakha.gov.ru/</t>
  </si>
  <si>
    <t>http://www.amurobl.ru/wps/portal/Main</t>
  </si>
  <si>
    <t>https://vk.com/depfin35</t>
  </si>
  <si>
    <t>http://finance.pskov.ru/</t>
  </si>
  <si>
    <t>https://twitter.com/EconomicsNAO</t>
  </si>
  <si>
    <t>https://twitter.com/RtMinfin</t>
  </si>
  <si>
    <t>https://www.facebook.com/orenminfin/</t>
  </si>
  <si>
    <t>https://www.facebook.com/minfinancerk</t>
  </si>
  <si>
    <t>http://primorsky.ru/authorities/executive-agencies/departments/finance/budget/</t>
  </si>
  <si>
    <t>http://www.open.minfin-altai.ru/forum/index.html</t>
  </si>
  <si>
    <t>https://vk.com/public49581205</t>
  </si>
  <si>
    <t>https://twitter.com/minfinkk</t>
  </si>
  <si>
    <t>http://depfin.adm44.ru/Departament/obsov/index.aspx</t>
  </si>
  <si>
    <t>https://www.facebook.com/pages/%D0%9D%D0%B0%D1%80%D0%BE%D0%B4%D0%BD%D1%8B%D0%B9-%D0%B1%D1%8E%D0%B4%D0%B6%D0%B5%D1%82-%D0%9A%D0%BE%D1%81%D1%82%D1%80%D0%BE%D0%BC%D1%81%D0%BA%D0%BE%D0%B9-%D0%BE%D0%B1%D0%BB%D0%B0%D1%81%D1%82%D0%B8/482378551831994</t>
  </si>
  <si>
    <t>https://vk.com/club103445314</t>
  </si>
  <si>
    <t>Используемые соцсети  и количество подписчиков  (читателей, участников) в них</t>
  </si>
  <si>
    <t>https://www.facebook.com/economicsnao</t>
  </si>
  <si>
    <t>https://vk.com/economicsnao</t>
  </si>
  <si>
    <t>http://minfinkubani.ru/</t>
  </si>
  <si>
    <t>https://twitter.com/minfin_ri</t>
  </si>
  <si>
    <t>https://twitter.com/buckaya_ev</t>
  </si>
  <si>
    <t>http://budget.permkrai.ru/form/index</t>
  </si>
  <si>
    <t>http://openbudget.sakhminfin.ru/forum/index.php?board=4.0</t>
  </si>
  <si>
    <t>Используемая инфраструктура</t>
  </si>
  <si>
    <t>http://www.ob.sev.gov.ru/</t>
  </si>
  <si>
    <t>http://budget.sakha.gov.ru/ebudget/Menu/Page/215</t>
  </si>
  <si>
    <t>Справочно: источники данных</t>
  </si>
  <si>
    <t>http://www.kamgov.ru/</t>
  </si>
  <si>
    <t>http://www.kamgov.ru/minfin</t>
  </si>
  <si>
    <t>http://openbudget.kamgov.ru/Dashboard#/main</t>
  </si>
  <si>
    <t>http://ebudget.primorsky.ru/Menu/Page/1</t>
  </si>
  <si>
    <t>http://minfin.khabkrai.ru/portal/Menu/Page/1</t>
  </si>
  <si>
    <t>http://iis.minfin.49gov.ru/ebudget/Show/Content/51?ItemId=59</t>
  </si>
  <si>
    <t>http://openbudget.sakhminfin.ru/Menu/Page/272</t>
  </si>
  <si>
    <t>http://чукотка.рф/power/priority_areas/open-budget/</t>
  </si>
  <si>
    <t>http://www.eao.ru/</t>
  </si>
  <si>
    <t>http://чукотка.рф/power/administrative_setting/Dep_fin_ecom/</t>
  </si>
  <si>
    <t>http://www.r-19.ru/authorities/ministry-of-finance-of-the-republic-of-khakassia/common/</t>
  </si>
  <si>
    <t>http://fin22.ru/</t>
  </si>
  <si>
    <t>http://минфин.забайкальскийкрай.рф/</t>
  </si>
  <si>
    <t>http://www.забайкальскийкрай.рф/</t>
  </si>
  <si>
    <t>http://www.mfnso.nso.ru/</t>
  </si>
  <si>
    <t>http://budget.omsk.ifinmon.ru/index.php/forum/index</t>
  </si>
  <si>
    <t>http://www.finupr.kurganobl.ru/</t>
  </si>
  <si>
    <t>http://info.mfural.ru/ebudget/Menu/Page/1</t>
  </si>
  <si>
    <t>http://admtyumen.ru/ogv_ru/gov/administrative/finance_department/general_information/more.htm?id=10293778@cmsArticle</t>
  </si>
  <si>
    <t>https://vk.com/yamalfin</t>
  </si>
  <si>
    <t>https://minfin.bashkortostan.ru/</t>
  </si>
  <si>
    <t>http://www.pravitelstvorb.ru/ru/</t>
  </si>
  <si>
    <t>http://mari-el.gov.ru/government/Pages/main.aspx</t>
  </si>
  <si>
    <t>http://prav.tatarstan.ru/</t>
  </si>
  <si>
    <t>http://budget.cap.ru/Menu/Page/1</t>
  </si>
  <si>
    <t>http://обчр.рф/</t>
  </si>
  <si>
    <t>http://minfin09.ru/</t>
  </si>
  <si>
    <t>http://minfin.donland.ru:8088/</t>
  </si>
  <si>
    <t>http://donland.ru/; https://vk.com/board37680642</t>
  </si>
  <si>
    <t>http://volgafin.volganet.ru/</t>
  </si>
  <si>
    <t>https://minfin.astrobl.ru/node</t>
  </si>
  <si>
    <t xml:space="preserve">http://mf-ao.ru/ </t>
  </si>
  <si>
    <t>http://бюджеткубани.рф/</t>
  </si>
  <si>
    <t>http://minfin01-maykop.ru/Menu/Page/1</t>
  </si>
  <si>
    <t>http://www.adygheya.ru/</t>
  </si>
  <si>
    <t>http://minfin.gov-murman.ru/index.php</t>
  </si>
  <si>
    <t>http://www.belregion.ru/</t>
  </si>
  <si>
    <t>http://www.bryanskobl.ru/administration</t>
  </si>
  <si>
    <t>http://www.avo.ru/</t>
  </si>
  <si>
    <t>http://www.govvrn.ru/wps/portal/gov</t>
  </si>
  <si>
    <t>http://www.ivanovoobl.ru/</t>
  </si>
  <si>
    <t>http://www.admoblkaluga.ru/main/</t>
  </si>
  <si>
    <t>http://www.adm44.ru/index.aspx</t>
  </si>
  <si>
    <t>http://ufin48.ru/Menu/Page/1</t>
  </si>
  <si>
    <t>http://admlip.ru/</t>
  </si>
  <si>
    <t>http://budget.mosreg.ru/</t>
  </si>
  <si>
    <t>http://ryazangov.ru/</t>
  </si>
  <si>
    <t>Сайт администрации и (или) правительства региона</t>
  </si>
  <si>
    <t>http://www.admin-smolensk.ru/</t>
  </si>
  <si>
    <t>http://www.tambov.gov.ru/</t>
  </si>
  <si>
    <t>http://mosreg.ru/</t>
  </si>
  <si>
    <t>http://www.тверскаяобласть.рф/</t>
  </si>
  <si>
    <t>https://tularegion.ru/</t>
  </si>
  <si>
    <t>http://www.yarregion.ru/Government/zamestiteli.aspx</t>
  </si>
  <si>
    <t>https://www.mos.ru/</t>
  </si>
  <si>
    <t>http://admkrai.krasnodar.ru/</t>
  </si>
  <si>
    <t>https://www.astrobl.ru/</t>
  </si>
  <si>
    <t>http://www.volganet.ru/</t>
  </si>
  <si>
    <t>http://www.kchr.ru/</t>
  </si>
  <si>
    <t>http://www.stavregion.ru/</t>
  </si>
  <si>
    <t>http://www.orenburg-gov.ru/</t>
  </si>
  <si>
    <t>http://gov.cap.ru/</t>
  </si>
  <si>
    <t>http://gov.tuva.ru/</t>
  </si>
  <si>
    <t>http://irkobl.ru/</t>
  </si>
  <si>
    <t>http://www.omskportal.ru/ru/government.html</t>
  </si>
  <si>
    <t>http://mf.omskportal.ru/ru/RegionalPublicAuthorities/executivelist/MF.html</t>
  </si>
  <si>
    <t>https://sevastopol.gov.ru/goverment/podrazdeleniya/dept-fin/</t>
  </si>
  <si>
    <t>http://www.minfin74.ru/</t>
  </si>
  <si>
    <t>http://www.depfin.admhmao.ru/wps/portal/fin/home</t>
  </si>
  <si>
    <t>http://mari-el.gov.ru/minfin/Pages/main.aspx</t>
  </si>
  <si>
    <t>http://mfur.ru/</t>
  </si>
  <si>
    <t>http://minfin.kalmregion.ru/</t>
  </si>
  <si>
    <t>http://bryanskoblfin.ru/Page/Search?text=%D0%BE%D0%B1%D1%89%D0%B5%D1%81%D1%82%D0%B2%D0%B5%D0%BD%D0%BD%D1%8B%D0%B9+%D1%81%D0%BE%D0%B2%D0%B5%D1%82</t>
  </si>
  <si>
    <t>дата и место проведения заседания</t>
  </si>
  <si>
    <t>http://minfin.sakha.gov.ru/obschestvennyj-sovet-pri-ministerstve-finansov-rsja</t>
  </si>
  <si>
    <t>http://www.kamgov.ru/minfin/sostav-obsestvennogo-soveta-pri-ministerstve-finansov-kamcatskogo-kraa</t>
  </si>
  <si>
    <t>http://www.minfin-altai.ru/about/deyatelnost/public-council.php</t>
  </si>
  <si>
    <t>http://www.ofukem.ru/content/blogcategory/158/180/</t>
  </si>
  <si>
    <t>http://mf.omskportal.ru/ru/RegionalPublicAuthorities/executivelist/MF/obshsovet.html</t>
  </si>
  <si>
    <t>Нет, не проводились или сведения об этом не опубликованы</t>
  </si>
  <si>
    <t>http://www.minfin01-maykop.ru/Menu/Page/170</t>
  </si>
  <si>
    <t>http://www.minfinkubani.ru/about/advisory_bodies/public_council/index.php</t>
  </si>
  <si>
    <t>https://minfin.astrobl.ru/site-page/obshchestvennyy-sovet</t>
  </si>
  <si>
    <t>http://volgafin.volganet.ru/coordination/meeting/protocols/</t>
  </si>
  <si>
    <t>http://minfin.e-dag.ru/about/koordinatsionnye-i-soveshchatelnye-organy/</t>
  </si>
  <si>
    <t>http://minfin09.ru/category/load/%D0%B3%D0%BE%D1%81%D1%83%D0%B4%D0%B0%D1%80%D1%81%D1%82%D0%B2%D0%B5%D0%BD%D0%BD%D0%B0%D1%8F-%D0%B3%D1%80%D0%B0%D0%B6%D0%B4%D0%B0%D0%BD%D1%81%D0%BA%D0%B0%D1%8F-%D1%81%D0%BB%D1%83%D0%B6%D0%B1%D0%B0/%D0%BE%D0%B1%D1%89%D0%B5%D1%81%D1%82%D0%B2%D0%B5%D0%BD%D0%BD%D1%8B%D0%B9-%D1%81%D0%BE%D0%B2%D0%B5%D1%82/</t>
  </si>
  <si>
    <t>http://www.minfinchr.ru/obshchestvennyj-sovet-pri-ministerstve</t>
  </si>
  <si>
    <t>http://www.mfsk.ru/main/obschestv_sovet</t>
  </si>
  <si>
    <t>http://www.mfur.ru/activities/ob_sovet/</t>
  </si>
  <si>
    <t>http://www.minfin.kirov.ru/o-departamente-finansov/public_counciil/</t>
  </si>
  <si>
    <t>http://saratov.ifinmon.ru/index.php/byudzhet-dlya-grazhdan/obscestvennii-sovet/</t>
  </si>
  <si>
    <t>http://ufo.ulntc.ru/index.php?mgf=sovet&amp;slep=net</t>
  </si>
  <si>
    <t>http://minfin.karelia.ru/obcshestvennyj-sovet/</t>
  </si>
  <si>
    <t>http://df35.ru/index.php?option=com_content&amp;view=article&amp;id=3729%3A2015-05-19-11-36-48&amp;catid=125%3A2013-01-28-10-05-52</t>
  </si>
  <si>
    <t>Да, проводились, но итоговый документ (протокол) не отвечает требованиям</t>
  </si>
  <si>
    <t>http://www.minfin34.ru/</t>
  </si>
  <si>
    <t>Не отвечает требованиям</t>
  </si>
  <si>
    <t xml:space="preserve">1)      На общественное обсуждение вынесен вопрос по бюджетной тематике, то есть он должен иметь непосредственное отношение к бюджету, бюджетной системе  или бюджетному процессу. </t>
  </si>
  <si>
    <t>2)      Заблаговременно на портале (сайте), где публикуются бюджетные данные, опубликована или доступна с этого портала (сайта) по ссылке информация о проведении общественного обсуждения, в составе которой содержатся сведения о вопросе, выносимом на общественное обсуждение, сроке, порядке его проведения и определения его результатов. Если в составе опубликованной информации часть сведений отсутствует, оценка показателя принимает значение 0 баллов.</t>
  </si>
  <si>
    <t xml:space="preserve">3)      Общественное обсуждение проводится с привлечением к участию в нем представителей различных профессиональных и социальных групп, в том числе лиц, права и законные интересы которых затрагивает или может затронуть решение, проект которого выносится на общественное обсуждение. </t>
  </si>
  <si>
    <t xml:space="preserve">4)      По результатам общественного обсуждения принят и опубликован на сайте, где публикуются бюджетные данные (или доступен по ссылке с указанного сайта), итоговый документ (протокол). </t>
  </si>
  <si>
    <t xml:space="preserve">5)      В составе итогового документа (протокола), принятого по результатам общественного обсуждения, как минимум, содержатся следующие сведения: а) дата, место и форма проведения общественного обсуждения; б) вопрос, выносимый на общественное обсуждение; в) принятые по итогам общественного обсуждениях решения; г) должность, фамилия и инициалы лица, подписавшего документ. Если в составе итогового документа (протокола) часть указанных сведений отсутствует, оценка показателя принимает значение 0 баллов. Рекомендуется публиковать итоговый документ (протокол), принятый по результатам общественного обсуждения, в графическом формате. </t>
  </si>
  <si>
    <t>Участники обсуждения</t>
  </si>
  <si>
    <t>http://minfin.49gov.ru/depart/coordinating/; http://minfin.49gov.ru/documents/?doc_type=11</t>
  </si>
  <si>
    <t>Наименование субъекта Российской Федерации</t>
  </si>
  <si>
    <t>Место по РФ</t>
  </si>
  <si>
    <t>Место по федеральному округу</t>
  </si>
  <si>
    <t>Единица измерения</t>
  </si>
  <si>
    <t>место</t>
  </si>
  <si>
    <t>баллов</t>
  </si>
  <si>
    <t>г. Севастополь</t>
  </si>
  <si>
    <t>Максимальное количество баллов</t>
  </si>
  <si>
    <t>%</t>
  </si>
  <si>
    <t>Предоставленной возможностью воспользовались не менее 30 человек</t>
  </si>
  <si>
    <t>Предоставленной возможностью воспользовались не менее 10 человек</t>
  </si>
  <si>
    <t>Такая возможность не предоставлена или ей воспользовалось менее 10 человек</t>
  </si>
  <si>
    <t>В целях оценки показателя не учитываются публичные слушания по проекту бюджета и годовому отчету, общественное обсуждение Основных направлений бюджетной и налоговой политики на 2017 год и плановый период 2018 и 2019 годов или проекта указанного документа, а также заседания Общественного совета, созданного при финансовом или ином исполнительном органе субъекта Российской Федерации</t>
  </si>
  <si>
    <t>Да, в опросе приняли участие от 100 до 400 человек</t>
  </si>
  <si>
    <t>В целях оценки показателя не учитываются публичные слушания по проекту бюджета и годовому отчету, общественное обсуждение Основных направлений бюджетной и налоговой политики на 2017 год и плановый период 2018 и 2019 годов или проекта указанного документа, а также заседания Общественного совета, созданного при финансовом или ином исполнительном органе субъекта Российской Федерации.</t>
  </si>
  <si>
    <r>
      <t>-</t>
    </r>
    <r>
      <rPr>
        <sz val="9"/>
        <color indexed="8"/>
        <rFont val="Times New Roman"/>
        <family val="1"/>
      </rPr>
      <t xml:space="preserve">   </t>
    </r>
    <r>
      <rPr>
        <i/>
        <sz val="9"/>
        <color indexed="8"/>
        <rFont val="Times New Roman"/>
        <family val="1"/>
      </rPr>
      <t>на портале (сайте) субъекта РФ, предназначенном для публикации бюджетных данных;</t>
    </r>
  </si>
  <si>
    <r>
      <t>-</t>
    </r>
    <r>
      <rPr>
        <sz val="9"/>
        <color indexed="8"/>
        <rFont val="Times New Roman"/>
        <family val="1"/>
      </rPr>
      <t xml:space="preserve">   </t>
    </r>
    <r>
      <rPr>
        <i/>
        <sz val="9"/>
        <color indexed="8"/>
        <rFont val="Times New Roman"/>
        <family val="1"/>
      </rPr>
      <t>на официальном портале (сайте) исполнительных органов государственной власти субъекта РФ, на котором организована работа форума по различным тематическим направлениям, - в случае, если сведения об организации работы такого форума содержатся на портале (сайте) субъекта РФ, предназначенном для публикации бюджетных данных, и бюджетная тематика выделена в отдельный раздел (тему).</t>
    </r>
  </si>
  <si>
    <r>
      <t>1)</t>
    </r>
    <r>
      <rPr>
        <i/>
        <sz val="9"/>
        <color indexed="8"/>
        <rFont val="Times New Roman"/>
        <family val="1"/>
      </rPr>
      <t xml:space="preserve">      </t>
    </r>
    <r>
      <rPr>
        <i/>
        <sz val="9"/>
        <color indexed="8"/>
        <rFont val="Times New Roman"/>
        <family val="1"/>
      </rPr>
      <t>указана дата (день, месяц, год), когда был задан вопрос (дан комментарий) гражданином;</t>
    </r>
  </si>
  <si>
    <r>
      <t>2)</t>
    </r>
    <r>
      <rPr>
        <i/>
        <sz val="9"/>
        <color indexed="8"/>
        <rFont val="Times New Roman"/>
        <family val="1"/>
      </rPr>
      <t xml:space="preserve">      </t>
    </r>
    <r>
      <rPr>
        <i/>
        <sz val="9"/>
        <color indexed="8"/>
        <rFont val="Times New Roman"/>
        <family val="1"/>
      </rPr>
      <t>указана дата (день, месяц, год) ответа на заданный вопрос представителя органа государственной власти субъекта РФ;</t>
    </r>
  </si>
  <si>
    <r>
      <t>3)</t>
    </r>
    <r>
      <rPr>
        <i/>
        <sz val="9"/>
        <color indexed="8"/>
        <rFont val="Times New Roman"/>
        <family val="1"/>
      </rPr>
      <t xml:space="preserve">      </t>
    </r>
    <r>
      <rPr>
        <i/>
        <sz val="9"/>
        <color indexed="8"/>
        <rFont val="Times New Roman"/>
        <family val="1"/>
      </rPr>
      <t xml:space="preserve">ответ на заданный вопрос (комментарий) представителем органа государственной власти субъекта РФ дан в течение 10 рабочих дней; </t>
    </r>
  </si>
  <si>
    <r>
      <t>-</t>
    </r>
    <r>
      <rPr>
        <sz val="9"/>
        <color indexed="8"/>
        <rFont val="Times New Roman"/>
        <family val="1"/>
      </rPr>
      <t xml:space="preserve">   </t>
    </r>
    <r>
      <rPr>
        <i/>
        <sz val="9"/>
        <color indexed="8"/>
        <rFont val="Times New Roman"/>
        <family val="1"/>
      </rPr>
      <t xml:space="preserve">на порталах (сайтах) субъектов РФ, предназначенных для публикации бюджетных данных; </t>
    </r>
  </si>
  <si>
    <r>
      <t>-</t>
    </r>
    <r>
      <rPr>
        <sz val="9"/>
        <color indexed="8"/>
        <rFont val="Times New Roman"/>
        <family val="1"/>
      </rPr>
      <t xml:space="preserve">   </t>
    </r>
    <r>
      <rPr>
        <i/>
        <sz val="9"/>
        <color indexed="8"/>
        <rFont val="Times New Roman"/>
        <family val="1"/>
      </rPr>
      <t>на иных порталах (сайтах) органов государственной власти субъектов РФ, включая специализированные портала (сайты), созданные для проведения опросов, – в случае, если сведения о проведении опроса содержатся на портале (сайте) субъекта РФ, предназначенном для публикации бюджетных данных;</t>
    </r>
  </si>
  <si>
    <r>
      <t>-</t>
    </r>
    <r>
      <rPr>
        <sz val="9"/>
        <color indexed="8"/>
        <rFont val="Times New Roman"/>
        <family val="1"/>
      </rPr>
      <t xml:space="preserve">   </t>
    </r>
    <r>
      <rPr>
        <i/>
        <sz val="9"/>
        <color indexed="8"/>
        <rFont val="Times New Roman"/>
        <family val="1"/>
      </rPr>
      <t>на странице финансового органа в социальных сетях -  в случае, если сведения о проведении опроса содержатся на портале (сайте) субъекта РФ, предназначенном для публикации бюджетных данных.</t>
    </r>
  </si>
  <si>
    <r>
      <t>1)</t>
    </r>
    <r>
      <rPr>
        <i/>
        <sz val="9"/>
        <color indexed="8"/>
        <rFont val="Times New Roman"/>
        <family val="1"/>
      </rPr>
      <t xml:space="preserve">      </t>
    </r>
    <r>
      <rPr>
        <i/>
        <sz val="9"/>
        <color indexed="8"/>
        <rFont val="Times New Roman"/>
        <family val="1"/>
      </rPr>
      <t xml:space="preserve">опрос проводится по бюджетной тематике, то есть он должен иметь непосредственное отношение к бюджету, бюджетной системе  или бюджетному процессу; </t>
    </r>
  </si>
  <si>
    <r>
      <t>2)</t>
    </r>
    <r>
      <rPr>
        <i/>
        <sz val="9"/>
        <color indexed="8"/>
        <rFont val="Times New Roman"/>
        <family val="1"/>
      </rPr>
      <t xml:space="preserve">      </t>
    </r>
    <r>
      <rPr>
        <i/>
        <sz val="9"/>
        <color indexed="8"/>
        <rFont val="Times New Roman"/>
        <family val="1"/>
      </rPr>
      <t>с момента начала проведения опроса указаны дата начала его проведения и дата окончания его проведения (в том числе день, месяц и год);</t>
    </r>
  </si>
  <si>
    <r>
      <t>3)</t>
    </r>
    <r>
      <rPr>
        <i/>
        <sz val="9"/>
        <color indexed="8"/>
        <rFont val="Times New Roman"/>
        <family val="1"/>
      </rPr>
      <t xml:space="preserve">      </t>
    </r>
    <r>
      <rPr>
        <i/>
        <sz val="9"/>
        <color indexed="8"/>
        <rFont val="Times New Roman"/>
        <family val="1"/>
      </rPr>
      <t>результаты опроса отражаются он-лайн в течение всего срока проведения опроса и как, минимум, в течение месяца после его завершения, в том числе, с указанием общего количества участников опроса и количества проголосовавших за тот или иной вариант ответа;</t>
    </r>
  </si>
  <si>
    <r>
      <t>4)</t>
    </r>
    <r>
      <rPr>
        <i/>
        <sz val="9"/>
        <color indexed="8"/>
        <rFont val="Times New Roman"/>
        <family val="1"/>
      </rPr>
      <t xml:space="preserve">      </t>
    </r>
    <r>
      <rPr>
        <i/>
        <sz val="9"/>
        <color indexed="8"/>
        <rFont val="Times New Roman"/>
        <family val="1"/>
      </rPr>
      <t>к результатам опроса обеспечен доступ неограниченное количество раз для любого человека, который один раз ответил на вопросы;</t>
    </r>
  </si>
  <si>
    <r>
      <t>6)</t>
    </r>
    <r>
      <rPr>
        <i/>
        <sz val="9"/>
        <color indexed="8"/>
        <rFont val="Times New Roman"/>
        <family val="1"/>
      </rPr>
      <t xml:space="preserve">      </t>
    </r>
    <r>
      <rPr>
        <i/>
        <sz val="9"/>
        <color indexed="8"/>
        <rFont val="Times New Roman"/>
        <family val="1"/>
      </rPr>
      <t>число участников опроса составило не менее 100 человек.</t>
    </r>
  </si>
  <si>
    <t>-   работа координационных или совещательных органов, созданных органами государственной власти субъектов РФ, таких как коллегии, научно-методические советы и т.п.;</t>
  </si>
  <si>
    <t>-   участие членов Общественного совета, созданного при финансовом органе субъекта РФ, в работе координационных или совещательных органов, созданных органами государственной власти, или в мероприятиях, организованных органами государственной власти.</t>
  </si>
  <si>
    <t xml:space="preserve">Дата проведения оценки: </t>
  </si>
  <si>
    <t>https://www.facebook.com/beldepfinru</t>
  </si>
  <si>
    <t>Да</t>
  </si>
  <si>
    <t>https://twitter.com/minfinrk</t>
  </si>
  <si>
    <t>https://vk.com/public122466826</t>
  </si>
  <si>
    <t>https://twitter.com/Fin_34</t>
  </si>
  <si>
    <t>Нет</t>
  </si>
  <si>
    <t>https://vk.com/id354519452</t>
  </si>
  <si>
    <t>https://twitter.com/Depfin_HMAO86</t>
  </si>
  <si>
    <t>http://www.depfin.admhmao.ru/</t>
  </si>
  <si>
    <t xml:space="preserve">Да </t>
  </si>
  <si>
    <t>http://minfin.orb.ru/</t>
  </si>
  <si>
    <t>http://www.admhmao.ru/</t>
  </si>
  <si>
    <t>http://ebudget.primorsky.ru/Menu/Page/334</t>
  </si>
  <si>
    <t>Да (на 2015-2016 годы)</t>
  </si>
  <si>
    <t>http://minfin.orb.ru/%D0%B1%D1%8E%D0%B4%D0%B6%D0%B5%D1%82-%D0%B4%D0%BB%D1%8F-%D0%B3%D1%80%D0%B0%D0%B6%D0%B4%D0%B0%D0%BD/</t>
  </si>
  <si>
    <t>https://twitter.com/fincomspb</t>
  </si>
  <si>
    <t>https://twitter.com/minfinro</t>
  </si>
  <si>
    <t>https://twitter.com/minfin_bur</t>
  </si>
  <si>
    <t>https://twitter.com/minfinomsk55</t>
  </si>
  <si>
    <t>https://www.facebook.com/%D0%9C%D0%B8%D0%BD%D0%B8%D1%81%D1%82%D0%B5%D1%80%D1%81%D1%82%D0%B2%D0%BE-%D1%84%D0%B8%D0%BD%D0%B0%D0%BD%D1%81%D0%BE%D0%B2-%D0%A5%D0%B0%D0%B1%D0%B0%D1%80%D0%BE%D0%B2%D1%81%D0%BA%D0%BE%D0%B3%D0%BE-%D0%BA%D1%80%D0%B0%D1%8F-458830527650824</t>
  </si>
  <si>
    <t>https://twitter.com/account/suspended</t>
  </si>
  <si>
    <t>Нет данных</t>
  </si>
  <si>
    <t>https://vk.com/econnao?w=wall-113819844_448</t>
  </si>
  <si>
    <t>https://twitter.com/minfin01_maykop</t>
  </si>
  <si>
    <t>https://vk.com/id371118903</t>
  </si>
  <si>
    <t>http://minfin.midural.ru/poll?year=2016</t>
  </si>
  <si>
    <t xml:space="preserve"> http://ob.sev.gov.ru/index.php/byudzhet-dlya-grazhdan/obratnaya-svyaz/oprosy</t>
  </si>
  <si>
    <t>http://www.tverfin.ru/novosti/novosti/?ELEMENT_ID=22220</t>
  </si>
  <si>
    <t>https://www.facebook.com/usmanrass?fref=ts</t>
  </si>
  <si>
    <t xml:space="preserve">Наличие бюджетной тематики </t>
  </si>
  <si>
    <t xml:space="preserve">Ответы на вопросы в течении 10 дней </t>
  </si>
  <si>
    <t>Ссылка на сайт (портал), на котором организован форум по бюджетной тематике</t>
  </si>
  <si>
    <t xml:space="preserve">Наличие стандартной кнопки </t>
  </si>
  <si>
    <t>Соблюдение требований к открытости работы Общественного совета, созданного при финансовом органе</t>
  </si>
  <si>
    <r>
      <t>Справочно: формат проведенных заседаний</t>
    </r>
    <r>
      <rPr>
        <i/>
        <sz val="9"/>
        <rFont val="Times New Roman"/>
        <family val="1"/>
      </rPr>
      <t xml:space="preserve"> </t>
    </r>
  </si>
  <si>
    <t xml:space="preserve">Соблюдение требований к содержанию итогового документа (протокола) </t>
  </si>
  <si>
    <t>http://minfin.ryazangov.ru/vote/index.php</t>
  </si>
  <si>
    <t>http://www.fin.amurobl.ru/oblastnoy-byudzhet/obshchestvennye-obsuzhdeniya-oprosy/</t>
  </si>
  <si>
    <t>http://minfin.rk.gov.ru/rus/info.php?id=621611</t>
  </si>
  <si>
    <t>http://www.ob.sev.gov.ru/index.php/byudzhet-dlya-grazhdan/obratnaya-svyaz/oprosy</t>
  </si>
  <si>
    <t>http://www.tverfin.ru/</t>
  </si>
  <si>
    <t>http://portal.tverfin.ru/portal/Menu/Page/24</t>
  </si>
  <si>
    <t>https://minfin.khabkrai.ru/forum/</t>
  </si>
  <si>
    <t>https://www.facebook.com/departamentfinpk/</t>
  </si>
  <si>
    <t>https://vk.com/public115135687</t>
  </si>
  <si>
    <t>https://www.facebook.com/%D0%94%D0%B5%D0%BF%D0%B0%D1%80%D1%82%D0%B0%D0%BC%D0%B5%D0%BD%D1%82-%D1%84%D0%B8%D0%BD%D0%B0%D0%BD%D1%81%D0%BE%D0%B2-%D0%91%D1%80%D1%8F%D0%BD%D1%81%D0%BA%D0%BE%D0%B9-%D0%BE%D0%B1%D0%BB%D0%B0%D1%81%D1%82%D0%B8-896551623789541/timeline?ref=page_internal</t>
  </si>
  <si>
    <t>Не соблюдены требования к открытости работы Общественного совета или составу его участников</t>
  </si>
  <si>
    <t>http://df.ivanovoobl.ru/?page_id=966</t>
  </si>
  <si>
    <t>Да (постановления Правительства области №760 от 18.12.2014 г., №392 от 16.07.2015 г.)</t>
  </si>
  <si>
    <t>http://ufin48.ru/Menu/Page/1; http://www.admlip.ru/economy/finances/</t>
  </si>
  <si>
    <t>http://mf.mosreg.ru/dokumenty/plany-raboty-soveta/; http://budget.mosreg.ru/dokumenty/obshhestvennyj-sovet-2/</t>
  </si>
  <si>
    <t>Частично</t>
  </si>
  <si>
    <t>http://orel-region.ru/index.php?head=6&amp;part=73&amp;unit=3&amp;op=1</t>
  </si>
  <si>
    <t>http://minfin.tularegion.ru/ (пресс-центр-общественный совет); https://or71.ru/discover/open_ministry/787064/?PAGE=OS/</t>
  </si>
  <si>
    <t>http://www.yarregion.ru/depts/depfin/tmpPages/activities.aspx; http://narod.yarregion.ru/service/obschestvennye-sovety/spisok-sovetov/departament-finansov/</t>
  </si>
  <si>
    <t>https://www.gov-murman.ru/; http://openregion.gov-murman.ru/ideas/category/byudzhet/</t>
  </si>
  <si>
    <t>Комментарий к оценке показателя</t>
  </si>
  <si>
    <t>http://mf.nnov.ru:8025/index.php/public-hearings/po-proektu-oblastnogo-byudzheta/forum-budget</t>
  </si>
  <si>
    <t>http://minfin.orb.ru/%d0%be%d0%b1%d1%89%d0%b5%d1%81%d1%82%d0%b2%d0%b5%d0%bd%d0%bd%d1%8b%d0%b9-%d1%81%d0%be%d0%b2%d0%b5%d1%82/</t>
  </si>
  <si>
    <t>https://www.facebook.com/minfinpenza</t>
  </si>
  <si>
    <t>http://finance.pnzreg.ru/</t>
  </si>
  <si>
    <t>Нет (проект)</t>
  </si>
  <si>
    <t>http://www.depfin.admhmao.ru/koordinatsionnye-i-soveshchatelnye-organy/</t>
  </si>
  <si>
    <t>Да (в составе материалов от 23.12.2015 г.)</t>
  </si>
  <si>
    <t>https://minfin.khabkrai.ru/portal/Menu/Page/468</t>
  </si>
  <si>
    <t>http://openbudget.sakhminfin.ru/Menu/Page/393</t>
  </si>
  <si>
    <t>http://openbudget.sakhminfin.ru/Menu/Page/356</t>
  </si>
  <si>
    <t>ВКонтакте</t>
  </si>
  <si>
    <t xml:space="preserve">Целевая аудитория </t>
  </si>
  <si>
    <t>Да (частично)</t>
  </si>
  <si>
    <t xml:space="preserve">Указаны даты, когда задан вопрос, дан комментарий или ответ </t>
  </si>
  <si>
    <t>Общественное участие (III квартал 2016 года)</t>
  </si>
  <si>
    <t>В данном разделе оцениваются предоставляемые органами государственной власти субъектов РФ возможности для общественного участия и контроля в сфере управления государственными финансами, а также их востребованность или использование гражданами по итогам работы за III квартал 2016 года.</t>
  </si>
  <si>
    <r>
      <t xml:space="preserve">Проводились ли в III квартале 2016 года органами государственной власти субъекта РФ </t>
    </r>
    <r>
      <rPr>
        <sz val="9"/>
        <color indexed="8"/>
        <rFont val="Times New Roman"/>
        <family val="1"/>
      </rPr>
      <t>опросы общественного мнения по бюджетной тематике в он-лайн режиме?</t>
    </r>
  </si>
  <si>
    <r>
      <t>-</t>
    </r>
    <r>
      <rPr>
        <sz val="7"/>
        <color indexed="8"/>
        <rFont val="Times New Roman"/>
        <family val="1"/>
      </rPr>
      <t xml:space="preserve">   </t>
    </r>
    <r>
      <rPr>
        <i/>
        <sz val="9"/>
        <color indexed="8"/>
        <rFont val="Times New Roman"/>
        <family val="1"/>
      </rPr>
      <t xml:space="preserve">на порталах (сайтах) субъектов РФ, предназначенных для публикации бюджетных данных; </t>
    </r>
  </si>
  <si>
    <r>
      <t>-</t>
    </r>
    <r>
      <rPr>
        <sz val="7"/>
        <color indexed="8"/>
        <rFont val="Times New Roman"/>
        <family val="1"/>
      </rPr>
      <t xml:space="preserve">   </t>
    </r>
    <r>
      <rPr>
        <i/>
        <sz val="9"/>
        <color indexed="8"/>
        <rFont val="Times New Roman"/>
        <family val="1"/>
      </rPr>
      <t>на иных порталах (сайтах) органов государственной власти субъектов РФ, включая специализированные портала (сайты), созданные для проведения опросов, – в случае, если сведения о проведении опроса содержатся на портале (сайте) субъекта РФ, предназначенном для публикации бюджетных данных;</t>
    </r>
  </si>
  <si>
    <r>
      <t>-</t>
    </r>
    <r>
      <rPr>
        <sz val="7"/>
        <color indexed="8"/>
        <rFont val="Times New Roman"/>
        <family val="1"/>
      </rPr>
      <t xml:space="preserve">   </t>
    </r>
    <r>
      <rPr>
        <i/>
        <sz val="9"/>
        <color indexed="8"/>
        <rFont val="Times New Roman"/>
        <family val="1"/>
      </rPr>
      <t>на странице финансового органа в социальных сетях -  в случае, если сведения о проведении опроса содержатся на портале (сайте) субъекта РФ, предназначенном для публикации бюджетных данных.</t>
    </r>
  </si>
  <si>
    <r>
      <t>1)</t>
    </r>
    <r>
      <rPr>
        <i/>
        <sz val="7"/>
        <color indexed="8"/>
        <rFont val="Times New Roman"/>
        <family val="1"/>
      </rPr>
      <t xml:space="preserve">      </t>
    </r>
    <r>
      <rPr>
        <i/>
        <sz val="9"/>
        <color indexed="8"/>
        <rFont val="Times New Roman"/>
        <family val="1"/>
      </rPr>
      <t xml:space="preserve">опрос проводится по бюджетной тематике, то есть он должен иметь непосредственное отношение к бюджету, бюджетной системе  или бюджетному процессу; </t>
    </r>
  </si>
  <si>
    <r>
      <t>2)</t>
    </r>
    <r>
      <rPr>
        <i/>
        <sz val="7"/>
        <color indexed="8"/>
        <rFont val="Times New Roman"/>
        <family val="1"/>
      </rPr>
      <t xml:space="preserve">      </t>
    </r>
    <r>
      <rPr>
        <i/>
        <sz val="9"/>
        <color indexed="8"/>
        <rFont val="Times New Roman"/>
        <family val="1"/>
      </rPr>
      <t>с момента начала проведения опроса указаны дата начала его проведения и дата окончания его проведения (в том числе день, месяц и год);</t>
    </r>
  </si>
  <si>
    <r>
      <t>3)</t>
    </r>
    <r>
      <rPr>
        <i/>
        <sz val="7"/>
        <color indexed="8"/>
        <rFont val="Times New Roman"/>
        <family val="1"/>
      </rPr>
      <t xml:space="preserve">      </t>
    </r>
    <r>
      <rPr>
        <i/>
        <sz val="9"/>
        <color indexed="8"/>
        <rFont val="Times New Roman"/>
        <family val="1"/>
      </rPr>
      <t>результаты опроса отражаются он-лайн в течение всего срока проведения опроса и как, минимум, в течение месяца после его завершения, в том числе, с указанием общего количества участников опроса и количества проголосовавших за тот или иной вариант ответа;</t>
    </r>
  </si>
  <si>
    <r>
      <t>4)</t>
    </r>
    <r>
      <rPr>
        <i/>
        <sz val="7"/>
        <color indexed="8"/>
        <rFont val="Times New Roman"/>
        <family val="1"/>
      </rPr>
      <t xml:space="preserve">      </t>
    </r>
    <r>
      <rPr>
        <i/>
        <sz val="9"/>
        <color indexed="8"/>
        <rFont val="Times New Roman"/>
        <family val="1"/>
      </rPr>
      <t>к результатам опроса обеспечен доступ неограниченное количество раз для любого человека, который один раз ответил на вопросы;</t>
    </r>
  </si>
  <si>
    <r>
      <t>5)</t>
    </r>
    <r>
      <rPr>
        <i/>
        <sz val="7"/>
        <color indexed="8"/>
        <rFont val="Times New Roman"/>
        <family val="1"/>
      </rPr>
      <t xml:space="preserve">      </t>
    </r>
    <r>
      <rPr>
        <i/>
        <sz val="9"/>
        <color indexed="8"/>
        <rFont val="Times New Roman"/>
        <family val="1"/>
      </rPr>
      <t>опрос завершен в период с 01.07.2016 г. по 30.09.2016 г.;</t>
    </r>
  </si>
  <si>
    <r>
      <t>6)</t>
    </r>
    <r>
      <rPr>
        <i/>
        <sz val="7"/>
        <color indexed="8"/>
        <rFont val="Times New Roman"/>
        <family val="1"/>
      </rPr>
      <t xml:space="preserve">      </t>
    </r>
    <r>
      <rPr>
        <i/>
        <sz val="9"/>
        <color indexed="8"/>
        <rFont val="Times New Roman"/>
        <family val="1"/>
      </rPr>
      <t>число участников опроса составило не менее 100 человек.</t>
    </r>
  </si>
  <si>
    <t>Нет, опросы не проводились или не соответствуют требованиям либо отчеты по результатам опросов не опубликованы</t>
  </si>
  <si>
    <t>Организована ли органами государственной власти субъекта РФ работа форума по бюджетной тематике и насколько активно граждане использовали предоставленную возможность в III квартале 2016 года?</t>
  </si>
  <si>
    <r>
      <t>-</t>
    </r>
    <r>
      <rPr>
        <sz val="7"/>
        <color indexed="8"/>
        <rFont val="Times New Roman"/>
        <family val="1"/>
      </rPr>
      <t xml:space="preserve">   </t>
    </r>
    <r>
      <rPr>
        <i/>
        <sz val="9"/>
        <color indexed="8"/>
        <rFont val="Times New Roman"/>
        <family val="1"/>
      </rPr>
      <t>на портале (сайте) субъекта РФ, предназначенном для публикации бюджетных данных;</t>
    </r>
  </si>
  <si>
    <r>
      <t>-</t>
    </r>
    <r>
      <rPr>
        <sz val="7"/>
        <color indexed="8"/>
        <rFont val="Times New Roman"/>
        <family val="1"/>
      </rPr>
      <t xml:space="preserve">   </t>
    </r>
    <r>
      <rPr>
        <i/>
        <sz val="9"/>
        <color indexed="8"/>
        <rFont val="Times New Roman"/>
        <family val="1"/>
      </rPr>
      <t>на официальном портале (сайте) исполнительных органов государственной власти субъекта РФ, на котором организована работа форума по различным тематическим направлениям, - в случае, если сведения об организации работы такого форума содержатся на портале (сайте) субъекта РФ, предназначенном для публикации бюджетных данных, и бюджетная тематика выделена в отдельный раздел (тему).</t>
    </r>
  </si>
  <si>
    <r>
      <t>1)</t>
    </r>
    <r>
      <rPr>
        <i/>
        <sz val="7"/>
        <color indexed="8"/>
        <rFont val="Times New Roman"/>
        <family val="1"/>
      </rPr>
      <t xml:space="preserve">      </t>
    </r>
    <r>
      <rPr>
        <i/>
        <sz val="9"/>
        <color indexed="8"/>
        <rFont val="Times New Roman"/>
        <family val="1"/>
      </rPr>
      <t>указана дата (день, месяц, год), когда был задан вопрос (дан комментарий) гражданином;</t>
    </r>
  </si>
  <si>
    <r>
      <t>2)</t>
    </r>
    <r>
      <rPr>
        <i/>
        <sz val="7"/>
        <color indexed="8"/>
        <rFont val="Times New Roman"/>
        <family val="1"/>
      </rPr>
      <t xml:space="preserve">      </t>
    </r>
    <r>
      <rPr>
        <i/>
        <sz val="9"/>
        <color indexed="8"/>
        <rFont val="Times New Roman"/>
        <family val="1"/>
      </rPr>
      <t>указана дата (день, месяц, год) ответа на заданный вопрос представителя органа государственной власти субъекта РФ;</t>
    </r>
  </si>
  <si>
    <r>
      <t>3)</t>
    </r>
    <r>
      <rPr>
        <i/>
        <sz val="7"/>
        <color indexed="8"/>
        <rFont val="Times New Roman"/>
        <family val="1"/>
      </rPr>
      <t xml:space="preserve">      </t>
    </r>
    <r>
      <rPr>
        <i/>
        <sz val="9"/>
        <color indexed="8"/>
        <rFont val="Times New Roman"/>
        <family val="1"/>
      </rPr>
      <t xml:space="preserve">ответ на заданный вопрос (комментарий) представителем органа государственной власти субъекта РФ дан в течение 10 рабочих дней; </t>
    </r>
  </si>
  <si>
    <r>
      <t>4)</t>
    </r>
    <r>
      <rPr>
        <i/>
        <sz val="7"/>
        <color indexed="8"/>
        <rFont val="Times New Roman"/>
        <family val="1"/>
      </rPr>
      <t xml:space="preserve">      </t>
    </r>
    <r>
      <rPr>
        <i/>
        <sz val="9"/>
        <color indexed="8"/>
        <rFont val="Times New Roman"/>
        <family val="1"/>
      </rPr>
      <t xml:space="preserve">ответ на заданный вопрос (комментарий) представителем органа государственной власти субъекта РФ дан в период с 01.07.2016 г. по 30.09.2016 г. </t>
    </r>
  </si>
  <si>
    <t>Использовались ли в III квартале 2016 года финансовыми органами субъекта РФ социальные сети для распространения информации о бюджете?</t>
  </si>
  <si>
    <t>Для оценки показателя требуется систематическое (как минимум, один информационный повод в месяц) распространение информации о бюджете в период с 01.07.2016 г. по 30.09.2016 г. хотя бы в одной социальной сети. Предоставленной возможности поделиться ссылкой в социальных сетях недостаточно для оценки показателя.</t>
  </si>
  <si>
    <t>Проводились ли в III квартале 2016 года заседания Общественного совета, созданного при финансовом органе субъекта РФ, и опубликованы ли итоговые документы (протоколы) этих заседаний?</t>
  </si>
  <si>
    <r>
      <t>-</t>
    </r>
    <r>
      <rPr>
        <sz val="7"/>
        <color indexed="8"/>
        <rFont val="Times New Roman"/>
        <family val="1"/>
      </rPr>
      <t xml:space="preserve">   </t>
    </r>
    <r>
      <rPr>
        <i/>
        <sz val="9"/>
        <color indexed="8"/>
        <rFont val="Times New Roman"/>
        <family val="1"/>
      </rPr>
      <t>работа координационных или совещательных органов, созданных органами государственной власти субъектов РФ, таких как коллегии, научно-методические советы и т.п.;</t>
    </r>
  </si>
  <si>
    <r>
      <t>-</t>
    </r>
    <r>
      <rPr>
        <sz val="7"/>
        <color indexed="8"/>
        <rFont val="Times New Roman"/>
        <family val="1"/>
      </rPr>
      <t xml:space="preserve">   </t>
    </r>
    <r>
      <rPr>
        <i/>
        <sz val="9"/>
        <color indexed="8"/>
        <rFont val="Times New Roman"/>
        <family val="1"/>
      </rPr>
      <t>участие членов Общественного совета, созданного при финансовом органе субъекта РФ, в работе координационных или совещательных органов, созданных органами государственной власти, или в мероприятиях, организованных органами государственной власти.</t>
    </r>
  </si>
  <si>
    <r>
      <t>Итоговый документ (протокол), принятый по результатам заседания Общественного совета, должен быть опубликован в течение 10 рабочих дней после дня заседания Общественного совета и сохраняться, как минимум, в течение календарного года. В случае установления факта несоблюдения указанных сроков применяется понижающий коэффициент за несоблюдение сроков обеспечения доступа к бюджетным данным. Если в течение 10 рабочих дней после завершения III квартала 2016 года</t>
    </r>
    <r>
      <rPr>
        <sz val="9"/>
        <color indexed="8"/>
        <rFont val="Times New Roman"/>
        <family val="1"/>
      </rPr>
      <t xml:space="preserve"> </t>
    </r>
    <r>
      <rPr>
        <i/>
        <sz val="9"/>
        <color indexed="8"/>
        <rFont val="Times New Roman"/>
        <family val="1"/>
      </rPr>
      <t>документ не обнаружен, оценка показателя принимает значение 0 баллов.</t>
    </r>
  </si>
  <si>
    <t>Проводилось ли в III квартале 2016 года органами государственной власти субъекта РФ публично и открыто общественное обсуждение бюджетных вопросов или проектов решений органов государственной власти субъекта РФ по бюджетным вопросам и опубликованы ли результаты такого обсуждения?</t>
  </si>
  <si>
    <r>
      <t>1)</t>
    </r>
    <r>
      <rPr>
        <i/>
        <sz val="7"/>
        <color indexed="8"/>
        <rFont val="Times New Roman"/>
        <family val="1"/>
      </rPr>
      <t xml:space="preserve">     </t>
    </r>
    <r>
      <rPr>
        <i/>
        <sz val="9"/>
        <color indexed="8"/>
        <rFont val="Times New Roman"/>
        <family val="1"/>
      </rPr>
      <t xml:space="preserve">На общественное обсуждение вынесен вопрос по бюджетной тематике, то есть он должен иметь непосредственное отношение к бюджету, бюджетной системе или бюджетному процессу. </t>
    </r>
  </si>
  <si>
    <r>
      <t>2)</t>
    </r>
    <r>
      <rPr>
        <i/>
        <sz val="7"/>
        <color indexed="8"/>
        <rFont val="Times New Roman"/>
        <family val="1"/>
      </rPr>
      <t xml:space="preserve">     </t>
    </r>
    <r>
      <rPr>
        <i/>
        <sz val="9"/>
        <color indexed="8"/>
        <rFont val="Times New Roman"/>
        <family val="1"/>
      </rPr>
      <t>Заблаговременно опубликована информации о проведении общественного обсуждения, в составе которой содержатся сведения о вопросе, выносимом на общественное обсуждение, сроке, порядке его проведения и определения его результатов на портале (сайте), где публикуются бюджетные данные (или доступна с этого портала (сайта) по ссылке). Если в составе опубликованной информации часть сведений отсутствует, оценка показателя принимает значение 0 баллов.</t>
    </r>
  </si>
  <si>
    <r>
      <t>3)</t>
    </r>
    <r>
      <rPr>
        <i/>
        <sz val="7"/>
        <color indexed="8"/>
        <rFont val="Times New Roman"/>
        <family val="1"/>
      </rPr>
      <t xml:space="preserve">     </t>
    </r>
    <r>
      <rPr>
        <i/>
        <sz val="9"/>
        <color indexed="8"/>
        <rFont val="Times New Roman"/>
        <family val="1"/>
      </rPr>
      <t>Общественное обсуждение проводится с привлечением к участию в нем представителей различных профессиональных и социальных групп, в том числе лиц, права и законные интересы которых затрагивает или может затронуть решение, проект которого выносится на общественное обсуждение. Если общественное обсуждение не состоялось (в том числе если в нем не принял участие ни одни человек), оценка показателя принимает значение 0 баллов.</t>
    </r>
  </si>
  <si>
    <r>
      <t>4)</t>
    </r>
    <r>
      <rPr>
        <i/>
        <sz val="7"/>
        <color indexed="8"/>
        <rFont val="Times New Roman"/>
        <family val="1"/>
      </rPr>
      <t xml:space="preserve">     </t>
    </r>
    <r>
      <rPr>
        <i/>
        <sz val="9"/>
        <color indexed="8"/>
        <rFont val="Times New Roman"/>
        <family val="1"/>
      </rPr>
      <t xml:space="preserve">По результатам общественного обсуждения принят и опубликован на сайте, где публикуются бюджетные данные (или доступен по ссылке с указанного сайта), итоговый документ (протокол). </t>
    </r>
  </si>
  <si>
    <r>
      <t>5)</t>
    </r>
    <r>
      <rPr>
        <i/>
        <sz val="7"/>
        <color indexed="8"/>
        <rFont val="Times New Roman"/>
        <family val="1"/>
      </rPr>
      <t xml:space="preserve">     </t>
    </r>
    <r>
      <rPr>
        <i/>
        <sz val="9"/>
        <color indexed="8"/>
        <rFont val="Times New Roman"/>
        <family val="1"/>
      </rPr>
      <t>В составе итогового документа (протокола), принятого по результатам общественного обсуждения, как минимум, содержатся следующие сведения:</t>
    </r>
    <r>
      <rPr>
        <i/>
        <sz val="9"/>
        <color indexed="8"/>
        <rFont val="Times New Roman"/>
        <family val="1"/>
      </rPr>
      <t xml:space="preserve"> а) дата, место и форма проведения общественного обсуждения; б) вопрос, выносимый на общественное обсуждение; в) принятые по итогам общественного обсуждениях решения; г) должность, фамилия и инициалы лица, подписавшего документ. Если в составе итогового документа (протокола) часть указанных сведений отсутствует, оценка показателя принимает значение 0 баллов. Рекомендуется публиковать итоговый документ (протокол), принятый по результатам общественного обсуждения, в графическом формате.</t>
    </r>
    <r>
      <rPr>
        <i/>
        <sz val="9"/>
        <color indexed="8"/>
        <rFont val="Times New Roman"/>
        <family val="1"/>
      </rPr>
      <t xml:space="preserve"> </t>
    </r>
  </si>
  <si>
    <r>
      <t>Информация о проведении общественного обсуждения должна быть опубликована не ранее чем за месяц и не менее, чем за 5 рабочих дней до дня проведения общественного обсуждения. Итоговый документ (протокол), принятый по результатам общественного обсуждения,</t>
    </r>
    <r>
      <rPr>
        <i/>
        <sz val="9"/>
        <color indexed="8"/>
        <rFont val="Times New Roman"/>
        <family val="1"/>
      </rPr>
      <t xml:space="preserve"> должен быть опубликован не позднее 10 рабочих дней после проведения общественного обсуждения. </t>
    </r>
    <r>
      <rPr>
        <i/>
        <sz val="9"/>
        <color indexed="8"/>
        <rFont val="Times New Roman"/>
        <family val="1"/>
      </rPr>
      <t>В случае установления факта несоблюдения указанных сроков применяется понижающий коэффициент за несоблюдение сроков обеспечения доступа к бюджетным данным. Если в течение 10 рабочих дней после завершения III квартала 2016 года итоговый документ (протокол), принятый по результатам общественного обсуждения не обнаружен, оценка показателя принимает значение 0 баллов.</t>
    </r>
  </si>
  <si>
    <t>12.1</t>
  </si>
  <si>
    <t>12.2</t>
  </si>
  <si>
    <t>12.3</t>
  </si>
  <si>
    <t>12.4</t>
  </si>
  <si>
    <t>12.5</t>
  </si>
  <si>
    <t>Исходные данные и оценка показателя "12.1. Проводились ли в III квартале 2016 года органами государственной власти субъекта РФ опросы общественного мнения по бюджетной тематике в он-лайн режиме?"</t>
  </si>
  <si>
    <t>12.1 Проводились ли в III квартале 2016 года органами государственной власти субъекта РФ опросы общественного мнения по бюджетной тематике в он-лайн режиме?</t>
  </si>
  <si>
    <t>Оценка показателя 12.1</t>
  </si>
  <si>
    <t>Стадия опроса по состоянию на 30.09.2016</t>
  </si>
  <si>
    <r>
      <t>5)</t>
    </r>
    <r>
      <rPr>
        <i/>
        <sz val="9"/>
        <color indexed="8"/>
        <rFont val="Times New Roman"/>
        <family val="1"/>
      </rPr>
      <t xml:space="preserve">      </t>
    </r>
    <r>
      <rPr>
        <i/>
        <sz val="9"/>
        <color indexed="8"/>
        <rFont val="Times New Roman"/>
        <family val="1"/>
      </rPr>
      <t>опрос завершен в период с 01.07.2016 г. по 30.09.2016 г.;</t>
    </r>
  </si>
  <si>
    <t>по завершению опроса</t>
  </si>
  <si>
    <t>Доступ к результатам</t>
  </si>
  <si>
    <t>он-лайн в течение проведения опроса</t>
  </si>
  <si>
    <t>Исходные данные и оценка показателя 12.2. "Организована ли органами государственной власти субъекта РФ работа форума по бюджетной тематике и насколько активно граждане использовали предоставленную возможность в III квартале 2016 года?"</t>
  </si>
  <si>
    <t>12.2. Организована ли органами государственной власти субъекта РФ работа форума по бюджетной тематике и насколько активно граждане использовали предоставленную возможность в III квартале 2016 года?</t>
  </si>
  <si>
    <t>В период с 01.07.2016 по 30.09.2016 обсуждения нет</t>
  </si>
  <si>
    <r>
      <t>4)</t>
    </r>
    <r>
      <rPr>
        <i/>
        <sz val="9"/>
        <color indexed="8"/>
        <rFont val="Times New Roman"/>
        <family val="1"/>
      </rPr>
      <t xml:space="preserve">      </t>
    </r>
    <r>
      <rPr>
        <i/>
        <sz val="9"/>
        <color indexed="8"/>
        <rFont val="Times New Roman"/>
        <family val="1"/>
      </rPr>
      <t xml:space="preserve">ответ на заданный вопрос (комментарий) представителем органа государственной власти субъекта РФ дан в период с 01.07.2016 г. по 30.09.2016 г. </t>
    </r>
  </si>
  <si>
    <t>Ссылка на сайт, где проведен опрос</t>
  </si>
  <si>
    <t>Исходные данные и оценка показателя 12.3. "Использовались ли в III квартале 2016 года финансовыми органами субъекта РФ социальные сети для распространения информации о бюджете?"</t>
  </si>
  <si>
    <t>12.3. Использовались ли в III квартале 2016 года финансовыми органами субъекта РФ социальные сети для распространения информации о бюджете?</t>
  </si>
  <si>
    <t>Оценка показателя 12.2</t>
  </si>
  <si>
    <t>Оценка показателя 12.3</t>
  </si>
  <si>
    <t>Исходные данные и оценка показателя 12.4. "Проводились ли в III квартале 2016 года заседания Общественного совета, созданного при финансовом органе субъекта РФ , и опубликованы ли итоговые документы (протоколы) этих заседаний?"</t>
  </si>
  <si>
    <t>12.4. Проводились ли в III квартале 2016 года заседания Общественного совета, созданного при финансовом органе субъекта РФ , и опубликованы ли итоговые документы (протоколы) этих заседаний?</t>
  </si>
  <si>
    <t>Исходные данные и оценка показателя 12.5. "Проводилось ли в III квартале 2016 года органами государственной власти субъекта РФ публично и открыто общественное обсуждение бюджетных вопросов или проектов решений органов государственной власти субъекта РФ по бюджетным вопросам и опубликованы ли результаты такого обсуждения?"</t>
  </si>
  <si>
    <t>12.5.Проводилось ли в III квартале 2016 года органами государственной власти субъекта РФ публично и открыто общественное обсуждение бюджетных вопросов или проектов решений органов государственной власти субъекта РФ по бюджетным вопросам и опубликованы ли результаты такого обсуждения?</t>
  </si>
  <si>
    <t>Оценка показателя 12.4</t>
  </si>
  <si>
    <t>Оценка показателя 12.5</t>
  </si>
  <si>
    <t>Итоговый документ (протокол), принятый по результатам заседания Общественного совета, должен быть опубликован в течение 10 рабочих дней после дня заседания Общественного совета и сохраняться, как минимум, в течение календарного года. В случае установления факта несоблюдения указанных сроков применяется понижающий коэффициент за несоблюдение сроков обеспечения доступа к бюджетным данным. Если в течение 10 рабочих дней после завершения III квартала 2016 года документ не обнаружен, оценка показателя принимает значение 0 баллов.</t>
  </si>
  <si>
    <t>Информации о проведении общественного обсуждения должна быть опубликована не ранее чем за месяц и не менее, чем за 5 рабочих дней до дня проведения общественного обсуждения. Итоговый документ (протокол), принятый по результатам общественного обсуждения, должен быть опубликован не позднее 10 рабочих дней после проведения общественного обсуждения. В случае установления факта несоблюдения указанных сроков применяется понижающий коэффициент за несоблюдение сроков обеспечения доступа к бюджетным данным. Если в течение 10 рабочих дней после завершения III квартала 2016 года итоговый документ (протокол), принятый по результатам общественного обсуждения не обнаружен, оценка показателя принимает значение 0 баллов.</t>
  </si>
  <si>
    <t>Итого баллов по разделу 12</t>
  </si>
  <si>
    <t>% от максимального количества баллов по разделу 12</t>
  </si>
  <si>
    <r>
      <t xml:space="preserve">Рейтинг субъектов Российской Федерации по разделу 12 "Общественное участие (III квартал 2016 года)" </t>
    </r>
    <r>
      <rPr>
        <sz val="10"/>
        <color indexed="8"/>
        <rFont val="Times New Roman"/>
        <family val="1"/>
      </rPr>
      <t>(группировка по федеральным округам)</t>
    </r>
  </si>
  <si>
    <t>Справочно: количество проведенных заседаний в III квартале 2016 года</t>
  </si>
  <si>
    <t>Заседание</t>
  </si>
  <si>
    <t>http://www.tverfin.ru/obshchestvennyy-sovet/pravovye-osnovy/index.php</t>
  </si>
  <si>
    <t xml:space="preserve"> Да</t>
  </si>
  <si>
    <t>Заочная форма</t>
  </si>
  <si>
    <t>Заседание, заочное голосование</t>
  </si>
  <si>
    <t>Сайт финоргана</t>
  </si>
  <si>
    <t>http://beldepfin.ru/forums/%D1%84%D0%BE%D1%80%D1%83%D0%BC/osnovnoj-razdel/</t>
  </si>
  <si>
    <t>Специализированная площадка</t>
  </si>
  <si>
    <t>http://vopros-otvet.avo.ru/viewforum.php?id=28</t>
  </si>
  <si>
    <t>http://www.admoblkaluga.ru/sub/finan/forum/?PAGE_NAME=list&amp;FID=16</t>
  </si>
  <si>
    <t>http://www.narodportal.ru/idea/</t>
  </si>
  <si>
    <t>http://budget.mosreg.ru/blog/portfolio-item/forum/</t>
  </si>
  <si>
    <t>Портал "Открытый бюджет"</t>
  </si>
  <si>
    <t>http://finapp.tambov.gov.ru/forum/index.php</t>
  </si>
  <si>
    <t>https://forum.tularegion.ru/index.php?/forum/182-ministerstvo-finansov/</t>
  </si>
  <si>
    <t>Портал правительства</t>
  </si>
  <si>
    <t>http://forum.df35.ru/</t>
  </si>
  <si>
    <t>http://openregion.gov-murman.ru/ideas/category/finansy/</t>
  </si>
  <si>
    <t>http://portal.novkfo.ru/MvcForum</t>
  </si>
  <si>
    <t>http://minfin01-maykop.ru/mvcforum</t>
  </si>
  <si>
    <t>http://www.minfinkubani.ru/communication/forum/</t>
  </si>
  <si>
    <t>http://mf-ao.ru/forum/</t>
  </si>
  <si>
    <t>http://www.minfin34.ru/forum/</t>
  </si>
  <si>
    <t>Сайт "Бюджет для граждан"</t>
  </si>
  <si>
    <t>http://www.ob.sev.gov.ru/servises/site-forum</t>
  </si>
  <si>
    <t>Сайт "Открытый бюджет"</t>
  </si>
  <si>
    <t>Направления расходования средств областного бюджета, вызывающие наибольший интерес (одно или несколько направлений)</t>
  </si>
  <si>
    <t>http://www.admoblkaluga.ru/main/work/finances/</t>
  </si>
  <si>
    <t>На какие цели, по Вашему мнению, необходимо в первую очередь направлять бюджетные средства в 2017 году?</t>
  </si>
  <si>
    <t>http://nb44.ru/index.php/chto-takoe-byudzhet</t>
  </si>
  <si>
    <t>http://adm.rkursk.ru/index.php?id=405</t>
  </si>
  <si>
    <t>http://xn--46-6kc8bnagjfo4b.xn--p1ai/arhiv-oprosov/</t>
  </si>
  <si>
    <t>Какое решение Вы считаете лучшим в рамках проведения конкурса проектов по представлению бюджета для граждан на территории Московской области в 2016 году?</t>
  </si>
  <si>
    <t>Завершен</t>
  </si>
  <si>
    <t>http://mosreg.ifinmon.ru/</t>
  </si>
  <si>
    <t>http://minfin.ryazangov.ru/news/</t>
  </si>
  <si>
    <t>Доступно ли для Вашего понимания излагается информация в брошюрах «Бюджет для граждан», размещаемых на нашем сервере?</t>
  </si>
  <si>
    <t>О бюджете</t>
  </si>
  <si>
    <t>http://fin.tmbreg.ru/7614/7834.html</t>
  </si>
  <si>
    <t>О финансовой грамотности</t>
  </si>
  <si>
    <t>http://portal.tverfin.ru/Menu/Page/610?view=1</t>
  </si>
  <si>
    <t>Какими источниками Вы пользуетесь для получения информации о бюджетном процессе в Тульской области?</t>
  </si>
  <si>
    <t>http://dfto.ru/index.php/byudzhet-dlya-grazhdan/oprosy/results/6</t>
  </si>
  <si>
    <t>Какие разделы сайта Министерства финансов Республики Карелия Вам наиболее интересны?</t>
  </si>
  <si>
    <t>http://minfin.karelia.ru/arhiv-oprosov</t>
  </si>
  <si>
    <t>Проекты какой сферы, по вашему мнению, требуют наибольшего внимания в рамках проекта «Народный бюджет»?</t>
  </si>
  <si>
    <t>http://minfin.rkomi.ru/page/7746/</t>
  </si>
  <si>
    <t>Какая информация о бюджете интересует Вас в первую очередь? И еще два опроса</t>
  </si>
  <si>
    <t>Проект "Инициативное бюджетирование"</t>
  </si>
  <si>
    <t>Ключевые вопросы формирования бюджета на 2017 год и на плановый период 2018 и 2019 годов</t>
  </si>
  <si>
    <t>http://openregion.gov-murman.ru/vote/add.php?VOTE_ID=59</t>
  </si>
  <si>
    <t>По бюджету</t>
  </si>
  <si>
    <t>http://portal.novkfo.ru/Menu/Page/96</t>
  </si>
  <si>
    <t>http://portal.novkfo.ru/Menu/Page/1</t>
  </si>
  <si>
    <t>Опрос общественного мнения "Бюджет для граждан" за III кв. 2016 г.</t>
  </si>
  <si>
    <t>http://www.fincom.spb.ru/cf/activity/opendata/budget_for_people/contact/anketa.htm</t>
  </si>
  <si>
    <t>http://minfin01-maykop.ru/Menu/Page/207</t>
  </si>
  <si>
    <t>http://minfin.rk.gov.ru/rus/index.htm</t>
  </si>
  <si>
    <t>http://mf-ao.ru/</t>
  </si>
  <si>
    <t>Что такое открытость бюджета</t>
  </si>
  <si>
    <t>http://www.minfin34.ru/opros/vote_result.php?VOTE_ID=12&amp;view_result=Y</t>
  </si>
  <si>
    <t>Какая информация об исполнении бюджета Ростовской области Вам наиболее интересна?</t>
  </si>
  <si>
    <t>Какими источниками Вы пользуетесь для получения информации о бюджете города Севастополя?</t>
  </si>
  <si>
    <t>http://minfin.e-dag.ru/feed</t>
  </si>
  <si>
    <t>http://pravitelstvo.kbr.ru/oigv/minfin/opros_obshchestvennogo_mneniya_po_finanso_byudzhetnoy_tematike.php?ELEMENT_ID=10570</t>
  </si>
  <si>
    <t>http://pravitelstvo.kbr.ru/</t>
  </si>
  <si>
    <t>Соцопрос по «Бюджету для граждан»</t>
  </si>
  <si>
    <t>http://minfin09.ru/%D0%B2%D0%BE%D0%BF%D1%80%D0%BE%D1%81%D1%8B-%D0%B4%D0%BB%D1%8F-%D0%BF%D1%80%D0%BE%D0%B2%D0%B5%D0%B4%D0%B5%D0%BD%D0%B8%D1%8F-%D1%81%D0%BE%D1%86%D0%B8%D0%BE%D0%BB%D0%BE%D0%B3%D0%B8%D1%87%D0%B5%D1%81/</t>
  </si>
  <si>
    <t>http://www.mfrno-a.ru/otkriti-budget.php</t>
  </si>
  <si>
    <t>http://www.mfrno-a.ru</t>
  </si>
  <si>
    <t>https://minfin.bashkortostan.ru/presscenter/news/389176/</t>
  </si>
  <si>
    <t>https://minfin.bashkortostan.ru</t>
  </si>
  <si>
    <t>Социальный опрос общественного мнения по бюджетной тематике</t>
  </si>
  <si>
    <t>http://minfin.tatarstan.ru/rus/sotsialniy-opros-obshchestvennogo-mneniya-po-1382917.htm</t>
  </si>
  <si>
    <t>Проведение публичных слушаний по проекту закона Удмуртской Республики о бюджете Удмуртской Республики</t>
  </si>
  <si>
    <t>http://www.mfur.ru/activities/minfin_dialog/publicslush.php</t>
  </si>
  <si>
    <t>http://www.mfur.ru/</t>
  </si>
  <si>
    <t>За счет чего, по Вашему мнению, следует увеличивать доходную часть бюджета?</t>
  </si>
  <si>
    <t>http://gov.cap.ru/vote.aspx?gov_id=22&amp;id=956</t>
  </si>
  <si>
    <t>http://gov.cap.ru/Default.aspx?gov_id=22</t>
  </si>
  <si>
    <t>В бюджете Пермского края предусмотрено 467 миллионов рублей на поддержку профессиональных спортивных команд. А как Вы считаете, нужно ли выделять бюджетные средства на их поддержку и почему?</t>
  </si>
  <si>
    <t>Понятно ли Вам, что такое программный бюджет?</t>
  </si>
  <si>
    <t>http://minfin.orb.ru</t>
  </si>
  <si>
    <t>http://minfin-samara.ru/</t>
  </si>
  <si>
    <t>Что будет способствовать повышению Вашего интереса к сайту?</t>
  </si>
  <si>
    <t>http://saratov.ifinmon.ru/index.php/opros-3</t>
  </si>
  <si>
    <t>Формирование областного бюджета Ульяновской области на 2017-2019 годы</t>
  </si>
  <si>
    <t>http://minfin.midural.ru/</t>
  </si>
  <si>
    <t>Ваши пожелания при освещении информации о республиканском бюджете</t>
  </si>
  <si>
    <t>Что по Вашему мнению необходимо для развития образования, здравоохранения, культуры, физической культуры, социальной поддержки граждан в Республике Бурятия?</t>
  </si>
  <si>
    <t>Считаете ли вы республиканский бюджет Республики Тыва открытым для жителей?</t>
  </si>
  <si>
    <t>http://budget17.ru/</t>
  </si>
  <si>
    <t>Опрос по содержанию «Бюджета для граждан»</t>
  </si>
  <si>
    <t>http://fin22.ru/opinion/vote/result7/</t>
  </si>
  <si>
    <t>Что, по Вашему мнению, означает участие граждан в бюджетном процессе?</t>
  </si>
  <si>
    <t>http://minfin.krskstate.ru///openbudget//vote//result7</t>
  </si>
  <si>
    <t>http://minfin.krskstate.ru</t>
  </si>
  <si>
    <t xml:space="preserve">Какие меры, по Вашему мнению, наиболее эффективны для достижения сбалансированности областного бюджета? </t>
  </si>
  <si>
    <t>http://openbudget.gfu.ru/vote/</t>
  </si>
  <si>
    <t>http://gfu.ru</t>
  </si>
  <si>
    <t>Для чего Вам нужна информация, размещаемая на нашем сайте?</t>
  </si>
  <si>
    <t>http://www.ofukem.ru/component/option,com_poll/task,results/id,15/</t>
  </si>
  <si>
    <t>http://mfnsonso2.nso.ru/Pages/default.aspx</t>
  </si>
  <si>
    <t>https://minfin.sakha.gov.ru</t>
  </si>
  <si>
    <t>http://ebudget.primorsky.ru/Menu/Page/340?view=1</t>
  </si>
  <si>
    <t>https://minfin.khabkrai.ru/civils/Menu/Page/202</t>
  </si>
  <si>
    <t>https://minfin.khabkrai.ru/portal/Menu/Page/1</t>
  </si>
  <si>
    <t xml:space="preserve">Опрос общественного мнения с целью развития проектов поддержки местных инициатив </t>
  </si>
  <si>
    <t>https://www.facebook.com/minfinkarelia</t>
  </si>
  <si>
    <t>https://vk.com/minfinkarelia</t>
  </si>
  <si>
    <t>Instagram 987</t>
  </si>
  <si>
    <t>Instagram 176</t>
  </si>
  <si>
    <t>Instagram 23.тыс.</t>
  </si>
  <si>
    <t>https://www.facebook.com/mfin.permkrai.ru/</t>
  </si>
  <si>
    <t>Instagram 136</t>
  </si>
  <si>
    <t>Действующий</t>
  </si>
  <si>
    <t>http://www.minfinkubani.ru/budget_citizens/rez_obsuzdenie_imnalog.php</t>
  </si>
  <si>
    <t>Обсуждение вопросов уплаты имущественных налогов</t>
  </si>
  <si>
    <t>http://www.ob.sev.gov.ru/all-polls/tema-5/results/7</t>
  </si>
  <si>
    <t>Считаете ли Вы себя финансово грамотным</t>
  </si>
  <si>
    <t>Общественное обсуждение содержания проекта «Бюджет для граждан»</t>
  </si>
  <si>
    <t>Заочное голосование</t>
  </si>
  <si>
    <t>http://pravitelstvo.kbr.ru/oigv/minfin/forum_ministerstva_finansov.php?PAGE_NAME=list&amp;FID=2</t>
  </si>
  <si>
    <t>http://minfin09.ru/forums/</t>
  </si>
  <si>
    <t>http://обчр.рф/index.php/forum/index</t>
  </si>
  <si>
    <t>http://openbudsk.ru/forum/</t>
  </si>
  <si>
    <t>https://minfin.bashkortostan.ru/forum/</t>
  </si>
  <si>
    <t>http://85.233.65.19/forum/viewforum.php?id=1</t>
  </si>
  <si>
    <t>http://www.mfur.ru/forum/</t>
  </si>
  <si>
    <t>http://mfforum.cap.ru/</t>
  </si>
  <si>
    <t>В разделе Публичные слушания</t>
  </si>
  <si>
    <t>http://minfin.orb.ru/forum/</t>
  </si>
  <si>
    <t>http://saratov.ifinmon.ru/index.php/forum/index</t>
  </si>
  <si>
    <t>http://ufo.ulntc.ru/fr/</t>
  </si>
  <si>
    <t>http://forum.yamalfin.ru/</t>
  </si>
  <si>
    <t>http://www.open.minfin-altai.ru/</t>
  </si>
  <si>
    <t>http://budget.govrb.ru/forum/</t>
  </si>
  <si>
    <t>http://budget17.ru/#</t>
  </si>
  <si>
    <t>http://gfu.ru/forum/ , http://openbudget.gfu.ru/spravochnaya-informatsiya/forum/</t>
  </si>
  <si>
    <t>http://primorsky.ru/forum/</t>
  </si>
  <si>
    <t>Сайт Администрации</t>
  </si>
  <si>
    <t>https://minfin.khabkrai.ru/forum/thread/%d0%be%d1%82%d0%b7%d1%8b%d0%b2%d1%8b-%d0%b2%d0%be%d0%bf%d1%80%d0%be%d1%81%d1%8b-%d0%b8-%d0%bf%d0%be%d0%b6%d0%b5%d0%bb%d0%b0%d0%bd%d0%b8%d1%8f-%d0%ba-%d0%bf%d0%be%d1%80%d1%82%d0%b0%d0%bb%d1%83-%d0%b1%d1%8e%d0%b4%d0%b6%d0%b5%d1%82-%d0%b4%d0%bb%d1%8f-%d0%b3%d1%80%d0%b0%d0%b6%d0%b4%d0%b0%d0%bd-%d1%85%d0%b0%d0%b1%d0%b0%d1%80%d0%be%d0%b2%d1%81%d0%ba%d0%be%d0%b3%d0%be-%d0%ba%d1%80%d0%b0%d1%8f/</t>
  </si>
  <si>
    <t>http://iis.minfin.49gov.ru/forum/</t>
  </si>
  <si>
    <t>http://openbudget.sakhminfin.ru/forum/</t>
  </si>
  <si>
    <t>более 30</t>
  </si>
  <si>
    <t>Более 30</t>
  </si>
  <si>
    <t>http://dtf.avo.ru/index.php?option=com_content&amp;view=article&amp;id=287:2016-06-15-14-12-19&amp;catid=107:2016-06-15-14-10-49&amp;Itemid=198</t>
  </si>
  <si>
    <t>http://www.gfu.vrn.ru/obschobsyzhd/</t>
  </si>
  <si>
    <t>Межбюджетные отношения в Московской области. Новые подходы определения дотации на выравнивание бюджетной обеспеченности муниципальных образований Московской области в 2017 году.</t>
  </si>
  <si>
    <t>Очное обсуждение</t>
  </si>
  <si>
    <t>http://budget.mosreg.ru/blog/2016/09/16/informaciya-o-provedenii-ochnogo-obshhestvennogo-obsuzhdeniya-na-temu-mezhbyudzhetnye-otnosheniya-v-moskovskoj-oblasti-novye-podxody/</t>
  </si>
  <si>
    <t>http://portal.tverfin.ru/portal/Menu/Page/1</t>
  </si>
  <si>
    <t>http://dfto.ru/index.php</t>
  </si>
  <si>
    <t>http://openregion.gov-murman.ru/npa/</t>
  </si>
  <si>
    <t>https://minfin.astrobl.ru/</t>
  </si>
  <si>
    <t>http://www.mfsk.ru/news/news/519?sphrase_id=3491,  http://openbudsk.ru/content/obshedobs.php</t>
  </si>
  <si>
    <t>http://www.mfur.ru/activities/obshest_obsuzhdenie/budget_cit.php</t>
  </si>
  <si>
    <t>Заочное обсуждение</t>
  </si>
  <si>
    <t>http://budget.cap.ru/Menu/Page/176</t>
  </si>
  <si>
    <t>http://gov.cap.ru/info.aspx?gov_id=22&amp;id=3357295&amp;type=news&amp;page=2&amp;size=20</t>
  </si>
  <si>
    <t>http://mf.nnov.ru</t>
  </si>
  <si>
    <t>http://minfin.orb.ru/21-%d0%b8%d1%8e%d0%bb%d1%8f-2016-%d0%b3%d0%be%d0%b4%d0%b0-%d0%b2-%d1%81-%d0%bc%d0%b0%d1%82%d0%b2%d0%b5%d0%b5%d0%b2%d0%ba%d0%b0-%d0%be%d1%80%d0%b5%d0%bd%d0%b1%d1%83%d1%80%d0%b3%d1%81%d0%ba%d0%be%d0%b9/</t>
  </si>
  <si>
    <t>http://www.minfin-altai.ru/about/info/news/2411/</t>
  </si>
  <si>
    <t>http://минфинрб.рф/</t>
  </si>
  <si>
    <t>http://www.minfinrb.ru/news/741/</t>
  </si>
  <si>
    <t>http://openbudget.kamgov.ru</t>
  </si>
  <si>
    <t>http://openbudget.sakhminfin.ru/Show/Content/33</t>
  </si>
  <si>
    <t>https://vk.com/budget65</t>
  </si>
  <si>
    <t>http://minfin.krskstate.ru/openbudget/forum</t>
  </si>
  <si>
    <t>https://www.facebook.com/krasfin/</t>
  </si>
  <si>
    <t>http://mf.nnov.ru/index.php?option=com_k2&amp;view=item&amp;layout=item&amp;id=385&amp;Itemid=437</t>
  </si>
  <si>
    <t>Опрос по бюджету и публичным слушаниям</t>
  </si>
  <si>
    <t>http://admoblkaluga.ru/sub/finan/index.php</t>
  </si>
  <si>
    <t>Считаете ли Вы бюджет Калужской области социально ориентированным?</t>
  </si>
  <si>
    <t>http://admoblkaluga.ru/sub/finan/news/detail.php?ID=210093</t>
  </si>
  <si>
    <t>https://vk.com/public128675525</t>
  </si>
  <si>
    <t>https://twitter.com/MinfinKO</t>
  </si>
  <si>
    <t>https://www.facebook.com/%D0%9C%D0%B8%D0%BD%D0%B8%D1%81%D1%82%D0%B5%D1%80%D1%81%D1%82%D0%B2%D0%BE-%D1%84%D0%B8%D0%BD%D0%B0%D0%BD%D1%81%D0%BE%D0%B2-%D0%9A%D0%B0%D0%BB%D1%83%D0%B6%D1%81%D0%BA%D0%BE%D0%B9-%D0%BE%D0%B1%D0%BB%D0%B0%D1%81%D1%82%D0%B8-547640568754080/</t>
  </si>
  <si>
    <t>http://www.admoblkaluga.ru/sub/evaluationNPA/evaluation/finish.php</t>
  </si>
  <si>
    <t>https://www.facebook.com/profile.php?id=100013336567425&amp;fref=ts</t>
  </si>
  <si>
    <t>Facebook, в июле нет сообщений</t>
  </si>
  <si>
    <t>http://www.novkfo.ru/%D0%BE%D0%B1%D1%81%D1%83%D0%B6%D0%B4%D0%B5%D0%BD%D0%B8%D0%B5_%D0%BF%D1%80%D0%BE%D0%B5%D0%BA%D1%82%D0%BE%D0%B2_%D0%BD%D0%BF%D0%B0_%D0%B2_%D1%86%D0%B5%D0%BB%D1%8F%D1%85_%D0%BE%D0%B1%D1%89%D0%B5%D1%81%D1%82%D0%B2%D0%B5%D0%BD%D0%BD%D0%BE%D0%B3%D0%BE_%D0%BA%D0%BE%D0%BD%D1%82%D1%80%D0%BE%D0%BB%D1%8F/</t>
  </si>
  <si>
    <t>Какие статьи расходов, по Вашему мнению, могут быть сокращены, в пользу сохранения или увеличения других статей расходов, при формировании окружного бюджета в условиях бюджетных ограничений?</t>
  </si>
  <si>
    <t>http://forcitizens.ru/index.php/oprosy</t>
  </si>
  <si>
    <t>http://forcitizens.ru/</t>
  </si>
  <si>
    <t>Какие расходы бюджета Чеченской Республики, по Вашему мнению, являются наиболее приоритетными в 2017 году?, Хотели бы Вы принимать более широкое участие в процессе формирования бюджета Чеченской Республики на очередной финансовый год?</t>
  </si>
  <si>
    <t>30.09, 01.07</t>
  </si>
  <si>
    <t>30.10, 01.11</t>
  </si>
  <si>
    <t>https://vk.com/depfin44</t>
  </si>
  <si>
    <t>http://dfko.forum2x2.ru/</t>
  </si>
  <si>
    <t>http://minfin.rkomi.ru/page/8208/</t>
  </si>
  <si>
    <t>Форум в стиле вопрос-ответ, в письме пишут что было задано 10 вопрос, но их увидеть невозможно</t>
  </si>
  <si>
    <t>http://minfinkubani.ru/legal_acts/projects_normative.php</t>
  </si>
  <si>
    <t>К2 поиск</t>
  </si>
  <si>
    <t>К3 сроки</t>
  </si>
  <si>
    <t>Мониторинг и оценка показателя проведены в период с 15 августа по 26 октября 2016 года.</t>
  </si>
  <si>
    <t>Мониторинг и оценка показателя проведены в период с 1 сентября по 26 октября 2016 года.</t>
  </si>
  <si>
    <t>Что бы Вы хотели знать о бюджете и др.</t>
  </si>
  <si>
    <t xml:space="preserve">Опрос не в он-лайн </t>
  </si>
  <si>
    <t>Завершен (условно)</t>
  </si>
  <si>
    <t>Опрос не завершен по состоянию на 01.10.2016 г., даты начала и завершения опроса не указаны.</t>
  </si>
  <si>
    <t>http://budget.mos.ru/2500</t>
  </si>
  <si>
    <t>История бюджета города Москвы во второй половине XX – начале ХХI века</t>
  </si>
  <si>
    <t>Возможность голосования не закрыта по состоянию на 24.10.2016 г.</t>
  </si>
  <si>
    <t>О бюджете, финансовая грамотность</t>
  </si>
  <si>
    <t>http://www.df35.ru/index.php?option=com_content&amp;view=category&amp;id=262&amp;Itemid=239</t>
  </si>
  <si>
    <t>Даты начала и завершения опросов не указаны.</t>
  </si>
  <si>
    <t>http://budget.lenobl.ru/new/takepart/vote/; https://vk.com/lenobl?w=wall-35252295_7699</t>
  </si>
  <si>
    <t xml:space="preserve">Сведения о проведении опроса в соцсети не содержатся на сайте, где публикуются бюджетные данные. </t>
  </si>
  <si>
    <t>Формирование республиканского бюджета Республики Адыгея  на 2017 год и на плановый период  2018 и  2019 годов</t>
  </si>
  <si>
    <t>Об открытом бюджете Республики Крым</t>
  </si>
  <si>
    <t>Презентация</t>
  </si>
  <si>
    <t>http://www.minfin.donland.ru/pages/i/11563</t>
  </si>
  <si>
    <t>После завершения опросов данные о дате начала и дате завершения их проведения отсутствуют.</t>
  </si>
  <si>
    <t>По финансово-бюджетной тематике за 3 квартал 2016 года.</t>
  </si>
  <si>
    <t xml:space="preserve">Даты начала и завершения опроса не указаны. Результаты в открытом доступе отсутствуют. </t>
  </si>
  <si>
    <t>Опросы по состоянию на 01.10.2016 г. не завершены.</t>
  </si>
  <si>
    <t>Ознакомились ли Вы с Бюджетом для граждан (годовой отчет об исполнении бюджета) за 2015 год? и еще 3 опроса</t>
  </si>
  <si>
    <t>О бюджетном калькуляторе и еще 2 вопроса</t>
  </si>
  <si>
    <t>По факту завершен после указанного срока.</t>
  </si>
  <si>
    <t>http://finance.pnzreg.ru/rezultatyoprosov</t>
  </si>
  <si>
    <t>http://ufo.ulntc.ru/(действующий); http://ufo.ulntc.ru/index.php?mgf=budget/open_budget</t>
  </si>
  <si>
    <t>Даты начала и завершения опроса не указаны. Отсутствуют сведения о количестве участников опроса (указаны только относительные величины). Опрос по состоянию на 24.10.2016 г. не завершен.</t>
  </si>
  <si>
    <t>Какие формы общественного обсуждения бюджета Вы считаете наиболее удобными?</t>
  </si>
  <si>
    <t>Количество участников опроса менее 100 чел.</t>
  </si>
  <si>
    <t>Не указано общее количество участников опроса.</t>
  </si>
  <si>
    <t>Даты начала и завершения опроса не указаны. Опрос по состоянию на 01.10.2016 г. не завершен.</t>
  </si>
  <si>
    <t>Даты начала и завершения опроса не указаны. Количество участников опроса менее 100 чел.</t>
  </si>
  <si>
    <t>Какие способы увеличения доходов бюджета Вы считаете наиболее приемлемыми и эффективными? И еще 2 опроса</t>
  </si>
  <si>
    <t>Как Вы думаете, за счет чего можно увеличить доходную часть бюджета? и еще 4 вопроса</t>
  </si>
  <si>
    <t>Какой формат информации о бюджете для Вас является наиболее удобным?</t>
  </si>
  <si>
    <t>Даты начала и завершения опросов не указаны. Результаты обновляются ежемесячно.</t>
  </si>
  <si>
    <r>
      <t xml:space="preserve">По состоянию на 25.10.2016 г. опубликован </t>
    </r>
    <r>
      <rPr>
        <b/>
        <sz val="9"/>
        <rFont val="Times New Roman"/>
        <family val="1"/>
      </rPr>
      <t>проект</t>
    </r>
    <r>
      <rPr>
        <sz val="9"/>
        <rFont val="Times New Roman"/>
        <family val="1"/>
      </rPr>
      <t xml:space="preserve"> плана работы Общественного совета на 2016 год.</t>
    </r>
  </si>
  <si>
    <t>Только дата</t>
  </si>
  <si>
    <t>Нет данных о создании Общественного совета</t>
  </si>
  <si>
    <t>Применен понижающий коэффициент за затрудненный поиск, так как наименование раздела не соответствует содержанию (в разделе "Пресс-центр").</t>
  </si>
  <si>
    <t>Применен понижающий коэффициент за затрудненный поиск, так как на сайте, где публикуются бюджетные данные (страница финансового органа) сведения опубликованы частично. В полном объеме сведения о деятельности Общественного совета опубликованы на портале "Народное Правительство Ярославской области", ссылка со страницы финансового органа отсутствует.</t>
  </si>
  <si>
    <t>Отсутствуют сведения о месте работы или социальном статусе 1 члена общественного совета (позиционируется как эксперт Минфина Архангельской области).</t>
  </si>
  <si>
    <t>2 заседания, 1 заочное голосование</t>
  </si>
  <si>
    <t>http://minfin.kalmregion.ru/deyatelnost/obshchestvennyy-sovet/; http://10.r08.z8.ru/index.php?option=com_content&amp;view=article&amp;id=70&amp;Itemid=66</t>
  </si>
  <si>
    <t>Сведения доступны только на старой версии сайта.</t>
  </si>
  <si>
    <t>Нет данных (ограничены)</t>
  </si>
  <si>
    <t>В составе Общественного совета Первый заместитель Председателя Законодательного Собрания  Ростовской  области; в соответствии  с Законом Ростовской области от 26 июля 2005 г. N 345-ЗС указанная должность отнесена к государственным должностям Ростовской области.</t>
  </si>
  <si>
    <t>Нет (отсутствуют сведения о месте работы или социальный статусе членов совета)</t>
  </si>
  <si>
    <t>Нет (отсутствуют сведения о месте работы отдельных членов Общественного совета)</t>
  </si>
  <si>
    <t>Нет (отсутствуют сведения о месте работы или социальный статусе отдельных членов совета)</t>
  </si>
  <si>
    <t>В составе Общественного совета начальник отдела Минфина республики, в соответствии с Указом Главы Республики Северная Осетия-Алания от 14 августа 2006 г. N 157 указанная должность отнесена к главной группе должностей государственной гражданской службы республики, категория "руководители". Применен понижающий коэффициент за затрудненный поиск, так как сведения опубликованы только на старой версии сайта, в подразделе "Важная информация" (наименование не соответствует содержанию).</t>
  </si>
  <si>
    <t>Не соблюдены ограничения, установленные законодательством к составу общественного совета. Не опубликован план работы совета на 2016 год.</t>
  </si>
  <si>
    <t>http://minfin-samara.ru/ekspertno-konsultativnyj-sovet-obshh/#</t>
  </si>
  <si>
    <t>http://www.mfrno-a.ru; http://old.mfrno-a.ru/ (на старой версии сайта)</t>
  </si>
  <si>
    <t>Нет (отсутствуют сведения о месте работы или социальный статусе членов совета нового состава)</t>
  </si>
  <si>
    <t>Отсутствуют сведения о месте работы или социальном статусе 1 члена общественного совета (все, что о нем  сообщается, - имеет большой опыт работы на государственной службе в области контроля за расходованием бюджетных средств).</t>
  </si>
  <si>
    <t>Отсутствуют сведения о месте работы или социальном статусе 3 членов общественного совета (все, что о них сообщается, - ветераны труда).</t>
  </si>
  <si>
    <t>http://www.mfnso.nso.ru/page/2198</t>
  </si>
  <si>
    <t>http://www.findep.org/posts/rasporyajenie-departament-finansov-tomskoy-oblasti-ot-14-03-2016-g-11-10-r-ob-utverjdenii-polojeniya-ob-obshestvennom-sovete-pri-departamente-finansov-tomskoy-oblasti.html</t>
  </si>
  <si>
    <t>Регламент найден только с использованием функции поиска</t>
  </si>
  <si>
    <t>В составе совета - заместитель начальника отдела Министерства финансов края, в соответствии с Законом Камчатского края от 20 ноября 2013 г. N 343 указанная должность является должностью государственной гражданской службы в министерствах Камчатского края, отнесена к должностям категории "руководители", высшая группа должностей.</t>
  </si>
  <si>
    <t>Протокол от 10.08.2016 г. не загружается</t>
  </si>
  <si>
    <t>Да (в протоколе от 28.03.2016 г.)</t>
  </si>
  <si>
    <t>Да (в протоколе от 01.07.2016 г.)</t>
  </si>
  <si>
    <t>Да (в протоколе от 19.02.2016 г.)</t>
  </si>
  <si>
    <t>Да (в протоколе от  18.02.2016 г.)</t>
  </si>
  <si>
    <t>http://adm.rkursk.ru/index.php?id=1635&amp;mat_id=59229</t>
  </si>
  <si>
    <t>Применен понижающий коэффициент за затрудненный поиск, так как регламент опубликован в составе материалов "Протокольные решения и планы Общественного совета на 2013-2015 гг.".</t>
  </si>
  <si>
    <t>Отсутствуют сведения о месте работы или социальном статусе 1 члена общественного совета (все, что о не  сообщается, - заслуженный экономист РФ, почетный гражданин Ивановской области). Применен понижающий коэффициент за затрудненный поиск, так как план работы на 2016 год опубликован в составе протокола.</t>
  </si>
  <si>
    <t>Применен понижающий коэффициент за затрудненный поиск, так как план работы на 2016 год опубликован в составе протокола.</t>
  </si>
  <si>
    <t>Применен понижающий коэффициент за затрудненный поиск, так как план работы на 2016 год опубликован в составе материалов от 23.12.2015 г.).</t>
  </si>
  <si>
    <t xml:space="preserve">Результаты опросов должны использоваться для принятия решений по бюджетным вопросам. В данном случае не ясно, каким образом можно использовать результаты. </t>
  </si>
  <si>
    <t>Какую валюту вы считаете самой надежной?</t>
  </si>
  <si>
    <t>Направление вопросов (обращений)</t>
  </si>
  <si>
    <t>Комментарий</t>
  </si>
  <si>
    <t>Органы власти и местного самоуправления</t>
  </si>
  <si>
    <t xml:space="preserve">Мероприятие не является общественным обсуждением, его участники - представители органов власти и местного самоуправления. </t>
  </si>
  <si>
    <t>Обсуждение государственной программы Республики Карелия «Эффективное управление региональными и муниципальными финансами в Республике Карелия».</t>
  </si>
  <si>
    <t>http://minfin.karelia.ru/meroprijatija/; http://minfin.karelia.ru/priglashaem-prinjat-uchastie-v-obsuzhdenii-voprosov-sovershenstvovanija-gosudarstvennoj-programmy-effektivnoe-upravlenie-regional-nymi-i-municipal-nymi-finansami-v-respublike-karelija/</t>
  </si>
  <si>
    <t>Проект приказа Министерства финансов Республики Коми «Об утверждении Положения о конкурсе проектов по представлению бюджета для граждан»</t>
  </si>
  <si>
    <t>Обсуждение не состоялось.</t>
  </si>
  <si>
    <t>Новации в региональном налоговом законодательстве, стимулирующие развитие новых производств.</t>
  </si>
  <si>
    <t>Обсуждение структуры и содержания брошюры «Бюджет для граждан» к проекту закона Удмуртской Республики «О бюджете Удмуртской Республики на 2017 год и на плановый период 2018 и 2019 годов»</t>
  </si>
  <si>
    <t>Не определена</t>
  </si>
  <si>
    <t>Обсуждение проекта постановления КМ ЧР «О внесении изменений в государственную программу Чувашской Республики «Управление общественными финансами и государственным долгом Чувашской Республики»</t>
  </si>
  <si>
    <t>Предложения и рекомендации по проекту</t>
  </si>
  <si>
    <t>Обсуждение вопросов обеспечения поэтапного доступа социально ориентированных некоммерческих организаций, осуществляющих деятельность в социальной сфере, к бюджетным средствам.</t>
  </si>
  <si>
    <t xml:space="preserve">Не определена </t>
  </si>
  <si>
    <t>Обсуждение  проекта Закона Республики Алтай «О внесении изменений в Закон Республики Алтай «О бюджетном процессе в  Республике Алтай»</t>
  </si>
  <si>
    <t>О преимуществах и недостатках стратегического планирования бюджета (трехлетний бюджет)</t>
  </si>
  <si>
    <t>Обсуждение: 1) Концепции формирования межбюджетных отношений в Воронежской области на 2017 год и на плановый период 2018 и 2019 годов; 2) проекта изменений в государственную программу Воронежской области «Управление государственными финансами, создание условий для эффективного и ответственного управления муниципальными финансами, повышение устойчивости бюджетов муниципальных образований Воронежской области».</t>
  </si>
  <si>
    <t xml:space="preserve">Проекты актов предложены для независимой экспертизы (не является общественным обсуждением). </t>
  </si>
  <si>
    <t>Нет сведений о ходе обсуждения по существу вопроса. Какие конкретно вопросы обсуждены с общественностью? На основании чего приняты решения? В чем смысл состоявшегося обсуждения?</t>
  </si>
  <si>
    <t>Трехлетнее бюджетное планирование является требованием федерального законодательства, поэтому решение, сформулированное в протоколе, не имеет смысла. Общественное обсуждение основных направлений бюджетной политики в рамках данного показателя не оценивается, предусмотрен отдельный вопрос в анкете (15.1).</t>
  </si>
  <si>
    <t>Проекты актов для независимой экспертизы.</t>
  </si>
  <si>
    <t>https://ogs.khabkrai.ru/Narodnaya-programma/Obsuzhdenie-proekta-quot-Narodnoj-programmy-quot-</t>
  </si>
  <si>
    <t>Бюджетная тематика не выделена. Нет итогов обсуждения.</t>
  </si>
  <si>
    <t>Специализированнавя площадка</t>
  </si>
  <si>
    <t>Применен понижающий коэффициент за затрудненный поиск, так как на сайте Департамента финансов области, Народный бюджет Костромской области информации о форуме нет. Непонятно, как узнать о его существовании.</t>
  </si>
  <si>
    <t>Регистрация и вход на форум невозможны.</t>
  </si>
  <si>
    <t>http://minfin-samara.ru/forums/forum/new-forum/</t>
  </si>
  <si>
    <t>https://vk.com/public122364041</t>
  </si>
  <si>
    <t>Отсутствуют сообщения в III квартале.</t>
  </si>
  <si>
    <t>Отсутствуют сообщения в августе.</t>
  </si>
  <si>
    <t>https://vk.com/df.ivanovoobl</t>
  </si>
  <si>
    <t>ВКонтакте - отсутствуют сведения в июле; Facebook не поддерживается с 2014 года.</t>
  </si>
  <si>
    <t>Сайт финоргана или страница для публикации бюджетных данных на сайте исполнительных органов</t>
  </si>
  <si>
    <t>Специализированный портал</t>
  </si>
  <si>
    <t>нет</t>
  </si>
  <si>
    <t>http://www.admoblkaluga.ru/sub/finan/; http://www.admoblkaluga.ru/main/work/finances/</t>
  </si>
  <si>
    <t>http://dvinaland.ru/budget; http://dvinaland.ru/gov/-h3ffy732</t>
  </si>
  <si>
    <t>http://novkfo.ru/</t>
  </si>
  <si>
    <t>http://www.minfin01-maykop.ru/Menu/Page/1</t>
  </si>
  <si>
    <t>http://minfin.kalmregion.ru/; http://10.r08.z8.ru/ (предыдущая версия сайта)</t>
  </si>
  <si>
    <t>http://minfin.rk.gov.ru/</t>
  </si>
  <si>
    <t>http://www.minfinkubani.ru/</t>
  </si>
  <si>
    <t>http://sevastopol.gov.ru/</t>
  </si>
  <si>
    <t>http://portal.minfinrd.ru/Menu/Page/1 не загружается</t>
  </si>
  <si>
    <t>http://mfrno-a.ru/</t>
  </si>
  <si>
    <t>http://chechnya.ifinmon.ru/</t>
  </si>
  <si>
    <t>http://www.mfsk.ru/</t>
  </si>
  <si>
    <t>http://openbudsk.ru/</t>
  </si>
  <si>
    <t>https://minfin.bashkortostan.ru/presscenter/news/</t>
  </si>
  <si>
    <t>http://budget.cap.ru/Menu/Page/1; http://budget.cap.ru/Menu/Page/176</t>
  </si>
  <si>
    <t xml:space="preserve">http://mf.nnov.ru:8025/ </t>
  </si>
  <si>
    <t>http://budget.orb.ru/</t>
  </si>
  <si>
    <t>http://finupr.kurganobl.ru/#</t>
  </si>
  <si>
    <t>http://admtyumen.ru/ogv_ru/finance/finance/bugjet.htm; http://admtyumen.ru/ogv_ru/gov/administrative/finance_department/general_information/more.htm?id=10293778@cmsArticle</t>
  </si>
  <si>
    <t>http://www.yamalfin.ru/index.php</t>
  </si>
  <si>
    <t>http://minfinrb.ru/</t>
  </si>
  <si>
    <t>http://www.minfintuva.ru/old/</t>
  </si>
  <si>
    <t>http://budget17.ru/# (не актуализируется)</t>
  </si>
  <si>
    <t>http://r-19.ru/authorities/ministry-of-finance-of-the-republic-of-khakassia/common/gosudarstvennye-finansy-respubliki-khakasiya/</t>
  </si>
  <si>
    <t>http://gfu.ru/</t>
  </si>
  <si>
    <t>http://mf.omskportal.ru/</t>
  </si>
  <si>
    <t>http://open.findep.org/ - не загружается</t>
  </si>
  <si>
    <t>https://minfin.sakha.gov.ru/</t>
  </si>
  <si>
    <t>https://minfin.khabkrai.ru/civils/Menu/Page/1</t>
  </si>
  <si>
    <t>http://www.fin.amurobl.ru/; http://www.amurobl.ru/wps/portal/Main/gov/iogv/ministry/fin/!ut/p/c5/04_SB8K8xLLM9MSSzPy8xBz9CP0os3gTAwN_RydDRwN_d3MDA09HHxfLEBdDYwM3A30v_aj0nPwkoEo_j_zcVP2C7EBFABA6iyY!/dl3/d3/L2dBISEvZ0FBIS9nQSEh/</t>
  </si>
  <si>
    <t>http://iis.minfin.49gov.ru/ebudget/Menu/Page/1</t>
  </si>
  <si>
    <t>http://www.eao.ru/isp-vlast/finansovoe-upravlenie-pravitelstva/</t>
  </si>
  <si>
    <t>http://nb44.ru/ (не актуализируется с 2014 г.)</t>
  </si>
  <si>
    <t>http://www.finsmol.ru/</t>
  </si>
  <si>
    <t>ВКонтакте, Twitter - нет сообщений в июле и сентябре; Facebook - нет сообщений в III квартале 2016 г.</t>
  </si>
  <si>
    <t>Отсутствуют сообщения в июле</t>
  </si>
  <si>
    <t xml:space="preserve"> Facebook - несистематически, в сентябре нет сообщений.</t>
  </si>
  <si>
    <t>Twitter в III квартале 2016 г. не использовался.</t>
  </si>
  <si>
    <t>В целях оценки показателя учитывается страница финоргана.</t>
  </si>
  <si>
    <t>Отсутствуют сообщения в августе</t>
  </si>
  <si>
    <t>Страница создана 21 сентября 2016 г.</t>
  </si>
  <si>
    <t>Страница создана 20.10.2016 г.</t>
  </si>
  <si>
    <t>Страницы созданы 12.09.2016 г.</t>
  </si>
  <si>
    <t>Twitter - обсуждения в III квартале 2016 г. нет, Facebook - страница не открывается.</t>
  </si>
  <si>
    <t>Кнопки не активны</t>
  </si>
  <si>
    <t>Действие учетной записи приостановлено</t>
  </si>
  <si>
    <t>Мониторинг и оценка показателя проведены в период с 15 сентября по 27 октября 2016 года.</t>
  </si>
  <si>
    <t>Совещание</t>
  </si>
  <si>
    <t>Органы власти с привлечением экспертов</t>
  </si>
  <si>
    <t>Оценка регулирующего воздействия, данная исполнительным органом власти, не является общественным обсуждением.</t>
  </si>
  <si>
    <t>Формат мероприятия не является общественным обсуждением. Какие конкретно вопросы обсуждались с общественностью? В чем их общественная значимость? Какие решения приняты по результатом состоявшегося обсуждения?</t>
  </si>
  <si>
    <t>Мероприятие не является общественным обсуждением, проведено совещание представителей власти с приглашением 3 экспертов.</t>
  </si>
  <si>
    <t>Совещание с приглашением индивидуальных предпринимателей</t>
  </si>
  <si>
    <t>Ответы на вопросы анкеты</t>
  </si>
  <si>
    <t>В чем заключается общественная значимость вынесенного на обсуждение вопроса (в контексте общественного контроля)? Применен понижающий коэффициент за затрудненный поиск, так как сведения опубликованы в разделе "Независимая антикоррупционная экспертиза" (в связи с чем мероприятие не было учтено в рамках 2 этапа). Приглашение к участию в обсуждении в явном виде не сформулировано.</t>
  </si>
  <si>
    <t>Нет сведений о составе участников (какое представительство индивидуальных предпринимателей среди чиновников?). Нет сведений о ходе обсуждения по существу вопроса. Какие конкретно вопросы обсуждены с общественностью? На основании чего принято решение?</t>
  </si>
  <si>
    <t>Формат не является обсуждением. Представлена информация о том, что направлены ответы на вопросы анкеты, которые прокомментировал финорган. В чем общественная значимость вынесенного на обсуждение вопроса (в контексте общественного контроля)?</t>
  </si>
  <si>
    <t>Формат не является обсуждением. Отсутствует итоговый документ (протокол).</t>
  </si>
  <si>
    <t>Не ясно, в чем заключается общественная значимость вынесенного на обсуждение вопроса. На основании чего принято решение?</t>
  </si>
  <si>
    <t>Какие расходы при планировании областного бюджета на 2017 год непременно нужно учесть в областном бюджете, а от каких можно отказаться?</t>
  </si>
  <si>
    <t>Формат не является обсуждением: заданы вопросы, на них даны ответы. Какой вопрос обсуждался? Какие решения приняты? Протокол не подписан.</t>
  </si>
  <si>
    <t>в период с 15 августа по 27 октября 2016 года</t>
  </si>
  <si>
    <t>Тема опроса не имеет отношения к решениям по бюджетным вопросам. Не указаны дата начала и завершения опроса. Опрос действующий. Количество участников менее 100 чел.</t>
  </si>
  <si>
    <t>более 10</t>
  </si>
  <si>
    <t>http://budget.mos.ru:81/forum/</t>
  </si>
  <si>
    <t>Портал "Открытый бюджет города Москвы"</t>
  </si>
  <si>
    <t>г.Москва *</t>
  </si>
  <si>
    <t>* Оценка показателя уточнена.</t>
  </si>
  <si>
    <t>г.Санкт-Петербург *</t>
  </si>
  <si>
    <t>Участие молодежи в проекте по инициативному бюджетированию в Санкт-Петербурге</t>
  </si>
  <si>
    <t>http://fincom.spb.ru/cf/activity/opendata/budget_for_people/contact/results.htm</t>
  </si>
  <si>
    <t>Общественные слушания в очной форме</t>
  </si>
  <si>
    <t>Студенты</t>
  </si>
  <si>
    <r>
      <t xml:space="preserve">Рейтинг субъектов Российской Федерации по разделу 12 "Общественное участие (III квартал 2016 года)" </t>
    </r>
    <r>
      <rPr>
        <sz val="10"/>
        <color indexed="8"/>
        <rFont val="Times New Roman"/>
        <family val="1"/>
      </rPr>
      <t>(группировка по набранному количеству баллов)</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</si>
</sst>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FC19]dd\ mmmm\ yyyy\ &quot;г.&quot;"/>
  </numFmts>
  <fonts count="83">
    <font>
      <sz val="11"/>
      <color theme="1"/>
      <name val="Calibri"/>
      <family val="2"/>
    </font>
    <font>
      <sz val="11"/>
      <color indexed="8"/>
      <name val="Calibri"/>
      <family val="2"/>
    </font>
    <font>
      <sz val="8"/>
      <name val="Times New Roman"/>
      <family val="1"/>
    </font>
    <font>
      <sz val="10"/>
      <name val="Arial Cyr"/>
      <family val="0"/>
    </font>
    <font>
      <sz val="10"/>
      <name val="Courier New Cyr"/>
      <family val="0"/>
    </font>
    <font>
      <b/>
      <sz val="9"/>
      <name val="Times New Roman"/>
      <family val="1"/>
    </font>
    <font>
      <i/>
      <sz val="9"/>
      <name val="Times New Roman"/>
      <family val="1"/>
    </font>
    <font>
      <b/>
      <sz val="10"/>
      <name val="Times New Roman"/>
      <family val="1"/>
    </font>
    <font>
      <sz val="9"/>
      <name val="Times New Roman"/>
      <family val="1"/>
    </font>
    <font>
      <b/>
      <i/>
      <sz val="9"/>
      <name val="Times New Roman"/>
      <family val="1"/>
    </font>
    <font>
      <sz val="9"/>
      <color indexed="8"/>
      <name val="Times New Roman"/>
      <family val="1"/>
    </font>
    <font>
      <i/>
      <sz val="9"/>
      <color indexed="8"/>
      <name val="Times New Roman"/>
      <family val="1"/>
    </font>
    <font>
      <sz val="10"/>
      <name val="Times New Roman"/>
      <family val="1"/>
    </font>
    <font>
      <sz val="10"/>
      <color indexed="8"/>
      <name val="Times New Roman"/>
      <family val="1"/>
    </font>
    <font>
      <sz val="7"/>
      <color indexed="8"/>
      <name val="Times New Roman"/>
      <family val="1"/>
    </font>
    <font>
      <i/>
      <sz val="7"/>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b/>
      <sz val="8"/>
      <color indexed="8"/>
      <name val="Calibri"/>
      <family val="2"/>
    </font>
    <font>
      <b/>
      <sz val="9"/>
      <color indexed="8"/>
      <name val="Times New Roman"/>
      <family val="1"/>
    </font>
    <font>
      <sz val="8"/>
      <color indexed="8"/>
      <name val="Times New Roman"/>
      <family val="1"/>
    </font>
    <font>
      <sz val="8"/>
      <name val="Calibri"/>
      <family val="2"/>
    </font>
    <font>
      <sz val="10"/>
      <color indexed="8"/>
      <name val="Calibri"/>
      <family val="2"/>
    </font>
    <font>
      <b/>
      <sz val="10"/>
      <color indexed="8"/>
      <name val="Calibri"/>
      <family val="2"/>
    </font>
    <font>
      <sz val="9"/>
      <color indexed="8"/>
      <name val="Symbol"/>
      <family val="1"/>
    </font>
    <font>
      <sz val="11"/>
      <name val="Calibri"/>
      <family val="2"/>
    </font>
    <font>
      <b/>
      <sz val="10"/>
      <color indexed="8"/>
      <name val="Times New Roman"/>
      <family val="1"/>
    </font>
    <font>
      <b/>
      <sz val="9"/>
      <color indexed="8"/>
      <name val="Calibri"/>
      <family val="2"/>
    </font>
    <font>
      <i/>
      <sz val="11"/>
      <color indexed="8"/>
      <name val="Calibri"/>
      <family val="2"/>
    </font>
    <font>
      <sz val="9"/>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8"/>
      <color theme="1"/>
      <name val="Calibri"/>
      <family val="2"/>
    </font>
    <font>
      <b/>
      <sz val="8"/>
      <color theme="1"/>
      <name val="Calibri"/>
      <family val="2"/>
    </font>
    <font>
      <sz val="11"/>
      <color rgb="FFC00000"/>
      <name val="Calibri"/>
      <family val="2"/>
    </font>
    <font>
      <sz val="9"/>
      <color theme="1"/>
      <name val="Times New Roman"/>
      <family val="1"/>
    </font>
    <font>
      <i/>
      <sz val="9"/>
      <color theme="1"/>
      <name val="Times New Roman"/>
      <family val="1"/>
    </font>
    <font>
      <b/>
      <sz val="9"/>
      <color theme="1"/>
      <name val="Times New Roman"/>
      <family val="1"/>
    </font>
    <font>
      <sz val="8"/>
      <color theme="1"/>
      <name val="Times New Roman"/>
      <family val="1"/>
    </font>
    <font>
      <sz val="10"/>
      <color theme="1"/>
      <name val="Calibri"/>
      <family val="2"/>
    </font>
    <font>
      <b/>
      <sz val="10"/>
      <color theme="1"/>
      <name val="Calibri"/>
      <family val="2"/>
    </font>
    <font>
      <sz val="9"/>
      <color rgb="FF000000"/>
      <name val="Times New Roman"/>
      <family val="1"/>
    </font>
    <font>
      <sz val="9"/>
      <color theme="1"/>
      <name val="Symbol"/>
      <family val="1"/>
    </font>
    <font>
      <i/>
      <sz val="9"/>
      <color rgb="FF000000"/>
      <name val="Times New Roman"/>
      <family val="1"/>
    </font>
    <font>
      <b/>
      <sz val="10"/>
      <color rgb="FF000000"/>
      <name val="Times New Roman"/>
      <family val="1"/>
    </font>
    <font>
      <b/>
      <sz val="9"/>
      <color rgb="FF000000"/>
      <name val="Times New Roman"/>
      <family val="1"/>
    </font>
    <font>
      <b/>
      <sz val="9"/>
      <color theme="1"/>
      <name val="Calibri"/>
      <family val="2"/>
    </font>
    <font>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7CAAC"/>
        <bgColor indexed="64"/>
      </patternFill>
    </fill>
    <fill>
      <patternFill patternType="solid">
        <fgColor theme="0"/>
        <bgColor indexed="64"/>
      </patternFill>
    </fill>
    <fill>
      <patternFill patternType="solid">
        <fgColor rgb="FFFDE9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A6A6A6"/>
      </left>
      <right style="thin">
        <color rgb="FFA6A6A6"/>
      </right>
      <top style="thin">
        <color rgb="FFA6A6A6"/>
      </top>
      <bottom style="thin">
        <color rgb="FFA6A6A6"/>
      </bottom>
    </border>
    <border>
      <left style="thin">
        <color rgb="FFA6A6A6"/>
      </left>
      <right style="thin">
        <color rgb="FFA6A6A6"/>
      </right>
      <top/>
      <bottom style="thin">
        <color rgb="FFA6A6A6"/>
      </bottom>
    </border>
    <border>
      <left style="thin">
        <color rgb="FFA6A6A6"/>
      </left>
      <right style="thin">
        <color rgb="FFA6A6A6"/>
      </right>
      <top style="thin">
        <color rgb="FFA6A6A6"/>
      </top>
      <bottom/>
    </border>
    <border>
      <left style="thin">
        <color theme="0" tint="-0.3499799966812134"/>
      </left>
      <right style="thin">
        <color theme="0" tint="-0.3499799966812134"/>
      </right>
      <top style="thin">
        <color theme="0" tint="-0.3499799966812134"/>
      </top>
      <bottom style="thin">
        <color theme="0" tint="-0.3499799966812134"/>
      </bottom>
    </border>
    <border>
      <left/>
      <right/>
      <top/>
      <bottom style="thin">
        <color theme="0" tint="-0.3499799966812134"/>
      </bottom>
    </border>
    <border>
      <left style="thin">
        <color rgb="FFA6A6A6"/>
      </left>
      <right style="thin">
        <color rgb="FFA6A6A6"/>
      </right>
      <top/>
      <bottom/>
    </border>
    <border>
      <left style="thin">
        <color theme="0" tint="-0.3499799966812134"/>
      </left>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border>
    <border>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bottom style="thin">
        <color theme="0" tint="-0.3499799966812134"/>
      </bottom>
    </border>
    <border>
      <left style="thin">
        <color rgb="FFA6A6A6"/>
      </left>
      <right/>
      <top/>
      <bottom/>
    </border>
    <border>
      <left/>
      <right style="thin">
        <color rgb="FFA6A6A6"/>
      </right>
      <top/>
      <bottom/>
    </border>
    <border>
      <left/>
      <right/>
      <top style="thin">
        <color theme="0" tint="-0.3499799966812134"/>
      </top>
      <bottom style="thin">
        <color theme="0" tint="-0.3499799966812134"/>
      </bottom>
    </border>
    <border>
      <left style="thin">
        <color rgb="FFA6A6A6"/>
      </left>
      <right/>
      <top/>
      <bottom style="thin">
        <color theme="0" tint="-0.3499799966812134"/>
      </bottom>
    </border>
    <border>
      <left/>
      <right style="thin">
        <color rgb="FFA6A6A6"/>
      </right>
      <top/>
      <bottom style="thin">
        <color theme="0" tint="-0.3499799966812134"/>
      </bottom>
    </border>
    <border>
      <left style="thin">
        <color theme="0" tint="-0.3499799966812134"/>
      </left>
      <right style="thin">
        <color theme="0" tint="-0.3499799966812134"/>
      </right>
      <top/>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right style="thin">
        <color theme="0" tint="-0.3499799966812134"/>
      </right>
      <top/>
      <bottom/>
    </border>
    <border>
      <left style="thin">
        <color theme="0" tint="-0.3499799966812134"/>
      </left>
      <right/>
      <top/>
      <bottom/>
    </border>
    <border>
      <left style="thin">
        <color theme="0" tint="-0.3499799966812134"/>
      </left>
      <right/>
      <top/>
      <bottom style="thin">
        <color theme="0" tint="-0.3499799966812134"/>
      </bottom>
    </border>
    <border>
      <left/>
      <right style="thin">
        <color theme="0" tint="-0.3499799966812134"/>
      </right>
      <top/>
      <bottom style="thin">
        <color theme="0" tint="-0.349979996681213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 fillId="0" borderId="0">
      <alignment/>
      <protection/>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1" fillId="0" borderId="0">
      <alignment/>
      <protection/>
    </xf>
    <xf numFmtId="0" fontId="3" fillId="0" borderId="0">
      <alignment/>
      <protection/>
    </xf>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32" borderId="0" applyNumberFormat="0" applyBorder="0" applyAlignment="0" applyProtection="0"/>
  </cellStyleXfs>
  <cellXfs count="258">
    <xf numFmtId="0" fontId="0" fillId="0" borderId="0" xfId="0" applyFont="1" applyAlignment="1">
      <alignment/>
    </xf>
    <xf numFmtId="0" fontId="66" fillId="0" borderId="0" xfId="0" applyFont="1" applyAlignment="1">
      <alignment/>
    </xf>
    <xf numFmtId="0" fontId="67" fillId="0" borderId="0" xfId="0" applyFont="1" applyAlignment="1">
      <alignment/>
    </xf>
    <xf numFmtId="4" fontId="67" fillId="0" borderId="0" xfId="0" applyNumberFormat="1" applyFont="1" applyAlignment="1">
      <alignment/>
    </xf>
    <xf numFmtId="0" fontId="68" fillId="0" borderId="0" xfId="0" applyFont="1" applyAlignment="1">
      <alignment/>
    </xf>
    <xf numFmtId="4" fontId="68" fillId="0" borderId="0" xfId="0" applyNumberFormat="1" applyFont="1" applyAlignment="1">
      <alignment/>
    </xf>
    <xf numFmtId="0" fontId="69" fillId="0" borderId="0" xfId="0" applyFont="1" applyAlignment="1">
      <alignment/>
    </xf>
    <xf numFmtId="0" fontId="64" fillId="0" borderId="0" xfId="0" applyFont="1" applyAlignment="1">
      <alignment/>
    </xf>
    <xf numFmtId="0" fontId="0" fillId="0" borderId="0" xfId="0" applyFill="1" applyAlignment="1">
      <alignment/>
    </xf>
    <xf numFmtId="0" fontId="52" fillId="0" borderId="0" xfId="43" applyAlignment="1">
      <alignment/>
    </xf>
    <xf numFmtId="0" fontId="67" fillId="0" borderId="0" xfId="0" applyFont="1" applyAlignment="1">
      <alignment/>
    </xf>
    <xf numFmtId="4" fontId="67" fillId="0" borderId="0" xfId="0" applyNumberFormat="1" applyFont="1" applyAlignment="1">
      <alignment/>
    </xf>
    <xf numFmtId="0" fontId="0" fillId="0" borderId="0" xfId="0" applyAlignment="1">
      <alignment/>
    </xf>
    <xf numFmtId="49" fontId="0" fillId="0" borderId="0" xfId="0" applyNumberFormat="1" applyAlignment="1">
      <alignment/>
    </xf>
    <xf numFmtId="0" fontId="64" fillId="0" borderId="0" xfId="0" applyFont="1" applyFill="1" applyAlignment="1">
      <alignment/>
    </xf>
    <xf numFmtId="0" fontId="70" fillId="0" borderId="0" xfId="0" applyFont="1" applyAlignment="1">
      <alignment/>
    </xf>
    <xf numFmtId="0" fontId="70" fillId="0" borderId="10" xfId="0" applyFont="1" applyBorder="1" applyAlignment="1">
      <alignment horizontal="left" vertical="center" wrapText="1" indent="1"/>
    </xf>
    <xf numFmtId="0" fontId="71" fillId="33" borderId="11" xfId="0" applyFont="1" applyFill="1" applyBorder="1" applyAlignment="1">
      <alignment vertical="center" wrapText="1"/>
    </xf>
    <xf numFmtId="0" fontId="72" fillId="33" borderId="12" xfId="0" applyFont="1" applyFill="1" applyBorder="1" applyAlignment="1">
      <alignment vertical="center" wrapText="1"/>
    </xf>
    <xf numFmtId="0" fontId="73" fillId="0" borderId="0" xfId="0" applyFont="1" applyAlignment="1">
      <alignment/>
    </xf>
    <xf numFmtId="0" fontId="69" fillId="0" borderId="0" xfId="0" applyFont="1" applyFill="1" applyAlignment="1">
      <alignment/>
    </xf>
    <xf numFmtId="0" fontId="2" fillId="0" borderId="0" xfId="0" applyFont="1" applyAlignment="1">
      <alignment/>
    </xf>
    <xf numFmtId="0" fontId="38" fillId="0" borderId="0" xfId="0" applyFont="1" applyAlignment="1">
      <alignment/>
    </xf>
    <xf numFmtId="4" fontId="38" fillId="0" borderId="0" xfId="0" applyNumberFormat="1" applyFont="1" applyAlignment="1">
      <alignment/>
    </xf>
    <xf numFmtId="0" fontId="68" fillId="0" borderId="0" xfId="0" applyFont="1" applyAlignment="1">
      <alignment horizontal="left"/>
    </xf>
    <xf numFmtId="4" fontId="68" fillId="0" borderId="0" xfId="0" applyNumberFormat="1" applyFont="1" applyAlignment="1">
      <alignment horizontal="left"/>
    </xf>
    <xf numFmtId="0" fontId="0" fillId="0" borderId="0" xfId="0" applyAlignment="1">
      <alignment/>
    </xf>
    <xf numFmtId="0" fontId="74" fillId="0" borderId="0" xfId="0" applyFont="1" applyAlignment="1">
      <alignment wrapText="1"/>
    </xf>
    <xf numFmtId="0" fontId="74" fillId="0" borderId="0" xfId="0" applyFont="1" applyAlignment="1">
      <alignment horizontal="left" vertical="center" wrapText="1"/>
    </xf>
    <xf numFmtId="0" fontId="5" fillId="34" borderId="13" xfId="0" applyFont="1" applyFill="1" applyBorder="1" applyAlignment="1">
      <alignment horizontal="center" vertical="center" wrapText="1"/>
    </xf>
    <xf numFmtId="0" fontId="75" fillId="0" borderId="0" xfId="0" applyFont="1" applyAlignment="1">
      <alignment wrapText="1"/>
    </xf>
    <xf numFmtId="0" fontId="8" fillId="34" borderId="13" xfId="0" applyFont="1" applyFill="1" applyBorder="1" applyAlignment="1">
      <alignment horizontal="center" vertical="center" wrapText="1"/>
    </xf>
    <xf numFmtId="0" fontId="7" fillId="0" borderId="14" xfId="0" applyFont="1" applyBorder="1" applyAlignment="1">
      <alignment horizontal="left" vertical="center"/>
    </xf>
    <xf numFmtId="0" fontId="7" fillId="0" borderId="0" xfId="0" applyFont="1" applyBorder="1" applyAlignment="1">
      <alignment horizontal="left" vertical="center"/>
    </xf>
    <xf numFmtId="0" fontId="6" fillId="34" borderId="13"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71" fillId="0" borderId="13" xfId="0" applyFont="1" applyBorder="1" applyAlignment="1">
      <alignment horizontal="center" vertical="center" wrapText="1"/>
    </xf>
    <xf numFmtId="0" fontId="5" fillId="13" borderId="13" xfId="0" applyFont="1" applyFill="1" applyBorder="1" applyAlignment="1">
      <alignment vertical="center" wrapText="1"/>
    </xf>
    <xf numFmtId="172" fontId="72" fillId="13" borderId="13" xfId="0" applyNumberFormat="1" applyFont="1" applyFill="1" applyBorder="1" applyAlignment="1">
      <alignment horizontal="center" vertical="center" wrapText="1"/>
    </xf>
    <xf numFmtId="0" fontId="8" fillId="34" borderId="13" xfId="0" applyFont="1" applyFill="1" applyBorder="1" applyAlignment="1">
      <alignment vertical="center" wrapText="1"/>
    </xf>
    <xf numFmtId="0" fontId="5" fillId="34" borderId="13" xfId="0" applyNumberFormat="1" applyFont="1" applyFill="1" applyBorder="1" applyAlignment="1">
      <alignment horizontal="center" vertical="center" wrapText="1"/>
    </xf>
    <xf numFmtId="173" fontId="5" fillId="34" borderId="13" xfId="0" applyNumberFormat="1" applyFont="1" applyFill="1" applyBorder="1" applyAlignment="1">
      <alignment horizontal="center" vertical="center" wrapText="1"/>
    </xf>
    <xf numFmtId="173" fontId="76" fillId="0" borderId="13" xfId="54" applyNumberFormat="1" applyFont="1" applyFill="1" applyBorder="1" applyAlignment="1">
      <alignment horizontal="center" vertical="center" wrapText="1"/>
      <protection/>
    </xf>
    <xf numFmtId="0" fontId="5" fillId="13" borderId="13" xfId="0" applyNumberFormat="1" applyFont="1" applyFill="1" applyBorder="1" applyAlignment="1">
      <alignment horizontal="center" vertical="center" wrapText="1"/>
    </xf>
    <xf numFmtId="173" fontId="5" fillId="13" borderId="13" xfId="0" applyNumberFormat="1" applyFont="1" applyFill="1" applyBorder="1" applyAlignment="1">
      <alignment horizontal="center" vertical="center" wrapText="1"/>
    </xf>
    <xf numFmtId="173" fontId="76" fillId="13" borderId="13" xfId="54" applyNumberFormat="1" applyFont="1" applyFill="1" applyBorder="1" applyAlignment="1">
      <alignment horizontal="center" vertical="center" wrapText="1"/>
      <protection/>
    </xf>
    <xf numFmtId="49" fontId="5" fillId="13" borderId="13" xfId="0" applyNumberFormat="1" applyFont="1" applyFill="1" applyBorder="1" applyAlignment="1">
      <alignment vertical="center" wrapText="1"/>
    </xf>
    <xf numFmtId="0" fontId="5" fillId="13" borderId="13" xfId="0" applyFont="1" applyFill="1" applyBorder="1" applyAlignment="1">
      <alignment horizontal="center" vertical="center" wrapText="1"/>
    </xf>
    <xf numFmtId="172" fontId="5" fillId="34" borderId="13" xfId="0" applyNumberFormat="1" applyFont="1" applyFill="1" applyBorder="1" applyAlignment="1">
      <alignment horizontal="center" vertical="center" wrapText="1"/>
    </xf>
    <xf numFmtId="172" fontId="5" fillId="13" borderId="13" xfId="0" applyNumberFormat="1" applyFont="1" applyFill="1" applyBorder="1" applyAlignment="1">
      <alignment horizontal="center" vertical="center" wrapText="1"/>
    </xf>
    <xf numFmtId="0" fontId="66" fillId="0" borderId="0" xfId="0" applyFont="1" applyAlignment="1">
      <alignment horizontal="left" vertical="top"/>
    </xf>
    <xf numFmtId="0" fontId="76" fillId="0" borderId="10" xfId="0" applyFont="1" applyBorder="1" applyAlignment="1">
      <alignment horizontal="center" vertical="center" wrapText="1"/>
    </xf>
    <xf numFmtId="49" fontId="76" fillId="0" borderId="10" xfId="0" applyNumberFormat="1" applyFont="1" applyBorder="1" applyAlignment="1">
      <alignment horizontal="center" vertical="center" wrapText="1"/>
    </xf>
    <xf numFmtId="0" fontId="76" fillId="35" borderId="12" xfId="0" applyFont="1" applyFill="1" applyBorder="1" applyAlignment="1">
      <alignment vertical="center" wrapText="1"/>
    </xf>
    <xf numFmtId="0" fontId="71" fillId="35" borderId="15" xfId="0" applyFont="1" applyFill="1" applyBorder="1" applyAlignment="1">
      <alignment vertical="center" wrapText="1"/>
    </xf>
    <xf numFmtId="0" fontId="77" fillId="35" borderId="15" xfId="0" applyFont="1" applyFill="1" applyBorder="1" applyAlignment="1">
      <alignment horizontal="left" vertical="center" wrapText="1" indent="1"/>
    </xf>
    <xf numFmtId="0" fontId="78" fillId="35" borderId="15" xfId="0" applyFont="1" applyFill="1" applyBorder="1" applyAlignment="1">
      <alignment horizontal="left" vertical="center" wrapText="1" indent="2"/>
    </xf>
    <xf numFmtId="0" fontId="71" fillId="35" borderId="11" xfId="0" applyFont="1" applyFill="1" applyBorder="1" applyAlignment="1">
      <alignment vertical="center" wrapText="1"/>
    </xf>
    <xf numFmtId="0" fontId="70" fillId="35" borderId="12" xfId="0" applyFont="1" applyFill="1" applyBorder="1" applyAlignment="1">
      <alignment vertical="center" wrapText="1"/>
    </xf>
    <xf numFmtId="0" fontId="66" fillId="0" borderId="0" xfId="0" applyFont="1" applyFill="1" applyAlignment="1">
      <alignment/>
    </xf>
    <xf numFmtId="4" fontId="67" fillId="0" borderId="0" xfId="0" applyNumberFormat="1" applyFont="1" applyAlignment="1">
      <alignment horizontal="center"/>
    </xf>
    <xf numFmtId="0" fontId="67" fillId="0" borderId="0" xfId="0" applyFont="1" applyAlignment="1">
      <alignment horizontal="center"/>
    </xf>
    <xf numFmtId="4" fontId="67" fillId="0" borderId="0" xfId="0" applyNumberFormat="1" applyFont="1" applyAlignment="1">
      <alignment horizontal="left"/>
    </xf>
    <xf numFmtId="0" fontId="67" fillId="0" borderId="0" xfId="0" applyFont="1" applyAlignment="1">
      <alignment horizontal="left"/>
    </xf>
    <xf numFmtId="173" fontId="9" fillId="34" borderId="13" xfId="0" applyNumberFormat="1" applyFont="1" applyFill="1" applyBorder="1" applyAlignment="1">
      <alignment horizontal="center" vertical="center" wrapText="1"/>
    </xf>
    <xf numFmtId="173" fontId="71" fillId="0" borderId="13" xfId="0" applyNumberFormat="1" applyFont="1" applyBorder="1" applyAlignment="1">
      <alignment horizontal="center" vertical="center" wrapText="1"/>
    </xf>
    <xf numFmtId="173" fontId="6" fillId="34" borderId="13" xfId="0" applyNumberFormat="1" applyFont="1" applyFill="1" applyBorder="1" applyAlignment="1">
      <alignment horizontal="center" vertical="center" wrapText="1"/>
    </xf>
    <xf numFmtId="0" fontId="8" fillId="13" borderId="13" xfId="0" applyFont="1" applyFill="1" applyBorder="1" applyAlignment="1">
      <alignment vertical="center" wrapText="1"/>
    </xf>
    <xf numFmtId="173" fontId="8" fillId="34" borderId="13" xfId="0" applyNumberFormat="1" applyFont="1" applyFill="1" applyBorder="1" applyAlignment="1">
      <alignment horizontal="center" vertical="center" wrapText="1"/>
    </xf>
    <xf numFmtId="173" fontId="8" fillId="13" borderId="13" xfId="0" applyNumberFormat="1" applyFont="1" applyFill="1" applyBorder="1" applyAlignment="1">
      <alignment horizontal="center" vertical="center" wrapText="1"/>
    </xf>
    <xf numFmtId="0" fontId="5" fillId="13" borderId="13" xfId="0" applyFont="1" applyFill="1" applyBorder="1" applyAlignment="1">
      <alignment vertical="center"/>
    </xf>
    <xf numFmtId="0" fontId="8" fillId="34" borderId="13" xfId="0" applyFont="1" applyFill="1" applyBorder="1" applyAlignment="1">
      <alignment vertical="center"/>
    </xf>
    <xf numFmtId="0" fontId="8" fillId="13" borderId="13" xfId="0" applyFont="1" applyFill="1" applyBorder="1" applyAlignment="1">
      <alignment horizontal="left" vertical="center"/>
    </xf>
    <xf numFmtId="0" fontId="8" fillId="0" borderId="13" xfId="0" applyFont="1" applyFill="1" applyBorder="1" applyAlignment="1">
      <alignment vertical="center"/>
    </xf>
    <xf numFmtId="0" fontId="5" fillId="13" borderId="13" xfId="0" applyFont="1" applyFill="1" applyBorder="1" applyAlignment="1">
      <alignment horizontal="left" vertical="center" wrapText="1"/>
    </xf>
    <xf numFmtId="172" fontId="5" fillId="13" borderId="13" xfId="0" applyNumberFormat="1" applyFont="1" applyFill="1" applyBorder="1" applyAlignment="1">
      <alignment horizontal="center" vertical="center"/>
    </xf>
    <xf numFmtId="0" fontId="8" fillId="0" borderId="13" xfId="0" applyFont="1" applyFill="1" applyBorder="1" applyAlignment="1">
      <alignment horizontal="left" vertical="center" wrapText="1"/>
    </xf>
    <xf numFmtId="0" fontId="8" fillId="34" borderId="13"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8" fillId="0" borderId="13" xfId="0" applyFont="1" applyFill="1" applyBorder="1" applyAlignment="1">
      <alignment vertical="center" wrapText="1"/>
    </xf>
    <xf numFmtId="0" fontId="5" fillId="0" borderId="13" xfId="0" applyFont="1" applyFill="1" applyBorder="1" applyAlignment="1">
      <alignment horizontal="left" vertical="center"/>
    </xf>
    <xf numFmtId="0" fontId="6" fillId="34" borderId="13" xfId="0" applyFont="1" applyFill="1" applyBorder="1" applyAlignment="1">
      <alignment horizontal="center" wrapText="1"/>
    </xf>
    <xf numFmtId="0" fontId="8" fillId="0" borderId="13" xfId="0" applyFont="1" applyFill="1" applyBorder="1" applyAlignment="1">
      <alignment horizontal="center"/>
    </xf>
    <xf numFmtId="0" fontId="8" fillId="34" borderId="16" xfId="0" applyFont="1" applyFill="1" applyBorder="1" applyAlignment="1">
      <alignment horizontal="left" vertical="center"/>
    </xf>
    <xf numFmtId="0" fontId="8" fillId="0" borderId="17" xfId="0" applyFont="1" applyFill="1" applyBorder="1" applyAlignment="1">
      <alignment horizontal="center" vertical="center"/>
    </xf>
    <xf numFmtId="0" fontId="8" fillId="34" borderId="18" xfId="0" applyFont="1" applyFill="1" applyBorder="1" applyAlignment="1">
      <alignment horizontal="center" vertical="center"/>
    </xf>
    <xf numFmtId="0" fontId="8" fillId="34" borderId="19" xfId="0" applyFont="1" applyFill="1" applyBorder="1" applyAlignment="1">
      <alignment horizontal="center" vertical="center"/>
    </xf>
    <xf numFmtId="0" fontId="8" fillId="0" borderId="0" xfId="0" applyFont="1" applyAlignment="1">
      <alignment/>
    </xf>
    <xf numFmtId="0" fontId="8" fillId="0" borderId="13" xfId="0" applyFont="1" applyFill="1" applyBorder="1" applyAlignment="1">
      <alignment/>
    </xf>
    <xf numFmtId="0" fontId="8" fillId="0" borderId="13" xfId="0" applyFont="1" applyFill="1" applyBorder="1" applyAlignment="1">
      <alignment horizontal="left"/>
    </xf>
    <xf numFmtId="172" fontId="5" fillId="13" borderId="13" xfId="0" applyNumberFormat="1" applyFont="1" applyFill="1" applyBorder="1" applyAlignment="1">
      <alignment horizontal="left" vertical="center"/>
    </xf>
    <xf numFmtId="0" fontId="8" fillId="13" borderId="13" xfId="0" applyFont="1" applyFill="1" applyBorder="1" applyAlignment="1">
      <alignment vertical="center"/>
    </xf>
    <xf numFmtId="0" fontId="5" fillId="34" borderId="13" xfId="0" applyFont="1" applyFill="1" applyBorder="1" applyAlignment="1">
      <alignment horizontal="center" vertical="center" wrapText="1"/>
    </xf>
    <xf numFmtId="0" fontId="8" fillId="34" borderId="13" xfId="0" applyFont="1" applyFill="1" applyBorder="1" applyAlignment="1">
      <alignment horizontal="center"/>
    </xf>
    <xf numFmtId="0" fontId="12" fillId="0" borderId="0" xfId="0" applyFont="1" applyAlignment="1">
      <alignment horizontal="left" vertical="center" wrapText="1"/>
    </xf>
    <xf numFmtId="2" fontId="5" fillId="34" borderId="13" xfId="0" applyNumberFormat="1" applyFont="1" applyFill="1" applyBorder="1" applyAlignment="1">
      <alignment horizontal="center" vertical="center" wrapText="1"/>
    </xf>
    <xf numFmtId="173" fontId="74" fillId="0" borderId="0" xfId="0" applyNumberFormat="1" applyFont="1" applyAlignment="1">
      <alignment wrapText="1"/>
    </xf>
    <xf numFmtId="0" fontId="70" fillId="0" borderId="10" xfId="0" applyFont="1" applyBorder="1" applyAlignment="1">
      <alignment horizontal="center" vertical="center" wrapText="1"/>
    </xf>
    <xf numFmtId="0" fontId="71" fillId="35" borderId="15" xfId="0" applyFont="1" applyFill="1" applyBorder="1" applyAlignment="1">
      <alignment horizontal="left" vertical="center" wrapText="1" indent="2"/>
    </xf>
    <xf numFmtId="0" fontId="0" fillId="0" borderId="0" xfId="0" applyAlignment="1">
      <alignment/>
    </xf>
    <xf numFmtId="0" fontId="69" fillId="0" borderId="0" xfId="0" applyFont="1" applyAlignment="1">
      <alignment/>
    </xf>
    <xf numFmtId="0" fontId="64" fillId="0" borderId="0" xfId="0" applyFont="1" applyAlignment="1">
      <alignment/>
    </xf>
    <xf numFmtId="0" fontId="0" fillId="0" borderId="0" xfId="0" applyFill="1" applyAlignment="1">
      <alignment/>
    </xf>
    <xf numFmtId="0" fontId="64" fillId="0" borderId="0" xfId="0" applyFont="1" applyFill="1" applyAlignment="1">
      <alignment/>
    </xf>
    <xf numFmtId="0" fontId="69" fillId="0" borderId="0" xfId="0" applyFont="1" applyFill="1" applyAlignment="1">
      <alignment/>
    </xf>
    <xf numFmtId="173" fontId="5" fillId="0" borderId="13" xfId="0" applyNumberFormat="1" applyFont="1" applyFill="1" applyBorder="1" applyAlignment="1">
      <alignment horizontal="center" vertical="center"/>
    </xf>
    <xf numFmtId="14" fontId="8" fillId="0" borderId="13" xfId="0" applyNumberFormat="1" applyFont="1" applyBorder="1" applyAlignment="1">
      <alignment horizontal="center" vertical="center"/>
    </xf>
    <xf numFmtId="14" fontId="8" fillId="0" borderId="13" xfId="0" applyNumberFormat="1" applyFont="1" applyFill="1" applyBorder="1" applyAlignment="1">
      <alignment horizontal="center" vertical="center"/>
    </xf>
    <xf numFmtId="0" fontId="8" fillId="0" borderId="13" xfId="0" applyFont="1" applyFill="1" applyBorder="1" applyAlignment="1">
      <alignment horizontal="left" vertical="center"/>
    </xf>
    <xf numFmtId="2" fontId="5" fillId="13" borderId="13" xfId="0" applyNumberFormat="1" applyFont="1" applyFill="1" applyBorder="1" applyAlignment="1">
      <alignment horizontal="left" vertical="center"/>
    </xf>
    <xf numFmtId="173" fontId="5" fillId="13" borderId="13" xfId="0" applyNumberFormat="1" applyFont="1" applyFill="1" applyBorder="1" applyAlignment="1">
      <alignment horizontal="center" vertical="center"/>
    </xf>
    <xf numFmtId="14" fontId="8" fillId="34" borderId="13" xfId="0" applyNumberFormat="1" applyFont="1" applyFill="1" applyBorder="1" applyAlignment="1">
      <alignment horizontal="center" vertical="center"/>
    </xf>
    <xf numFmtId="0" fontId="5" fillId="13" borderId="13" xfId="0" applyFont="1" applyFill="1" applyBorder="1" applyAlignment="1">
      <alignment horizontal="left" vertical="center"/>
    </xf>
    <xf numFmtId="0" fontId="8" fillId="34" borderId="13" xfId="0" applyFont="1" applyFill="1" applyBorder="1" applyAlignment="1">
      <alignment horizontal="left" vertical="center"/>
    </xf>
    <xf numFmtId="0" fontId="8" fillId="34" borderId="13" xfId="0" applyFont="1" applyFill="1" applyBorder="1" applyAlignment="1">
      <alignment horizontal="center" vertical="center"/>
    </xf>
    <xf numFmtId="173" fontId="5" fillId="0" borderId="13" xfId="0" applyNumberFormat="1" applyFont="1" applyBorder="1" applyAlignment="1">
      <alignment horizontal="center" vertical="center"/>
    </xf>
    <xf numFmtId="49" fontId="8" fillId="34" borderId="13" xfId="0" applyNumberFormat="1" applyFont="1" applyFill="1" applyBorder="1" applyAlignment="1">
      <alignment horizontal="left" vertical="center"/>
    </xf>
    <xf numFmtId="49" fontId="8" fillId="0" borderId="13" xfId="0" applyNumberFormat="1" applyFont="1" applyFill="1" applyBorder="1" applyAlignment="1">
      <alignment horizontal="left" vertical="center"/>
    </xf>
    <xf numFmtId="0" fontId="8" fillId="13" borderId="13" xfId="0" applyFont="1" applyFill="1" applyBorder="1" applyAlignment="1">
      <alignment horizontal="center" vertical="center"/>
    </xf>
    <xf numFmtId="49" fontId="5" fillId="13" borderId="13" xfId="0" applyNumberFormat="1" applyFont="1" applyFill="1" applyBorder="1" applyAlignment="1">
      <alignment horizontal="left" vertical="center"/>
    </xf>
    <xf numFmtId="0" fontId="5" fillId="13" borderId="13" xfId="0" applyFont="1" applyFill="1" applyBorder="1" applyAlignment="1">
      <alignment horizontal="center" vertical="center"/>
    </xf>
    <xf numFmtId="0" fontId="8" fillId="0" borderId="13" xfId="0" applyNumberFormat="1" applyFont="1" applyFill="1" applyBorder="1" applyAlignment="1">
      <alignment horizontal="left" vertical="center"/>
    </xf>
    <xf numFmtId="0" fontId="8" fillId="0" borderId="13" xfId="0" applyFont="1" applyBorder="1" applyAlignment="1">
      <alignment horizontal="left" vertical="center"/>
    </xf>
    <xf numFmtId="0" fontId="8" fillId="34" borderId="17"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9" xfId="0" applyFont="1" applyFill="1" applyBorder="1" applyAlignment="1">
      <alignment horizontal="center" vertical="center"/>
    </xf>
    <xf numFmtId="14" fontId="8" fillId="34" borderId="13" xfId="0" applyNumberFormat="1" applyFont="1" applyFill="1" applyBorder="1" applyAlignment="1">
      <alignment horizontal="left" vertical="center"/>
    </xf>
    <xf numFmtId="49" fontId="8" fillId="0" borderId="13" xfId="0" applyNumberFormat="1" applyFont="1" applyFill="1" applyBorder="1" applyAlignment="1">
      <alignment vertical="center"/>
    </xf>
    <xf numFmtId="49" fontId="8" fillId="34" borderId="13" xfId="0" applyNumberFormat="1" applyFont="1" applyFill="1" applyBorder="1" applyAlignment="1">
      <alignment vertical="center"/>
    </xf>
    <xf numFmtId="0" fontId="8" fillId="0" borderId="13" xfId="0" applyFont="1" applyBorder="1" applyAlignment="1">
      <alignment/>
    </xf>
    <xf numFmtId="0" fontId="8" fillId="34" borderId="17" xfId="0" applyFont="1" applyFill="1" applyBorder="1" applyAlignment="1">
      <alignment horizontal="left" vertical="center"/>
    </xf>
    <xf numFmtId="0" fontId="8" fillId="0" borderId="13" xfId="0" applyFont="1" applyFill="1" applyBorder="1" applyAlignment="1">
      <alignment horizontal="center" vertical="center"/>
    </xf>
    <xf numFmtId="0" fontId="8" fillId="0" borderId="13" xfId="0" applyFont="1" applyBorder="1" applyAlignment="1">
      <alignment vertical="center"/>
    </xf>
    <xf numFmtId="14" fontId="5" fillId="13" borderId="13" xfId="0" applyNumberFormat="1" applyFont="1" applyFill="1" applyBorder="1" applyAlignment="1">
      <alignment horizontal="center" vertical="center"/>
    </xf>
    <xf numFmtId="173" fontId="5" fillId="0" borderId="13" xfId="0" applyNumberFormat="1" applyFont="1" applyBorder="1" applyAlignment="1">
      <alignment horizontal="left" vertical="center"/>
    </xf>
    <xf numFmtId="0" fontId="8" fillId="0" borderId="19" xfId="0" applyFont="1" applyFill="1" applyBorder="1" applyAlignment="1">
      <alignment horizontal="left" vertical="center"/>
    </xf>
    <xf numFmtId="0" fontId="8" fillId="0" borderId="13" xfId="0" applyFont="1" applyBorder="1" applyAlignment="1">
      <alignment horizontal="left"/>
    </xf>
    <xf numFmtId="0" fontId="5" fillId="34" borderId="13" xfId="0" applyFont="1" applyFill="1" applyBorder="1" applyAlignment="1">
      <alignment horizontal="center" vertical="center" wrapText="1"/>
    </xf>
    <xf numFmtId="0" fontId="8" fillId="0" borderId="13" xfId="0" applyFont="1" applyBorder="1" applyAlignment="1">
      <alignment horizontal="center" vertical="center"/>
    </xf>
    <xf numFmtId="0" fontId="42" fillId="0" borderId="0" xfId="0" applyFont="1" applyAlignment="1">
      <alignment/>
    </xf>
    <xf numFmtId="0" fontId="8" fillId="0" borderId="13" xfId="43" applyFont="1" applyBorder="1" applyAlignment="1">
      <alignment horizontal="left" vertical="center"/>
    </xf>
    <xf numFmtId="2" fontId="8" fillId="0" borderId="13" xfId="43" applyNumberFormat="1" applyFont="1" applyBorder="1" applyAlignment="1">
      <alignment horizontal="left" vertical="center"/>
    </xf>
    <xf numFmtId="0" fontId="8" fillId="34" borderId="13" xfId="43" applyFont="1" applyFill="1" applyBorder="1" applyAlignment="1">
      <alignment horizontal="left" vertical="center"/>
    </xf>
    <xf numFmtId="0" fontId="8" fillId="0" borderId="13" xfId="43" applyFont="1" applyFill="1" applyBorder="1" applyAlignment="1">
      <alignment horizontal="left" vertical="center"/>
    </xf>
    <xf numFmtId="0" fontId="8" fillId="0" borderId="13" xfId="43" applyFont="1" applyBorder="1" applyAlignment="1">
      <alignment horizontal="left"/>
    </xf>
    <xf numFmtId="2" fontId="8" fillId="0" borderId="13" xfId="43" applyNumberFormat="1" applyFont="1" applyFill="1" applyBorder="1" applyAlignment="1">
      <alignment horizontal="left" vertical="center"/>
    </xf>
    <xf numFmtId="0" fontId="8" fillId="0" borderId="13" xfId="0" applyFont="1" applyBorder="1" applyAlignment="1">
      <alignment horizontal="center" vertical="center" wrapText="1"/>
    </xf>
    <xf numFmtId="0" fontId="5" fillId="34" borderId="13" xfId="0" applyFont="1" applyFill="1" applyBorder="1" applyAlignment="1">
      <alignment horizontal="center" vertical="center" wrapText="1"/>
    </xf>
    <xf numFmtId="0" fontId="5" fillId="0" borderId="13" xfId="0" applyFont="1" applyBorder="1" applyAlignment="1">
      <alignment horizontal="center" vertical="center" wrapText="1"/>
    </xf>
    <xf numFmtId="0" fontId="8" fillId="34" borderId="16" xfId="0" applyFont="1" applyFill="1" applyBorder="1" applyAlignment="1">
      <alignment horizontal="center" vertical="center"/>
    </xf>
    <xf numFmtId="14" fontId="8" fillId="0" borderId="13" xfId="0" applyNumberFormat="1" applyFont="1" applyBorder="1" applyAlignment="1">
      <alignment horizontal="left" vertical="center"/>
    </xf>
    <xf numFmtId="2" fontId="8" fillId="34" borderId="13" xfId="43" applyNumberFormat="1" applyFont="1" applyFill="1" applyBorder="1" applyAlignment="1">
      <alignment horizontal="left" vertical="center"/>
    </xf>
    <xf numFmtId="0" fontId="8" fillId="0" borderId="13" xfId="43" applyFont="1" applyFill="1" applyBorder="1" applyAlignment="1">
      <alignment/>
    </xf>
    <xf numFmtId="0" fontId="8" fillId="0" borderId="13" xfId="43" applyFont="1" applyFill="1" applyBorder="1" applyAlignment="1">
      <alignment vertical="center"/>
    </xf>
    <xf numFmtId="2" fontId="8" fillId="0" borderId="13" xfId="43" applyNumberFormat="1" applyFont="1" applyBorder="1" applyAlignment="1">
      <alignment vertical="center"/>
    </xf>
    <xf numFmtId="0" fontId="2" fillId="34" borderId="13" xfId="0" applyFont="1" applyFill="1" applyBorder="1" applyAlignment="1">
      <alignment horizontal="left" vertical="center"/>
    </xf>
    <xf numFmtId="0" fontId="8" fillId="0" borderId="0" xfId="0" applyFont="1" applyAlignment="1">
      <alignment vertical="center"/>
    </xf>
    <xf numFmtId="0" fontId="5" fillId="34"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13" xfId="43" applyFont="1" applyFill="1" applyBorder="1" applyAlignment="1">
      <alignment horizontal="center" vertical="center"/>
    </xf>
    <xf numFmtId="173" fontId="8" fillId="0" borderId="13" xfId="43" applyNumberFormat="1" applyFont="1" applyBorder="1" applyAlignment="1">
      <alignment horizontal="left" vertical="center"/>
    </xf>
    <xf numFmtId="173" fontId="8" fillId="13" borderId="13" xfId="43" applyNumberFormat="1" applyFont="1" applyFill="1" applyBorder="1" applyAlignment="1">
      <alignment horizontal="left" vertical="center"/>
    </xf>
    <xf numFmtId="0" fontId="8" fillId="0" borderId="13" xfId="43" applyFont="1" applyBorder="1" applyAlignment="1">
      <alignment/>
    </xf>
    <xf numFmtId="173" fontId="8" fillId="0" borderId="13" xfId="43" applyNumberFormat="1" applyFont="1" applyFill="1" applyBorder="1" applyAlignment="1">
      <alignment horizontal="left" vertical="center"/>
    </xf>
    <xf numFmtId="2" fontId="8" fillId="0" borderId="13" xfId="0" applyNumberFormat="1" applyFont="1" applyFill="1" applyBorder="1" applyAlignment="1">
      <alignment horizontal="left" vertical="center"/>
    </xf>
    <xf numFmtId="2" fontId="8" fillId="13" borderId="13" xfId="43" applyNumberFormat="1" applyFont="1" applyFill="1" applyBorder="1" applyAlignment="1">
      <alignment horizontal="left" vertical="center"/>
    </xf>
    <xf numFmtId="2" fontId="8" fillId="0" borderId="13" xfId="43" applyNumberFormat="1" applyFont="1" applyFill="1" applyBorder="1" applyAlignment="1">
      <alignment vertical="center"/>
    </xf>
    <xf numFmtId="2" fontId="8" fillId="0" borderId="13" xfId="0" applyNumberFormat="1" applyFont="1" applyFill="1" applyBorder="1" applyAlignment="1">
      <alignment vertical="center"/>
    </xf>
    <xf numFmtId="173" fontId="8" fillId="0" borderId="13" xfId="0" applyNumberFormat="1" applyFont="1" applyBorder="1" applyAlignment="1">
      <alignment horizontal="left" vertical="center"/>
    </xf>
    <xf numFmtId="0" fontId="8" fillId="0" borderId="0" xfId="0" applyFont="1" applyAlignment="1">
      <alignment horizontal="left"/>
    </xf>
    <xf numFmtId="173" fontId="5" fillId="13" borderId="13" xfId="0" applyNumberFormat="1" applyFont="1" applyFill="1" applyBorder="1" applyAlignment="1">
      <alignment horizontal="left" vertical="center"/>
    </xf>
    <xf numFmtId="173" fontId="8" fillId="0" borderId="13" xfId="0" applyNumberFormat="1" applyFont="1" applyFill="1" applyBorder="1" applyAlignment="1">
      <alignment horizontal="left" vertical="center"/>
    </xf>
    <xf numFmtId="173" fontId="8" fillId="13" borderId="13" xfId="0" applyNumberFormat="1" applyFont="1" applyFill="1" applyBorder="1" applyAlignment="1">
      <alignment horizontal="left" vertical="center"/>
    </xf>
    <xf numFmtId="0" fontId="8" fillId="13" borderId="13" xfId="43" applyFont="1" applyFill="1" applyBorder="1" applyAlignment="1">
      <alignment horizontal="left" vertical="center"/>
    </xf>
    <xf numFmtId="0" fontId="52" fillId="34" borderId="13" xfId="43" applyFill="1" applyBorder="1" applyAlignment="1">
      <alignment horizontal="left" vertical="center"/>
    </xf>
    <xf numFmtId="0" fontId="8" fillId="34" borderId="13"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79" fillId="0" borderId="0" xfId="0" applyFont="1" applyAlignment="1">
      <alignment horizontal="center" vertical="center" wrapText="1"/>
    </xf>
    <xf numFmtId="0" fontId="74" fillId="0" borderId="0" xfId="0" applyFont="1" applyAlignment="1">
      <alignment horizontal="center" wrapText="1"/>
    </xf>
    <xf numFmtId="0" fontId="76" fillId="35" borderId="10" xfId="0" applyFont="1" applyFill="1" applyBorder="1" applyAlignment="1">
      <alignment horizontal="center" vertical="center" wrapText="1"/>
    </xf>
    <xf numFmtId="0" fontId="80" fillId="33" borderId="10" xfId="0" applyFont="1" applyFill="1" applyBorder="1" applyAlignment="1">
      <alignment horizontal="center" vertical="center" wrapText="1"/>
    </xf>
    <xf numFmtId="0" fontId="70" fillId="35" borderId="10" xfId="0" applyFont="1" applyFill="1" applyBorder="1" applyAlignment="1">
      <alignment horizontal="center" vertical="center" wrapText="1"/>
    </xf>
    <xf numFmtId="49" fontId="72" fillId="0" borderId="0" xfId="0" applyNumberFormat="1" applyFont="1" applyAlignment="1">
      <alignment horizontal="center"/>
    </xf>
    <xf numFmtId="0" fontId="0" fillId="0" borderId="0" xfId="0" applyAlignment="1">
      <alignment horizontal="center"/>
    </xf>
    <xf numFmtId="49" fontId="80" fillId="33" borderId="10" xfId="0" applyNumberFormat="1" applyFont="1" applyFill="1" applyBorder="1" applyAlignment="1">
      <alignment horizontal="center" vertical="center" wrapText="1"/>
    </xf>
    <xf numFmtId="49" fontId="76" fillId="35" borderId="10" xfId="0" applyNumberFormat="1" applyFont="1" applyFill="1" applyBorder="1" applyAlignment="1">
      <alignment horizontal="center" vertical="center" wrapText="1"/>
    </xf>
    <xf numFmtId="0" fontId="71" fillId="0" borderId="20" xfId="0" applyFont="1" applyFill="1" applyBorder="1" applyAlignment="1">
      <alignment vertical="center"/>
    </xf>
    <xf numFmtId="0" fontId="71" fillId="0" borderId="0" xfId="0" applyFont="1" applyFill="1" applyBorder="1" applyAlignment="1">
      <alignment vertical="center"/>
    </xf>
    <xf numFmtId="0" fontId="71" fillId="0" borderId="21" xfId="0" applyFont="1" applyFill="1" applyBorder="1" applyAlignment="1">
      <alignment vertical="center"/>
    </xf>
    <xf numFmtId="0" fontId="5" fillId="34" borderId="13" xfId="0" applyFont="1" applyFill="1" applyBorder="1" applyAlignment="1">
      <alignment horizontal="center" vertical="center" wrapText="1"/>
    </xf>
    <xf numFmtId="0" fontId="5" fillId="0" borderId="13" xfId="0" applyFont="1" applyBorder="1" applyAlignment="1">
      <alignment horizontal="center" vertical="center" wrapText="1"/>
    </xf>
    <xf numFmtId="0" fontId="8" fillId="34"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Alignment="1">
      <alignment horizontal="left" vertical="center"/>
    </xf>
    <xf numFmtId="0" fontId="42" fillId="0" borderId="0" xfId="0" applyFont="1" applyAlignment="1">
      <alignment vertical="center"/>
    </xf>
    <xf numFmtId="0" fontId="72" fillId="0" borderId="0" xfId="0" applyFont="1" applyAlignment="1">
      <alignment horizontal="center" vertical="center" wrapText="1"/>
    </xf>
    <xf numFmtId="0" fontId="81" fillId="0" borderId="0" xfId="0" applyFont="1" applyAlignment="1">
      <alignment horizontal="center" vertical="center" wrapText="1"/>
    </xf>
    <xf numFmtId="0" fontId="72" fillId="0" borderId="0" xfId="0" applyFont="1" applyAlignment="1">
      <alignment horizontal="left" vertical="center" wrapText="1"/>
    </xf>
    <xf numFmtId="0" fontId="71" fillId="0" borderId="23" xfId="0" applyFont="1" applyFill="1" applyBorder="1" applyAlignment="1">
      <alignment vertical="center"/>
    </xf>
    <xf numFmtId="0" fontId="71" fillId="0" borderId="14" xfId="0" applyFont="1" applyFill="1" applyBorder="1" applyAlignment="1">
      <alignment vertical="center"/>
    </xf>
    <xf numFmtId="0" fontId="71" fillId="0" borderId="24" xfId="0" applyFont="1" applyFill="1" applyBorder="1" applyAlignment="1">
      <alignment vertical="center"/>
    </xf>
    <xf numFmtId="0" fontId="8" fillId="34" borderId="17" xfId="0" applyFont="1" applyFill="1" applyBorder="1" applyAlignment="1">
      <alignment horizontal="center" vertical="center" wrapText="1"/>
    </xf>
    <xf numFmtId="0" fontId="8" fillId="0" borderId="25"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7" xfId="0" applyFont="1" applyBorder="1" applyAlignment="1">
      <alignment horizontal="center" vertical="center" wrapText="1"/>
    </xf>
    <xf numFmtId="0" fontId="71" fillId="0" borderId="20" xfId="0" applyFont="1" applyFill="1" applyBorder="1" applyAlignment="1">
      <alignment vertical="center" wrapText="1"/>
    </xf>
    <xf numFmtId="0" fontId="71" fillId="0" borderId="0" xfId="0" applyFont="1" applyFill="1" applyBorder="1" applyAlignment="1">
      <alignment vertical="center" wrapText="1"/>
    </xf>
    <xf numFmtId="0" fontId="71" fillId="0" borderId="21" xfId="0" applyFont="1" applyFill="1" applyBorder="1" applyAlignment="1">
      <alignment vertical="center" wrapText="1"/>
    </xf>
    <xf numFmtId="0" fontId="8" fillId="0" borderId="13" xfId="0" applyFont="1" applyBorder="1" applyAlignment="1">
      <alignment horizontal="center" vertical="center"/>
    </xf>
    <xf numFmtId="0" fontId="71" fillId="0" borderId="23" xfId="0" applyFont="1" applyFill="1" applyBorder="1" applyAlignment="1">
      <alignment vertical="center" wrapText="1"/>
    </xf>
    <xf numFmtId="0" fontId="71" fillId="0" borderId="14" xfId="0" applyFont="1" applyFill="1" applyBorder="1" applyAlignment="1">
      <alignment vertical="center" wrapText="1"/>
    </xf>
    <xf numFmtId="0" fontId="71" fillId="0" borderId="24" xfId="0" applyFont="1" applyFill="1" applyBorder="1" applyAlignment="1">
      <alignment vertical="center" wrapText="1"/>
    </xf>
    <xf numFmtId="0" fontId="5" fillId="0" borderId="13" xfId="0" applyFont="1" applyBorder="1" applyAlignment="1">
      <alignment horizontal="center" vertical="center"/>
    </xf>
    <xf numFmtId="0" fontId="8" fillId="0" borderId="0" xfId="0" applyFont="1" applyAlignment="1">
      <alignment horizontal="left" vertical="center" wrapText="1"/>
    </xf>
    <xf numFmtId="0" fontId="71" fillId="0" borderId="0" xfId="0" applyFont="1" applyAlignment="1">
      <alignment horizontal="left" vertical="center" wrapText="1"/>
    </xf>
    <xf numFmtId="0" fontId="6" fillId="34" borderId="17" xfId="0" applyFont="1" applyFill="1" applyBorder="1" applyAlignment="1">
      <alignment horizontal="center" vertical="center" wrapText="1"/>
    </xf>
    <xf numFmtId="0" fontId="6" fillId="34" borderId="25" xfId="0" applyFont="1" applyFill="1" applyBorder="1" applyAlignment="1">
      <alignment horizontal="center" vertical="center" wrapText="1"/>
    </xf>
    <xf numFmtId="0" fontId="8" fillId="34" borderId="25" xfId="0" applyFont="1" applyFill="1" applyBorder="1" applyAlignment="1">
      <alignment horizontal="center" vertical="center" wrapText="1"/>
    </xf>
    <xf numFmtId="0" fontId="8" fillId="34" borderId="26" xfId="0"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5" fillId="34" borderId="17" xfId="0" applyFont="1" applyFill="1" applyBorder="1" applyAlignment="1">
      <alignment horizontal="center" vertical="center" wrapText="1"/>
    </xf>
    <xf numFmtId="0" fontId="5" fillId="34" borderId="25" xfId="0" applyFont="1" applyFill="1" applyBorder="1" applyAlignment="1">
      <alignment horizontal="center" vertical="center" wrapText="1"/>
    </xf>
    <xf numFmtId="0" fontId="72" fillId="0" borderId="0" xfId="0" applyFont="1" applyAlignment="1">
      <alignment horizontal="left" vertical="center"/>
    </xf>
    <xf numFmtId="0" fontId="0" fillId="0" borderId="0" xfId="0" applyAlignment="1">
      <alignment horizontal="left" vertical="center"/>
    </xf>
    <xf numFmtId="0" fontId="8" fillId="0" borderId="13" xfId="0" applyFont="1" applyBorder="1" applyAlignment="1">
      <alignment/>
    </xf>
    <xf numFmtId="0" fontId="8" fillId="34" borderId="13" xfId="0" applyFont="1" applyFill="1" applyBorder="1" applyAlignment="1">
      <alignment horizontal="center" vertical="center"/>
    </xf>
    <xf numFmtId="0" fontId="5" fillId="34" borderId="16"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5" fillId="0" borderId="18" xfId="0" applyFont="1" applyBorder="1" applyAlignment="1">
      <alignment horizontal="center" vertical="center" wrapText="1"/>
    </xf>
    <xf numFmtId="0" fontId="8" fillId="0" borderId="29" xfId="0" applyFont="1" applyBorder="1" applyAlignment="1">
      <alignment horizontal="center" vertical="center" wrapText="1"/>
    </xf>
    <xf numFmtId="0" fontId="8" fillId="34" borderId="16" xfId="0" applyFont="1" applyFill="1" applyBorder="1" applyAlignment="1">
      <alignment horizontal="center" vertical="center"/>
    </xf>
    <xf numFmtId="0" fontId="8" fillId="0" borderId="22" xfId="0" applyFont="1" applyBorder="1" applyAlignment="1">
      <alignment horizontal="center" vertical="center"/>
    </xf>
    <xf numFmtId="0" fontId="8" fillId="0" borderId="18" xfId="0" applyFont="1" applyBorder="1" applyAlignment="1">
      <alignment horizontal="center" vertical="center"/>
    </xf>
    <xf numFmtId="0" fontId="8" fillId="0" borderId="25" xfId="0" applyFont="1" applyBorder="1" applyAlignment="1">
      <alignment horizontal="center" vertical="center"/>
    </xf>
    <xf numFmtId="0" fontId="82" fillId="0" borderId="0" xfId="0" applyFont="1" applyAlignment="1">
      <alignment horizontal="left" vertical="center" wrapText="1"/>
    </xf>
    <xf numFmtId="0" fontId="71" fillId="0" borderId="0" xfId="0" applyFont="1" applyAlignment="1">
      <alignment horizontal="left" vertical="center"/>
    </xf>
    <xf numFmtId="0" fontId="82" fillId="0" borderId="0" xfId="0" applyFont="1" applyAlignment="1">
      <alignment horizontal="left" vertical="center"/>
    </xf>
    <xf numFmtId="0" fontId="8" fillId="34" borderId="16" xfId="0" applyFont="1" applyFill="1" applyBorder="1" applyAlignment="1">
      <alignment horizontal="center" vertical="center" wrapText="1"/>
    </xf>
    <xf numFmtId="0" fontId="8" fillId="0" borderId="26" xfId="0" applyFont="1" applyBorder="1" applyAlignment="1">
      <alignment horizontal="center" vertical="center" wrapText="1"/>
    </xf>
    <xf numFmtId="0" fontId="8" fillId="0" borderId="30" xfId="0" applyFont="1" applyBorder="1" applyAlignment="1">
      <alignment horizontal="center" vertical="center" wrapText="1"/>
    </xf>
    <xf numFmtId="0" fontId="46" fillId="0" borderId="0" xfId="0" applyFont="1" applyAlignment="1">
      <alignment horizontal="left" vertical="center" wrapText="1"/>
    </xf>
    <xf numFmtId="0" fontId="5" fillId="0" borderId="2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6" xfId="0" applyFont="1" applyFill="1" applyBorder="1" applyAlignment="1">
      <alignment horizontal="center" vertical="center" wrapText="1"/>
    </xf>
    <xf numFmtId="0" fontId="8" fillId="0" borderId="31" xfId="0" applyFont="1" applyBorder="1" applyAlignment="1">
      <alignment horizontal="center" vertical="center" wrapText="1"/>
    </xf>
    <xf numFmtId="0" fontId="8" fillId="0" borderId="28" xfId="0" applyFont="1" applyFill="1" applyBorder="1" applyAlignment="1">
      <alignment horizontal="center" vertical="center" wrapText="1"/>
    </xf>
    <xf numFmtId="0" fontId="8" fillId="0" borderId="32" xfId="0" applyFont="1" applyBorder="1" applyAlignment="1">
      <alignment horizontal="center" vertical="center" wrapText="1"/>
    </xf>
    <xf numFmtId="0" fontId="5" fillId="0" borderId="13"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8" fillId="0" borderId="16"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71" fillId="0" borderId="0" xfId="0" applyFont="1" applyAlignment="1">
      <alignment horizontal="lef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Îáű÷íűé_ÂŰŐÎÄ"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dmin\LOCALS~1\Temp\Rar$DI81.109\&#1056;&#1072;&#1079;&#1076;&#1077;&#1083;%201%202015%20-%201.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aec\&#1057;&#1077;&#1088;&#1075;&#1077;&#1077;&#1074;&#1072;\&#1057;&#1077;&#1088;&#1075;&#1077;&#1077;&#1074;&#1072;\&#1089;%20&#1082;&#1086;&#1084;&#1087;&#1072;\&#1088;&#1077;&#1081;&#1090;&#1080;&#1085;&#1075;\2015\&#1056;&#1072;&#1079;&#1076;&#1077;&#1083;%208%202015%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здел 1"/>
      <sheetName val="Методика"/>
      <sheetName val="1.1"/>
      <sheetName val="1.2"/>
      <sheetName val="1.3"/>
      <sheetName val="1.4"/>
      <sheetName val="1.5"/>
      <sheetName val="1.6"/>
      <sheetName val="Лист1"/>
      <sheetName val="Параметры"/>
    </sheetNames>
    <sheetDataSet>
      <sheetData sheetId="2">
        <row r="5">
          <cell r="C5" t="str">
            <v>Да, опубликован в структурированном виде, с указанием полных или кратких наименований всех составляющих</v>
          </cell>
        </row>
        <row r="6">
          <cell r="C6" t="str">
            <v>Да, опубликован, но не в структурированном виде и (или) без указания полных или кратких наименований всех составляющих</v>
          </cell>
        </row>
        <row r="7">
          <cell r="C7" t="str">
            <v>Нет, не опубликован </v>
          </cell>
        </row>
        <row r="8">
          <cell r="C8">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ейтинг (Раздел 8)"/>
      <sheetName val="Оценка (Раздел 8)"/>
      <sheetName val="Методика (Раздел 8)"/>
      <sheetName val="Показатель 8.1"/>
      <sheetName val="Показатель 8.2"/>
      <sheetName val="Показатель 8.3"/>
      <sheetName val="Показатель 8.4"/>
      <sheetName val="Показатель 8.5"/>
      <sheetName val="Параметры"/>
    </sheetNames>
    <sheetDataSet>
      <sheetData sheetId="3">
        <row r="5">
          <cell r="C5" t="str">
            <v>Да, опубликовано и содержит информацию о том, где можно ознакомиться с материалами по годовому отчету об исполнении бюджета за 2014 год</v>
          </cell>
        </row>
        <row r="6">
          <cell r="C6" t="str">
            <v>Да, опубликовано, но не содержит информацию о том, где можно ознакомиться с материалами по годовому отчету об исполнении бюджета за 2014 год</v>
          </cell>
        </row>
        <row r="7">
          <cell r="C7" t="str">
            <v>Нет, не опубликовано или не отвечает требованиям</v>
          </cell>
        </row>
      </sheetData>
      <sheetData sheetId="8">
        <row r="4">
          <cell r="C4">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1089;&#1086;&#1094;&#1087;&#1086;&#1088;&#1090;&#1072;&#1083;46.&#1088;&#1092;/arhiv-oprosov/" TargetMode="External" /><Relationship Id="rId2" Type="http://schemas.openxmlformats.org/officeDocument/2006/relationships/hyperlink" Target="http://budget.permkrai.ru/" TargetMode="External" /><Relationship Id="rId3" Type="http://schemas.openxmlformats.org/officeDocument/2006/relationships/hyperlink" Target="http://www.minfin.kirov.ru/" TargetMode="External" /><Relationship Id="rId4" Type="http://schemas.openxmlformats.org/officeDocument/2006/relationships/hyperlink" Target="http://nadzor.e-dag.ru/poll/default.html" TargetMode="External" /><Relationship Id="rId5" Type="http://schemas.openxmlformats.org/officeDocument/2006/relationships/hyperlink" Target="http://minfin.gov-murman.ru/" TargetMode="External" /><Relationship Id="rId6" Type="http://schemas.openxmlformats.org/officeDocument/2006/relationships/hyperlink" Target="https://vk.com/econnao?w=wall-113819844_448" TargetMode="External" /><Relationship Id="rId7" Type="http://schemas.openxmlformats.org/officeDocument/2006/relationships/hyperlink" Target="http://openbudget.gfu.ru/" TargetMode="External" /><Relationship Id="rId8" Type="http://schemas.openxmlformats.org/officeDocument/2006/relationships/hyperlink" Target="http://budget.govrb.ru/ebudget/Menu/Page/1" TargetMode="External" /><Relationship Id="rId9" Type="http://schemas.openxmlformats.org/officeDocument/2006/relationships/hyperlink" Target="http://ufo.ulntc.ru/" TargetMode="External" /><Relationship Id="rId10" Type="http://schemas.openxmlformats.org/officeDocument/2006/relationships/hyperlink" Target="https://golos.openrepublic.ru/polls/?group=0003000800000000" TargetMode="External" /><Relationship Id="rId11" Type="http://schemas.openxmlformats.org/officeDocument/2006/relationships/hyperlink" Target="http://openbudsk.ru/vote/" TargetMode="External" /><Relationship Id="rId12" Type="http://schemas.openxmlformats.org/officeDocument/2006/relationships/hyperlink" Target="http://openregion.gov-murman.ru/vote/" TargetMode="External" /><Relationship Id="rId13" Type="http://schemas.openxmlformats.org/officeDocument/2006/relationships/hyperlink" Target="http://narodportal.ru/talk/filter/sphera/0/organ/0/status/open" TargetMode="External" /><Relationship Id="rId14" Type="http://schemas.openxmlformats.org/officeDocument/2006/relationships/hyperlink" Target="http://nb44.ru/index.php/chto-takoe-byudzhet" TargetMode="External" /><Relationship Id="rId15" Type="http://schemas.openxmlformats.org/officeDocument/2006/relationships/hyperlink" Target="http://depfin.adm44.ru/index.aspx" TargetMode="External" /><Relationship Id="rId16" Type="http://schemas.openxmlformats.org/officeDocument/2006/relationships/hyperlink" Target="http://sakhminfin.ru/" TargetMode="External" /><Relationship Id="rId17" Type="http://schemas.openxmlformats.org/officeDocument/2006/relationships/hyperlink" Target="http://minfin.khabkrai.ru/civils/Menu/Page/1" TargetMode="External" /><Relationship Id="rId18" Type="http://schemas.openxmlformats.org/officeDocument/2006/relationships/hyperlink" Target="http://www.kamgov.ru/minfin" TargetMode="External" /><Relationship Id="rId19" Type="http://schemas.openxmlformats.org/officeDocument/2006/relationships/hyperlink" Target="http://budget.omsk.ifinmon.ru/" TargetMode="External" /><Relationship Id="rId20" Type="http://schemas.openxmlformats.org/officeDocument/2006/relationships/hyperlink" Target="http://r-19.ru/authorities/ministry-of-finance-of-the-republic-of-khakassia/common/adresa-i-kontakty/" TargetMode="External" /><Relationship Id="rId21" Type="http://schemas.openxmlformats.org/officeDocument/2006/relationships/hyperlink" Target="http://www.minfintuva.ru/" TargetMode="External" /><Relationship Id="rId22" Type="http://schemas.openxmlformats.org/officeDocument/2006/relationships/hyperlink" Target="http://budget17.ru/" TargetMode="External" /><Relationship Id="rId23" Type="http://schemas.openxmlformats.org/officeDocument/2006/relationships/hyperlink" Target="http://ex.saratov.gov.ru/government/structure/minfin/" TargetMode="External" /><Relationship Id="rId24" Type="http://schemas.openxmlformats.org/officeDocument/2006/relationships/hyperlink" Target="http://saratov.ifinmon.ru/" TargetMode="External" /><Relationship Id="rId25" Type="http://schemas.openxmlformats.org/officeDocument/2006/relationships/hyperlink" Target="http://mfin.permkrai.ru/" TargetMode="External" /><Relationship Id="rId26" Type="http://schemas.openxmlformats.org/officeDocument/2006/relationships/hyperlink" Target="http://portal.novkfo.ru/Menu/Page/1" TargetMode="External" /><Relationship Id="rId27" Type="http://schemas.openxmlformats.org/officeDocument/2006/relationships/hyperlink" Target="http://budget.lenobl.ru/new/takepart/" TargetMode="External" /><Relationship Id="rId28" Type="http://schemas.openxmlformats.org/officeDocument/2006/relationships/hyperlink" Target="https://vk.com/minfinrk" TargetMode="External" /><Relationship Id="rId29" Type="http://schemas.openxmlformats.org/officeDocument/2006/relationships/hyperlink" Target="http://mosreg.ifinmon.ru/" TargetMode="External" /><Relationship Id="rId30" Type="http://schemas.openxmlformats.org/officeDocument/2006/relationships/hyperlink" Target="http://budget.mos.ru/" TargetMode="External" /><Relationship Id="rId31" Type="http://schemas.openxmlformats.org/officeDocument/2006/relationships/hyperlink" Target="http://portal.tverfin.ru/portal/Menu/Page/202" TargetMode="External" /><Relationship Id="rId32" Type="http://schemas.openxmlformats.org/officeDocument/2006/relationships/hyperlink" Target="http://www.finsmol.ru/start" TargetMode="External" /><Relationship Id="rId33" Type="http://schemas.openxmlformats.org/officeDocument/2006/relationships/hyperlink" Target="http://orel-region.ru/index.php?head=20&amp;part=25" TargetMode="External" /><Relationship Id="rId34" Type="http://schemas.openxmlformats.org/officeDocument/2006/relationships/hyperlink" Target="http://df.ivanovoobl.ru/obrashheniya/" TargetMode="External" /><Relationship Id="rId35" Type="http://schemas.openxmlformats.org/officeDocument/2006/relationships/hyperlink" Target="http://www.gfu.vrn.ru/" TargetMode="External" /><Relationship Id="rId36" Type="http://schemas.openxmlformats.org/officeDocument/2006/relationships/hyperlink" Target="http://dtf.avo.ru/" TargetMode="External" /><Relationship Id="rId37" Type="http://schemas.openxmlformats.org/officeDocument/2006/relationships/hyperlink" Target="http://gfu.ru/" TargetMode="External" /><Relationship Id="rId38" Type="http://schemas.openxmlformats.org/officeDocument/2006/relationships/hyperlink" Target="http://fin22.ru/" TargetMode="External" /><Relationship Id="rId39" Type="http://schemas.openxmlformats.org/officeDocument/2006/relationships/hyperlink" Target="http://www.minfin-altai.ru/" TargetMode="External" /><Relationship Id="rId40" Type="http://schemas.openxmlformats.org/officeDocument/2006/relationships/hyperlink" Target="http://www.mfur.ru/" TargetMode="External" /><Relationship Id="rId41" Type="http://schemas.openxmlformats.org/officeDocument/2006/relationships/hyperlink" Target="http://minfinkubani.ru/" TargetMode="External" /><Relationship Id="rId42" Type="http://schemas.openxmlformats.org/officeDocument/2006/relationships/hyperlink" Target="http://minfin01-maykop.ru/Menu/Page/1" TargetMode="External" /><Relationship Id="rId43" Type="http://schemas.openxmlformats.org/officeDocument/2006/relationships/hyperlink" Target="http://www.novkfo.ru/" TargetMode="External" /><Relationship Id="rId44" Type="http://schemas.openxmlformats.org/officeDocument/2006/relationships/hyperlink" Target="http://finance.lenobl.ru/" TargetMode="External" /><Relationship Id="rId45" Type="http://schemas.openxmlformats.org/officeDocument/2006/relationships/hyperlink" Target="http://fin.tmbreg.ru/" TargetMode="External" /><Relationship Id="rId46" Type="http://schemas.openxmlformats.org/officeDocument/2006/relationships/hyperlink" Target="http://gov.cap.ru/Default.aspx?gov_id=22" TargetMode="External" /><Relationship Id="rId47" Type="http://schemas.openxmlformats.org/officeDocument/2006/relationships/hyperlink" Target="http://&#1095;&#1091;&#1082;&#1086;&#1090;&#1082;&#1072;.&#1088;&#1092;/power/administrative_setting/Dep_fin_ecom/budzet/" TargetMode="External" /><Relationship Id="rId48" Type="http://schemas.openxmlformats.org/officeDocument/2006/relationships/hyperlink" Target="http://www.eao.ru/?p=3826" TargetMode="External" /><Relationship Id="rId49" Type="http://schemas.openxmlformats.org/officeDocument/2006/relationships/hyperlink" Target="http://minfin.49gov.ru/feedback/polls/" TargetMode="External" /><Relationship Id="rId50" Type="http://schemas.openxmlformats.org/officeDocument/2006/relationships/hyperlink" Target="https://minfin.khabkrai.ru/portal/Menu/Page/1" TargetMode="External" /><Relationship Id="rId51" Type="http://schemas.openxmlformats.org/officeDocument/2006/relationships/hyperlink" Target="http://www.findep.org/" TargetMode="External" /><Relationship Id="rId52" Type="http://schemas.openxmlformats.org/officeDocument/2006/relationships/hyperlink" Target="http://mfnsonso2.nso.ru/Pages/default.aspx" TargetMode="External" /><Relationship Id="rId53" Type="http://schemas.openxmlformats.org/officeDocument/2006/relationships/hyperlink" Target="http://&#1084;&#1080;&#1085;&#1092;&#1080;&#1085;.&#1079;&#1072;&#1073;&#1072;&#1081;&#1082;&#1072;&#1083;&#1100;&#1089;&#1082;&#1080;&#1081;&#1082;&#1088;&#1072;&#1081;.&#1088;&#1092;/bud_for_peoples.html" TargetMode="External" /><Relationship Id="rId54" Type="http://schemas.openxmlformats.org/officeDocument/2006/relationships/hyperlink" Target="http://monitoring.yanao.ru/yamal/index.php?option=com_content&amp;view=article&amp;id=299&amp;Itemid=717" TargetMode="External" /><Relationship Id="rId55" Type="http://schemas.openxmlformats.org/officeDocument/2006/relationships/hyperlink" Target="http://www.depfin.admhmao.ru/" TargetMode="External" /><Relationship Id="rId56" Type="http://schemas.openxmlformats.org/officeDocument/2006/relationships/hyperlink" Target="http://www.minfin74.ru/" TargetMode="External" /><Relationship Id="rId57" Type="http://schemas.openxmlformats.org/officeDocument/2006/relationships/hyperlink" Target="http://admtyumen.ru/ogv_ru/finance/finance/bugjet.htm" TargetMode="External" /><Relationship Id="rId58" Type="http://schemas.openxmlformats.org/officeDocument/2006/relationships/hyperlink" Target="http://minfin.midural.ru/" TargetMode="External" /><Relationship Id="rId59" Type="http://schemas.openxmlformats.org/officeDocument/2006/relationships/hyperlink" Target="http://www.finupr.kurganobl.ru/" TargetMode="External" /><Relationship Id="rId60" Type="http://schemas.openxmlformats.org/officeDocument/2006/relationships/hyperlink" Target="http://minfin-samara.ru/" TargetMode="External" /><Relationship Id="rId61" Type="http://schemas.openxmlformats.org/officeDocument/2006/relationships/hyperlink" Target="http://finance.pnzreg.ru/" TargetMode="External" /><Relationship Id="rId62" Type="http://schemas.openxmlformats.org/officeDocument/2006/relationships/hyperlink" Target="http://minfin.orb.ru/" TargetMode="External" /><Relationship Id="rId63" Type="http://schemas.openxmlformats.org/officeDocument/2006/relationships/hyperlink" Target="http://mf.nnov.ru/" TargetMode="External" /><Relationship Id="rId64" Type="http://schemas.openxmlformats.org/officeDocument/2006/relationships/hyperlink" Target="http://www.minfinrm.ru/" TargetMode="External" /><Relationship Id="rId65" Type="http://schemas.openxmlformats.org/officeDocument/2006/relationships/hyperlink" Target="http://mari-el.gov.ru/minfin/Pages/budget_citizens.aspx" TargetMode="External" /><Relationship Id="rId66" Type="http://schemas.openxmlformats.org/officeDocument/2006/relationships/hyperlink" Target="https://minfin.bashkortostan.ru/" TargetMode="External" /><Relationship Id="rId67" Type="http://schemas.openxmlformats.org/officeDocument/2006/relationships/hyperlink" Target="http://www.minfinchr.ru/" TargetMode="External" /><Relationship Id="rId68" Type="http://schemas.openxmlformats.org/officeDocument/2006/relationships/hyperlink" Target="http://www.mfrno-a.ru/" TargetMode="External" /><Relationship Id="rId69" Type="http://schemas.openxmlformats.org/officeDocument/2006/relationships/hyperlink" Target="http://www.mfri.ru/index.php/2013-12-01-16-47-32" TargetMode="External" /><Relationship Id="rId70" Type="http://schemas.openxmlformats.org/officeDocument/2006/relationships/hyperlink" Target="http://minfin.e-dag.ru/feed" TargetMode="External" /><Relationship Id="rId71" Type="http://schemas.openxmlformats.org/officeDocument/2006/relationships/hyperlink" Target="http://www.minfin.donland.ru/" TargetMode="External" /><Relationship Id="rId72" Type="http://schemas.openxmlformats.org/officeDocument/2006/relationships/hyperlink" Target="http://www.minfin34.ru/" TargetMode="External" /><Relationship Id="rId73" Type="http://schemas.openxmlformats.org/officeDocument/2006/relationships/hyperlink" Target="http://mf-ao.ru/" TargetMode="External" /><Relationship Id="rId74" Type="http://schemas.openxmlformats.org/officeDocument/2006/relationships/hyperlink" Target="http://minfin.kalmregion.ru/index.php?option=com_content&amp;view=article&amp;id=54&amp;Itemid=48" TargetMode="External" /><Relationship Id="rId75" Type="http://schemas.openxmlformats.org/officeDocument/2006/relationships/hyperlink" Target="http://www.fincom.spb.ru/cf/main.htm" TargetMode="External" /><Relationship Id="rId76" Type="http://schemas.openxmlformats.org/officeDocument/2006/relationships/hyperlink" Target="http://www.pskov.ru/region/obshchestvo" TargetMode="External" /><Relationship Id="rId77" Type="http://schemas.openxmlformats.org/officeDocument/2006/relationships/hyperlink" Target="http://www.minfin39.ru/index.php" TargetMode="External" /><Relationship Id="rId78" Type="http://schemas.openxmlformats.org/officeDocument/2006/relationships/hyperlink" Target="http://www.df35.ru/" TargetMode="External" /><Relationship Id="rId79" Type="http://schemas.openxmlformats.org/officeDocument/2006/relationships/hyperlink" Target="http://dvinaland.ru/budget" TargetMode="External" /><Relationship Id="rId80" Type="http://schemas.openxmlformats.org/officeDocument/2006/relationships/hyperlink" Target="http://minfin.rkomi.ru/page/7746/" TargetMode="External" /><Relationship Id="rId81" Type="http://schemas.openxmlformats.org/officeDocument/2006/relationships/hyperlink" Target="http://minfin.karelia.ru/about-us/" TargetMode="External" /><Relationship Id="rId82" Type="http://schemas.openxmlformats.org/officeDocument/2006/relationships/hyperlink" Target="http://dfto.ru/index.php/byudzhet-dlya-grazhdan/oprosy" TargetMode="External" /><Relationship Id="rId83" Type="http://schemas.openxmlformats.org/officeDocument/2006/relationships/hyperlink" Target="http://admoblkaluga.ru/sub/finan/index.php" TargetMode="External" /><Relationship Id="rId84" Type="http://schemas.openxmlformats.org/officeDocument/2006/relationships/hyperlink" Target="http://budget.bryanskoblfin.ru/Show/Category/?ItemId=26" TargetMode="External" /><Relationship Id="rId85" Type="http://schemas.openxmlformats.org/officeDocument/2006/relationships/hyperlink" Target="http://beldepfin.ru/" TargetMode="External" /><Relationship Id="rId86" Type="http://schemas.openxmlformats.org/officeDocument/2006/relationships/hyperlink" Target="http://www.admlip.ru/votes/" TargetMode="External" /><Relationship Id="rId87" Type="http://schemas.openxmlformats.org/officeDocument/2006/relationships/hyperlink" Target="http://primorsky.ru/authorities/executive-agencies/departments/finance/budget/" TargetMode="External" /><Relationship Id="rId88" Type="http://schemas.openxmlformats.org/officeDocument/2006/relationships/hyperlink" Target="http://www.yarregion.ru/depts/depfin/default.aspx" TargetMode="External" /><Relationship Id="rId89" Type="http://schemas.openxmlformats.org/officeDocument/2006/relationships/hyperlink" Target="http://b4u.gov-murman.ru/index.php#idMenu=1" TargetMode="External" /><Relationship Id="rId90" Type="http://schemas.openxmlformats.org/officeDocument/2006/relationships/hyperlink" Target="http://minfin.tatarstan.ru/" TargetMode="External" /><Relationship Id="rId91" Type="http://schemas.openxmlformats.org/officeDocument/2006/relationships/hyperlink" Target="http://budget.sakha.gov.ru/ebudget/Menu/Page/215" TargetMode="External" /><Relationship Id="rId92" Type="http://schemas.openxmlformats.org/officeDocument/2006/relationships/hyperlink" Target="http://www.sakha.gov.ru/vote/front?type=2" TargetMode="External" /><Relationship Id="rId93" Type="http://schemas.openxmlformats.org/officeDocument/2006/relationships/hyperlink" Target="http://openbudget.kamgov.ru/Dashboard#/plan/plan/indicators" TargetMode="External" /><Relationship Id="rId94" Type="http://schemas.openxmlformats.org/officeDocument/2006/relationships/hyperlink" Target="http://ebudget.primorsky.ru/Menu/Page/334" TargetMode="External" /><Relationship Id="rId95" Type="http://schemas.openxmlformats.org/officeDocument/2006/relationships/hyperlink" Target="http://openbudget.sakhminfin.ru/forum/index.php?board=4.0" TargetMode="External" /><Relationship Id="rId96" Type="http://schemas.openxmlformats.org/officeDocument/2006/relationships/hyperlink" Target="http://adm.rkursk.ru/index.php?id=405" TargetMode="External" /><Relationship Id="rId97" Type="http://schemas.openxmlformats.org/officeDocument/2006/relationships/hyperlink" Target="http://dfei.adm-nao.ru/" TargetMode="External" /><Relationship Id="rId98" Type="http://schemas.openxmlformats.org/officeDocument/2006/relationships/hyperlink" Target="http://www.mfsk.ru/main" TargetMode="External" /><Relationship Id="rId99" Type="http://schemas.openxmlformats.org/officeDocument/2006/relationships/hyperlink" Target="http://pravitelstvo.kbr.ru/" TargetMode="External" /><Relationship Id="rId100" Type="http://schemas.openxmlformats.org/officeDocument/2006/relationships/hyperlink" Target="https://sevastopol.gov.ru/index.php" TargetMode="External" /><Relationship Id="rId101" Type="http://schemas.openxmlformats.org/officeDocument/2006/relationships/hyperlink" Target="http://beldepfin.ru/" TargetMode="External" /><Relationship Id="rId102" Type="http://schemas.openxmlformats.org/officeDocument/2006/relationships/hyperlink" Target="http://www.gfu.vrn.ru/dir32/opros/" TargetMode="External" /><Relationship Id="rId103" Type="http://schemas.openxmlformats.org/officeDocument/2006/relationships/hyperlink" Target="http://depfin.adm44.ru/index.aspx" TargetMode="External" /><Relationship Id="rId104" Type="http://schemas.openxmlformats.org/officeDocument/2006/relationships/hyperlink" Target="http://mosreg.ifinmon.ru/blog/portfolio-item/opros/" TargetMode="External" /><Relationship Id="rId105" Type="http://schemas.openxmlformats.org/officeDocument/2006/relationships/hyperlink" Target="http://minfin.ryazangov.ru/news/" TargetMode="External" /><Relationship Id="rId106" Type="http://schemas.openxmlformats.org/officeDocument/2006/relationships/hyperlink" Target="http://minfin.ryazangov.ru/vote/index.php" TargetMode="External" /><Relationship Id="rId107" Type="http://schemas.openxmlformats.org/officeDocument/2006/relationships/hyperlink" Target="http://www.finsmol.ru/start" TargetMode="External" /><Relationship Id="rId108" Type="http://schemas.openxmlformats.org/officeDocument/2006/relationships/hyperlink" Target="http://fin.tmbreg.ru/7614/7834.html" TargetMode="External" /><Relationship Id="rId109" Type="http://schemas.openxmlformats.org/officeDocument/2006/relationships/hyperlink" Target="http://www.tverfin.ru/novosti/novosti/?ELEMENT_ID=22220" TargetMode="External" /><Relationship Id="rId110" Type="http://schemas.openxmlformats.org/officeDocument/2006/relationships/hyperlink" Target="http://portal.tverfin.ru/Menu/Page/610?view=1" TargetMode="External" /><Relationship Id="rId111" Type="http://schemas.openxmlformats.org/officeDocument/2006/relationships/hyperlink" Target="http://dfto.ru/index.php/byudzhet-dlya-grazhdan/oprosy/results/6" TargetMode="External" /><Relationship Id="rId112" Type="http://schemas.openxmlformats.org/officeDocument/2006/relationships/hyperlink" Target="http://findep.mos.ru/" TargetMode="External" /><Relationship Id="rId113" Type="http://schemas.openxmlformats.org/officeDocument/2006/relationships/hyperlink" Target="http://minfin.karelia.ru/arhiv-oprosov" TargetMode="External" /><Relationship Id="rId114" Type="http://schemas.openxmlformats.org/officeDocument/2006/relationships/hyperlink" Target="http://minfin.rkomi.ru/right/finopros/" TargetMode="External" /><Relationship Id="rId115" Type="http://schemas.openxmlformats.org/officeDocument/2006/relationships/hyperlink" Target="http://www.df35.ru/index.php?option=com_content&amp;view=category&amp;id=262&amp;Itemid=239" TargetMode="External" /><Relationship Id="rId116" Type="http://schemas.openxmlformats.org/officeDocument/2006/relationships/hyperlink" Target="http://www.minfin39.ru/vote/" TargetMode="External" /><Relationship Id="rId117" Type="http://schemas.openxmlformats.org/officeDocument/2006/relationships/hyperlink" Target="http://budget.lenobl.ru/new/takepart/vote/" TargetMode="External" /><Relationship Id="rId118" Type="http://schemas.openxmlformats.org/officeDocument/2006/relationships/hyperlink" Target="http://openregion.gov-murman.ru/vote/add.php?VOTE_ID=59" TargetMode="External" /><Relationship Id="rId119" Type="http://schemas.openxmlformats.org/officeDocument/2006/relationships/hyperlink" Target="http://portal.novkfo.ru/Menu/Page/96" TargetMode="External" /><Relationship Id="rId120" Type="http://schemas.openxmlformats.org/officeDocument/2006/relationships/hyperlink" Target="http://www.fincom.spb.ru/cf/activity/opendata/budget_for_people/contact/anketa.htm" TargetMode="External" /><Relationship Id="rId121" Type="http://schemas.openxmlformats.org/officeDocument/2006/relationships/hyperlink" Target="http://minfin01-maykop.ru/Menu/Page/207" TargetMode="External" /><Relationship Id="rId122" Type="http://schemas.openxmlformats.org/officeDocument/2006/relationships/hyperlink" Target="http://minfin.rk.gov.ru/rus/index.htm" TargetMode="External" /><Relationship Id="rId123" Type="http://schemas.openxmlformats.org/officeDocument/2006/relationships/hyperlink" Target="http://minfin.rk.gov.ru/rus/info.php?id=621611" TargetMode="External" /><Relationship Id="rId124" Type="http://schemas.openxmlformats.org/officeDocument/2006/relationships/hyperlink" Target="http://www.minfinkubani.ru/budget_citizens/rez_obsuzdenie_imnalog.php" TargetMode="External" /><Relationship Id="rId125" Type="http://schemas.openxmlformats.org/officeDocument/2006/relationships/hyperlink" Target="http://www.minfin34.ru/opros/vote_result.php?VOTE_ID=12&amp;view_result=Y" TargetMode="External" /><Relationship Id="rId126" Type="http://schemas.openxmlformats.org/officeDocument/2006/relationships/hyperlink" Target="http://www.ob.sev.gov.ru/" TargetMode="External" /><Relationship Id="rId127" Type="http://schemas.openxmlformats.org/officeDocument/2006/relationships/hyperlink" Target="http://pravitelstvo.kbr.ru/oigv/minfin/opros_obshchestvennogo_mneniya_po_finanso_byudzhetnoy_tematike.php?ELEMENT_ID=10570" TargetMode="External" /><Relationship Id="rId128" Type="http://schemas.openxmlformats.org/officeDocument/2006/relationships/hyperlink" Target="http://minfin09.ru/" TargetMode="External" /><Relationship Id="rId129" Type="http://schemas.openxmlformats.org/officeDocument/2006/relationships/hyperlink" Target="http://minfin09.ru/%D0%B2%D0%BE%D0%BF%D1%80%D0%BE%D1%81%D1%8B-%D0%B4%D0%BB%D1%8F-%D0%BF%D1%80%D0%BE%D0%B2%D0%B5%D0%B4%D0%B5%D0%BD%D0%B8%D1%8F-%D1%81%D0%BE%D1%86%D0%B8%D0%BE%D0%BB%D0%BE%D0%B3%D0%B8%D1%87%D0%B5%D1%81/" TargetMode="External" /><Relationship Id="rId130" Type="http://schemas.openxmlformats.org/officeDocument/2006/relationships/hyperlink" Target="http://www.mfrno-a.ru/otkriti-budget.php" TargetMode="External" /><Relationship Id="rId131" Type="http://schemas.openxmlformats.org/officeDocument/2006/relationships/hyperlink" Target="http://openbudsk.ru/vote/" TargetMode="External" /><Relationship Id="rId132" Type="http://schemas.openxmlformats.org/officeDocument/2006/relationships/hyperlink" Target="https://minfin.bashkortostan.ru/presscenter/news/389176/" TargetMode="External" /><Relationship Id="rId133" Type="http://schemas.openxmlformats.org/officeDocument/2006/relationships/hyperlink" Target="http://minfin.tatarstan.ru/rus/sotsialniy-opros-obshchestvennogo-mneniya-po-1382917.htm" TargetMode="External" /><Relationship Id="rId134" Type="http://schemas.openxmlformats.org/officeDocument/2006/relationships/hyperlink" Target="http://www.mfur.ru/activities/minfin_dialog/publicslush.php" TargetMode="External" /><Relationship Id="rId135" Type="http://schemas.openxmlformats.org/officeDocument/2006/relationships/hyperlink" Target="http://gov.cap.ru/vote.aspx?gov_id=22&amp;id=956" TargetMode="External" /><Relationship Id="rId136" Type="http://schemas.openxmlformats.org/officeDocument/2006/relationships/hyperlink" Target="http://budget.permkrai.ru/form/index" TargetMode="External" /><Relationship Id="rId137" Type="http://schemas.openxmlformats.org/officeDocument/2006/relationships/hyperlink" Target="http://saratov.ifinmon.ru/index.php/opros-3" TargetMode="External" /><Relationship Id="rId138" Type="http://schemas.openxmlformats.org/officeDocument/2006/relationships/hyperlink" Target="http://minfin.midural.ru/poll?year=2016" TargetMode="External" /><Relationship Id="rId139" Type="http://schemas.openxmlformats.org/officeDocument/2006/relationships/hyperlink" Target="http://www.minfin-altai.ru/byudzhet/open-budget/the-respondents.php" TargetMode="External" /><Relationship Id="rId140" Type="http://schemas.openxmlformats.org/officeDocument/2006/relationships/hyperlink" Target="http://budget.govrb.ru/ebudget/Menu/Page/1" TargetMode="External" /><Relationship Id="rId141" Type="http://schemas.openxmlformats.org/officeDocument/2006/relationships/hyperlink" Target="http://budget17.ru/?page_id=451" TargetMode="External" /><Relationship Id="rId142" Type="http://schemas.openxmlformats.org/officeDocument/2006/relationships/hyperlink" Target="http://minfin.krskstate.ru/openbudget/vote/result7" TargetMode="External" /><Relationship Id="rId143" Type="http://schemas.openxmlformats.org/officeDocument/2006/relationships/hyperlink" Target="http://minfin.krskstate.ru/" TargetMode="External" /><Relationship Id="rId144" Type="http://schemas.openxmlformats.org/officeDocument/2006/relationships/hyperlink" Target="http://www.ofukem.ru/" TargetMode="External" /><Relationship Id="rId145" Type="http://schemas.openxmlformats.org/officeDocument/2006/relationships/hyperlink" Target="http://fin22.ru/opinion/vote/result7/" TargetMode="External" /><Relationship Id="rId146" Type="http://schemas.openxmlformats.org/officeDocument/2006/relationships/hyperlink" Target="http://openbudget.gfu.ru/vote/" TargetMode="External" /><Relationship Id="rId147" Type="http://schemas.openxmlformats.org/officeDocument/2006/relationships/hyperlink" Target="http://www.ofukem.ru/component/option,com_poll/task,results/id,15/" TargetMode="External" /><Relationship Id="rId148" Type="http://schemas.openxmlformats.org/officeDocument/2006/relationships/hyperlink" Target="http://budget.omsk.ifinmon.ru/" TargetMode="External" /><Relationship Id="rId149" Type="http://schemas.openxmlformats.org/officeDocument/2006/relationships/hyperlink" Target="http://budget.omsk.ifinmon.ru/index.php/opross" TargetMode="External" /><Relationship Id="rId150" Type="http://schemas.openxmlformats.org/officeDocument/2006/relationships/hyperlink" Target="https://minfin.sakha.gov.ru/" TargetMode="External" /><Relationship Id="rId151" Type="http://schemas.openxmlformats.org/officeDocument/2006/relationships/hyperlink" Target="http://ebudget.primorsky.ru/Menu/Page/340?view=1" TargetMode="External" /><Relationship Id="rId152" Type="http://schemas.openxmlformats.org/officeDocument/2006/relationships/hyperlink" Target="https://minfin.khabkrai.ru/civils/Menu/Page/202" TargetMode="External" /><Relationship Id="rId153" Type="http://schemas.openxmlformats.org/officeDocument/2006/relationships/hyperlink" Target="http://www.fin.amurobl.ru/" TargetMode="External" /><Relationship Id="rId154" Type="http://schemas.openxmlformats.org/officeDocument/2006/relationships/hyperlink" Target="http://openbudget.sakhminfin.ru/Menu/Page/272" TargetMode="External" /><Relationship Id="rId155" Type="http://schemas.openxmlformats.org/officeDocument/2006/relationships/hyperlink" Target="http://openbudget.sakhminfin.ru/Menu/Page/356" TargetMode="External" /><Relationship Id="rId156" Type="http://schemas.openxmlformats.org/officeDocument/2006/relationships/hyperlink" Target="http://www.fin.amurobl.ru/oblastnoy-byudzhet/obshchestvennye-obsuzhdeniya-oprosy/" TargetMode="External" /><Relationship Id="rId157" Type="http://schemas.openxmlformats.org/officeDocument/2006/relationships/hyperlink" Target="http://www.ob.sev.gov.ru/all-polls/tema-5/results/7" TargetMode="External" /><Relationship Id="rId158" Type="http://schemas.openxmlformats.org/officeDocument/2006/relationships/hyperlink" Target="http://minfin.tularegion.ru/" TargetMode="External" /><Relationship Id="rId159" Type="http://schemas.openxmlformats.org/officeDocument/2006/relationships/hyperlink" Target="http://mf.mosreg.ru/" TargetMode="External" /><Relationship Id="rId160" Type="http://schemas.openxmlformats.org/officeDocument/2006/relationships/hyperlink" Target="http://mf.nnov.ru/index.php?option=com_k2&amp;view=item&amp;layout=item&amp;id=385&amp;Itemid=437" TargetMode="External" /><Relationship Id="rId161" Type="http://schemas.openxmlformats.org/officeDocument/2006/relationships/hyperlink" Target="http://admoblkaluga.ru/sub/finan/news/detail.php?ID=210093" TargetMode="External" /><Relationship Id="rId162" Type="http://schemas.openxmlformats.org/officeDocument/2006/relationships/hyperlink" Target="http://www.depfin.admhmao.ru/" TargetMode="External" /><Relationship Id="rId163" Type="http://schemas.openxmlformats.org/officeDocument/2006/relationships/hyperlink" Target="http://forcitizens.ru/index.php/oprosy" TargetMode="External" /><Relationship Id="rId164" Type="http://schemas.openxmlformats.org/officeDocument/2006/relationships/hyperlink" Target="http://forcitizens.ru/" TargetMode="External" /><Relationship Id="rId165" Type="http://schemas.openxmlformats.org/officeDocument/2006/relationships/hyperlink" Target="http://ufo.ulntc.ru/" TargetMode="External" /><Relationship Id="rId166" Type="http://schemas.openxmlformats.org/officeDocument/2006/relationships/hyperlink" Target="http://budget.mos.ru/2500" TargetMode="External" /><Relationship Id="rId16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ob.sev.gov.ru/" TargetMode="External" /><Relationship Id="rId2" Type="http://schemas.openxmlformats.org/officeDocument/2006/relationships/hyperlink" Target="https://sevastopol.gov.ru/goverment/podrazdeleniya/dept-fin/" TargetMode="External" /><Relationship Id="rId3" Type="http://schemas.openxmlformats.org/officeDocument/2006/relationships/hyperlink" Target="https://sevastopol.gov.ru/index.php" TargetMode="External" /><Relationship Id="rId4" Type="http://schemas.openxmlformats.org/officeDocument/2006/relationships/hyperlink" Target="http://uslugi.rk.gov.ru/" TargetMode="External" /><Relationship Id="rId5" Type="http://schemas.openxmlformats.org/officeDocument/2006/relationships/hyperlink" Target="http://minfin.rk.gov.ru/rus/info.php?id=606694" TargetMode="External" /><Relationship Id="rId6" Type="http://schemas.openxmlformats.org/officeDocument/2006/relationships/hyperlink" Target="https://www.astrobl.ru/" TargetMode="External" /><Relationship Id="rId7" Type="http://schemas.openxmlformats.org/officeDocument/2006/relationships/hyperlink" Target="http://minfin.khabkrai.ru/portal/Menu/Page/1" TargetMode="External" /><Relationship Id="rId8" Type="http://schemas.openxmlformats.org/officeDocument/2006/relationships/hyperlink" Target="http://minfin.kalmregion.ru/" TargetMode="External" /><Relationship Id="rId9" Type="http://schemas.openxmlformats.org/officeDocument/2006/relationships/hyperlink" Target="http://b4u.gov-murman.ru/index.php#idMenu=1" TargetMode="External" /><Relationship Id="rId10" Type="http://schemas.openxmlformats.org/officeDocument/2006/relationships/hyperlink" Target="http://minfin.gov-murman.ru/index.php" TargetMode="External" /><Relationship Id="rId11" Type="http://schemas.openxmlformats.org/officeDocument/2006/relationships/hyperlink" Target="http://vologda-oblast.ru/vlast/pravitelstvo_oblasti/" TargetMode="External" /><Relationship Id="rId12" Type="http://schemas.openxmlformats.org/officeDocument/2006/relationships/hyperlink" Target="http://www.&#1090;&#1074;&#1077;&#1088;&#1089;&#1082;&#1072;&#1103;&#1086;&#1073;&#1083;&#1072;&#1089;&#1090;&#1100;.&#1088;&#1092;/" TargetMode="External" /><Relationship Id="rId13" Type="http://schemas.openxmlformats.org/officeDocument/2006/relationships/hyperlink" Target="http://www.tambov.gov.ru/" TargetMode="External" /><Relationship Id="rId14" Type="http://schemas.openxmlformats.org/officeDocument/2006/relationships/hyperlink" Target="http://mosreg.ru/" TargetMode="External" /><Relationship Id="rId15" Type="http://schemas.openxmlformats.org/officeDocument/2006/relationships/hyperlink" Target="http://ufin48.ru/Menu/Page/1" TargetMode="External" /><Relationship Id="rId16" Type="http://schemas.openxmlformats.org/officeDocument/2006/relationships/hyperlink" Target="http://www.belregion.ru/" TargetMode="External" /><Relationship Id="rId17" Type="http://schemas.openxmlformats.org/officeDocument/2006/relationships/hyperlink" Target="http://&#1095;&#1091;&#1082;&#1086;&#1090;&#1082;&#1072;.&#1088;&#1092;/power/priority_areas/open-budget/" TargetMode="External" /><Relationship Id="rId18" Type="http://schemas.openxmlformats.org/officeDocument/2006/relationships/hyperlink" Target="http://&#1095;&#1091;&#1082;&#1086;&#1090;&#1082;&#1072;.&#1088;&#1092;/power/administrative_setting/Dep_fin_ecom/" TargetMode="External" /><Relationship Id="rId19" Type="http://schemas.openxmlformats.org/officeDocument/2006/relationships/hyperlink" Target="http://www.eao.ru/" TargetMode="External" /><Relationship Id="rId20" Type="http://schemas.openxmlformats.org/officeDocument/2006/relationships/hyperlink" Target="http://www.eao.ru/?p=161" TargetMode="External" /><Relationship Id="rId21" Type="http://schemas.openxmlformats.org/officeDocument/2006/relationships/hyperlink" Target="http://www.kamgov.ru/" TargetMode="External" /><Relationship Id="rId22" Type="http://schemas.openxmlformats.org/officeDocument/2006/relationships/hyperlink" Target="http://openbudget.kamgov.ru/Dashboard#/main" TargetMode="External" /><Relationship Id="rId23" Type="http://schemas.openxmlformats.org/officeDocument/2006/relationships/hyperlink" Target="http://www.kamgov.ru/minfin" TargetMode="External" /><Relationship Id="rId24" Type="http://schemas.openxmlformats.org/officeDocument/2006/relationships/hyperlink" Target="http://budget.sakha.gov.ru/ebudget/Menu/Page/215" TargetMode="External" /><Relationship Id="rId25" Type="http://schemas.openxmlformats.org/officeDocument/2006/relationships/hyperlink" Target="http://www.mfnso.nso.ru/" TargetMode="External" /><Relationship Id="rId26" Type="http://schemas.openxmlformats.org/officeDocument/2006/relationships/hyperlink" Target="http://minfin.krskstate.ru/" TargetMode="External" /><Relationship Id="rId27" Type="http://schemas.openxmlformats.org/officeDocument/2006/relationships/hyperlink" Target="http://www.&#1079;&#1072;&#1073;&#1072;&#1081;&#1082;&#1072;&#1083;&#1100;&#1089;&#1082;&#1080;&#1081;&#1082;&#1088;&#1072;&#1081;.&#1088;&#1092;/" TargetMode="External" /><Relationship Id="rId28" Type="http://schemas.openxmlformats.org/officeDocument/2006/relationships/hyperlink" Target="http://&#1084;&#1080;&#1085;&#1092;&#1080;&#1085;.&#1079;&#1072;&#1073;&#1072;&#1081;&#1082;&#1072;&#1083;&#1100;&#1089;&#1082;&#1080;&#1081;&#1082;&#1088;&#1072;&#1081;.&#1088;&#1092;/" TargetMode="External" /><Relationship Id="rId29" Type="http://schemas.openxmlformats.org/officeDocument/2006/relationships/hyperlink" Target="http://fin22.ru/" TargetMode="External" /><Relationship Id="rId30" Type="http://schemas.openxmlformats.org/officeDocument/2006/relationships/hyperlink" Target="http://gov.tuva.ru/" TargetMode="External" /><Relationship Id="rId31" Type="http://schemas.openxmlformats.org/officeDocument/2006/relationships/hyperlink" Target="http://www.minfintuva.ru/" TargetMode="External" /><Relationship Id="rId32" Type="http://schemas.openxmlformats.org/officeDocument/2006/relationships/hyperlink" Target="http://monitoring.yanao.ru/yamal/index.php?option=com_content&amp;view=article&amp;id=299&amp;Itemid=717" TargetMode="External" /><Relationship Id="rId33" Type="http://schemas.openxmlformats.org/officeDocument/2006/relationships/hyperlink" Target="http://www.depfin.admhmao.ru/wps/portal/fin/home" TargetMode="External" /><Relationship Id="rId34" Type="http://schemas.openxmlformats.org/officeDocument/2006/relationships/hyperlink" Target="http://www.minfin74.ru/" TargetMode="External" /><Relationship Id="rId35" Type="http://schemas.openxmlformats.org/officeDocument/2006/relationships/hyperlink" Target="http://info.mfural.ru/ebudget/Menu/Page/1" TargetMode="External" /><Relationship Id="rId36" Type="http://schemas.openxmlformats.org/officeDocument/2006/relationships/hyperlink" Target="http://www.finupr.kurganobl.ru/" TargetMode="External" /><Relationship Id="rId37" Type="http://schemas.openxmlformats.org/officeDocument/2006/relationships/hyperlink" Target="http://www.kirovreg.ru/" TargetMode="External" /><Relationship Id="rId38" Type="http://schemas.openxmlformats.org/officeDocument/2006/relationships/hyperlink" Target="http://www.minfin.kirov.ru/" TargetMode="External" /><Relationship Id="rId39" Type="http://schemas.openxmlformats.org/officeDocument/2006/relationships/hyperlink" Target="http://budget.permkrai.ru/" TargetMode="External" /><Relationship Id="rId40" Type="http://schemas.openxmlformats.org/officeDocument/2006/relationships/hyperlink" Target="http://prav.tatarstan.ru/" TargetMode="External" /><Relationship Id="rId41" Type="http://schemas.openxmlformats.org/officeDocument/2006/relationships/hyperlink" Target="http://minfin.tatarstan.ru/" TargetMode="External" /><Relationship Id="rId42" Type="http://schemas.openxmlformats.org/officeDocument/2006/relationships/hyperlink" Target="http://mari-el.gov.ru/government/Pages/main.aspx" TargetMode="External" /><Relationship Id="rId43" Type="http://schemas.openxmlformats.org/officeDocument/2006/relationships/hyperlink" Target="http://mari-el.gov.ru/minfin/Pages/main.aspx" TargetMode="External" /><Relationship Id="rId44" Type="http://schemas.openxmlformats.org/officeDocument/2006/relationships/hyperlink" Target="http://rso-a.ru/" TargetMode="External" /><Relationship Id="rId45" Type="http://schemas.openxmlformats.org/officeDocument/2006/relationships/hyperlink" Target="http://www.mfri.ru/" TargetMode="External" /><Relationship Id="rId46" Type="http://schemas.openxmlformats.org/officeDocument/2006/relationships/hyperlink" Target="http://www.e-dag.ru/2013-05-27-06-55-17.html" TargetMode="External" /><Relationship Id="rId47" Type="http://schemas.openxmlformats.org/officeDocument/2006/relationships/hyperlink" Target="http://portal.minfinrd.ru/Menu/Page/1" TargetMode="External" /><Relationship Id="rId48" Type="http://schemas.openxmlformats.org/officeDocument/2006/relationships/hyperlink" Target="http://minfin.e-dag.ru/" TargetMode="External" /><Relationship Id="rId49" Type="http://schemas.openxmlformats.org/officeDocument/2006/relationships/hyperlink" Target="http://minfin.donland.ru:8088/" TargetMode="External" /><Relationship Id="rId50" Type="http://schemas.openxmlformats.org/officeDocument/2006/relationships/hyperlink" Target="http://www.minfin34.ru/" TargetMode="External" /><Relationship Id="rId51" Type="http://schemas.openxmlformats.org/officeDocument/2006/relationships/hyperlink" Target="http://volgafin.volganet.ru/" TargetMode="External" /><Relationship Id="rId52" Type="http://schemas.openxmlformats.org/officeDocument/2006/relationships/hyperlink" Target="http://www.adygheya.ru/" TargetMode="External" /><Relationship Id="rId53" Type="http://schemas.openxmlformats.org/officeDocument/2006/relationships/hyperlink" Target="http://minfin01-maykop.ru/Menu/Page/1" TargetMode="External" /><Relationship Id="rId54" Type="http://schemas.openxmlformats.org/officeDocument/2006/relationships/hyperlink" Target="http://adm-nao.ru/" TargetMode="External" /><Relationship Id="rId55" Type="http://schemas.openxmlformats.org/officeDocument/2006/relationships/hyperlink" Target="http://dfei.adm-nao.ru/" TargetMode="External" /><Relationship Id="rId56" Type="http://schemas.openxmlformats.org/officeDocument/2006/relationships/hyperlink" Target="http://www.fincom.spb.ru/cf/main.htm" TargetMode="External" /><Relationship Id="rId57" Type="http://schemas.openxmlformats.org/officeDocument/2006/relationships/hyperlink" Target="http://www.pskov.ru/press/novosti" TargetMode="External" /><Relationship Id="rId58" Type="http://schemas.openxmlformats.org/officeDocument/2006/relationships/hyperlink" Target="http://finance.pskov.ru/" TargetMode="External" /><Relationship Id="rId59" Type="http://schemas.openxmlformats.org/officeDocument/2006/relationships/hyperlink" Target="http://lenobl.ru/" TargetMode="External" /><Relationship Id="rId60" Type="http://schemas.openxmlformats.org/officeDocument/2006/relationships/hyperlink" Target="http://budget.lenobl.ru/new/" TargetMode="External" /><Relationship Id="rId61" Type="http://schemas.openxmlformats.org/officeDocument/2006/relationships/hyperlink" Target="http://finance.lenobl.ru/" TargetMode="External" /><Relationship Id="rId62" Type="http://schemas.openxmlformats.org/officeDocument/2006/relationships/hyperlink" Target="http://www.df35.ru/" TargetMode="External" /><Relationship Id="rId63" Type="http://schemas.openxmlformats.org/officeDocument/2006/relationships/hyperlink" Target="http://findep.mos.ru/" TargetMode="External" /><Relationship Id="rId64" Type="http://schemas.openxmlformats.org/officeDocument/2006/relationships/hyperlink" Target="http://www.yarregion.ru/Government/zamestiteli.aspx" TargetMode="External" /><Relationship Id="rId65" Type="http://schemas.openxmlformats.org/officeDocument/2006/relationships/hyperlink" Target="https://tularegion.ru/" TargetMode="External" /><Relationship Id="rId66" Type="http://schemas.openxmlformats.org/officeDocument/2006/relationships/hyperlink" Target="http://dfto.ru/" TargetMode="External" /><Relationship Id="rId67" Type="http://schemas.openxmlformats.org/officeDocument/2006/relationships/hyperlink" Target="http://minfin.tularegion.ru/" TargetMode="External" /><Relationship Id="rId68" Type="http://schemas.openxmlformats.org/officeDocument/2006/relationships/hyperlink" Target="http://www.admin-smolensk.ru/" TargetMode="External" /><Relationship Id="rId69" Type="http://schemas.openxmlformats.org/officeDocument/2006/relationships/hyperlink" Target="http://www.finsmol.ru/faq" TargetMode="External" /><Relationship Id="rId70" Type="http://schemas.openxmlformats.org/officeDocument/2006/relationships/hyperlink" Target="http://ryazangov.ru/" TargetMode="External" /><Relationship Id="rId71" Type="http://schemas.openxmlformats.org/officeDocument/2006/relationships/hyperlink" Target="http://adm.rkursk.ru/index.php?id=784&amp;year=2016" TargetMode="External" /><Relationship Id="rId72" Type="http://schemas.openxmlformats.org/officeDocument/2006/relationships/hyperlink" Target="http://adm.rkursk.ru/index.php?id=37" TargetMode="External" /><Relationship Id="rId73" Type="http://schemas.openxmlformats.org/officeDocument/2006/relationships/hyperlink" Target="http://www.adm44.ru/index.aspx" TargetMode="External" /><Relationship Id="rId74" Type="http://schemas.openxmlformats.org/officeDocument/2006/relationships/hyperlink" Target="http://nb44.ru/" TargetMode="External" /><Relationship Id="rId75" Type="http://schemas.openxmlformats.org/officeDocument/2006/relationships/hyperlink" Target="http://www.admoblkaluga.ru/main/" TargetMode="External" /><Relationship Id="rId76" Type="http://schemas.openxmlformats.org/officeDocument/2006/relationships/hyperlink" Target="http://www.ivanovoobl.ru/" TargetMode="External" /><Relationship Id="rId77" Type="http://schemas.openxmlformats.org/officeDocument/2006/relationships/hyperlink" Target="http://df.ivanovoobl.ru/" TargetMode="External" /><Relationship Id="rId78" Type="http://schemas.openxmlformats.org/officeDocument/2006/relationships/hyperlink" Target="http://www.govvrn.ru/wps/portal/gov" TargetMode="External" /><Relationship Id="rId79" Type="http://schemas.openxmlformats.org/officeDocument/2006/relationships/hyperlink" Target="http://www.bryanskobl.ru/administration" TargetMode="External" /><Relationship Id="rId80" Type="http://schemas.openxmlformats.org/officeDocument/2006/relationships/hyperlink" Target="http://www.gfu.vrn.ru/" TargetMode="External" /><Relationship Id="rId81" Type="http://schemas.openxmlformats.org/officeDocument/2006/relationships/hyperlink" Target="http://openbudget.sakhminfin.ru/Menu/Page/272" TargetMode="External" /><Relationship Id="rId82" Type="http://schemas.openxmlformats.org/officeDocument/2006/relationships/hyperlink" Target="http://iis.minfin.49gov.ru/ebudget/Show/Content/51?ItemId=59" TargetMode="External" /><Relationship Id="rId83" Type="http://schemas.openxmlformats.org/officeDocument/2006/relationships/hyperlink" Target="http://budget.omsk.ifinmon.ru/" TargetMode="External" /><Relationship Id="rId84" Type="http://schemas.openxmlformats.org/officeDocument/2006/relationships/hyperlink" Target="http://openbudget.gfu.ru/" TargetMode="External" /><Relationship Id="rId85" Type="http://schemas.openxmlformats.org/officeDocument/2006/relationships/hyperlink" Target="http://gfu.ru/" TargetMode="External" /><Relationship Id="rId86" Type="http://schemas.openxmlformats.org/officeDocument/2006/relationships/hyperlink" Target="http://ufo.ulntc.ru/" TargetMode="External" /><Relationship Id="rId87" Type="http://schemas.openxmlformats.org/officeDocument/2006/relationships/hyperlink" Target="http://saratov.ifinmon.ru/" TargetMode="External" /><Relationship Id="rId88" Type="http://schemas.openxmlformats.org/officeDocument/2006/relationships/hyperlink" Target="http://mfur.ru/" TargetMode="External" /><Relationship Id="rId89" Type="http://schemas.openxmlformats.org/officeDocument/2006/relationships/hyperlink" Target="https://minfin.bashkortostan.ru/" TargetMode="External" /><Relationship Id="rId90" Type="http://schemas.openxmlformats.org/officeDocument/2006/relationships/hyperlink" Target="http://www.minfinchr.ru/" TargetMode="External" /><Relationship Id="rId91" Type="http://schemas.openxmlformats.org/officeDocument/2006/relationships/hyperlink" Target="http://minfin09.ru/" TargetMode="External" /><Relationship Id="rId92" Type="http://schemas.openxmlformats.org/officeDocument/2006/relationships/hyperlink" Target="https://minfin.astrobl.ru/node" TargetMode="External" /><Relationship Id="rId93" Type="http://schemas.openxmlformats.org/officeDocument/2006/relationships/hyperlink" Target="http://minfinkubani.ru/" TargetMode="External" /><Relationship Id="rId94" Type="http://schemas.openxmlformats.org/officeDocument/2006/relationships/hyperlink" Target="http://fin.tmbreg.ru/" TargetMode="External" /><Relationship Id="rId95" Type="http://schemas.openxmlformats.org/officeDocument/2006/relationships/hyperlink" Target="http://www.admlip.ru/economy/finances/" TargetMode="External" /><Relationship Id="rId96" Type="http://schemas.openxmlformats.org/officeDocument/2006/relationships/hyperlink" Target="http://beldepfin.ru/" TargetMode="External" /><Relationship Id="rId97" Type="http://schemas.openxmlformats.org/officeDocument/2006/relationships/hyperlink" Target="http://gov.cap.ru/?gov_id=22" TargetMode="External" /><Relationship Id="rId98" Type="http://schemas.openxmlformats.org/officeDocument/2006/relationships/hyperlink" Target="https://www.mos.ru/" TargetMode="External" /><Relationship Id="rId99" Type="http://schemas.openxmlformats.org/officeDocument/2006/relationships/hyperlink" Target="http://www.r-19.ru/authorities/ministry-of-finance-of-the-republic-of-khakassia/common/" TargetMode="External" /><Relationship Id="rId100" Type="http://schemas.openxmlformats.org/officeDocument/2006/relationships/hyperlink" Target="http://admtyumen.ru/ogv_ru/gov/administrative/finance_department/general_information/more.htm?id=10293778@cmsArticle" TargetMode="External" /><Relationship Id="rId101" Type="http://schemas.openxmlformats.org/officeDocument/2006/relationships/hyperlink" Target="http://depfin.adm44.ru/index.aspx" TargetMode="External" /><Relationship Id="rId102" Type="http://schemas.openxmlformats.org/officeDocument/2006/relationships/hyperlink" Target="http://primorsky.ru/authorities/executive-agencies/departments/finance/" TargetMode="External" /><Relationship Id="rId103" Type="http://schemas.openxmlformats.org/officeDocument/2006/relationships/hyperlink" Target="http://orel-region.ru/index.php?head=20&amp;part=25" TargetMode="External" /><Relationship Id="rId104" Type="http://schemas.openxmlformats.org/officeDocument/2006/relationships/hyperlink" Target="http://mf.mosreg.ru/" TargetMode="External" /><Relationship Id="rId105" Type="http://schemas.openxmlformats.org/officeDocument/2006/relationships/hyperlink" Target="http://minfin.ryazangov.ru/" TargetMode="External" /><Relationship Id="rId106" Type="http://schemas.openxmlformats.org/officeDocument/2006/relationships/hyperlink" Target="http://orel-region.ru/index.php?head=41" TargetMode="External" /><Relationship Id="rId107" Type="http://schemas.openxmlformats.org/officeDocument/2006/relationships/hyperlink" Target="http://www.admoblkaluga.ru/sub/finan/" TargetMode="External" /><Relationship Id="rId108" Type="http://schemas.openxmlformats.org/officeDocument/2006/relationships/hyperlink" Target="http://dtf.avo.ru/" TargetMode="External" /><Relationship Id="rId109" Type="http://schemas.openxmlformats.org/officeDocument/2006/relationships/hyperlink" Target="https://www.gov-murman.ru/" TargetMode="External" /><Relationship Id="rId110" Type="http://schemas.openxmlformats.org/officeDocument/2006/relationships/hyperlink" Target="http://mf-ao.ru/" TargetMode="External" /><Relationship Id="rId111" Type="http://schemas.openxmlformats.org/officeDocument/2006/relationships/hyperlink" Target="http://donland.ru/" TargetMode="External" /><Relationship Id="rId112" Type="http://schemas.openxmlformats.org/officeDocument/2006/relationships/hyperlink" Target="http://&#1086;&#1073;&#1095;&#1088;.&#1088;&#1092;/" TargetMode="External" /><Relationship Id="rId113" Type="http://schemas.openxmlformats.org/officeDocument/2006/relationships/hyperlink" Target="http://ulgov.ru/" TargetMode="External" /><Relationship Id="rId114" Type="http://schemas.openxmlformats.org/officeDocument/2006/relationships/hyperlink" Target="http://tomsk.gov.ru/" TargetMode="External" /><Relationship Id="rId115" Type="http://schemas.openxmlformats.org/officeDocument/2006/relationships/hyperlink" Target="http://www.amurobl.ru/wps/portal/Main" TargetMode="External" /><Relationship Id="rId116" Type="http://schemas.openxmlformats.org/officeDocument/2006/relationships/hyperlink" Target="http://www.novkfo.ru/" TargetMode="External" /><Relationship Id="rId117" Type="http://schemas.openxmlformats.org/officeDocument/2006/relationships/hyperlink" Target="http://budget.mos.ru/" TargetMode="External" /><Relationship Id="rId118" Type="http://schemas.openxmlformats.org/officeDocument/2006/relationships/hyperlink" Target="http://ns.bryanskoblfin.ru/Show/Category/?ItemId=26" TargetMode="External" /><Relationship Id="rId119" Type="http://schemas.openxmlformats.org/officeDocument/2006/relationships/hyperlink" Target="http://www.open.minfin-altai.ru/" TargetMode="External" /><Relationship Id="rId120" Type="http://schemas.openxmlformats.org/officeDocument/2006/relationships/hyperlink" Target="http://altairegion22.ru/public_reception/on-line-topics/16100/" TargetMode="External" /><Relationship Id="rId121" Type="http://schemas.openxmlformats.org/officeDocument/2006/relationships/hyperlink" Target="http://www.fin.amurobl.ru/" TargetMode="External" /><Relationship Id="rId122" Type="http://schemas.openxmlformats.org/officeDocument/2006/relationships/hyperlink" Target="http://www.sakha.gov.ru/" TargetMode="External" /><Relationship Id="rId123" Type="http://schemas.openxmlformats.org/officeDocument/2006/relationships/hyperlink" Target="http://minfin.sakha.gov.ru/" TargetMode="External" /><Relationship Id="rId124" Type="http://schemas.openxmlformats.org/officeDocument/2006/relationships/hyperlink" Target="http://open.findep.org/" TargetMode="External" /><Relationship Id="rId125" Type="http://schemas.openxmlformats.org/officeDocument/2006/relationships/hyperlink" Target="http://www.findep.org/" TargetMode="External" /><Relationship Id="rId126" Type="http://schemas.openxmlformats.org/officeDocument/2006/relationships/hyperlink" Target="https://www.nso.ru/" TargetMode="External" /><Relationship Id="rId127" Type="http://schemas.openxmlformats.org/officeDocument/2006/relationships/hyperlink" Target="http://www.ako.ru/default.asp" TargetMode="External" /><Relationship Id="rId128" Type="http://schemas.openxmlformats.org/officeDocument/2006/relationships/hyperlink" Target="http://www.ofukem.ru/" TargetMode="External" /><Relationship Id="rId129" Type="http://schemas.openxmlformats.org/officeDocument/2006/relationships/hyperlink" Target="http://www.krskstate.ru/government" TargetMode="External" /><Relationship Id="rId130" Type="http://schemas.openxmlformats.org/officeDocument/2006/relationships/hyperlink" Target="http://www.r-19.ru/" TargetMode="External" /><Relationship Id="rId131" Type="http://schemas.openxmlformats.org/officeDocument/2006/relationships/hyperlink" Target="http://egov-buryatia.ru/index.php?id=292" TargetMode="External" /><Relationship Id="rId132" Type="http://schemas.openxmlformats.org/officeDocument/2006/relationships/hyperlink" Target="http://&#1084;&#1080;&#1085;&#1092;&#1080;&#1085;&#1088;&#1073;.&#1088;&#1092;/" TargetMode="External" /><Relationship Id="rId133" Type="http://schemas.openxmlformats.org/officeDocument/2006/relationships/hyperlink" Target="http://budget.govrb.ru/ebudget/Menu/Page/1" TargetMode="External" /><Relationship Id="rId134" Type="http://schemas.openxmlformats.org/officeDocument/2006/relationships/hyperlink" Target="http://www.altai-republic.com/" TargetMode="External" /><Relationship Id="rId135" Type="http://schemas.openxmlformats.org/officeDocument/2006/relationships/hyperlink" Target="http://pravitelstvo.yanao.ru/" TargetMode="External" /><Relationship Id="rId136" Type="http://schemas.openxmlformats.org/officeDocument/2006/relationships/hyperlink" Target="http://www.yamalfin.ru/" TargetMode="External" /><Relationship Id="rId137" Type="http://schemas.openxmlformats.org/officeDocument/2006/relationships/hyperlink" Target="http://www.admhmao.ru/" TargetMode="External" /><Relationship Id="rId138" Type="http://schemas.openxmlformats.org/officeDocument/2006/relationships/hyperlink" Target="http://pravmin74.ru/" TargetMode="External" /><Relationship Id="rId139" Type="http://schemas.openxmlformats.org/officeDocument/2006/relationships/hyperlink" Target="http://www.midural.ru/" TargetMode="External" /><Relationship Id="rId140" Type="http://schemas.openxmlformats.org/officeDocument/2006/relationships/hyperlink" Target="http://minfin.midural.ru/faq/list" TargetMode="External" /><Relationship Id="rId141" Type="http://schemas.openxmlformats.org/officeDocument/2006/relationships/hyperlink" Target="http://kurganobl.ru/" TargetMode="External" /><Relationship Id="rId142" Type="http://schemas.openxmlformats.org/officeDocument/2006/relationships/hyperlink" Target="http://saratov.gov.ru/" TargetMode="External" /><Relationship Id="rId143" Type="http://schemas.openxmlformats.org/officeDocument/2006/relationships/hyperlink" Target="http://www.saratov.gov.ru/gov/auth/minfin/" TargetMode="External" /><Relationship Id="rId144" Type="http://schemas.openxmlformats.org/officeDocument/2006/relationships/hyperlink" Target="http://www.samregion.ru/" TargetMode="External" /><Relationship Id="rId145" Type="http://schemas.openxmlformats.org/officeDocument/2006/relationships/hyperlink" Target="http://minfin-samara.ru/forums/forum/new-forum/" TargetMode="External" /><Relationship Id="rId146" Type="http://schemas.openxmlformats.org/officeDocument/2006/relationships/hyperlink" Target="http://www.pnzreg.ru/accept_questions" TargetMode="External" /><Relationship Id="rId147" Type="http://schemas.openxmlformats.org/officeDocument/2006/relationships/hyperlink" Target="http://finance.pnzreg.ru/answer" TargetMode="External" /><Relationship Id="rId148" Type="http://schemas.openxmlformats.org/officeDocument/2006/relationships/hyperlink" Target="http://mf.nnov.ru/" TargetMode="External" /><Relationship Id="rId149" Type="http://schemas.openxmlformats.org/officeDocument/2006/relationships/hyperlink" Target="http://www.government-nnov.ru/" TargetMode="External" /><Relationship Id="rId150" Type="http://schemas.openxmlformats.org/officeDocument/2006/relationships/hyperlink" Target="http://mfin.permkrai.ru/" TargetMode="External" /><Relationship Id="rId151" Type="http://schemas.openxmlformats.org/officeDocument/2006/relationships/hyperlink" Target="https://reception.permkrai.ru/" TargetMode="External" /><Relationship Id="rId152" Type="http://schemas.openxmlformats.org/officeDocument/2006/relationships/hyperlink" Target="http://www.minfinrm.ru/obr-gr/" TargetMode="External" /><Relationship Id="rId153" Type="http://schemas.openxmlformats.org/officeDocument/2006/relationships/hyperlink" Target="http://www.mfsk.ru/forum" TargetMode="External" /><Relationship Id="rId154" Type="http://schemas.openxmlformats.org/officeDocument/2006/relationships/hyperlink" Target="http://openbudsk.ru/folder/" TargetMode="External" /><Relationship Id="rId155" Type="http://schemas.openxmlformats.org/officeDocument/2006/relationships/hyperlink" Target="http://www.mfrno-a.ru/citizens/" TargetMode="External" /><Relationship Id="rId156" Type="http://schemas.openxmlformats.org/officeDocument/2006/relationships/hyperlink" Target="http://pravitelstvo.kbr.ru/pravitelstvo/" TargetMode="External" /><Relationship Id="rId157" Type="http://schemas.openxmlformats.org/officeDocument/2006/relationships/hyperlink" Target="http://pravitelstvo.kbr.ru/oigv/minfin/" TargetMode="External" /><Relationship Id="rId158" Type="http://schemas.openxmlformats.org/officeDocument/2006/relationships/hyperlink" Target="http://www.minfin.donland.ru/" TargetMode="External" /><Relationship Id="rId159" Type="http://schemas.openxmlformats.org/officeDocument/2006/relationships/hyperlink" Target="http://portal.novkfo.ru/Show/Reception" TargetMode="External" /><Relationship Id="rId160" Type="http://schemas.openxmlformats.org/officeDocument/2006/relationships/hyperlink" Target="http://www.novreg.ru/vlast/" TargetMode="External" /><Relationship Id="rId161" Type="http://schemas.openxmlformats.org/officeDocument/2006/relationships/hyperlink" Target="https://gov.spb.ru/" TargetMode="External" /><Relationship Id="rId162" Type="http://schemas.openxmlformats.org/officeDocument/2006/relationships/hyperlink" Target="http://priemnaya.pskov.ru/" TargetMode="External" /><Relationship Id="rId163" Type="http://schemas.openxmlformats.org/officeDocument/2006/relationships/hyperlink" Target="http://gov39.ru/" TargetMode="External" /><Relationship Id="rId164" Type="http://schemas.openxmlformats.org/officeDocument/2006/relationships/hyperlink" Target="http://www.minfin39.ru/forum/" TargetMode="External" /><Relationship Id="rId165" Type="http://schemas.openxmlformats.org/officeDocument/2006/relationships/hyperlink" Target="http://www.dvinaland.ru/-h3ffy732" TargetMode="External" /><Relationship Id="rId166" Type="http://schemas.openxmlformats.org/officeDocument/2006/relationships/hyperlink" Target="http://dvinaland.ru/" TargetMode="External" /><Relationship Id="rId167" Type="http://schemas.openxmlformats.org/officeDocument/2006/relationships/hyperlink" Target="http://rkomi.ru/page/112/" TargetMode="External" /><Relationship Id="rId168" Type="http://schemas.openxmlformats.org/officeDocument/2006/relationships/hyperlink" Target="http://www.minfin.rkomi.ru/" TargetMode="External" /><Relationship Id="rId169" Type="http://schemas.openxmlformats.org/officeDocument/2006/relationships/hyperlink" Target="http://www.gov.karelia.ru/" TargetMode="External" /><Relationship Id="rId170" Type="http://schemas.openxmlformats.org/officeDocument/2006/relationships/hyperlink" Target="http://minfin.karelia.ru/vopros-otvet/" TargetMode="External" /><Relationship Id="rId171" Type="http://schemas.openxmlformats.org/officeDocument/2006/relationships/hyperlink" Target="http://www.yarregion.ru/depts/depfin/tmpPages/programs.aspx" TargetMode="External" /><Relationship Id="rId172" Type="http://schemas.openxmlformats.org/officeDocument/2006/relationships/hyperlink" Target="http://&#1095;&#1091;&#1082;&#1086;&#1090;&#1082;&#1072;.&#1088;&#1092;/waiting_room/feedback/" TargetMode="External" /><Relationship Id="rId173" Type="http://schemas.openxmlformats.org/officeDocument/2006/relationships/hyperlink" Target="http://primorsky.ru/forum/3/" TargetMode="External" /><Relationship Id="rId174" Type="http://schemas.openxmlformats.org/officeDocument/2006/relationships/hyperlink" Target="http://admtyumen.ru/ogv_ru/finance/finance/bugjet.htm" TargetMode="External" /><Relationship Id="rId175" Type="http://schemas.openxmlformats.org/officeDocument/2006/relationships/hyperlink" Target="http://mf.e-mordovia.ru/" TargetMode="External" /><Relationship Id="rId176" Type="http://schemas.openxmlformats.org/officeDocument/2006/relationships/hyperlink" Target="http://pravitelstvori.ru/" TargetMode="External" /><Relationship Id="rId177" Type="http://schemas.openxmlformats.org/officeDocument/2006/relationships/hyperlink" Target="http://www.chechnya.gov.ru/" TargetMode="External" /><Relationship Id="rId178" Type="http://schemas.openxmlformats.org/officeDocument/2006/relationships/hyperlink" Target="http://www.tverfin.ru/" TargetMode="External" /><Relationship Id="rId179" Type="http://schemas.openxmlformats.org/officeDocument/2006/relationships/hyperlink" Target="http://beldepfin.ru/forums/%D1%84%D0%BE%D1%80%D1%83%D0%BC/osnovnoj-razdel/" TargetMode="External" /><Relationship Id="rId180" Type="http://schemas.openxmlformats.org/officeDocument/2006/relationships/hyperlink" Target="http://vopros-otvet.avo.ru/viewforum.php?id=28" TargetMode="External" /><Relationship Id="rId181" Type="http://schemas.openxmlformats.org/officeDocument/2006/relationships/hyperlink" Target="http://www.admoblkaluga.ru/sub/finan/forum/?PAGE_NAME=list&amp;FID=16" TargetMode="External" /><Relationship Id="rId182" Type="http://schemas.openxmlformats.org/officeDocument/2006/relationships/hyperlink" Target="http://admlip.ru/" TargetMode="External" /><Relationship Id="rId183" Type="http://schemas.openxmlformats.org/officeDocument/2006/relationships/hyperlink" Target="http://www.narodportal.ru/idea/" TargetMode="External" /><Relationship Id="rId184" Type="http://schemas.openxmlformats.org/officeDocument/2006/relationships/hyperlink" Target="http://budget.mosreg.ru/" TargetMode="External" /><Relationship Id="rId185" Type="http://schemas.openxmlformats.org/officeDocument/2006/relationships/hyperlink" Target="http://budget.mosreg.ru/blog/portfolio-item/forum/" TargetMode="External" /><Relationship Id="rId186" Type="http://schemas.openxmlformats.org/officeDocument/2006/relationships/hyperlink" Target="http://finapp.tambov.gov.ru/forum/index.php" TargetMode="External" /><Relationship Id="rId187" Type="http://schemas.openxmlformats.org/officeDocument/2006/relationships/hyperlink" Target="http://portal.tverfin.ru/portal/Menu/Page/24" TargetMode="External" /><Relationship Id="rId188" Type="http://schemas.openxmlformats.org/officeDocument/2006/relationships/hyperlink" Target="https://forum.tularegion.ru/index.php?/forum/182-ministerstvo-finansov/" TargetMode="External" /><Relationship Id="rId189" Type="http://schemas.openxmlformats.org/officeDocument/2006/relationships/hyperlink" Target="http://forum.df35.ru/" TargetMode="External" /><Relationship Id="rId190" Type="http://schemas.openxmlformats.org/officeDocument/2006/relationships/hyperlink" Target="http://www.minfin39.ru/forum/" TargetMode="External" /><Relationship Id="rId191" Type="http://schemas.openxmlformats.org/officeDocument/2006/relationships/hyperlink" Target="http://openregion.gov-murman.ru/ideas/category/finansy/" TargetMode="External" /><Relationship Id="rId192" Type="http://schemas.openxmlformats.org/officeDocument/2006/relationships/hyperlink" Target="http://portal.novkfo.ru/MvcForum" TargetMode="External" /><Relationship Id="rId193" Type="http://schemas.openxmlformats.org/officeDocument/2006/relationships/hyperlink" Target="http://minfin01-maykop.ru/mvcforum" TargetMode="External" /><Relationship Id="rId194" Type="http://schemas.openxmlformats.org/officeDocument/2006/relationships/hyperlink" Target="http://www.minfinkubani.ru/communication/forum/" TargetMode="External" /><Relationship Id="rId195" Type="http://schemas.openxmlformats.org/officeDocument/2006/relationships/hyperlink" Target="http://mf-ao.ru/forum/" TargetMode="External" /><Relationship Id="rId196" Type="http://schemas.openxmlformats.org/officeDocument/2006/relationships/hyperlink" Target="http://www.minfin34.ru/forum/" TargetMode="External" /><Relationship Id="rId197" Type="http://schemas.openxmlformats.org/officeDocument/2006/relationships/hyperlink" Target="http://www.ob.sev.gov.ru/servises/site-forum" TargetMode="External" /><Relationship Id="rId198" Type="http://schemas.openxmlformats.org/officeDocument/2006/relationships/hyperlink" Target="http://pravitelstvo.kbr.ru/oigv/minfin/forum_ministerstva_finansov.php?PAGE_NAME=list&amp;FID=2" TargetMode="External" /><Relationship Id="rId199" Type="http://schemas.openxmlformats.org/officeDocument/2006/relationships/hyperlink" Target="http://minfin09.ru/forums/" TargetMode="External" /><Relationship Id="rId200" Type="http://schemas.openxmlformats.org/officeDocument/2006/relationships/hyperlink" Target="http://&#1086;&#1073;&#1095;&#1088;.&#1088;&#1092;/index.php/forum/index" TargetMode="External" /><Relationship Id="rId201" Type="http://schemas.openxmlformats.org/officeDocument/2006/relationships/hyperlink" Target="http://openbudsk.ru/forum/" TargetMode="External" /><Relationship Id="rId202" Type="http://schemas.openxmlformats.org/officeDocument/2006/relationships/hyperlink" Target="https://minfin.bashkortostan.ru/forum/" TargetMode="External" /><Relationship Id="rId203" Type="http://schemas.openxmlformats.org/officeDocument/2006/relationships/hyperlink" Target="http://85.233.65.19/forum/viewforum.php?id=1" TargetMode="External" /><Relationship Id="rId204" Type="http://schemas.openxmlformats.org/officeDocument/2006/relationships/hyperlink" Target="http://budjet.gosman-mp.ru/" TargetMode="External" /><Relationship Id="rId205" Type="http://schemas.openxmlformats.org/officeDocument/2006/relationships/hyperlink" Target="http://www.udmurt.ru/feedback/" TargetMode="External" /><Relationship Id="rId206" Type="http://schemas.openxmlformats.org/officeDocument/2006/relationships/hyperlink" Target="http://www.mfur.ru/forum/" TargetMode="External" /><Relationship Id="rId207" Type="http://schemas.openxmlformats.org/officeDocument/2006/relationships/hyperlink" Target="http://mfforum.cap.ru/" TargetMode="External" /><Relationship Id="rId208" Type="http://schemas.openxmlformats.org/officeDocument/2006/relationships/hyperlink" Target="http://mf.nnov.ru:8025/index.php/public-hearings/po-proektu-oblastnogo-byudzheta/forum-budget" TargetMode="External" /><Relationship Id="rId209" Type="http://schemas.openxmlformats.org/officeDocument/2006/relationships/hyperlink" Target="http://mf.nnov.ru:8025/index.php/public-hearings/po-proektu-oblastnogo-byudzheta/forum-budget" TargetMode="External" /><Relationship Id="rId210" Type="http://schemas.openxmlformats.org/officeDocument/2006/relationships/hyperlink" Target="http://minfin.orb.ru/" TargetMode="External" /><Relationship Id="rId211" Type="http://schemas.openxmlformats.org/officeDocument/2006/relationships/hyperlink" Target="http://minfin.orb.ru/forum/" TargetMode="External" /><Relationship Id="rId212" Type="http://schemas.openxmlformats.org/officeDocument/2006/relationships/hyperlink" Target="http://saratov.ifinmon.ru/index.php/forum/index" TargetMode="External" /><Relationship Id="rId213" Type="http://schemas.openxmlformats.org/officeDocument/2006/relationships/hyperlink" Target="http://ufo.ulntc.ru/fr/" TargetMode="External" /><Relationship Id="rId214" Type="http://schemas.openxmlformats.org/officeDocument/2006/relationships/hyperlink" Target="http://forum.yamalfin.ru/" TargetMode="External" /><Relationship Id="rId215" Type="http://schemas.openxmlformats.org/officeDocument/2006/relationships/hyperlink" Target="http://www.minfin-altai.ru/" TargetMode="External" /><Relationship Id="rId216" Type="http://schemas.openxmlformats.org/officeDocument/2006/relationships/hyperlink" Target="http://www.open.minfin-altai.ru/forum/index.html" TargetMode="External" /><Relationship Id="rId217" Type="http://schemas.openxmlformats.org/officeDocument/2006/relationships/hyperlink" Target="http://budget.govrb.ru/forum/" TargetMode="External" /><Relationship Id="rId218" Type="http://schemas.openxmlformats.org/officeDocument/2006/relationships/hyperlink" Target="http://budget17.ru/" TargetMode="External" /><Relationship Id="rId219" Type="http://schemas.openxmlformats.org/officeDocument/2006/relationships/hyperlink" Target="http://mf.omskportal.ru/ru/RegionalPublicAuthorities/executivelist/MF.html" TargetMode="External" /><Relationship Id="rId220" Type="http://schemas.openxmlformats.org/officeDocument/2006/relationships/hyperlink" Target="http://budget.omsk.ifinmon.ru/index.php/forum/index" TargetMode="External" /><Relationship Id="rId221" Type="http://schemas.openxmlformats.org/officeDocument/2006/relationships/hyperlink" Target="http://primorsky.ru/forum/" TargetMode="External" /><Relationship Id="rId222" Type="http://schemas.openxmlformats.org/officeDocument/2006/relationships/hyperlink" Target="https://minfin.khabkrai.ru/forum/" TargetMode="External" /><Relationship Id="rId223" Type="http://schemas.openxmlformats.org/officeDocument/2006/relationships/hyperlink" Target="http://minfin.49gov.ru/" TargetMode="External" /><Relationship Id="rId224" Type="http://schemas.openxmlformats.org/officeDocument/2006/relationships/hyperlink" Target="http://iis.minfin.49gov.ru/forum/" TargetMode="External" /><Relationship Id="rId225" Type="http://schemas.openxmlformats.org/officeDocument/2006/relationships/hyperlink" Target="http://openbudget.sakhminfin.ru/forum/" TargetMode="External" /><Relationship Id="rId226" Type="http://schemas.openxmlformats.org/officeDocument/2006/relationships/hyperlink" Target="http://&#1073;&#1102;&#1076;&#1078;&#1077;&#1090;&#1082;&#1091;&#1073;&#1072;&#1085;&#1080;.&#1088;&#1092;/" TargetMode="External" /><Relationship Id="rId227" Type="http://schemas.openxmlformats.org/officeDocument/2006/relationships/hyperlink" Target="http://budget.cap.ru/Menu/Page/1" TargetMode="External" /><Relationship Id="rId228" Type="http://schemas.openxmlformats.org/officeDocument/2006/relationships/hyperlink" Target="http://ebudget.primorsky.ru/Menu/Page/1" TargetMode="External" /><Relationship Id="rId229" Type="http://schemas.openxmlformats.org/officeDocument/2006/relationships/hyperlink" Target="http://minfin.krskstate.ru/openbudget/forum" TargetMode="External" /><Relationship Id="rId230" Type="http://schemas.openxmlformats.org/officeDocument/2006/relationships/hyperlink" Target="http://dfko.forum2x2.ru/" TargetMode="External" /><Relationship Id="rId231" Type="http://schemas.openxmlformats.org/officeDocument/2006/relationships/hyperlink" Target="http://budget.lenobl.ru/new/takepart/" TargetMode="External" /><Relationship Id="rId23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facebook.com/mfri.press" TargetMode="External" /><Relationship Id="rId2" Type="http://schemas.openxmlformats.org/officeDocument/2006/relationships/hyperlink" Target="https://www.facebook.com/minfinkbr" TargetMode="External" /><Relationship Id="rId3" Type="http://schemas.openxmlformats.org/officeDocument/2006/relationships/hyperlink" Target="https://twitter.com/MinfinPermkrai" TargetMode="External" /><Relationship Id="rId4" Type="http://schemas.openxmlformats.org/officeDocument/2006/relationships/hyperlink" Target="https://twitter.com/budgetmosru" TargetMode="External" /><Relationship Id="rId5" Type="http://schemas.openxmlformats.org/officeDocument/2006/relationships/hyperlink" Target="https://vk.com/minfinrk" TargetMode="External" /><Relationship Id="rId6" Type="http://schemas.openxmlformats.org/officeDocument/2006/relationships/hyperlink" Target="https://twitter.com/finans53" TargetMode="External" /><Relationship Id="rId7" Type="http://schemas.openxmlformats.org/officeDocument/2006/relationships/hyperlink" Target="https://vk.com/minfinrb" TargetMode="External" /><Relationship Id="rId8" Type="http://schemas.openxmlformats.org/officeDocument/2006/relationships/hyperlink" Target="https://www.facebook.com/&#1052;&#1080;&#1085;&#1080;&#1089;&#1090;&#1077;&#1088;&#1089;&#1090;&#1074;&#1086;-&#1092;&#1080;&#1085;&#1072;&#1085;&#1089;&#1086;&#1074;-&#1063;&#1091;&#1074;&#1072;&#1096;&#1089;&#1082;&#1086;&#1081;-&#1056;&#1077;&#1089;&#1087;&#1091;&#1073;&#1083;&#1080;&#1082;&#1080;-1602983263286747/" TargetMode="External" /><Relationship Id="rId9" Type="http://schemas.openxmlformats.org/officeDocument/2006/relationships/hyperlink" Target="https://vk.com/minfinrt" TargetMode="External" /><Relationship Id="rId10" Type="http://schemas.openxmlformats.org/officeDocument/2006/relationships/hyperlink" Target="https://twitter.com/minfinaltay" TargetMode="External" /><Relationship Id="rId11" Type="http://schemas.openxmlformats.org/officeDocument/2006/relationships/hyperlink" Target="https://twitter.com/buckaya_ev" TargetMode="External" /><Relationship Id="rId12" Type="http://schemas.openxmlformats.org/officeDocument/2006/relationships/hyperlink" Target="https://twitter.com/ifinmon" TargetMode="External" /><Relationship Id="rId13" Type="http://schemas.openxmlformats.org/officeDocument/2006/relationships/hyperlink" Target="https://twitter.com/minfin56" TargetMode="External" /><Relationship Id="rId14" Type="http://schemas.openxmlformats.org/officeDocument/2006/relationships/hyperlink" Target="https://twitter.com/minfin51" TargetMode="External" /><Relationship Id="rId15" Type="http://schemas.openxmlformats.org/officeDocument/2006/relationships/hyperlink" Target="https://twitter.com/finance_lenobl" TargetMode="External" /><Relationship Id="rId16" Type="http://schemas.openxmlformats.org/officeDocument/2006/relationships/hyperlink" Target="https://twitter.com/MinfinKarelia" TargetMode="External" /><Relationship Id="rId17" Type="http://schemas.openxmlformats.org/officeDocument/2006/relationships/hyperlink" Target="https://www.facebook.com/findeptomsk?fref=ts" TargetMode="External" /><Relationship Id="rId18" Type="http://schemas.openxmlformats.org/officeDocument/2006/relationships/hyperlink" Target="https://vk.com/openbudget" TargetMode="External" /><Relationship Id="rId19" Type="http://schemas.openxmlformats.org/officeDocument/2006/relationships/hyperlink" Target="https://twitter.com/beldepfin_ru" TargetMode="External" /><Relationship Id="rId20" Type="http://schemas.openxmlformats.org/officeDocument/2006/relationships/hyperlink" Target="https://vk.com/depfin35" TargetMode="External" /><Relationship Id="rId21" Type="http://schemas.openxmlformats.org/officeDocument/2006/relationships/hyperlink" Target="https://vk.com/minfinkarelia" TargetMode="External" /><Relationship Id="rId22" Type="http://schemas.openxmlformats.org/officeDocument/2006/relationships/hyperlink" Target="https://vk.com/public49581205" TargetMode="External" /><Relationship Id="rId23" Type="http://schemas.openxmlformats.org/officeDocument/2006/relationships/hyperlink" Target="https://twitter.com/minfinkk" TargetMode="External" /><Relationship Id="rId24" Type="http://schemas.openxmlformats.org/officeDocument/2006/relationships/hyperlink" Target="https://twitter.com/Open_Budget_MR" TargetMode="External" /><Relationship Id="rId25" Type="http://schemas.openxmlformats.org/officeDocument/2006/relationships/hyperlink" Target="https://www.facebook.com/pages/%D0%9D%D0%B0%D1%80%D0%BE%D0%B4%D0%BD%D1%8B%D0%B9-%D0%B1%D1%8E%D0%B4%D0%B6%D0%B5%D1%82-%D0%9A%D0%BE%D1%81%D1%82%D1%80%D0%BE%D0%BC%D1%81%D0%BA%D0%BE%D0%B9-%D0%BE%D0%B1%D0%BB%D0%B0%D1%81%D1%82%D0%B8/482378551831994" TargetMode="External" /><Relationship Id="rId26" Type="http://schemas.openxmlformats.org/officeDocument/2006/relationships/hyperlink" Target="https://vk.com/club103445314" TargetMode="External" /><Relationship Id="rId27" Type="http://schemas.openxmlformats.org/officeDocument/2006/relationships/hyperlink" Target="https://twitter.com/EconomicsNAO" TargetMode="External" /><Relationship Id="rId28" Type="http://schemas.openxmlformats.org/officeDocument/2006/relationships/hyperlink" Target="https://vk.com/openbudsk" TargetMode="External" /><Relationship Id="rId29" Type="http://schemas.openxmlformats.org/officeDocument/2006/relationships/hyperlink" Target="https://twitter.com/RtMinfin" TargetMode="External" /><Relationship Id="rId30" Type="http://schemas.openxmlformats.org/officeDocument/2006/relationships/hyperlink" Target="https://www.facebook.com/orenminfin/" TargetMode="External" /><Relationship Id="rId31" Type="http://schemas.openxmlformats.org/officeDocument/2006/relationships/hyperlink" Target="https://vk.com/id300048909" TargetMode="External" /><Relationship Id="rId32" Type="http://schemas.openxmlformats.org/officeDocument/2006/relationships/hyperlink" Target="https://vk.com/club96260486" TargetMode="External" /><Relationship Id="rId33" Type="http://schemas.openxmlformats.org/officeDocument/2006/relationships/hyperlink" Target="https://vk.com/economicsnao" TargetMode="External" /><Relationship Id="rId34" Type="http://schemas.openxmlformats.org/officeDocument/2006/relationships/hyperlink" Target="https://www.facebook.com/beldepfinru" TargetMode="External" /><Relationship Id="rId35" Type="http://schemas.openxmlformats.org/officeDocument/2006/relationships/hyperlink" Target="https://vk.com/depfin44" TargetMode="External" /><Relationship Id="rId36" Type="http://schemas.openxmlformats.org/officeDocument/2006/relationships/hyperlink" Target="https://twitter.com/Minfin71?ref_src=twsrc%5etfw" TargetMode="External" /><Relationship Id="rId37" Type="http://schemas.openxmlformats.org/officeDocument/2006/relationships/hyperlink" Target="https://twitter.com/minfinrk" TargetMode="External" /><Relationship Id="rId38" Type="http://schemas.openxmlformats.org/officeDocument/2006/relationships/hyperlink" Target="https://vk.com/public122466826" TargetMode="External" /><Relationship Id="rId39" Type="http://schemas.openxmlformats.org/officeDocument/2006/relationships/hyperlink" Target="https://twitter.com/Fin_34" TargetMode="External" /><Relationship Id="rId40" Type="http://schemas.openxmlformats.org/officeDocument/2006/relationships/hyperlink" Target="https://vk.com/id354519452" TargetMode="External" /><Relationship Id="rId41" Type="http://schemas.openxmlformats.org/officeDocument/2006/relationships/hyperlink" Target="https://vk.com/yamalfin" TargetMode="External" /><Relationship Id="rId42" Type="http://schemas.openxmlformats.org/officeDocument/2006/relationships/hyperlink" Target="https://twitter.com/Depfin_HMAO86" TargetMode="External" /><Relationship Id="rId43" Type="http://schemas.openxmlformats.org/officeDocument/2006/relationships/hyperlink" Target="https://twitter.com/fincomspb" TargetMode="External" /><Relationship Id="rId44" Type="http://schemas.openxmlformats.org/officeDocument/2006/relationships/hyperlink" Target="https://www.facebook.com/economicsnao" TargetMode="External" /><Relationship Id="rId45" Type="http://schemas.openxmlformats.org/officeDocument/2006/relationships/hyperlink" Target="https://twitter.com/minfinro" TargetMode="External" /><Relationship Id="rId46" Type="http://schemas.openxmlformats.org/officeDocument/2006/relationships/hyperlink" Target="https://twitter.com/minfin_bur" TargetMode="External" /><Relationship Id="rId47" Type="http://schemas.openxmlformats.org/officeDocument/2006/relationships/hyperlink" Target="https://twitter.com/minfinomsk55" TargetMode="External" /><Relationship Id="rId48" Type="http://schemas.openxmlformats.org/officeDocument/2006/relationships/hyperlink" Target="https://twitter.com/account/suspended" TargetMode="External" /><Relationship Id="rId49" Type="http://schemas.openxmlformats.org/officeDocument/2006/relationships/hyperlink" Target="https://twitter.com/minfin01_maykop" TargetMode="External" /><Relationship Id="rId50" Type="http://schemas.openxmlformats.org/officeDocument/2006/relationships/hyperlink" Target="https://vk.com/id371118903" TargetMode="External" /><Relationship Id="rId51" Type="http://schemas.openxmlformats.org/officeDocument/2006/relationships/hyperlink" Target="https://www.facebook.com/usmanrass?fref=ts" TargetMode="External" /><Relationship Id="rId52" Type="http://schemas.openxmlformats.org/officeDocument/2006/relationships/hyperlink" Target="https://twitter.com/finance_tambobl" TargetMode="External" /><Relationship Id="rId53" Type="http://schemas.openxmlformats.org/officeDocument/2006/relationships/hyperlink" Target="https://www.facebook.com/profile.php?id=100004698137065" TargetMode="External" /><Relationship Id="rId54" Type="http://schemas.openxmlformats.org/officeDocument/2006/relationships/hyperlink" Target="https://twitter.com/minfin_ri" TargetMode="External" /><Relationship Id="rId55" Type="http://schemas.openxmlformats.org/officeDocument/2006/relationships/hyperlink" Target="https://twitter.com/MinfinCrimea16" TargetMode="External" /><Relationship Id="rId56" Type="http://schemas.openxmlformats.org/officeDocument/2006/relationships/hyperlink" Target="https://www.facebook.com/minfinancerk" TargetMode="External" /><Relationship Id="rId57" Type="http://schemas.openxmlformats.org/officeDocument/2006/relationships/hyperlink" Target="https://www.facebook.com/minfinkarelia" TargetMode="External" /><Relationship Id="rId58" Type="http://schemas.openxmlformats.org/officeDocument/2006/relationships/hyperlink" Target="https://www.facebook.com/mfin.permkrai.ru/" TargetMode="External" /><Relationship Id="rId59" Type="http://schemas.openxmlformats.org/officeDocument/2006/relationships/hyperlink" Target="https://vk.com/dfbpvo" TargetMode="External" /><Relationship Id="rId60" Type="http://schemas.openxmlformats.org/officeDocument/2006/relationships/hyperlink" Target="https://vk.com/budget65" TargetMode="External" /><Relationship Id="rId61" Type="http://schemas.openxmlformats.org/officeDocument/2006/relationships/hyperlink" Target="https://www.facebook.com/krasfin/" TargetMode="External" /><Relationship Id="rId62" Type="http://schemas.openxmlformats.org/officeDocument/2006/relationships/hyperlink" Target="https://vk.com/public128675525" TargetMode="External" /><Relationship Id="rId63" Type="http://schemas.openxmlformats.org/officeDocument/2006/relationships/hyperlink" Target="https://twitter.com/MinfinKO" TargetMode="External" /><Relationship Id="rId64" Type="http://schemas.openxmlformats.org/officeDocument/2006/relationships/hyperlink" Target="https://www.facebook.com/profile.php?id=100013336567425&amp;fref=ts" TargetMode="External" /><Relationship Id="rId65" Type="http://schemas.openxmlformats.org/officeDocument/2006/relationships/hyperlink" Target="http://budget17.ru/#%20(&#1085;&#1077;%20&#1072;&#1082;&#1090;&#1091;&#1072;&#1083;&#1080;&#1079;&#1080;&#1088;&#1091;&#1077;&#1090;&#1089;&#1103;)" TargetMode="External" /><Relationship Id="rId66" Type="http://schemas.openxmlformats.org/officeDocument/2006/relationships/hyperlink" Target="http://open.findep.org/%20-%20&#1085;&#1077;%20&#1079;&#1072;&#1075;&#1088;&#1091;&#1078;&#1072;&#1077;&#1090;&#1089;&#1103;" TargetMode="External" /><Relationship Id="rId67" Type="http://schemas.openxmlformats.org/officeDocument/2006/relationships/hyperlink" Target="http://mf.nnov.ru:8025/" TargetMode="External" /><Relationship Id="rId68" Type="http://schemas.openxmlformats.org/officeDocument/2006/relationships/hyperlink" Target="http://portal.minfinrd.ru/Menu/Page/1%20&#1085;&#1077;%20&#1079;&#1072;&#1075;&#1088;&#1091;&#1078;&#1072;&#1077;&#1090;&#1089;&#1103;" TargetMode="External" /><Relationship Id="rId69" Type="http://schemas.openxmlformats.org/officeDocument/2006/relationships/hyperlink" Target="http://sevastopol.gov.ru/" TargetMode="External" /><Relationship Id="rId70" Type="http://schemas.openxmlformats.org/officeDocument/2006/relationships/hyperlink" Target="http://nb44.ru/%20(&#1085;&#1077;%20&#1072;&#1082;&#1090;&#1091;&#1072;&#1083;&#1080;&#1079;&#1080;&#1088;&#1091;&#1077;&#1090;&#1089;&#1103;%20&#1089;%202014%20&#1075;.)" TargetMode="External" /><Relationship Id="rId71" Type="http://schemas.openxmlformats.org/officeDocument/2006/relationships/hyperlink" Target="http://orel-region.ru/index.php?head=20&amp;part=25" TargetMode="External" /><Relationship Id="rId72" Type="http://schemas.openxmlformats.org/officeDocument/2006/relationships/hyperlink" Target="http://minfin.ryazangov.ru/" TargetMode="External" /><Relationship Id="rId73" Type="http://schemas.openxmlformats.org/officeDocument/2006/relationships/hyperlink" Target="http://www.tverfin.ru/" TargetMode="External" /><Relationship Id="rId74" Type="http://schemas.openxmlformats.org/officeDocument/2006/relationships/hyperlink" Target="http://minfin.karelia.ru/" TargetMode="External" /><Relationship Id="rId75" Type="http://schemas.openxmlformats.org/officeDocument/2006/relationships/hyperlink" Target="http://www.fincom.spb.ru/cf/main.htm" TargetMode="External" /><Relationship Id="rId76" Type="http://schemas.openxmlformats.org/officeDocument/2006/relationships/hyperlink" Target="http://www.minfinkubani.ru/" TargetMode="External" /><Relationship Id="rId77" Type="http://schemas.openxmlformats.org/officeDocument/2006/relationships/hyperlink" Target="http://&#1073;&#1102;&#1076;&#1078;&#1077;&#1090;&#1082;&#1091;&#1073;&#1072;&#1085;&#1080;.&#1088;&#1092;/" TargetMode="External" /><Relationship Id="rId78" Type="http://schemas.openxmlformats.org/officeDocument/2006/relationships/hyperlink" Target="https://minfin.astrobl.ru/node" TargetMode="External" /><Relationship Id="rId79" Type="http://schemas.openxmlformats.org/officeDocument/2006/relationships/hyperlink" Target="http://volgafin.volganet.ru/" TargetMode="External" /><Relationship Id="rId80" Type="http://schemas.openxmlformats.org/officeDocument/2006/relationships/hyperlink" Target="http://www.minfin34.ru/" TargetMode="External" /><Relationship Id="rId81" Type="http://schemas.openxmlformats.org/officeDocument/2006/relationships/hyperlink" Target="http://www.minfin.donland.ru/" TargetMode="External" /><Relationship Id="rId82" Type="http://schemas.openxmlformats.org/officeDocument/2006/relationships/hyperlink" Target="http://minfin.donland.ru:8088/" TargetMode="External" /><Relationship Id="rId83" Type="http://schemas.openxmlformats.org/officeDocument/2006/relationships/hyperlink" Target="http://www.ob.sev.gov.ru/" TargetMode="External" /><Relationship Id="rId84" Type="http://schemas.openxmlformats.org/officeDocument/2006/relationships/hyperlink" Target="http://www.minfinchr.ru/" TargetMode="External" /><Relationship Id="rId85" Type="http://schemas.openxmlformats.org/officeDocument/2006/relationships/hyperlink" Target="http://minfin.tatarstan.ru/" TargetMode="External" /><Relationship Id="rId86" Type="http://schemas.openxmlformats.org/officeDocument/2006/relationships/hyperlink" Target="http://www.mfur.ru/" TargetMode="External" /><Relationship Id="rId87" Type="http://schemas.openxmlformats.org/officeDocument/2006/relationships/hyperlink" Target="http://minfin-samara.ru/" TargetMode="External" /><Relationship Id="rId88" Type="http://schemas.openxmlformats.org/officeDocument/2006/relationships/hyperlink" Target="http://www.minfin74.ru/" TargetMode="External" /><Relationship Id="rId89" Type="http://schemas.openxmlformats.org/officeDocument/2006/relationships/hyperlink" Target="http://www.depfin.admhmao.ru/" TargetMode="External" /><Relationship Id="rId90" Type="http://schemas.openxmlformats.org/officeDocument/2006/relationships/hyperlink" Target="http://www.minfin-altai.ru/" TargetMode="External" /><Relationship Id="rId91" Type="http://schemas.openxmlformats.org/officeDocument/2006/relationships/hyperlink" Target="http://minfinrb.ru/" TargetMode="External" /><Relationship Id="rId92" Type="http://schemas.openxmlformats.org/officeDocument/2006/relationships/hyperlink" Target="http://minfin.krskstate.ru/" TargetMode="External" /><Relationship Id="rId93" Type="http://schemas.openxmlformats.org/officeDocument/2006/relationships/hyperlink" Target="http://www.mfnso.nso.ru/" TargetMode="External" /><Relationship Id="rId94" Type="http://schemas.openxmlformats.org/officeDocument/2006/relationships/hyperlink" Target="http://mf.omskportal.ru/" TargetMode="External" /><Relationship Id="rId95" Type="http://schemas.openxmlformats.org/officeDocument/2006/relationships/hyperlink" Target="https://minfin.khabkrai.ru/portal/Menu/Page/1" TargetMode="External" /><Relationship Id="rId96" Type="http://schemas.openxmlformats.org/officeDocument/2006/relationships/hyperlink" Target="http://&#1084;&#1080;&#1085;&#1092;&#1080;&#1085;.&#1079;&#1072;&#1073;&#1072;&#1081;&#1082;&#1072;&#1083;&#1100;&#1089;&#1082;&#1080;&#1081;&#1082;&#1088;&#1072;&#1081;.&#1088;&#1092;/" TargetMode="External" /><Relationship Id="rId97" Type="http://schemas.openxmlformats.org/officeDocument/2006/relationships/hyperlink" Target="http://&#1095;&#1091;&#1082;&#1086;&#1090;&#1082;&#1072;.&#1088;&#1092;/power/administrative_setting/Dep_fin_ecom/" TargetMode="External" /><Relationship Id="rId9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beldepfin.ru/?page_id=2085" TargetMode="External" /><Relationship Id="rId2" Type="http://schemas.openxmlformats.org/officeDocument/2006/relationships/hyperlink" Target="http://dtf.avo.ru/index.php?option=com_content&amp;view=article&amp;id=235:2015-05-21-06-08-40&amp;catid=84:2015-05-21-06-06-51&amp;Itemid=173" TargetMode="External" /><Relationship Id="rId3" Type="http://schemas.openxmlformats.org/officeDocument/2006/relationships/hyperlink" Target="http://admoblkaluga.ru/sub/finan/sovet.php" TargetMode="External" /><Relationship Id="rId4" Type="http://schemas.openxmlformats.org/officeDocument/2006/relationships/hyperlink" Target="http://minfin.ryazangov.ru/department/ob_sov/" TargetMode="External" /><Relationship Id="rId5" Type="http://schemas.openxmlformats.org/officeDocument/2006/relationships/hyperlink" Target="http://www.finsmol.ru/council" TargetMode="External" /><Relationship Id="rId6" Type="http://schemas.openxmlformats.org/officeDocument/2006/relationships/hyperlink" Target="http://fin.tmbreg.ru/6228/7517.html" TargetMode="External" /><Relationship Id="rId7" Type="http://schemas.openxmlformats.org/officeDocument/2006/relationships/hyperlink" Target="http://findep.mos.ru/" TargetMode="External" /><Relationship Id="rId8" Type="http://schemas.openxmlformats.org/officeDocument/2006/relationships/hyperlink" Target="http://minfin.rkomi.ru/page/9576/" TargetMode="External" /><Relationship Id="rId9" Type="http://schemas.openxmlformats.org/officeDocument/2006/relationships/hyperlink" Target="http://dvinaland.ru/gov/-6x0eyecf" TargetMode="External" /><Relationship Id="rId10" Type="http://schemas.openxmlformats.org/officeDocument/2006/relationships/hyperlink" Target="http://www.minfin39.ru/index.php" TargetMode="External" /><Relationship Id="rId11" Type="http://schemas.openxmlformats.org/officeDocument/2006/relationships/hyperlink" Target="http://minfin.gov-murman.ru/activities/public_council/work/" TargetMode="External" /><Relationship Id="rId12" Type="http://schemas.openxmlformats.org/officeDocument/2006/relationships/hyperlink" Target="http://novkfo.ru/%D0%BE%D0%B1%D1%89%D0%B5%D1%81%D1%82%D0%B2%D0%B5%D0%BD%D0%BD%D1%8B%D0%B9_%D1%81%D0%BE%D0%B2%D0%B5%D1%82/" TargetMode="External" /><Relationship Id="rId13" Type="http://schemas.openxmlformats.org/officeDocument/2006/relationships/hyperlink" Target="http://www.fincom.spb.ru/cf/main.htm" TargetMode="External" /><Relationship Id="rId14" Type="http://schemas.openxmlformats.org/officeDocument/2006/relationships/hyperlink" Target="http://dfei.adm-nao.ru/informaciya-o-koordinacionnyh-soveshatelnyh-ekspertnyh-organah-sozdann/obshestvennyj-sovet/" TargetMode="External" /><Relationship Id="rId15" Type="http://schemas.openxmlformats.org/officeDocument/2006/relationships/hyperlink" Target="http://www.minfin.donland.ru/ob_sovet" TargetMode="External" /><Relationship Id="rId16" Type="http://schemas.openxmlformats.org/officeDocument/2006/relationships/hyperlink" Target="http://www.mfri.ru/" TargetMode="External" /><Relationship Id="rId17" Type="http://schemas.openxmlformats.org/officeDocument/2006/relationships/hyperlink" Target="http://www.pravitelstvokbr.ru/oigv/minfin/obshchestvennyy_sovet.php" TargetMode="External" /><Relationship Id="rId18" Type="http://schemas.openxmlformats.org/officeDocument/2006/relationships/hyperlink" Target="http://www.mfrno-a.ru/" TargetMode="External" /><Relationship Id="rId19" Type="http://schemas.openxmlformats.org/officeDocument/2006/relationships/hyperlink" Target="https://minfin.bashkortostan.ru/activity/?SECTION_ID=17113" TargetMode="External" /><Relationship Id="rId20" Type="http://schemas.openxmlformats.org/officeDocument/2006/relationships/hyperlink" Target="http://mari-el.gov.ru/minfin/Pages/Osovet.aspx" TargetMode="External" /><Relationship Id="rId21" Type="http://schemas.openxmlformats.org/officeDocument/2006/relationships/hyperlink" Target="http://www.minfinrm.ru/pub-sovet/" TargetMode="External" /><Relationship Id="rId22" Type="http://schemas.openxmlformats.org/officeDocument/2006/relationships/hyperlink" Target="http://gov.cap.ru/SiteMap.aspx?gov_id=22&amp;id=1787640" TargetMode="External" /><Relationship Id="rId23" Type="http://schemas.openxmlformats.org/officeDocument/2006/relationships/hyperlink" Target="http://mfin.permkrai.ru/sow/osminfin/2015/" TargetMode="External" /><Relationship Id="rId24" Type="http://schemas.openxmlformats.org/officeDocument/2006/relationships/hyperlink" Target="http://mf.nnov.ru/index.php?option=com_k2&amp;view=item&amp;layout=item&amp;id=109&amp;Itemid=363" TargetMode="External" /><Relationship Id="rId25" Type="http://schemas.openxmlformats.org/officeDocument/2006/relationships/hyperlink" Target="http://finance.pnzreg.ru/Obshestvenniysovet" TargetMode="External" /><Relationship Id="rId26" Type="http://schemas.openxmlformats.org/officeDocument/2006/relationships/hyperlink" Target="http://minfin-samara.ru/ekspertno-konsultativnyj-sovet-obshh/" TargetMode="External" /><Relationship Id="rId27" Type="http://schemas.openxmlformats.org/officeDocument/2006/relationships/hyperlink" Target="http://www.finupr.kurganobl.ru/index.php?test=obsovet" TargetMode="External" /><Relationship Id="rId28" Type="http://schemas.openxmlformats.org/officeDocument/2006/relationships/hyperlink" Target="http://minfin.midural.ru/document/category/94#document_list" TargetMode="External" /><Relationship Id="rId29" Type="http://schemas.openxmlformats.org/officeDocument/2006/relationships/hyperlink" Target="http://admtyumen.ru/ogv_ru/gov/administrative/finance_department.htm" TargetMode="External" /><Relationship Id="rId30" Type="http://schemas.openxmlformats.org/officeDocument/2006/relationships/hyperlink" Target="http://minfin74.ru/mAbout/advisory.php" TargetMode="External" /><Relationship Id="rId31" Type="http://schemas.openxmlformats.org/officeDocument/2006/relationships/hyperlink" Target="http://www.depfin.admhmao.ru/koordinatsionnye-i-soveshchatelnye-organy/" TargetMode="External" /><Relationship Id="rId32" Type="http://schemas.openxmlformats.org/officeDocument/2006/relationships/hyperlink" Target="http://&#1087;&#1088;&#1072;&#1074;&#1080;&#1090;&#1077;&#1083;&#1100;&#1089;&#1090;&#1074;&#1086;.&#1103;&#1085;&#1072;&#1086;.&#1088;&#1092;/power/iov/finance_dep/Obsh_sov_DF/#bc" TargetMode="External" /><Relationship Id="rId33" Type="http://schemas.openxmlformats.org/officeDocument/2006/relationships/hyperlink" Target="http://www.minfinrb.ru/news/671/" TargetMode="External" /><Relationship Id="rId34" Type="http://schemas.openxmlformats.org/officeDocument/2006/relationships/hyperlink" Target="http://r-19.ru/authorities/ministry-of-finance-of-the-republic-of-khakassia/common/obshchestvennyy-sovet-pr11i-ministerstve-finansov-respubliki-khakasiya/" TargetMode="External" /><Relationship Id="rId35" Type="http://schemas.openxmlformats.org/officeDocument/2006/relationships/hyperlink" Target="http://fin22.ru/opinion/ob-sovet/" TargetMode="External" /><Relationship Id="rId36" Type="http://schemas.openxmlformats.org/officeDocument/2006/relationships/hyperlink" Target="http://&#1084;&#1080;&#1085;&#1092;&#1080;&#1085;.&#1079;&#1072;&#1073;&#1072;&#1081;&#1082;&#1072;&#1083;&#1100;&#1089;&#1082;&#1080;&#1081;&#1082;&#1088;&#1072;&#1081;.&#1088;&#1092;/" TargetMode="External" /><Relationship Id="rId37" Type="http://schemas.openxmlformats.org/officeDocument/2006/relationships/hyperlink" Target="http://minfin.krskstate.ru/social" TargetMode="External" /><Relationship Id="rId38" Type="http://schemas.openxmlformats.org/officeDocument/2006/relationships/hyperlink" Target="http://www.gfu.ru/sovet/" TargetMode="External" /><Relationship Id="rId39" Type="http://schemas.openxmlformats.org/officeDocument/2006/relationships/hyperlink" Target="http://primorsky.ru/authorities/executive-agencies/departments/finance/" TargetMode="External" /><Relationship Id="rId40" Type="http://schemas.openxmlformats.org/officeDocument/2006/relationships/hyperlink" Target="http://www.fin.amurobl.ru/deyatelnost/obshchestvennyy-sovet-pri-ministerstve-finansov-amurskoy-oblasti/" TargetMode="External" /><Relationship Id="rId41" Type="http://schemas.openxmlformats.org/officeDocument/2006/relationships/hyperlink" Target="http://eao.ru/?p=161" TargetMode="External" /><Relationship Id="rId42" Type="http://schemas.openxmlformats.org/officeDocument/2006/relationships/hyperlink" Target="http://&#1095;&#1091;&#1082;&#1086;&#1090;&#1082;&#1072;.&#1088;&#1092;/power/administrative_setting/Dep_fin_ecom/" TargetMode="External" /><Relationship Id="rId43" Type="http://schemas.openxmlformats.org/officeDocument/2006/relationships/hyperlink" Target="http://mf.mosreg.ru/dokumenty/plany-raboty-soveta/" TargetMode="External" /><Relationship Id="rId44" Type="http://schemas.openxmlformats.org/officeDocument/2006/relationships/hyperlink" Target="http://minfin.tatarstan.ru/rus/obshchestvenniy-sovet.htm" TargetMode="External" /><Relationship Id="rId45" Type="http://schemas.openxmlformats.org/officeDocument/2006/relationships/hyperlink" Target="http://minfin.49gov.ru/depart/coordinating/" TargetMode="External" /><Relationship Id="rId46" Type="http://schemas.openxmlformats.org/officeDocument/2006/relationships/hyperlink" Target="http://finance.pskov.ru/ob-upravlenii/obshchestvennyy-sovet-pri-gosudarstvennom-finansovom-upravlenii-pskovskoy-oblasti" TargetMode="External" /><Relationship Id="rId47" Type="http://schemas.openxmlformats.org/officeDocument/2006/relationships/hyperlink" Target="http://narod.yarregion.ru/service/obschestvennye-sovety/spisok-sovetov/departament-finansov/" TargetMode="External" /><Relationship Id="rId48" Type="http://schemas.openxmlformats.org/officeDocument/2006/relationships/hyperlink" Target="http://depfin.adm44.ru/Departament/obsov/index.aspx" TargetMode="External" /><Relationship Id="rId49" Type="http://schemas.openxmlformats.org/officeDocument/2006/relationships/hyperlink" Target="http://bryanskoblfin.ru/Page/Search?text=%D0%BE%D0%B1%D1%89%D0%B5%D1%81%D1%82%D0%B2%D0%B5%D0%BD%D0%BD%D1%8B%D0%B9+%D1%81%D0%BE%D0%B2%D0%B5%D1%82" TargetMode="External" /><Relationship Id="rId50" Type="http://schemas.openxmlformats.org/officeDocument/2006/relationships/hyperlink" Target="http://saratov.ifinmon.ru/index.php/byudzhet-dlya-grazhdan/obscestvennii-sovet/" TargetMode="External" /><Relationship Id="rId51" Type="http://schemas.openxmlformats.org/officeDocument/2006/relationships/hyperlink" Target="https://minfin.astrobl.ru/site-page/obshchestvennyy-sovet" TargetMode="External" /><Relationship Id="rId52" Type="http://schemas.openxmlformats.org/officeDocument/2006/relationships/hyperlink" Target="http://ufo.ulntc.ru/index.php?mgf=sovet&amp;slep=net" TargetMode="External" /><Relationship Id="rId53" Type="http://schemas.openxmlformats.org/officeDocument/2006/relationships/hyperlink" Target="http://www.minfinkubani.ru/about/advisory_bodies/public_council/index.php" TargetMode="External" /><Relationship Id="rId54" Type="http://schemas.openxmlformats.org/officeDocument/2006/relationships/hyperlink" Target="http://www.minfin-altai.ru/about/deyatelnost/public-council.php" TargetMode="External" /><Relationship Id="rId55" Type="http://schemas.openxmlformats.org/officeDocument/2006/relationships/hyperlink" Target="http://www.gfu.vrn.ru/obsch1/obsch2/" TargetMode="External" /><Relationship Id="rId56" Type="http://schemas.openxmlformats.org/officeDocument/2006/relationships/hyperlink" Target="http://ufin48.ru/Menu/Page/1" TargetMode="External" /><Relationship Id="rId57" Type="http://schemas.openxmlformats.org/officeDocument/2006/relationships/hyperlink" Target="http://minfin.karelia.ru/obcshestvennyj-sovet/" TargetMode="External" /><Relationship Id="rId58" Type="http://schemas.openxmlformats.org/officeDocument/2006/relationships/hyperlink" Target="http://df35.ru/index.php?option=com_content&amp;view=article&amp;id=3729%3A2015-05-19-11-36-48&amp;catid=125%3A2013-01-28-10-05-52" TargetMode="External" /><Relationship Id="rId59" Type="http://schemas.openxmlformats.org/officeDocument/2006/relationships/hyperlink" Target="http://www.minfin01-maykop.ru/Menu/Page/170" TargetMode="External" /><Relationship Id="rId60" Type="http://schemas.openxmlformats.org/officeDocument/2006/relationships/hyperlink" Target="http://volgafin.volganet.ru/coordination/meeting/protocols/" TargetMode="External" /><Relationship Id="rId61" Type="http://schemas.openxmlformats.org/officeDocument/2006/relationships/hyperlink" Target="http://minfin.e-dag.ru/about/koordinatsionnye-i-soveshchatelnye-organy/" TargetMode="External" /><Relationship Id="rId62" Type="http://schemas.openxmlformats.org/officeDocument/2006/relationships/hyperlink" Target="http://www.minfinchr.ru/obshchestvennyj-sovet-pri-ministerstve" TargetMode="External" /><Relationship Id="rId63" Type="http://schemas.openxmlformats.org/officeDocument/2006/relationships/hyperlink" Target="http://www.mfsk.ru/main/obschestv_sovet" TargetMode="External" /><Relationship Id="rId64" Type="http://schemas.openxmlformats.org/officeDocument/2006/relationships/hyperlink" Target="http://www.mfur.ru/activities/ob_sovet/" TargetMode="External" /><Relationship Id="rId65" Type="http://schemas.openxmlformats.org/officeDocument/2006/relationships/hyperlink" Target="http://www.minfin.kirov.ru/o-departamente-finansov/public_counciil/" TargetMode="External" /><Relationship Id="rId66" Type="http://schemas.openxmlformats.org/officeDocument/2006/relationships/hyperlink" Target="http://minfin.orb.ru/%d0%be%d0%b1%d1%89%d0%b5%d1%81%d1%82%d0%b2%d0%b5%d0%bd%d0%bd%d1%8b%d0%b9-%d1%81%d0%be%d0%b2%d0%b5%d1%82/" TargetMode="External" /><Relationship Id="rId67" Type="http://schemas.openxmlformats.org/officeDocument/2006/relationships/hyperlink" Target="http://www.minfintuva.ru/" TargetMode="External" /><Relationship Id="rId68" Type="http://schemas.openxmlformats.org/officeDocument/2006/relationships/hyperlink" Target="http://www.ofukem.ru/content/blogcategory/158/180/" TargetMode="External" /><Relationship Id="rId69" Type="http://schemas.openxmlformats.org/officeDocument/2006/relationships/hyperlink" Target="http://mf.omskportal.ru/ru/RegionalPublicAuthorities/executivelist/MF/obshsovet.html" TargetMode="External" /><Relationship Id="rId70" Type="http://schemas.openxmlformats.org/officeDocument/2006/relationships/hyperlink" Target="http://minfin.sakha.gov.ru/obschestvennyj-sovet-pri-ministerstve-finansov-rsja" TargetMode="External" /><Relationship Id="rId71" Type="http://schemas.openxmlformats.org/officeDocument/2006/relationships/hyperlink" Target="http://www.kamgov.ru/minfin/sostav-obsestvennogo-soveta-pri-ministerstve-finansov-kamcatskogo-kraa" TargetMode="External" /><Relationship Id="rId72" Type="http://schemas.openxmlformats.org/officeDocument/2006/relationships/hyperlink" Target="http://df.ivanovoobl.ru/?page_id=966" TargetMode="External" /><Relationship Id="rId73" Type="http://schemas.openxmlformats.org/officeDocument/2006/relationships/hyperlink" Target="http://orel-region.ru/index.php?head=6&amp;part=73&amp;unit=3&amp;op=1" TargetMode="External" /><Relationship Id="rId74" Type="http://schemas.openxmlformats.org/officeDocument/2006/relationships/hyperlink" Target="http://minfin.rk.gov.ru/rus/info.php?id=606651" TargetMode="External" /><Relationship Id="rId75" Type="http://schemas.openxmlformats.org/officeDocument/2006/relationships/hyperlink" Target="http://www.ob.sev.gov.ru/" TargetMode="External" /><Relationship Id="rId76" Type="http://schemas.openxmlformats.org/officeDocument/2006/relationships/hyperlink" Target="http://www.tverfin.ru/obshchestvennyy-sovet/pravovye-osnovy/index.php" TargetMode="External" /><Relationship Id="rId77" Type="http://schemas.openxmlformats.org/officeDocument/2006/relationships/hyperlink" Target="http://finance.lenobl.ru/" TargetMode="External" /><Relationship Id="rId78" Type="http://schemas.openxmlformats.org/officeDocument/2006/relationships/hyperlink" Target="http://minfin.kalmregion.ru/deyatelnost/obshchestvennyy-sovet/" TargetMode="External" /><Relationship Id="rId79" Type="http://schemas.openxmlformats.org/officeDocument/2006/relationships/hyperlink" Target="https://minfin.khabkrai.ru/portal/Menu/Page/468" TargetMode="External" /><Relationship Id="rId80" Type="http://schemas.openxmlformats.org/officeDocument/2006/relationships/hyperlink" Target="http://openbudget.sakhminfin.ru/Menu/Page/393" TargetMode="External" /><Relationship Id="rId81" Type="http://schemas.openxmlformats.org/officeDocument/2006/relationships/vmlDrawing" Target="../drawings/vmlDrawing1.vml" /><Relationship Id="rId8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minfin.kirov.ru/" TargetMode="External" /><Relationship Id="rId2" Type="http://schemas.openxmlformats.org/officeDocument/2006/relationships/hyperlink" Target="http://minfin.gov-murman.ru/" TargetMode="External" /><Relationship Id="rId3" Type="http://schemas.openxmlformats.org/officeDocument/2006/relationships/hyperlink" Target="http://ufo.ulntc.ru/" TargetMode="External" /><Relationship Id="rId4" Type="http://schemas.openxmlformats.org/officeDocument/2006/relationships/hyperlink" Target="http://depfin.adm44.ru/index.aspx" TargetMode="External" /><Relationship Id="rId5" Type="http://schemas.openxmlformats.org/officeDocument/2006/relationships/hyperlink" Target="http://sakhminfin.ru/" TargetMode="External" /><Relationship Id="rId6" Type="http://schemas.openxmlformats.org/officeDocument/2006/relationships/hyperlink" Target="http://www.kamgov.ru/minfin" TargetMode="External" /><Relationship Id="rId7" Type="http://schemas.openxmlformats.org/officeDocument/2006/relationships/hyperlink" Target="http://r-19.ru/authorities/ministry-of-finance-of-the-republic-of-khakassia/common/adresa-i-kontakty/" TargetMode="External" /><Relationship Id="rId8" Type="http://schemas.openxmlformats.org/officeDocument/2006/relationships/hyperlink" Target="http://www.minfintuva.ru/" TargetMode="External" /><Relationship Id="rId9" Type="http://schemas.openxmlformats.org/officeDocument/2006/relationships/hyperlink" Target="http://ex.saratov.gov.ru/government/structure/minfin/" TargetMode="External" /><Relationship Id="rId10" Type="http://schemas.openxmlformats.org/officeDocument/2006/relationships/hyperlink" Target="http://mfin.permkrai.ru/" TargetMode="External" /><Relationship Id="rId11" Type="http://schemas.openxmlformats.org/officeDocument/2006/relationships/hyperlink" Target="http://www.finsmol.ru/start" TargetMode="External" /><Relationship Id="rId12" Type="http://schemas.openxmlformats.org/officeDocument/2006/relationships/hyperlink" Target="http://orel-region.ru/index.php?head=20&amp;part=25" TargetMode="External" /><Relationship Id="rId13" Type="http://schemas.openxmlformats.org/officeDocument/2006/relationships/hyperlink" Target="http://df.ivanovoobl.ru/obrashheniya/" TargetMode="External" /><Relationship Id="rId14" Type="http://schemas.openxmlformats.org/officeDocument/2006/relationships/hyperlink" Target="http://www.gfu.vrn.ru/" TargetMode="External" /><Relationship Id="rId15" Type="http://schemas.openxmlformats.org/officeDocument/2006/relationships/hyperlink" Target="http://dtf.avo.ru/" TargetMode="External" /><Relationship Id="rId16" Type="http://schemas.openxmlformats.org/officeDocument/2006/relationships/hyperlink" Target="http://gfu.ru/" TargetMode="External" /><Relationship Id="rId17" Type="http://schemas.openxmlformats.org/officeDocument/2006/relationships/hyperlink" Target="http://fin22.ru/" TargetMode="External" /><Relationship Id="rId18" Type="http://schemas.openxmlformats.org/officeDocument/2006/relationships/hyperlink" Target="http://www.minfin-altai.ru/" TargetMode="External" /><Relationship Id="rId19" Type="http://schemas.openxmlformats.org/officeDocument/2006/relationships/hyperlink" Target="http://www.mfur.ru/" TargetMode="External" /><Relationship Id="rId20" Type="http://schemas.openxmlformats.org/officeDocument/2006/relationships/hyperlink" Target="http://minfinkubani.ru/" TargetMode="External" /><Relationship Id="rId21" Type="http://schemas.openxmlformats.org/officeDocument/2006/relationships/hyperlink" Target="http://minfin01-maykop.ru/Menu/Page/1" TargetMode="External" /><Relationship Id="rId22" Type="http://schemas.openxmlformats.org/officeDocument/2006/relationships/hyperlink" Target="http://www.novkfo.ru/" TargetMode="External" /><Relationship Id="rId23" Type="http://schemas.openxmlformats.org/officeDocument/2006/relationships/hyperlink" Target="http://finance.lenobl.ru/" TargetMode="External" /><Relationship Id="rId24" Type="http://schemas.openxmlformats.org/officeDocument/2006/relationships/hyperlink" Target="http://fin.tmbreg.ru/" TargetMode="External" /><Relationship Id="rId25" Type="http://schemas.openxmlformats.org/officeDocument/2006/relationships/hyperlink" Target="http://gov.cap.ru/Default.aspx?gov_id=22" TargetMode="External" /><Relationship Id="rId26" Type="http://schemas.openxmlformats.org/officeDocument/2006/relationships/hyperlink" Target="http://&#1095;&#1091;&#1082;&#1086;&#1090;&#1082;&#1072;.&#1088;&#1092;/power/administrative_setting/Dep_fin_ecom/budzet/" TargetMode="External" /><Relationship Id="rId27" Type="http://schemas.openxmlformats.org/officeDocument/2006/relationships/hyperlink" Target="http://www.eao.ru/?p=3826" TargetMode="External" /><Relationship Id="rId28" Type="http://schemas.openxmlformats.org/officeDocument/2006/relationships/hyperlink" Target="http://minfin.49gov.ru/feedback/polls/" TargetMode="External" /><Relationship Id="rId29" Type="http://schemas.openxmlformats.org/officeDocument/2006/relationships/hyperlink" Target="https://minfin.khabkrai.ru/portal/Menu/Page/1" TargetMode="External" /><Relationship Id="rId30" Type="http://schemas.openxmlformats.org/officeDocument/2006/relationships/hyperlink" Target="http://www.findep.org/" TargetMode="External" /><Relationship Id="rId31" Type="http://schemas.openxmlformats.org/officeDocument/2006/relationships/hyperlink" Target="http://mfnsonso2.nso.ru/Pages/default.aspx" TargetMode="External" /><Relationship Id="rId32" Type="http://schemas.openxmlformats.org/officeDocument/2006/relationships/hyperlink" Target="http://&#1084;&#1080;&#1085;&#1092;&#1080;&#1085;.&#1079;&#1072;&#1073;&#1072;&#1081;&#1082;&#1072;&#1083;&#1100;&#1089;&#1082;&#1080;&#1081;&#1082;&#1088;&#1072;&#1081;.&#1088;&#1092;/bud_for_peoples.html" TargetMode="External" /><Relationship Id="rId33" Type="http://schemas.openxmlformats.org/officeDocument/2006/relationships/hyperlink" Target="http://monitoring.yanao.ru/yamal/index.php?option=com_content&amp;view=article&amp;id=299&amp;Itemid=717" TargetMode="External" /><Relationship Id="rId34" Type="http://schemas.openxmlformats.org/officeDocument/2006/relationships/hyperlink" Target="http://www.depfin.admhmao.ru/" TargetMode="External" /><Relationship Id="rId35" Type="http://schemas.openxmlformats.org/officeDocument/2006/relationships/hyperlink" Target="http://www.minfin74.ru/" TargetMode="External" /><Relationship Id="rId36" Type="http://schemas.openxmlformats.org/officeDocument/2006/relationships/hyperlink" Target="http://admtyumen.ru/ogv_ru/finance/finance/bugjet.htm" TargetMode="External" /><Relationship Id="rId37" Type="http://schemas.openxmlformats.org/officeDocument/2006/relationships/hyperlink" Target="http://minfin.midural.ru/" TargetMode="External" /><Relationship Id="rId38" Type="http://schemas.openxmlformats.org/officeDocument/2006/relationships/hyperlink" Target="http://www.finupr.kurganobl.ru/" TargetMode="External" /><Relationship Id="rId39" Type="http://schemas.openxmlformats.org/officeDocument/2006/relationships/hyperlink" Target="http://minfin-samara.ru/" TargetMode="External" /><Relationship Id="rId40" Type="http://schemas.openxmlformats.org/officeDocument/2006/relationships/hyperlink" Target="http://finance.pnzreg.ru/" TargetMode="External" /><Relationship Id="rId41" Type="http://schemas.openxmlformats.org/officeDocument/2006/relationships/hyperlink" Target="http://minfin.orb.ru/" TargetMode="External" /><Relationship Id="rId42" Type="http://schemas.openxmlformats.org/officeDocument/2006/relationships/hyperlink" Target="http://mf.nnov.ru/" TargetMode="External" /><Relationship Id="rId43" Type="http://schemas.openxmlformats.org/officeDocument/2006/relationships/hyperlink" Target="http://www.minfinrm.ru/" TargetMode="External" /><Relationship Id="rId44" Type="http://schemas.openxmlformats.org/officeDocument/2006/relationships/hyperlink" Target="http://mari-el.gov.ru/minfin/Pages/budget_citizens.aspx" TargetMode="External" /><Relationship Id="rId45" Type="http://schemas.openxmlformats.org/officeDocument/2006/relationships/hyperlink" Target="https://minfin.bashkortostan.ru/" TargetMode="External" /><Relationship Id="rId46" Type="http://schemas.openxmlformats.org/officeDocument/2006/relationships/hyperlink" Target="http://www.minfinchr.ru/" TargetMode="External" /><Relationship Id="rId47" Type="http://schemas.openxmlformats.org/officeDocument/2006/relationships/hyperlink" Target="http://www.mfrno-a.ru/" TargetMode="External" /><Relationship Id="rId48" Type="http://schemas.openxmlformats.org/officeDocument/2006/relationships/hyperlink" Target="http://www.mfri.ru/index.php/2013-12-01-16-47-32" TargetMode="External" /><Relationship Id="rId49" Type="http://schemas.openxmlformats.org/officeDocument/2006/relationships/hyperlink" Target="http://minfin.e-dag.ru/feed" TargetMode="External" /><Relationship Id="rId50" Type="http://schemas.openxmlformats.org/officeDocument/2006/relationships/hyperlink" Target="http://www.minfin.donland.ru/" TargetMode="External" /><Relationship Id="rId51" Type="http://schemas.openxmlformats.org/officeDocument/2006/relationships/hyperlink" Target="http://www.minfin34.ru/" TargetMode="External" /><Relationship Id="rId52" Type="http://schemas.openxmlformats.org/officeDocument/2006/relationships/hyperlink" Target="https://minfin.astrobl.ru/" TargetMode="External" /><Relationship Id="rId53" Type="http://schemas.openxmlformats.org/officeDocument/2006/relationships/hyperlink" Target="http://minfin.kalmregion.ru/index.php?option=com_content&amp;view=article&amp;id=54&amp;Itemid=48" TargetMode="External" /><Relationship Id="rId54" Type="http://schemas.openxmlformats.org/officeDocument/2006/relationships/hyperlink" Target="http://www.fincom.spb.ru/cf/main.htm" TargetMode="External" /><Relationship Id="rId55" Type="http://schemas.openxmlformats.org/officeDocument/2006/relationships/hyperlink" Target="http://www.pskov.ru/region/obshchestvo" TargetMode="External" /><Relationship Id="rId56" Type="http://schemas.openxmlformats.org/officeDocument/2006/relationships/hyperlink" Target="http://www.minfin39.ru/index.php" TargetMode="External" /><Relationship Id="rId57" Type="http://schemas.openxmlformats.org/officeDocument/2006/relationships/hyperlink" Target="http://www.df35.ru/" TargetMode="External" /><Relationship Id="rId58" Type="http://schemas.openxmlformats.org/officeDocument/2006/relationships/hyperlink" Target="http://dvinaland.ru/budget" TargetMode="External" /><Relationship Id="rId59" Type="http://schemas.openxmlformats.org/officeDocument/2006/relationships/hyperlink" Target="http://minfin.rkomi.ru/page/7746/" TargetMode="External" /><Relationship Id="rId60" Type="http://schemas.openxmlformats.org/officeDocument/2006/relationships/hyperlink" Target="http://minfin.karelia.ru/about-us/" TargetMode="External" /><Relationship Id="rId61" Type="http://schemas.openxmlformats.org/officeDocument/2006/relationships/hyperlink" Target="http://www.admoblkaluga.ru/main/work/finances/" TargetMode="External" /><Relationship Id="rId62" Type="http://schemas.openxmlformats.org/officeDocument/2006/relationships/hyperlink" Target="http://budget.bryanskoblfin.ru/Show/Category/?ItemId=26" TargetMode="External" /><Relationship Id="rId63" Type="http://schemas.openxmlformats.org/officeDocument/2006/relationships/hyperlink" Target="http://beldepfin.ru/" TargetMode="External" /><Relationship Id="rId64" Type="http://schemas.openxmlformats.org/officeDocument/2006/relationships/hyperlink" Target="http://www.admlip.ru/votes/" TargetMode="External" /><Relationship Id="rId65" Type="http://schemas.openxmlformats.org/officeDocument/2006/relationships/hyperlink" Target="http://primorsky.ru/authorities/executive-agencies/departments/finance/budget/" TargetMode="External" /><Relationship Id="rId66" Type="http://schemas.openxmlformats.org/officeDocument/2006/relationships/hyperlink" Target="http://www.yarregion.ru/depts/depfin/default.aspx" TargetMode="External" /><Relationship Id="rId67" Type="http://schemas.openxmlformats.org/officeDocument/2006/relationships/hyperlink" Target="http://minfin.tatarstan.ru/" TargetMode="External" /><Relationship Id="rId68" Type="http://schemas.openxmlformats.org/officeDocument/2006/relationships/hyperlink" Target="http://adm.rkursk.ru/index.php?id=405" TargetMode="External" /><Relationship Id="rId69" Type="http://schemas.openxmlformats.org/officeDocument/2006/relationships/hyperlink" Target="http://dfei.adm-nao.ru/" TargetMode="External" /><Relationship Id="rId70" Type="http://schemas.openxmlformats.org/officeDocument/2006/relationships/hyperlink" Target="http://www.mfsk.ru/main" TargetMode="External" /><Relationship Id="rId71" Type="http://schemas.openxmlformats.org/officeDocument/2006/relationships/hyperlink" Target="http://pravitelstvo.kbr.ru/" TargetMode="External" /><Relationship Id="rId72" Type="http://schemas.openxmlformats.org/officeDocument/2006/relationships/hyperlink" Target="https://sevastopol.gov.ru/goverment/statistics/butget/" TargetMode="External" /><Relationship Id="rId73" Type="http://schemas.openxmlformats.org/officeDocument/2006/relationships/hyperlink" Target="http://minfin.ryazangov.ru/news/" TargetMode="External" /><Relationship Id="rId74" Type="http://schemas.openxmlformats.org/officeDocument/2006/relationships/hyperlink" Target="http://www.tverfin.ru/" TargetMode="External" /><Relationship Id="rId75" Type="http://schemas.openxmlformats.org/officeDocument/2006/relationships/hyperlink" Target="http://findep.mos.ru/" TargetMode="External" /><Relationship Id="rId76" Type="http://schemas.openxmlformats.org/officeDocument/2006/relationships/hyperlink" Target="http://minfin.rk.gov.ru/rus/index.htm" TargetMode="External" /><Relationship Id="rId77" Type="http://schemas.openxmlformats.org/officeDocument/2006/relationships/hyperlink" Target="http://minfin09.ru/" TargetMode="External" /><Relationship Id="rId78" Type="http://schemas.openxmlformats.org/officeDocument/2006/relationships/hyperlink" Target="http://minfin.krskstate.ru/" TargetMode="External" /><Relationship Id="rId79" Type="http://schemas.openxmlformats.org/officeDocument/2006/relationships/hyperlink" Target="http://www.ofukem.ru/" TargetMode="External" /><Relationship Id="rId80" Type="http://schemas.openxmlformats.org/officeDocument/2006/relationships/hyperlink" Target="http://budget.omsk.ifinmon.ru/" TargetMode="External" /><Relationship Id="rId81" Type="http://schemas.openxmlformats.org/officeDocument/2006/relationships/hyperlink" Target="https://minfin.sakha.gov.ru/" TargetMode="External" /><Relationship Id="rId82" Type="http://schemas.openxmlformats.org/officeDocument/2006/relationships/hyperlink" Target="http://www.fin.amurobl.ru/" TargetMode="External" /><Relationship Id="rId83" Type="http://schemas.openxmlformats.org/officeDocument/2006/relationships/hyperlink" Target="http://budget.permkrai.ru/" TargetMode="External" /><Relationship Id="rId84" Type="http://schemas.openxmlformats.org/officeDocument/2006/relationships/hyperlink" Target="http://openbudget.gfu.ru/" TargetMode="External" /><Relationship Id="rId85" Type="http://schemas.openxmlformats.org/officeDocument/2006/relationships/hyperlink" Target="http://budget.govrb.ru/ebudget/Menu/Page/1" TargetMode="External" /><Relationship Id="rId86" Type="http://schemas.openxmlformats.org/officeDocument/2006/relationships/hyperlink" Target="http://openbudsk.ru/vote/" TargetMode="External" /><Relationship Id="rId87" Type="http://schemas.openxmlformats.org/officeDocument/2006/relationships/hyperlink" Target="http://nb44.ru/index.php/chto-takoe-byudzhet" TargetMode="External" /><Relationship Id="rId88" Type="http://schemas.openxmlformats.org/officeDocument/2006/relationships/hyperlink" Target="http://minfin.khabkrai.ru/civils/Menu/Page/1" TargetMode="External" /><Relationship Id="rId89" Type="http://schemas.openxmlformats.org/officeDocument/2006/relationships/hyperlink" Target="http://budget.omsk.ifinmon.ru/" TargetMode="External" /><Relationship Id="rId90" Type="http://schemas.openxmlformats.org/officeDocument/2006/relationships/hyperlink" Target="http://budget17.ru/" TargetMode="External" /><Relationship Id="rId91" Type="http://schemas.openxmlformats.org/officeDocument/2006/relationships/hyperlink" Target="http://saratov.ifinmon.ru/" TargetMode="External" /><Relationship Id="rId92" Type="http://schemas.openxmlformats.org/officeDocument/2006/relationships/hyperlink" Target="http://portal.novkfo.ru/Menu/Page/1" TargetMode="External" /><Relationship Id="rId93" Type="http://schemas.openxmlformats.org/officeDocument/2006/relationships/hyperlink" Target="http://budget.lenobl.ru/new/takepart/" TargetMode="External" /><Relationship Id="rId94" Type="http://schemas.openxmlformats.org/officeDocument/2006/relationships/hyperlink" Target="http://mosreg.ifinmon.ru/" TargetMode="External" /><Relationship Id="rId95" Type="http://schemas.openxmlformats.org/officeDocument/2006/relationships/hyperlink" Target="http://budget.mos.ru/" TargetMode="External" /><Relationship Id="rId96" Type="http://schemas.openxmlformats.org/officeDocument/2006/relationships/hyperlink" Target="http://portal.tverfin.ru/portal/Menu/Page/1" TargetMode="External" /><Relationship Id="rId97" Type="http://schemas.openxmlformats.org/officeDocument/2006/relationships/hyperlink" Target="http://dfto.ru/index.php" TargetMode="External" /><Relationship Id="rId98" Type="http://schemas.openxmlformats.org/officeDocument/2006/relationships/hyperlink" Target="http://b4u.gov-murman.ru/index.php#idMenu=1" TargetMode="External" /><Relationship Id="rId99" Type="http://schemas.openxmlformats.org/officeDocument/2006/relationships/hyperlink" Target="http://budget.sakha.gov.ru/ebudget/Menu/Page/215" TargetMode="External" /><Relationship Id="rId100" Type="http://schemas.openxmlformats.org/officeDocument/2006/relationships/hyperlink" Target="http://openbudget.kamgov.ru/" TargetMode="External" /><Relationship Id="rId101" Type="http://schemas.openxmlformats.org/officeDocument/2006/relationships/hyperlink" Target="http://www.ob.sev.gov.ru/index.php/byudzhet-dlya-grazhdan/obratnaya-svyaz/oprosy" TargetMode="External" /><Relationship Id="rId102" Type="http://schemas.openxmlformats.org/officeDocument/2006/relationships/hyperlink" Target="http://openbudget.sakhminfin.ru/Menu/Page/272" TargetMode="External" /><Relationship Id="rId103" Type="http://schemas.openxmlformats.org/officeDocument/2006/relationships/hyperlink" Target="http://dtf.avo.ru/index.php?option=com_content&amp;view=article&amp;id=287:2016-06-15-14-12-19&amp;catid=107:2016-06-15-14-10-49&amp;Itemid=198" TargetMode="External" /><Relationship Id="rId104" Type="http://schemas.openxmlformats.org/officeDocument/2006/relationships/hyperlink" Target="http://www.gfu.vrn.ru/obschobsyzhd/" TargetMode="External" /><Relationship Id="rId105" Type="http://schemas.openxmlformats.org/officeDocument/2006/relationships/hyperlink" Target="http://mf.mosreg.ru/" TargetMode="External" /><Relationship Id="rId106" Type="http://schemas.openxmlformats.org/officeDocument/2006/relationships/hyperlink" Target="http://budget.mosreg.ru/blog/2016/09/16/informaciya-o-provedenii-ochnogo-obshhestvennogo-obsuzhdeniya-na-temu-mezhbyudzhetnye-otnosheniya-v-moskovskoj-oblasti-novye-podxody/" TargetMode="External" /><Relationship Id="rId107" Type="http://schemas.openxmlformats.org/officeDocument/2006/relationships/hyperlink" Target="http://minfin.tularegion.ru/" TargetMode="External" /><Relationship Id="rId108" Type="http://schemas.openxmlformats.org/officeDocument/2006/relationships/hyperlink" Target="http://minfin.karelia.ru/meroprijatija/" TargetMode="External" /><Relationship Id="rId109" Type="http://schemas.openxmlformats.org/officeDocument/2006/relationships/hyperlink" Target="http://openregion.gov-murman.ru/npa/" TargetMode="External" /><Relationship Id="rId110" Type="http://schemas.openxmlformats.org/officeDocument/2006/relationships/hyperlink" Target="http://&#1073;&#1102;&#1076;&#1078;&#1077;&#1090;&#1082;&#1091;&#1073;&#1072;&#1085;&#1080;.&#1088;&#1092;/" TargetMode="External" /><Relationship Id="rId111" Type="http://schemas.openxmlformats.org/officeDocument/2006/relationships/hyperlink" Target="http://www.mfsk.ru/news/news/519?sphrase_id=3491" TargetMode="External" /><Relationship Id="rId112" Type="http://schemas.openxmlformats.org/officeDocument/2006/relationships/hyperlink" Target="http://budget.cap.ru/Menu/Page/176" TargetMode="External" /><Relationship Id="rId113" Type="http://schemas.openxmlformats.org/officeDocument/2006/relationships/hyperlink" Target="http://gov.cap.ru/info.aspx?gov_id=22&amp;id=3357295&amp;type=news&amp;page=2&amp;size=20" TargetMode="External" /><Relationship Id="rId114" Type="http://schemas.openxmlformats.org/officeDocument/2006/relationships/hyperlink" Target="http://minfin.orb.ru/21-%d0%b8%d1%8e%d0%bb%d1%8f-2016-%d0%b3%d0%be%d0%b4%d0%b0-%d0%b2-%d1%81-%d0%bc%d0%b0%d1%82%d0%b2%d0%b5%d0%b5%d0%b2%d0%ba%d0%b0-%d0%be%d1%80%d0%b5%d0%bd%d0%b1%d1%83%d1%80%d0%b3%d1%81%d0%ba%d0%be%d0%b9/" TargetMode="External" /><Relationship Id="rId115" Type="http://schemas.openxmlformats.org/officeDocument/2006/relationships/hyperlink" Target="http://info.mfural.ru/ebudget/Menu/Page/1" TargetMode="External" /><Relationship Id="rId116" Type="http://schemas.openxmlformats.org/officeDocument/2006/relationships/hyperlink" Target="http://www.open.minfin-altai.ru/" TargetMode="External" /><Relationship Id="rId117" Type="http://schemas.openxmlformats.org/officeDocument/2006/relationships/hyperlink" Target="http://ebudget.primorsky.ru/Menu/Page/1" TargetMode="External" /><Relationship Id="rId118" Type="http://schemas.openxmlformats.org/officeDocument/2006/relationships/hyperlink" Target="http://www.minfin-altai.ru/about/info/news/2411/" TargetMode="External" /><Relationship Id="rId119" Type="http://schemas.openxmlformats.org/officeDocument/2006/relationships/hyperlink" Target="http://&#1084;&#1080;&#1085;&#1092;&#1080;&#1085;&#1088;&#1073;.&#1088;&#1092;/" TargetMode="External" /><Relationship Id="rId120" Type="http://schemas.openxmlformats.org/officeDocument/2006/relationships/hyperlink" Target="http://www.minfinrb.ru/news/741/" TargetMode="External" /><Relationship Id="rId121" Type="http://schemas.openxmlformats.org/officeDocument/2006/relationships/hyperlink" Target="http://openbudget.sakhminfin.ru/Show/Content/33" TargetMode="External" /><Relationship Id="rId122" Type="http://schemas.openxmlformats.org/officeDocument/2006/relationships/hyperlink" Target="http://www.admoblkaluga.ru/sub/evaluationNPA/evaluation/finish.php" TargetMode="External" /><Relationship Id="rId123" Type="http://schemas.openxmlformats.org/officeDocument/2006/relationships/hyperlink" Target="http://minfin.rkomi.ru/page/8208/" TargetMode="External" /><Relationship Id="rId124" Type="http://schemas.openxmlformats.org/officeDocument/2006/relationships/hyperlink" Target="http://minfinkubani.ru/legal_acts/projects_normative.php" TargetMode="External" /><Relationship Id="rId125" Type="http://schemas.openxmlformats.org/officeDocument/2006/relationships/hyperlink" Target="http://www.mfur.ru/activities/obshest_obsuzhdenie/budget_cit.php" TargetMode="External" /><Relationship Id="rId126"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92"/>
  <sheetViews>
    <sheetView tabSelected="1" zoomScalePageLayoutView="0" workbookViewId="0" topLeftCell="A1">
      <pane ySplit="5" topLeftCell="A6" activePane="bottomLeft" state="frozen"/>
      <selection pane="topLeft" activeCell="A1" sqref="A1"/>
      <selection pane="bottomLeft" activeCell="A16" sqref="A16"/>
    </sheetView>
  </sheetViews>
  <sheetFormatPr defaultColWidth="9.140625" defaultRowHeight="15"/>
  <cols>
    <col min="1" max="1" width="38.8515625" style="27" customWidth="1"/>
    <col min="2" max="2" width="12.7109375" style="27" customWidth="1"/>
    <col min="3" max="3" width="13.00390625" style="30" customWidth="1"/>
    <col min="4" max="4" width="12.7109375" style="27" customWidth="1"/>
    <col min="5" max="5" width="16.7109375" style="27" customWidth="1"/>
    <col min="6" max="6" width="20.140625" style="27" customWidth="1"/>
    <col min="7" max="7" width="18.140625" style="27" customWidth="1"/>
    <col min="8" max="8" width="19.421875" style="27" customWidth="1"/>
    <col min="9" max="9" width="24.57421875" style="27" customWidth="1"/>
    <col min="10" max="16384" width="9.140625" style="27" customWidth="1"/>
  </cols>
  <sheetData>
    <row r="1" spans="1:9" ht="20.25" customHeight="1">
      <c r="A1" s="177" t="s">
        <v>1068</v>
      </c>
      <c r="B1" s="177"/>
      <c r="C1" s="177"/>
      <c r="D1" s="177"/>
      <c r="E1" s="177"/>
      <c r="F1" s="178"/>
      <c r="G1" s="178"/>
      <c r="H1" s="178"/>
      <c r="I1" s="178"/>
    </row>
    <row r="2" spans="1:9" ht="18.75" customHeight="1">
      <c r="A2" s="94" t="s">
        <v>551</v>
      </c>
      <c r="B2" s="32" t="s">
        <v>1056</v>
      </c>
      <c r="C2" s="33"/>
      <c r="D2" s="28"/>
      <c r="E2" s="28"/>
      <c r="F2" s="28"/>
      <c r="G2" s="28"/>
      <c r="H2" s="28"/>
      <c r="I2" s="28"/>
    </row>
    <row r="3" spans="1:9" ht="146.25" customHeight="1">
      <c r="A3" s="175" t="s">
        <v>521</v>
      </c>
      <c r="B3" s="176" t="s">
        <v>522</v>
      </c>
      <c r="C3" s="176" t="s">
        <v>687</v>
      </c>
      <c r="D3" s="176" t="s">
        <v>686</v>
      </c>
      <c r="E3" s="175" t="str">
        <f>'12.1'!B19</f>
        <v>12.1 Проводились ли в III квартале 2016 года органами государственной власти субъекта РФ опросы общественного мнения по бюджетной тематике в он-лайн режиме?</v>
      </c>
      <c r="F3" s="175" t="str">
        <f>'12.2'!B15</f>
        <v>12.2. Организована ли органами государственной власти субъекта РФ работа форума по бюджетной тематике и насколько активно граждане использовали предоставленную возможность в III квартале 2016 года?</v>
      </c>
      <c r="G3" s="175" t="str">
        <f>'12.3'!B6</f>
        <v>12.3. Использовались ли в III квартале 2016 года финансовыми органами субъекта РФ социальные сети для распространения информации о бюджете?</v>
      </c>
      <c r="H3" s="175" t="str">
        <f>'12.4'!B14</f>
        <v>12.4. Проводились ли в III квартале 2016 года заседания Общественного совета, созданного при финансовом органе субъекта РФ , и опубликованы ли итоговые документы (протоколы) этих заседаний?</v>
      </c>
      <c r="I3" s="175" t="str">
        <f>'12.5'!B13</f>
        <v>12.5.Проводилось ли в III квартале 2016 года органами государственной власти субъекта РФ публично и открыто общественное обсуждение бюджетных вопросов или проектов решений органов государственной власти субъекта РФ по бюджетным вопросам и опубликованы ли результаты такого обсуждения?</v>
      </c>
    </row>
    <row r="4" spans="1:9" ht="15" customHeight="1">
      <c r="A4" s="34" t="s">
        <v>524</v>
      </c>
      <c r="B4" s="35" t="s">
        <v>525</v>
      </c>
      <c r="C4" s="35" t="s">
        <v>529</v>
      </c>
      <c r="D4" s="35" t="s">
        <v>526</v>
      </c>
      <c r="E4" s="34" t="s">
        <v>526</v>
      </c>
      <c r="F4" s="36" t="s">
        <v>526</v>
      </c>
      <c r="G4" s="36" t="s">
        <v>526</v>
      </c>
      <c r="H4" s="36" t="s">
        <v>526</v>
      </c>
      <c r="I4" s="36" t="s">
        <v>526</v>
      </c>
    </row>
    <row r="5" spans="1:9" ht="15" customHeight="1">
      <c r="A5" s="34" t="s">
        <v>528</v>
      </c>
      <c r="B5" s="35"/>
      <c r="C5" s="35"/>
      <c r="D5" s="64">
        <f>SUM(E5:I5)</f>
        <v>10</v>
      </c>
      <c r="E5" s="66">
        <v>2</v>
      </c>
      <c r="F5" s="65">
        <v>2</v>
      </c>
      <c r="G5" s="65">
        <v>2</v>
      </c>
      <c r="H5" s="65">
        <v>2</v>
      </c>
      <c r="I5" s="65">
        <v>2</v>
      </c>
    </row>
    <row r="6" spans="1:9" ht="15" customHeight="1">
      <c r="A6" s="39" t="s">
        <v>10</v>
      </c>
      <c r="B6" s="40" t="str">
        <f>RANK(C6,$C$6:$C$90)&amp;IF(COUNTIF($C$6:$C$90,C6)&gt;1,"-"&amp;RANK(C6,$C$6:$C$90)+COUNTIF($C$6:$C$90,C6)-1,"")</f>
        <v>1-9</v>
      </c>
      <c r="C6" s="48">
        <f>D6/$D$5*100</f>
        <v>80</v>
      </c>
      <c r="D6" s="41">
        <f>SUM(E6:I6)</f>
        <v>8</v>
      </c>
      <c r="E6" s="68">
        <f>'12.1'!E34</f>
        <v>2</v>
      </c>
      <c r="F6" s="42">
        <f>'12.2'!E31</f>
        <v>2</v>
      </c>
      <c r="G6" s="42">
        <f>'12.3'!E20</f>
        <v>2</v>
      </c>
      <c r="H6" s="42">
        <f>'12.4'!F30</f>
        <v>2</v>
      </c>
      <c r="I6" s="42">
        <f>'12.5'!F27</f>
        <v>0</v>
      </c>
    </row>
    <row r="7" spans="1:9" ht="15" customHeight="1">
      <c r="A7" s="39" t="s">
        <v>14</v>
      </c>
      <c r="B7" s="40" t="str">
        <f aca="true" t="shared" si="0" ref="B7:B70">RANK(C7,$C$6:$C$90)&amp;IF(COUNTIF($C$6:$C$90,C7)&gt;1,"-"&amp;RANK(C7,$C$6:$C$90)+COUNTIF($C$6:$C$90,C7)-1,"")</f>
        <v>1-9</v>
      </c>
      <c r="C7" s="48">
        <f>D7/$D$5*100</f>
        <v>80</v>
      </c>
      <c r="D7" s="41">
        <f>SUM(E7:I7)</f>
        <v>8</v>
      </c>
      <c r="E7" s="68">
        <f>'12.1'!E38</f>
        <v>2</v>
      </c>
      <c r="F7" s="42">
        <f>'12.2'!E35</f>
        <v>2</v>
      </c>
      <c r="G7" s="42">
        <f>'12.3'!E24</f>
        <v>2</v>
      </c>
      <c r="H7" s="42">
        <f>'12.4'!F34</f>
        <v>2</v>
      </c>
      <c r="I7" s="42">
        <f>'12.5'!F31</f>
        <v>0</v>
      </c>
    </row>
    <row r="8" spans="1:9" ht="15" customHeight="1">
      <c r="A8" s="39" t="s">
        <v>32</v>
      </c>
      <c r="B8" s="40" t="str">
        <f t="shared" si="0"/>
        <v>1-9</v>
      </c>
      <c r="C8" s="48">
        <f>D8/$D$5*100</f>
        <v>80</v>
      </c>
      <c r="D8" s="41">
        <f>SUM(E8:I8)</f>
        <v>8</v>
      </c>
      <c r="E8" s="68">
        <f>'12.1'!E56</f>
        <v>2</v>
      </c>
      <c r="F8" s="42">
        <f>'12.2'!E53</f>
        <v>2</v>
      </c>
      <c r="G8" s="42">
        <f>'12.3'!E42</f>
        <v>2</v>
      </c>
      <c r="H8" s="42">
        <f>'12.4'!F52</f>
        <v>2</v>
      </c>
      <c r="I8" s="42">
        <f>'12.5'!F49</f>
        <v>0</v>
      </c>
    </row>
    <row r="9" spans="1:9" ht="15" customHeight="1">
      <c r="A9" s="39" t="s">
        <v>34</v>
      </c>
      <c r="B9" s="40" t="str">
        <f t="shared" si="0"/>
        <v>1-9</v>
      </c>
      <c r="C9" s="48">
        <f>D9/$D$5*100</f>
        <v>80</v>
      </c>
      <c r="D9" s="41">
        <f>SUM(E9:I9)</f>
        <v>8</v>
      </c>
      <c r="E9" s="68">
        <f>'12.1'!E59</f>
        <v>2</v>
      </c>
      <c r="F9" s="42">
        <f>'12.2'!E56</f>
        <v>2</v>
      </c>
      <c r="G9" s="42">
        <f>'12.3'!E45</f>
        <v>2</v>
      </c>
      <c r="H9" s="42">
        <f>'12.4'!F55</f>
        <v>2</v>
      </c>
      <c r="I9" s="42">
        <f>'12.5'!F52</f>
        <v>0</v>
      </c>
    </row>
    <row r="10" spans="1:9" ht="15" customHeight="1">
      <c r="A10" s="39" t="s">
        <v>44</v>
      </c>
      <c r="B10" s="40" t="str">
        <f t="shared" si="0"/>
        <v>1-9</v>
      </c>
      <c r="C10" s="48">
        <f>D10/$D$5*100</f>
        <v>80</v>
      </c>
      <c r="D10" s="41">
        <f>SUM(E10:I10)</f>
        <v>8</v>
      </c>
      <c r="E10" s="68">
        <f>'12.1'!E71</f>
        <v>2</v>
      </c>
      <c r="F10" s="42">
        <f>'12.2'!E68</f>
        <v>2</v>
      </c>
      <c r="G10" s="42">
        <f>'12.3'!E57</f>
        <v>2</v>
      </c>
      <c r="H10" s="42">
        <f>'12.4'!F67</f>
        <v>2</v>
      </c>
      <c r="I10" s="42">
        <f>'12.5'!F64</f>
        <v>0</v>
      </c>
    </row>
    <row r="11" spans="1:9" ht="15" customHeight="1">
      <c r="A11" s="39" t="s">
        <v>55</v>
      </c>
      <c r="B11" s="40" t="str">
        <f t="shared" si="0"/>
        <v>1-9</v>
      </c>
      <c r="C11" s="48">
        <f>D11/$D$5*100</f>
        <v>80</v>
      </c>
      <c r="D11" s="41">
        <f>SUM(E11:I11)</f>
        <v>8</v>
      </c>
      <c r="E11" s="68">
        <f>'12.1'!E82</f>
        <v>2</v>
      </c>
      <c r="F11" s="42">
        <f>'12.2'!E79</f>
        <v>2</v>
      </c>
      <c r="G11" s="42">
        <f>'12.3'!E68</f>
        <v>2</v>
      </c>
      <c r="H11" s="42">
        <f>'12.4'!F78</f>
        <v>2</v>
      </c>
      <c r="I11" s="42">
        <f>'12.5'!F75</f>
        <v>0</v>
      </c>
    </row>
    <row r="12" spans="1:9" ht="15" customHeight="1">
      <c r="A12" s="39" t="s">
        <v>75</v>
      </c>
      <c r="B12" s="40" t="str">
        <f t="shared" si="0"/>
        <v>1-9</v>
      </c>
      <c r="C12" s="48">
        <f>D12/$D$5*100</f>
        <v>80</v>
      </c>
      <c r="D12" s="41">
        <f>SUM(E12:I12)</f>
        <v>8</v>
      </c>
      <c r="E12" s="68">
        <f>'12.1'!E102</f>
        <v>2</v>
      </c>
      <c r="F12" s="42">
        <f>'12.2'!E99</f>
        <v>2</v>
      </c>
      <c r="G12" s="42">
        <f>'12.3'!E88</f>
        <v>2</v>
      </c>
      <c r="H12" s="42">
        <f>'12.4'!F98</f>
        <v>2</v>
      </c>
      <c r="I12" s="42">
        <f>'12.5'!F95</f>
        <v>0</v>
      </c>
    </row>
    <row r="13" spans="1:9" ht="15" customHeight="1">
      <c r="A13" s="39" t="s">
        <v>78</v>
      </c>
      <c r="B13" s="40" t="str">
        <f t="shared" si="0"/>
        <v>1-9</v>
      </c>
      <c r="C13" s="48">
        <f>D13/$D$5*100</f>
        <v>80</v>
      </c>
      <c r="D13" s="41">
        <f>SUM(E13:I13)</f>
        <v>8</v>
      </c>
      <c r="E13" s="68">
        <f>'12.1'!E105</f>
        <v>2</v>
      </c>
      <c r="F13" s="42">
        <f>'12.2'!E102</f>
        <v>2</v>
      </c>
      <c r="G13" s="42">
        <f>'12.3'!E91</f>
        <v>2</v>
      </c>
      <c r="H13" s="42">
        <f>'12.4'!F101</f>
        <v>2</v>
      </c>
      <c r="I13" s="42">
        <f>'12.5'!F98</f>
        <v>0</v>
      </c>
    </row>
    <row r="14" spans="1:9" ht="15" customHeight="1">
      <c r="A14" s="39" t="s">
        <v>87</v>
      </c>
      <c r="B14" s="40" t="str">
        <f t="shared" si="0"/>
        <v>1-9</v>
      </c>
      <c r="C14" s="48">
        <f>D14/$D$5*100</f>
        <v>80</v>
      </c>
      <c r="D14" s="41">
        <f>SUM(E14:I14)</f>
        <v>8</v>
      </c>
      <c r="E14" s="68">
        <f>'12.1'!E114</f>
        <v>2</v>
      </c>
      <c r="F14" s="42">
        <f>'12.2'!E111</f>
        <v>2</v>
      </c>
      <c r="G14" s="42">
        <f>'12.3'!E100</f>
        <v>2</v>
      </c>
      <c r="H14" s="42">
        <f>'12.4'!F110</f>
        <v>2</v>
      </c>
      <c r="I14" s="42">
        <f>'12.5'!F107</f>
        <v>0</v>
      </c>
    </row>
    <row r="15" spans="1:9" ht="15" customHeight="1">
      <c r="A15" s="39" t="s">
        <v>27</v>
      </c>
      <c r="B15" s="40" t="str">
        <f t="shared" si="0"/>
        <v>10-12</v>
      </c>
      <c r="C15" s="48">
        <f>D15/$D$5*100</f>
        <v>70</v>
      </c>
      <c r="D15" s="41">
        <f>SUM(E15:I15)</f>
        <v>7</v>
      </c>
      <c r="E15" s="68">
        <f>'12.1'!E51</f>
        <v>2</v>
      </c>
      <c r="F15" s="42">
        <f>'12.2'!E48</f>
        <v>1</v>
      </c>
      <c r="G15" s="42">
        <f>'12.3'!E37</f>
        <v>2</v>
      </c>
      <c r="H15" s="42">
        <f>'12.4'!F47</f>
        <v>2</v>
      </c>
      <c r="I15" s="42">
        <f>'12.5'!F44</f>
        <v>0</v>
      </c>
    </row>
    <row r="16" spans="1:9" ht="15" customHeight="1">
      <c r="A16" s="39" t="s">
        <v>58</v>
      </c>
      <c r="B16" s="40" t="str">
        <f t="shared" si="0"/>
        <v>10-12</v>
      </c>
      <c r="C16" s="48">
        <f>D16/$D$5*100</f>
        <v>70</v>
      </c>
      <c r="D16" s="41">
        <f>SUM(E16:I16)</f>
        <v>7</v>
      </c>
      <c r="E16" s="68">
        <f>'12.1'!E85</f>
        <v>2</v>
      </c>
      <c r="F16" s="42">
        <f>'12.2'!E82</f>
        <v>1</v>
      </c>
      <c r="G16" s="42">
        <f>'12.3'!E71</f>
        <v>2</v>
      </c>
      <c r="H16" s="42">
        <f>'12.4'!F81</f>
        <v>2</v>
      </c>
      <c r="I16" s="42">
        <f>'12.5'!F78</f>
        <v>0</v>
      </c>
    </row>
    <row r="17" spans="1:9" ht="15" customHeight="1">
      <c r="A17" s="39" t="s">
        <v>59</v>
      </c>
      <c r="B17" s="40" t="str">
        <f t="shared" si="0"/>
        <v>10-12</v>
      </c>
      <c r="C17" s="48">
        <f>D17/$D$5*100</f>
        <v>70</v>
      </c>
      <c r="D17" s="41">
        <f>SUM(E17:I17)</f>
        <v>7</v>
      </c>
      <c r="E17" s="68">
        <f>'12.1'!E86</f>
        <v>2</v>
      </c>
      <c r="F17" s="42">
        <f>'12.2'!E83</f>
        <v>1</v>
      </c>
      <c r="G17" s="42">
        <f>'12.3'!E72</f>
        <v>2</v>
      </c>
      <c r="H17" s="42">
        <f>'12.4'!F82</f>
        <v>2</v>
      </c>
      <c r="I17" s="42">
        <f>'12.5'!F79</f>
        <v>0</v>
      </c>
    </row>
    <row r="18" spans="1:9" ht="15" customHeight="1">
      <c r="A18" s="39" t="s">
        <v>26</v>
      </c>
      <c r="B18" s="40" t="str">
        <f t="shared" si="0"/>
        <v>13-19</v>
      </c>
      <c r="C18" s="48">
        <f>D18/$D$5*100</f>
        <v>60</v>
      </c>
      <c r="D18" s="41">
        <f>SUM(E18:I18)</f>
        <v>6</v>
      </c>
      <c r="E18" s="68">
        <f>'12.1'!E50</f>
        <v>2</v>
      </c>
      <c r="F18" s="42">
        <f>'12.2'!E47</f>
        <v>0</v>
      </c>
      <c r="G18" s="42">
        <f>'12.3'!E36</f>
        <v>2</v>
      </c>
      <c r="H18" s="42">
        <f>'12.4'!F46</f>
        <v>2</v>
      </c>
      <c r="I18" s="42">
        <f>'12.5'!F43</f>
        <v>0</v>
      </c>
    </row>
    <row r="19" spans="1:9" ht="15" customHeight="1">
      <c r="A19" s="39" t="s">
        <v>41</v>
      </c>
      <c r="B19" s="40" t="str">
        <f t="shared" si="0"/>
        <v>13-19</v>
      </c>
      <c r="C19" s="48">
        <f>D19/$D$5*100</f>
        <v>60</v>
      </c>
      <c r="D19" s="41">
        <f>SUM(E19:I19)</f>
        <v>6</v>
      </c>
      <c r="E19" s="68">
        <f>'12.1'!E67</f>
        <v>2</v>
      </c>
      <c r="F19" s="42">
        <f>'12.2'!E64</f>
        <v>0</v>
      </c>
      <c r="G19" s="42">
        <f>'12.3'!E53</f>
        <v>2</v>
      </c>
      <c r="H19" s="42">
        <f>'12.4'!F63</f>
        <v>2</v>
      </c>
      <c r="I19" s="42">
        <f>'12.5'!F60</f>
        <v>0</v>
      </c>
    </row>
    <row r="20" spans="1:9" ht="15" customHeight="1">
      <c r="A20" s="39" t="s">
        <v>46</v>
      </c>
      <c r="B20" s="40" t="str">
        <f t="shared" si="0"/>
        <v>13-19</v>
      </c>
      <c r="C20" s="48">
        <f>D20/$D$5*100</f>
        <v>60</v>
      </c>
      <c r="D20" s="41">
        <f>SUM(E20:I20)</f>
        <v>6</v>
      </c>
      <c r="E20" s="68">
        <f>'12.1'!E73</f>
        <v>2</v>
      </c>
      <c r="F20" s="42">
        <f>'12.2'!E70</f>
        <v>0</v>
      </c>
      <c r="G20" s="42">
        <f>'12.3'!E59</f>
        <v>2</v>
      </c>
      <c r="H20" s="42">
        <f>'12.4'!F69</f>
        <v>2</v>
      </c>
      <c r="I20" s="42">
        <f>'12.5'!F66</f>
        <v>0</v>
      </c>
    </row>
    <row r="21" spans="1:9" ht="15" customHeight="1">
      <c r="A21" s="39" t="s">
        <v>49</v>
      </c>
      <c r="B21" s="40" t="str">
        <f t="shared" si="0"/>
        <v>13-19</v>
      </c>
      <c r="C21" s="48">
        <f>D21/$D$5*100</f>
        <v>60</v>
      </c>
      <c r="D21" s="41">
        <f>SUM(E21:I21)</f>
        <v>6</v>
      </c>
      <c r="E21" s="68">
        <f>'12.1'!E76</f>
        <v>2</v>
      </c>
      <c r="F21" s="42">
        <f>'12.2'!E73</f>
        <v>0</v>
      </c>
      <c r="G21" s="42">
        <f>'12.3'!E62</f>
        <v>2</v>
      </c>
      <c r="H21" s="42">
        <f>'12.4'!F72</f>
        <v>2</v>
      </c>
      <c r="I21" s="42">
        <f>'12.5'!F69</f>
        <v>0</v>
      </c>
    </row>
    <row r="22" spans="1:9" ht="15" customHeight="1">
      <c r="A22" s="39" t="s">
        <v>51</v>
      </c>
      <c r="B22" s="40" t="str">
        <f t="shared" si="0"/>
        <v>13-19</v>
      </c>
      <c r="C22" s="48">
        <f>D22/$D$5*100</f>
        <v>60</v>
      </c>
      <c r="D22" s="41">
        <f>SUM(E22:I22)</f>
        <v>6</v>
      </c>
      <c r="E22" s="68">
        <f>'12.1'!E78</f>
        <v>2</v>
      </c>
      <c r="F22" s="42">
        <f>'12.2'!E75</f>
        <v>0</v>
      </c>
      <c r="G22" s="42">
        <f>'12.3'!E64</f>
        <v>2</v>
      </c>
      <c r="H22" s="42">
        <f>'12.4'!F74</f>
        <v>2</v>
      </c>
      <c r="I22" s="42">
        <f>'12.5'!F71</f>
        <v>0</v>
      </c>
    </row>
    <row r="23" spans="1:9" ht="15" customHeight="1">
      <c r="A23" s="39" t="s">
        <v>68</v>
      </c>
      <c r="B23" s="40" t="str">
        <f t="shared" si="0"/>
        <v>13-19</v>
      </c>
      <c r="C23" s="48">
        <f>D23/$D$5*100</f>
        <v>60</v>
      </c>
      <c r="D23" s="41">
        <f>SUM(E23:I23)</f>
        <v>6</v>
      </c>
      <c r="E23" s="68">
        <f>'12.1'!E95</f>
        <v>2</v>
      </c>
      <c r="F23" s="42">
        <f>'12.2'!E92</f>
        <v>2</v>
      </c>
      <c r="G23" s="42">
        <f>'12.3'!E81</f>
        <v>0</v>
      </c>
      <c r="H23" s="42">
        <f>'12.4'!F91</f>
        <v>2</v>
      </c>
      <c r="I23" s="42">
        <f>'12.5'!F88</f>
        <v>0</v>
      </c>
    </row>
    <row r="24" spans="1:9" ht="15" customHeight="1">
      <c r="A24" s="39" t="s">
        <v>74</v>
      </c>
      <c r="B24" s="40" t="str">
        <f t="shared" si="0"/>
        <v>13-19</v>
      </c>
      <c r="C24" s="48">
        <f>D24/$D$5*100</f>
        <v>60</v>
      </c>
      <c r="D24" s="41">
        <f>SUM(E24:I24)</f>
        <v>6</v>
      </c>
      <c r="E24" s="68">
        <f>'12.1'!E101</f>
        <v>2</v>
      </c>
      <c r="F24" s="42">
        <f>'12.2'!E98</f>
        <v>2</v>
      </c>
      <c r="G24" s="42">
        <f>'12.3'!E87</f>
        <v>0</v>
      </c>
      <c r="H24" s="42">
        <f>'12.4'!F97</f>
        <v>2</v>
      </c>
      <c r="I24" s="42">
        <f>'12.5'!F94</f>
        <v>0</v>
      </c>
    </row>
    <row r="25" spans="1:9" ht="15" customHeight="1">
      <c r="A25" s="39" t="s">
        <v>6</v>
      </c>
      <c r="B25" s="40" t="str">
        <f t="shared" si="0"/>
        <v>20-28</v>
      </c>
      <c r="C25" s="48">
        <f>D25/$D$5*100</f>
        <v>50</v>
      </c>
      <c r="D25" s="41">
        <f>SUM(E25:I25)</f>
        <v>5</v>
      </c>
      <c r="E25" s="68">
        <f>'12.1'!E30</f>
        <v>2</v>
      </c>
      <c r="F25" s="42">
        <f>'12.2'!E27</f>
        <v>1</v>
      </c>
      <c r="G25" s="42">
        <f>'12.3'!E16</f>
        <v>0</v>
      </c>
      <c r="H25" s="42">
        <f>'12.4'!F26</f>
        <v>2</v>
      </c>
      <c r="I25" s="42">
        <f>'12.5'!F23</f>
        <v>0</v>
      </c>
    </row>
    <row r="26" spans="1:9" ht="15" customHeight="1">
      <c r="A26" s="39" t="s">
        <v>16</v>
      </c>
      <c r="B26" s="40" t="str">
        <f t="shared" si="0"/>
        <v>20-28</v>
      </c>
      <c r="C26" s="48">
        <f>D26/$D$5*100</f>
        <v>50</v>
      </c>
      <c r="D26" s="41">
        <f>SUM(E26:I26)</f>
        <v>5</v>
      </c>
      <c r="E26" s="68">
        <f>'12.1'!E40</f>
        <v>2</v>
      </c>
      <c r="F26" s="42">
        <f>'12.2'!E37</f>
        <v>0</v>
      </c>
      <c r="G26" s="42">
        <f>'12.3'!E26</f>
        <v>2</v>
      </c>
      <c r="H26" s="42">
        <f>'12.4'!F36</f>
        <v>1</v>
      </c>
      <c r="I26" s="42">
        <f>'12.5'!F33</f>
        <v>0</v>
      </c>
    </row>
    <row r="27" spans="1:9" ht="15" customHeight="1">
      <c r="A27" s="39" t="s">
        <v>21</v>
      </c>
      <c r="B27" s="40" t="str">
        <f t="shared" si="0"/>
        <v>20-28</v>
      </c>
      <c r="C27" s="48">
        <f>D27/$D$5*100</f>
        <v>50</v>
      </c>
      <c r="D27" s="41">
        <f>SUM(E27:I27)</f>
        <v>5</v>
      </c>
      <c r="E27" s="68">
        <f>'12.1'!E45</f>
        <v>1</v>
      </c>
      <c r="F27" s="42">
        <f>'12.2'!E42</f>
        <v>0</v>
      </c>
      <c r="G27" s="42">
        <f>'12.3'!E31</f>
        <v>2</v>
      </c>
      <c r="H27" s="42">
        <f>'12.4'!F41</f>
        <v>2</v>
      </c>
      <c r="I27" s="42">
        <f>'12.5'!F38</f>
        <v>0</v>
      </c>
    </row>
    <row r="28" spans="1:9" ht="15" customHeight="1">
      <c r="A28" s="39" t="s">
        <v>23</v>
      </c>
      <c r="B28" s="40" t="str">
        <f t="shared" si="0"/>
        <v>20-28</v>
      </c>
      <c r="C28" s="48">
        <f>D28/$D$5*100</f>
        <v>50</v>
      </c>
      <c r="D28" s="41">
        <f>SUM(E28:I28)</f>
        <v>5</v>
      </c>
      <c r="E28" s="68">
        <f>'12.1'!E47</f>
        <v>1</v>
      </c>
      <c r="F28" s="42">
        <f>'12.2'!E44</f>
        <v>0</v>
      </c>
      <c r="G28" s="42">
        <f>'12.3'!E33</f>
        <v>2</v>
      </c>
      <c r="H28" s="42">
        <f>'12.4'!F43</f>
        <v>2</v>
      </c>
      <c r="I28" s="42">
        <f>'12.5'!F40</f>
        <v>0</v>
      </c>
    </row>
    <row r="29" spans="1:9" ht="15" customHeight="1">
      <c r="A29" s="39" t="s">
        <v>29</v>
      </c>
      <c r="B29" s="40" t="str">
        <f t="shared" si="0"/>
        <v>20-28</v>
      </c>
      <c r="C29" s="48">
        <f>D29/$D$5*100</f>
        <v>50</v>
      </c>
      <c r="D29" s="41">
        <f>SUM(E29:I29)</f>
        <v>5</v>
      </c>
      <c r="E29" s="68">
        <f>'12.1'!E53</f>
        <v>2</v>
      </c>
      <c r="F29" s="42">
        <f>'12.2'!E50</f>
        <v>0</v>
      </c>
      <c r="G29" s="42">
        <f>'12.3'!E39</f>
        <v>2</v>
      </c>
      <c r="H29" s="42">
        <f>'12.4'!F49</f>
        <v>0</v>
      </c>
      <c r="I29" s="42">
        <f>'12.5'!F46</f>
        <v>1</v>
      </c>
    </row>
    <row r="30" spans="1:9" ht="15" customHeight="1">
      <c r="A30" s="39" t="s">
        <v>43</v>
      </c>
      <c r="B30" s="40" t="str">
        <f t="shared" si="0"/>
        <v>20-28</v>
      </c>
      <c r="C30" s="48">
        <f>D30/$D$5*100</f>
        <v>50</v>
      </c>
      <c r="D30" s="41">
        <f>SUM(E30:I30)</f>
        <v>5</v>
      </c>
      <c r="E30" s="68">
        <f>'12.1'!E70</f>
        <v>0</v>
      </c>
      <c r="F30" s="42">
        <f>'12.2'!E67</f>
        <v>1</v>
      </c>
      <c r="G30" s="42">
        <f>'12.3'!E56</f>
        <v>2</v>
      </c>
      <c r="H30" s="42">
        <f>'12.4'!F66</f>
        <v>2</v>
      </c>
      <c r="I30" s="42">
        <f>'12.5'!F63</f>
        <v>0</v>
      </c>
    </row>
    <row r="31" spans="1:9" ht="15" customHeight="1">
      <c r="A31" s="39" t="s">
        <v>50</v>
      </c>
      <c r="B31" s="40" t="str">
        <f t="shared" si="0"/>
        <v>20-28</v>
      </c>
      <c r="C31" s="48">
        <f>D31/$D$5*100</f>
        <v>50</v>
      </c>
      <c r="D31" s="41">
        <f>SUM(E31:I31)</f>
        <v>5</v>
      </c>
      <c r="E31" s="68">
        <f>'12.1'!E77</f>
        <v>2</v>
      </c>
      <c r="F31" s="42">
        <f>'12.2'!E74</f>
        <v>1</v>
      </c>
      <c r="G31" s="42">
        <f>'12.3'!E63</f>
        <v>0</v>
      </c>
      <c r="H31" s="42">
        <f>'12.4'!F73</f>
        <v>2</v>
      </c>
      <c r="I31" s="42">
        <f>'12.5'!F70</f>
        <v>0</v>
      </c>
    </row>
    <row r="32" spans="1:9" ht="15" customHeight="1">
      <c r="A32" s="39" t="s">
        <v>52</v>
      </c>
      <c r="B32" s="40" t="str">
        <f t="shared" si="0"/>
        <v>20-28</v>
      </c>
      <c r="C32" s="48">
        <f>D32/$D$5*100</f>
        <v>50</v>
      </c>
      <c r="D32" s="95">
        <f>SUM(E32:I32)</f>
        <v>5</v>
      </c>
      <c r="E32" s="68">
        <f>'12.1'!E79</f>
        <v>1</v>
      </c>
      <c r="F32" s="42">
        <f>'12.2'!E76</f>
        <v>0</v>
      </c>
      <c r="G32" s="42">
        <f>'12.3'!E65</f>
        <v>2</v>
      </c>
      <c r="H32" s="42">
        <f>'12.4'!F75</f>
        <v>2</v>
      </c>
      <c r="I32" s="42">
        <f>'12.5'!F72</f>
        <v>0</v>
      </c>
    </row>
    <row r="33" spans="1:9" ht="15" customHeight="1">
      <c r="A33" s="39" t="s">
        <v>56</v>
      </c>
      <c r="B33" s="40" t="str">
        <f t="shared" si="0"/>
        <v>20-28</v>
      </c>
      <c r="C33" s="48">
        <f>D33/$D$5*100</f>
        <v>50</v>
      </c>
      <c r="D33" s="41">
        <f>SUM(E33:I33)</f>
        <v>5</v>
      </c>
      <c r="E33" s="68">
        <f>'12.1'!E83</f>
        <v>1</v>
      </c>
      <c r="F33" s="42">
        <f>'12.2'!E80</f>
        <v>0</v>
      </c>
      <c r="G33" s="42">
        <f>'12.3'!E69</f>
        <v>2</v>
      </c>
      <c r="H33" s="42">
        <f>'12.4'!F79</f>
        <v>2</v>
      </c>
      <c r="I33" s="42">
        <f>'12.5'!F76</f>
        <v>0</v>
      </c>
    </row>
    <row r="34" spans="1:9" ht="15" customHeight="1">
      <c r="A34" s="39" t="s">
        <v>25</v>
      </c>
      <c r="B34" s="40" t="str">
        <f t="shared" si="0"/>
        <v>29-34</v>
      </c>
      <c r="C34" s="48">
        <f>D34/$D$5*100</f>
        <v>40</v>
      </c>
      <c r="D34" s="41">
        <f>SUM(E34:I34)</f>
        <v>4</v>
      </c>
      <c r="E34" s="68">
        <f>'12.1'!E49</f>
        <v>2</v>
      </c>
      <c r="F34" s="42">
        <f>'12.2'!E46</f>
        <v>0</v>
      </c>
      <c r="G34" s="42">
        <f>'12.3'!E35</f>
        <v>2</v>
      </c>
      <c r="H34" s="42">
        <f>'12.4'!F45</f>
        <v>0</v>
      </c>
      <c r="I34" s="42">
        <f>'12.5'!F42</f>
        <v>0</v>
      </c>
    </row>
    <row r="35" spans="1:9" ht="15" customHeight="1">
      <c r="A35" s="39" t="s">
        <v>92</v>
      </c>
      <c r="B35" s="40" t="str">
        <f t="shared" si="0"/>
        <v>29-34</v>
      </c>
      <c r="C35" s="48">
        <f>D35/$D$5*100</f>
        <v>40</v>
      </c>
      <c r="D35" s="41">
        <f>SUM(E35:I35)</f>
        <v>4</v>
      </c>
      <c r="E35" s="68">
        <f>'12.1'!E58</f>
        <v>0</v>
      </c>
      <c r="F35" s="42">
        <f>'12.2'!E55</f>
        <v>0</v>
      </c>
      <c r="G35" s="42">
        <f>'12.3'!E44</f>
        <v>2</v>
      </c>
      <c r="H35" s="42">
        <f>'12.4'!F54</f>
        <v>2</v>
      </c>
      <c r="I35" s="42">
        <f>'12.5'!F51</f>
        <v>0</v>
      </c>
    </row>
    <row r="36" spans="1:9" ht="15" customHeight="1">
      <c r="A36" s="39" t="s">
        <v>54</v>
      </c>
      <c r="B36" s="40" t="str">
        <f t="shared" si="0"/>
        <v>29-34</v>
      </c>
      <c r="C36" s="48">
        <f>D36/$D$5*100</f>
        <v>40</v>
      </c>
      <c r="D36" s="41">
        <f>SUM(E36:I36)</f>
        <v>4</v>
      </c>
      <c r="E36" s="68">
        <f>'12.1'!E81</f>
        <v>2</v>
      </c>
      <c r="F36" s="42">
        <f>'12.2'!E78</f>
        <v>0</v>
      </c>
      <c r="G36" s="42">
        <f>'12.3'!E67</f>
        <v>0</v>
      </c>
      <c r="H36" s="42">
        <f>'12.4'!F77</f>
        <v>2</v>
      </c>
      <c r="I36" s="42">
        <f>'12.5'!F74</f>
        <v>0</v>
      </c>
    </row>
    <row r="37" spans="1:9" ht="15" customHeight="1">
      <c r="A37" s="39" t="s">
        <v>65</v>
      </c>
      <c r="B37" s="40" t="str">
        <f t="shared" si="0"/>
        <v>29-34</v>
      </c>
      <c r="C37" s="48">
        <f>D37/$D$5*100</f>
        <v>40</v>
      </c>
      <c r="D37" s="41">
        <f>SUM(E37:I37)</f>
        <v>4</v>
      </c>
      <c r="E37" s="68">
        <f>'12.1'!E92</f>
        <v>2</v>
      </c>
      <c r="F37" s="42">
        <f>'12.2'!E89</f>
        <v>0</v>
      </c>
      <c r="G37" s="42">
        <f>'12.3'!E78</f>
        <v>0</v>
      </c>
      <c r="H37" s="42">
        <f>'12.4'!F88</f>
        <v>2</v>
      </c>
      <c r="I37" s="42">
        <f>'12.5'!F85</f>
        <v>0</v>
      </c>
    </row>
    <row r="38" spans="1:9" ht="15" customHeight="1">
      <c r="A38" s="39" t="s">
        <v>66</v>
      </c>
      <c r="B38" s="40" t="str">
        <f t="shared" si="0"/>
        <v>29-34</v>
      </c>
      <c r="C38" s="48">
        <f>D38/$D$5*100</f>
        <v>40</v>
      </c>
      <c r="D38" s="41">
        <f>SUM(E38:I38)</f>
        <v>4</v>
      </c>
      <c r="E38" s="68">
        <f>'12.1'!E93</f>
        <v>0</v>
      </c>
      <c r="F38" s="42">
        <f>'12.2'!E90</f>
        <v>2</v>
      </c>
      <c r="G38" s="42">
        <f>'12.3'!E79</f>
        <v>2</v>
      </c>
      <c r="H38" s="42">
        <f>'12.4'!F89</f>
        <v>0</v>
      </c>
      <c r="I38" s="42">
        <f>'12.5'!F86</f>
        <v>0</v>
      </c>
    </row>
    <row r="39" spans="1:9" ht="15" customHeight="1">
      <c r="A39" s="39" t="s">
        <v>83</v>
      </c>
      <c r="B39" s="40" t="str">
        <f t="shared" si="0"/>
        <v>29-34</v>
      </c>
      <c r="C39" s="48">
        <f>D39/$D$5*100</f>
        <v>40</v>
      </c>
      <c r="D39" s="41">
        <f>SUM(E39:I39)</f>
        <v>4</v>
      </c>
      <c r="E39" s="68">
        <f>'12.1'!E110</f>
        <v>2</v>
      </c>
      <c r="F39" s="42">
        <f>'12.2'!E107</f>
        <v>0</v>
      </c>
      <c r="G39" s="42">
        <f>'12.3'!E96</f>
        <v>2</v>
      </c>
      <c r="H39" s="42">
        <f>'12.4'!F106</f>
        <v>0</v>
      </c>
      <c r="I39" s="42">
        <f>'12.5'!F103</f>
        <v>0</v>
      </c>
    </row>
    <row r="40" spans="1:9" ht="15" customHeight="1">
      <c r="A40" s="39" t="s">
        <v>4</v>
      </c>
      <c r="B40" s="40" t="str">
        <f t="shared" si="0"/>
        <v>35-39</v>
      </c>
      <c r="C40" s="48">
        <f>D40/$D$5*100</f>
        <v>30</v>
      </c>
      <c r="D40" s="41">
        <f>SUM(E40:I40)</f>
        <v>3</v>
      </c>
      <c r="E40" s="68">
        <f>'12.1'!E28</f>
        <v>1</v>
      </c>
      <c r="F40" s="42">
        <f>'12.2'!E25</f>
        <v>0</v>
      </c>
      <c r="G40" s="42">
        <f>'12.3'!E14</f>
        <v>0</v>
      </c>
      <c r="H40" s="42">
        <f>'12.4'!F24</f>
        <v>2</v>
      </c>
      <c r="I40" s="42">
        <f>'12.5'!F21</f>
        <v>0</v>
      </c>
    </row>
    <row r="41" spans="1:9" ht="15" customHeight="1">
      <c r="A41" s="39" t="s">
        <v>8</v>
      </c>
      <c r="B41" s="40" t="str">
        <f t="shared" si="0"/>
        <v>35-39</v>
      </c>
      <c r="C41" s="48">
        <f>D41/$D$5*100</f>
        <v>30</v>
      </c>
      <c r="D41" s="41">
        <f>SUM(E41:I41)</f>
        <v>3</v>
      </c>
      <c r="E41" s="68">
        <f>'12.1'!E32</f>
        <v>0</v>
      </c>
      <c r="F41" s="42">
        <f>'12.2'!E29</f>
        <v>0</v>
      </c>
      <c r="G41" s="42">
        <f>'12.3'!E18</f>
        <v>2</v>
      </c>
      <c r="H41" s="42">
        <f>'12.4'!F28</f>
        <v>1</v>
      </c>
      <c r="I41" s="42">
        <f>'12.5'!F25</f>
        <v>0</v>
      </c>
    </row>
    <row r="42" spans="1:9" ht="15" customHeight="1">
      <c r="A42" s="39" t="s">
        <v>18</v>
      </c>
      <c r="B42" s="40" t="str">
        <f t="shared" si="0"/>
        <v>35-39</v>
      </c>
      <c r="C42" s="48">
        <f>D42/$D$5*100</f>
        <v>30</v>
      </c>
      <c r="D42" s="41">
        <f>SUM(E42:I42)</f>
        <v>3</v>
      </c>
      <c r="E42" s="68">
        <f>'12.1'!E42</f>
        <v>0</v>
      </c>
      <c r="F42" s="42">
        <f>'12.2'!E39</f>
        <v>1</v>
      </c>
      <c r="G42" s="42">
        <f>'12.3'!E28</f>
        <v>2</v>
      </c>
      <c r="H42" s="42">
        <f>'12.4'!F38</f>
        <v>0</v>
      </c>
      <c r="I42" s="42">
        <f>'12.5'!F35</f>
        <v>0</v>
      </c>
    </row>
    <row r="43" spans="1:9" ht="15" customHeight="1">
      <c r="A43" s="39" t="s">
        <v>20</v>
      </c>
      <c r="B43" s="40" t="str">
        <f t="shared" si="0"/>
        <v>35-39</v>
      </c>
      <c r="C43" s="48">
        <f>D43/$D$5*100</f>
        <v>30</v>
      </c>
      <c r="D43" s="41">
        <f>SUM(E43:I43)</f>
        <v>3</v>
      </c>
      <c r="E43" s="68">
        <f>'12.1'!E44</f>
        <v>1</v>
      </c>
      <c r="F43" s="42">
        <f>'12.2'!E41</f>
        <v>0</v>
      </c>
      <c r="G43" s="42">
        <f>'12.3'!E30</f>
        <v>0</v>
      </c>
      <c r="H43" s="42">
        <f>'12.4'!F40</f>
        <v>2</v>
      </c>
      <c r="I43" s="42">
        <f>'12.5'!F37</f>
        <v>0</v>
      </c>
    </row>
    <row r="44" spans="1:9" ht="15" customHeight="1">
      <c r="A44" s="39" t="s">
        <v>37</v>
      </c>
      <c r="B44" s="40" t="str">
        <f t="shared" si="0"/>
        <v>35-39</v>
      </c>
      <c r="C44" s="48">
        <f>D44/$D$5*100</f>
        <v>30</v>
      </c>
      <c r="D44" s="41">
        <f>SUM(E44:I44)</f>
        <v>3</v>
      </c>
      <c r="E44" s="68">
        <f>'12.1'!E62</f>
        <v>1</v>
      </c>
      <c r="F44" s="42">
        <f>'12.2'!E59</f>
        <v>0</v>
      </c>
      <c r="G44" s="42">
        <f>'12.3'!E48</f>
        <v>2</v>
      </c>
      <c r="H44" s="42">
        <f>'12.4'!F58</f>
        <v>0</v>
      </c>
      <c r="I44" s="42">
        <f>'12.5'!F55</f>
        <v>0</v>
      </c>
    </row>
    <row r="45" spans="1:9" ht="15" customHeight="1">
      <c r="A45" s="39" t="s">
        <v>7</v>
      </c>
      <c r="B45" s="40" t="str">
        <f t="shared" si="0"/>
        <v>40</v>
      </c>
      <c r="C45" s="48">
        <f>D45/$D$5*100</f>
        <v>25</v>
      </c>
      <c r="D45" s="41">
        <f>SUM(E45:I45)</f>
        <v>2.5</v>
      </c>
      <c r="E45" s="68">
        <f>'12.1'!E31</f>
        <v>2</v>
      </c>
      <c r="F45" s="42">
        <f>'12.2'!E28</f>
        <v>0.5</v>
      </c>
      <c r="G45" s="42">
        <f>'12.3'!E17</f>
        <v>0</v>
      </c>
      <c r="H45" s="42">
        <f>'12.4'!F27</f>
        <v>0</v>
      </c>
      <c r="I45" s="42">
        <f>'12.5'!F24</f>
        <v>0</v>
      </c>
    </row>
    <row r="46" spans="1:9" ht="15" customHeight="1">
      <c r="A46" s="39" t="s">
        <v>1</v>
      </c>
      <c r="B46" s="40" t="str">
        <f t="shared" si="0"/>
        <v>41-53</v>
      </c>
      <c r="C46" s="48">
        <f>D46/$D$5*100</f>
        <v>20</v>
      </c>
      <c r="D46" s="41">
        <f>SUM(E46:I46)</f>
        <v>2</v>
      </c>
      <c r="E46" s="68">
        <f>'12.1'!E25</f>
        <v>0</v>
      </c>
      <c r="F46" s="42">
        <f>'12.2'!E22</f>
        <v>0</v>
      </c>
      <c r="G46" s="42">
        <f>'12.3'!E11</f>
        <v>2</v>
      </c>
      <c r="H46" s="42">
        <f>'12.4'!F21</f>
        <v>0</v>
      </c>
      <c r="I46" s="42">
        <f>'12.5'!F18</f>
        <v>0</v>
      </c>
    </row>
    <row r="47" spans="1:9" ht="15" customHeight="1">
      <c r="A47" s="39" t="s">
        <v>3</v>
      </c>
      <c r="B47" s="40" t="str">
        <f t="shared" si="0"/>
        <v>41-53</v>
      </c>
      <c r="C47" s="48">
        <f>D47/$D$5*100</f>
        <v>20</v>
      </c>
      <c r="D47" s="41">
        <f>SUM(E47:I47)</f>
        <v>2</v>
      </c>
      <c r="E47" s="68">
        <f>'12.1'!E27</f>
        <v>0</v>
      </c>
      <c r="F47" s="42">
        <f>'12.2'!E24</f>
        <v>0</v>
      </c>
      <c r="G47" s="42">
        <f>'12.3'!E13</f>
        <v>0</v>
      </c>
      <c r="H47" s="42">
        <f>'12.4'!F23</f>
        <v>2</v>
      </c>
      <c r="I47" s="42">
        <f>'12.5'!F20</f>
        <v>0</v>
      </c>
    </row>
    <row r="48" spans="1:9" ht="15" customHeight="1">
      <c r="A48" s="39" t="s">
        <v>12</v>
      </c>
      <c r="B48" s="40" t="str">
        <f t="shared" si="0"/>
        <v>41-53</v>
      </c>
      <c r="C48" s="48">
        <f>D48/$D$5*100</f>
        <v>20</v>
      </c>
      <c r="D48" s="41">
        <f>SUM(E48:I48)</f>
        <v>2</v>
      </c>
      <c r="E48" s="68">
        <f>'12.1'!E36</f>
        <v>0</v>
      </c>
      <c r="F48" s="42">
        <f>'12.2'!E33</f>
        <v>0</v>
      </c>
      <c r="G48" s="42">
        <f>'12.3'!E22</f>
        <v>0</v>
      </c>
      <c r="H48" s="42">
        <f>'12.4'!F32</f>
        <v>2</v>
      </c>
      <c r="I48" s="42">
        <f>'12.5'!F29</f>
        <v>0</v>
      </c>
    </row>
    <row r="49" spans="1:9" ht="15" customHeight="1">
      <c r="A49" s="39" t="s">
        <v>13</v>
      </c>
      <c r="B49" s="40" t="str">
        <f t="shared" si="0"/>
        <v>41-53</v>
      </c>
      <c r="C49" s="48">
        <f>D49/$D$5*100</f>
        <v>20</v>
      </c>
      <c r="D49" s="41">
        <f>SUM(E49:I49)</f>
        <v>2</v>
      </c>
      <c r="E49" s="68">
        <f>'12.1'!E37</f>
        <v>0</v>
      </c>
      <c r="F49" s="42">
        <f>'12.2'!E34</f>
        <v>0</v>
      </c>
      <c r="G49" s="42">
        <f>'12.3'!E23</f>
        <v>0</v>
      </c>
      <c r="H49" s="42">
        <f>'12.4'!F33</f>
        <v>2</v>
      </c>
      <c r="I49" s="42">
        <f>'12.5'!F30</f>
        <v>0</v>
      </c>
    </row>
    <row r="50" spans="1:9" ht="15" customHeight="1">
      <c r="A50" s="39" t="s">
        <v>15</v>
      </c>
      <c r="B50" s="40" t="str">
        <f t="shared" si="0"/>
        <v>41-53</v>
      </c>
      <c r="C50" s="48">
        <f>D50/$D$5*100</f>
        <v>20</v>
      </c>
      <c r="D50" s="41">
        <f>SUM(E50:I50)</f>
        <v>2</v>
      </c>
      <c r="E50" s="68">
        <f>'12.1'!E39</f>
        <v>2</v>
      </c>
      <c r="F50" s="42">
        <f>'12.2'!E36</f>
        <v>0</v>
      </c>
      <c r="G50" s="42">
        <f>'12.3'!E25</f>
        <v>0</v>
      </c>
      <c r="H50" s="42">
        <f>'12.4'!F35</f>
        <v>0</v>
      </c>
      <c r="I50" s="42">
        <f>'12.5'!F32</f>
        <v>0</v>
      </c>
    </row>
    <row r="51" spans="1:9" ht="15" customHeight="1">
      <c r="A51" s="39" t="s">
        <v>22</v>
      </c>
      <c r="B51" s="40" t="str">
        <f t="shared" si="0"/>
        <v>41-53</v>
      </c>
      <c r="C51" s="48">
        <f>D51/$D$5*100</f>
        <v>20</v>
      </c>
      <c r="D51" s="41">
        <f>SUM(E51:I51)</f>
        <v>2</v>
      </c>
      <c r="E51" s="68">
        <f>'12.1'!E46</f>
        <v>0</v>
      </c>
      <c r="F51" s="42">
        <f>'12.2'!E43</f>
        <v>0</v>
      </c>
      <c r="G51" s="42">
        <f>'12.3'!E32</f>
        <v>0</v>
      </c>
      <c r="H51" s="42">
        <f>'12.4'!F42</f>
        <v>2</v>
      </c>
      <c r="I51" s="42">
        <f>'12.5'!F39</f>
        <v>0</v>
      </c>
    </row>
    <row r="52" spans="1:9" ht="15" customHeight="1">
      <c r="A52" s="39" t="s">
        <v>30</v>
      </c>
      <c r="B52" s="40" t="str">
        <f t="shared" si="0"/>
        <v>41-53</v>
      </c>
      <c r="C52" s="48">
        <f>D52/$D$5*100</f>
        <v>20</v>
      </c>
      <c r="D52" s="41">
        <f>SUM(E52:I52)</f>
        <v>2</v>
      </c>
      <c r="E52" s="68">
        <f>'12.1'!E54</f>
        <v>0</v>
      </c>
      <c r="F52" s="42">
        <f>'12.2'!E51</f>
        <v>0</v>
      </c>
      <c r="G52" s="42">
        <f>'12.3'!E40</f>
        <v>2</v>
      </c>
      <c r="H52" s="42">
        <f>'12.4'!F50</f>
        <v>0</v>
      </c>
      <c r="I52" s="42">
        <f>'12.5'!F47</f>
        <v>0</v>
      </c>
    </row>
    <row r="53" spans="1:9" ht="15" customHeight="1">
      <c r="A53" s="39" t="s">
        <v>36</v>
      </c>
      <c r="B53" s="40" t="str">
        <f t="shared" si="0"/>
        <v>41-53</v>
      </c>
      <c r="C53" s="48">
        <f>D53/$D$5*100</f>
        <v>20</v>
      </c>
      <c r="D53" s="41">
        <f>SUM(E53:I53)</f>
        <v>2</v>
      </c>
      <c r="E53" s="68">
        <f>'12.1'!E61</f>
        <v>2</v>
      </c>
      <c r="F53" s="42">
        <f>'12.2'!E58</f>
        <v>0</v>
      </c>
      <c r="G53" s="42">
        <f>'12.3'!E47</f>
        <v>0</v>
      </c>
      <c r="H53" s="42">
        <f>'12.4'!F57</f>
        <v>0</v>
      </c>
      <c r="I53" s="42">
        <f>'12.5'!F54</f>
        <v>0</v>
      </c>
    </row>
    <row r="54" spans="1:9" ht="15" customHeight="1">
      <c r="A54" s="39" t="s">
        <v>40</v>
      </c>
      <c r="B54" s="40" t="str">
        <f t="shared" si="0"/>
        <v>41-53</v>
      </c>
      <c r="C54" s="48">
        <f>D54/$D$5*100</f>
        <v>20</v>
      </c>
      <c r="D54" s="41">
        <f>SUM(E54:I54)</f>
        <v>2</v>
      </c>
      <c r="E54" s="68">
        <f>'12.1'!E66</f>
        <v>0</v>
      </c>
      <c r="F54" s="42">
        <f>'12.2'!E63</f>
        <v>0</v>
      </c>
      <c r="G54" s="42">
        <f>'12.3'!E52</f>
        <v>2</v>
      </c>
      <c r="H54" s="42">
        <f>'12.4'!F62</f>
        <v>0</v>
      </c>
      <c r="I54" s="42">
        <f>'12.5'!F59</f>
        <v>0</v>
      </c>
    </row>
    <row r="55" spans="1:9" ht="15" customHeight="1">
      <c r="A55" s="39" t="s">
        <v>69</v>
      </c>
      <c r="B55" s="40" t="str">
        <f t="shared" si="0"/>
        <v>41-53</v>
      </c>
      <c r="C55" s="48">
        <f>D55/$D$5*100</f>
        <v>20</v>
      </c>
      <c r="D55" s="41">
        <f>SUM(E55:I55)</f>
        <v>2</v>
      </c>
      <c r="E55" s="68">
        <f>'12.1'!E96</f>
        <v>1</v>
      </c>
      <c r="F55" s="42">
        <f>'12.2'!E93</f>
        <v>0</v>
      </c>
      <c r="G55" s="42">
        <f>'12.3'!E82</f>
        <v>0</v>
      </c>
      <c r="H55" s="42">
        <f>'12.4'!F92</f>
        <v>1</v>
      </c>
      <c r="I55" s="42">
        <f>'12.5'!F89</f>
        <v>0</v>
      </c>
    </row>
    <row r="56" spans="1:9" ht="15" customHeight="1">
      <c r="A56" s="39" t="s">
        <v>70</v>
      </c>
      <c r="B56" s="40" t="str">
        <f t="shared" si="0"/>
        <v>41-53</v>
      </c>
      <c r="C56" s="48">
        <f>D56/$D$5*100</f>
        <v>20</v>
      </c>
      <c r="D56" s="41">
        <f>SUM(E56:I56)</f>
        <v>2</v>
      </c>
      <c r="E56" s="68">
        <f>'12.1'!E97</f>
        <v>0</v>
      </c>
      <c r="F56" s="42">
        <f>'12.2'!E94</f>
        <v>0</v>
      </c>
      <c r="G56" s="42">
        <f>'12.3'!E83</f>
        <v>2</v>
      </c>
      <c r="H56" s="42">
        <f>'12.4'!F93</f>
        <v>0</v>
      </c>
      <c r="I56" s="42">
        <f>'12.5'!F90</f>
        <v>0</v>
      </c>
    </row>
    <row r="57" spans="1:9" ht="15" customHeight="1">
      <c r="A57" s="39" t="s">
        <v>79</v>
      </c>
      <c r="B57" s="40" t="str">
        <f t="shared" si="0"/>
        <v>41-53</v>
      </c>
      <c r="C57" s="48">
        <f>D57/$D$5*100</f>
        <v>20</v>
      </c>
      <c r="D57" s="41">
        <f>SUM(E57:I57)</f>
        <v>2</v>
      </c>
      <c r="E57" s="68">
        <f>'12.1'!E106</f>
        <v>0</v>
      </c>
      <c r="F57" s="42">
        <f>'12.2'!E103</f>
        <v>0</v>
      </c>
      <c r="G57" s="42">
        <f>'12.3'!E92</f>
        <v>2</v>
      </c>
      <c r="H57" s="42">
        <f>'12.4'!F102</f>
        <v>0</v>
      </c>
      <c r="I57" s="42">
        <f>'12.5'!F99</f>
        <v>0</v>
      </c>
    </row>
    <row r="58" spans="1:9" ht="15" customHeight="1">
      <c r="A58" s="39" t="s">
        <v>84</v>
      </c>
      <c r="B58" s="40" t="str">
        <f t="shared" si="0"/>
        <v>41-53</v>
      </c>
      <c r="C58" s="48">
        <f>D58/$D$5*100</f>
        <v>20</v>
      </c>
      <c r="D58" s="41">
        <f>SUM(E58:I58)</f>
        <v>2</v>
      </c>
      <c r="E58" s="68">
        <f>'12.1'!E111</f>
        <v>0</v>
      </c>
      <c r="F58" s="42">
        <f>'12.2'!E108</f>
        <v>0</v>
      </c>
      <c r="G58" s="42">
        <f>'12.3'!E97</f>
        <v>0</v>
      </c>
      <c r="H58" s="42">
        <f>'12.4'!F107</f>
        <v>2</v>
      </c>
      <c r="I58" s="42">
        <f>'12.5'!F104</f>
        <v>0</v>
      </c>
    </row>
    <row r="59" spans="1:9" ht="15" customHeight="1">
      <c r="A59" s="39" t="s">
        <v>5</v>
      </c>
      <c r="B59" s="40" t="str">
        <f t="shared" si="0"/>
        <v>54-58</v>
      </c>
      <c r="C59" s="48">
        <f>D59/$D$5*100</f>
        <v>10</v>
      </c>
      <c r="D59" s="41">
        <f>SUM(E59:I59)</f>
        <v>1</v>
      </c>
      <c r="E59" s="68">
        <f>'12.1'!E29</f>
        <v>0</v>
      </c>
      <c r="F59" s="42">
        <f>'12.2'!E26</f>
        <v>0</v>
      </c>
      <c r="G59" s="42">
        <f>'12.3'!E15</f>
        <v>0</v>
      </c>
      <c r="H59" s="42">
        <f>'12.4'!F25</f>
        <v>1</v>
      </c>
      <c r="I59" s="42">
        <f>'12.5'!F22</f>
        <v>0</v>
      </c>
    </row>
    <row r="60" spans="1:9" ht="15" customHeight="1">
      <c r="A60" s="39" t="s">
        <v>527</v>
      </c>
      <c r="B60" s="40" t="str">
        <f t="shared" si="0"/>
        <v>54-58</v>
      </c>
      <c r="C60" s="48">
        <f>D60/$D$5*100</f>
        <v>10</v>
      </c>
      <c r="D60" s="41">
        <f>SUM(E60:I60)</f>
        <v>1</v>
      </c>
      <c r="E60" s="68">
        <f>'12.1'!E63</f>
        <v>1</v>
      </c>
      <c r="F60" s="42">
        <f>'12.2'!E60</f>
        <v>0</v>
      </c>
      <c r="G60" s="42">
        <f>'12.3'!E49</f>
        <v>0</v>
      </c>
      <c r="H60" s="42">
        <f>'12.4'!F59</f>
        <v>0</v>
      </c>
      <c r="I60" s="42">
        <f>'12.5'!F56</f>
        <v>0</v>
      </c>
    </row>
    <row r="61" spans="1:9" ht="15" customHeight="1">
      <c r="A61" s="39" t="s">
        <v>72</v>
      </c>
      <c r="B61" s="40" t="str">
        <f t="shared" si="0"/>
        <v>54-58</v>
      </c>
      <c r="C61" s="48">
        <f>D61/$D$5*100</f>
        <v>10</v>
      </c>
      <c r="D61" s="41">
        <f>SUM(E61:I61)</f>
        <v>1</v>
      </c>
      <c r="E61" s="68">
        <f>'12.1'!E99</f>
        <v>1</v>
      </c>
      <c r="F61" s="42">
        <f>'12.2'!E96</f>
        <v>0</v>
      </c>
      <c r="G61" s="42">
        <f>'12.3'!E85</f>
        <v>0</v>
      </c>
      <c r="H61" s="42">
        <f>'12.4'!F95</f>
        <v>0</v>
      </c>
      <c r="I61" s="42">
        <f>'12.5'!F92</f>
        <v>0</v>
      </c>
    </row>
    <row r="62" spans="1:9" ht="15" customHeight="1">
      <c r="A62" s="39" t="s">
        <v>77</v>
      </c>
      <c r="B62" s="40" t="str">
        <f t="shared" si="0"/>
        <v>54-58</v>
      </c>
      <c r="C62" s="48">
        <f>D62/$D$5*100</f>
        <v>10</v>
      </c>
      <c r="D62" s="41">
        <f>SUM(E62:I62)</f>
        <v>1</v>
      </c>
      <c r="E62" s="68">
        <f>'12.1'!E104</f>
        <v>0</v>
      </c>
      <c r="F62" s="42">
        <f>'12.2'!E101</f>
        <v>0</v>
      </c>
      <c r="G62" s="42">
        <f>'12.3'!E90</f>
        <v>0</v>
      </c>
      <c r="H62" s="42">
        <f>'12.4'!F100</f>
        <v>1</v>
      </c>
      <c r="I62" s="42">
        <f>'12.5'!F97</f>
        <v>0</v>
      </c>
    </row>
    <row r="63" spans="1:9" ht="15" customHeight="1">
      <c r="A63" s="39" t="s">
        <v>86</v>
      </c>
      <c r="B63" s="40" t="str">
        <f t="shared" si="0"/>
        <v>54-58</v>
      </c>
      <c r="C63" s="48">
        <f>D63/$D$5*100</f>
        <v>10</v>
      </c>
      <c r="D63" s="41">
        <f>SUM(E63:I63)</f>
        <v>1</v>
      </c>
      <c r="E63" s="68">
        <f>'12.1'!E113</f>
        <v>0</v>
      </c>
      <c r="F63" s="42">
        <f>'12.2'!E110</f>
        <v>0</v>
      </c>
      <c r="G63" s="42">
        <f>'12.3'!E99</f>
        <v>0</v>
      </c>
      <c r="H63" s="42">
        <f>'12.4'!F109</f>
        <v>1</v>
      </c>
      <c r="I63" s="42">
        <f>'12.5'!F106</f>
        <v>0</v>
      </c>
    </row>
    <row r="64" spans="1:9" ht="15" customHeight="1">
      <c r="A64" s="39" t="s">
        <v>2</v>
      </c>
      <c r="B64" s="40" t="str">
        <f t="shared" si="0"/>
        <v>59-85</v>
      </c>
      <c r="C64" s="48">
        <f>D64/$D$5*100</f>
        <v>0</v>
      </c>
      <c r="D64" s="41">
        <f>SUM(E64:I64)</f>
        <v>0</v>
      </c>
      <c r="E64" s="68">
        <f>'12.1'!E26</f>
        <v>0</v>
      </c>
      <c r="F64" s="42">
        <f>'12.2'!E23</f>
        <v>0</v>
      </c>
      <c r="G64" s="42">
        <f>'12.3'!E12</f>
        <v>0</v>
      </c>
      <c r="H64" s="42">
        <f>'12.4'!F22</f>
        <v>0</v>
      </c>
      <c r="I64" s="42">
        <f>'12.5'!F19</f>
        <v>0</v>
      </c>
    </row>
    <row r="65" spans="1:9" ht="15" customHeight="1">
      <c r="A65" s="39" t="s">
        <v>9</v>
      </c>
      <c r="B65" s="40" t="str">
        <f t="shared" si="0"/>
        <v>59-85</v>
      </c>
      <c r="C65" s="48">
        <f>D65/$D$5*100</f>
        <v>0</v>
      </c>
      <c r="D65" s="41">
        <f>SUM(E65:I65)</f>
        <v>0</v>
      </c>
      <c r="E65" s="68">
        <f>'12.1'!E33</f>
        <v>0</v>
      </c>
      <c r="F65" s="42">
        <f>'12.2'!E30</f>
        <v>0</v>
      </c>
      <c r="G65" s="42">
        <f>'12.3'!E19</f>
        <v>0</v>
      </c>
      <c r="H65" s="42">
        <f>'12.4'!F29</f>
        <v>0</v>
      </c>
      <c r="I65" s="42">
        <f>'12.5'!F26</f>
        <v>0</v>
      </c>
    </row>
    <row r="66" spans="1:9" ht="15" customHeight="1">
      <c r="A66" s="39" t="s">
        <v>11</v>
      </c>
      <c r="B66" s="40" t="str">
        <f t="shared" si="0"/>
        <v>59-85</v>
      </c>
      <c r="C66" s="48">
        <f>D66/$D$5*100</f>
        <v>0</v>
      </c>
      <c r="D66" s="41">
        <f>SUM(E66:I66)</f>
        <v>0</v>
      </c>
      <c r="E66" s="68">
        <f>'12.1'!E35</f>
        <v>0</v>
      </c>
      <c r="F66" s="42">
        <f>'12.2'!E32</f>
        <v>0</v>
      </c>
      <c r="G66" s="42">
        <f>'12.3'!E21</f>
        <v>0</v>
      </c>
      <c r="H66" s="42">
        <f>'12.4'!F31</f>
        <v>0</v>
      </c>
      <c r="I66" s="42">
        <f>'12.5'!F28</f>
        <v>0</v>
      </c>
    </row>
    <row r="67" spans="1:9" ht="15" customHeight="1">
      <c r="A67" s="39" t="s">
        <v>17</v>
      </c>
      <c r="B67" s="40" t="str">
        <f t="shared" si="0"/>
        <v>59-85</v>
      </c>
      <c r="C67" s="48">
        <f>D67/$D$5*100</f>
        <v>0</v>
      </c>
      <c r="D67" s="41">
        <f>SUM(E67:I67)</f>
        <v>0</v>
      </c>
      <c r="E67" s="68">
        <f>'12.1'!E41</f>
        <v>0</v>
      </c>
      <c r="F67" s="42">
        <f>'12.2'!E38</f>
        <v>0</v>
      </c>
      <c r="G67" s="42">
        <f>'12.3'!E27</f>
        <v>0</v>
      </c>
      <c r="H67" s="42">
        <f>'12.4'!F37</f>
        <v>0</v>
      </c>
      <c r="I67" s="42">
        <f>'12.5'!F34</f>
        <v>0</v>
      </c>
    </row>
    <row r="68" spans="1:9" ht="15" customHeight="1">
      <c r="A68" s="39" t="s">
        <v>24</v>
      </c>
      <c r="B68" s="40" t="str">
        <f t="shared" si="0"/>
        <v>59-85</v>
      </c>
      <c r="C68" s="48">
        <f>D68/$D$5*100</f>
        <v>0</v>
      </c>
      <c r="D68" s="41">
        <f>SUM(E68:I68)</f>
        <v>0</v>
      </c>
      <c r="E68" s="68">
        <f>'12.1'!E48</f>
        <v>0</v>
      </c>
      <c r="F68" s="42">
        <f>'12.2'!E45</f>
        <v>0</v>
      </c>
      <c r="G68" s="42">
        <f>'12.3'!E34</f>
        <v>0</v>
      </c>
      <c r="H68" s="42">
        <f>'12.4'!F44</f>
        <v>0</v>
      </c>
      <c r="I68" s="42">
        <f>'12.5'!F41</f>
        <v>0</v>
      </c>
    </row>
    <row r="69" spans="1:9" ht="15" customHeight="1">
      <c r="A69" s="39" t="s">
        <v>28</v>
      </c>
      <c r="B69" s="40" t="str">
        <f t="shared" si="0"/>
        <v>59-85</v>
      </c>
      <c r="C69" s="48">
        <f>D69/$D$5*100</f>
        <v>0</v>
      </c>
      <c r="D69" s="41">
        <f>SUM(E69:I69)</f>
        <v>0</v>
      </c>
      <c r="E69" s="68">
        <f>'12.1'!E52</f>
        <v>0</v>
      </c>
      <c r="F69" s="42">
        <f>'12.2'!E49</f>
        <v>0</v>
      </c>
      <c r="G69" s="42">
        <f>'12.3'!E38</f>
        <v>0</v>
      </c>
      <c r="H69" s="42">
        <f>'12.4'!F48</f>
        <v>0</v>
      </c>
      <c r="I69" s="42">
        <f>'12.5'!F45</f>
        <v>0</v>
      </c>
    </row>
    <row r="70" spans="1:9" ht="15" customHeight="1">
      <c r="A70" s="39" t="s">
        <v>33</v>
      </c>
      <c r="B70" s="40" t="str">
        <f t="shared" si="0"/>
        <v>59-85</v>
      </c>
      <c r="C70" s="48">
        <f>D70/$D$5*100</f>
        <v>0</v>
      </c>
      <c r="D70" s="41">
        <f>SUM(E70:I70)</f>
        <v>0</v>
      </c>
      <c r="E70" s="68">
        <f>'12.1'!E57</f>
        <v>0</v>
      </c>
      <c r="F70" s="42">
        <f>'12.2'!E54</f>
        <v>0</v>
      </c>
      <c r="G70" s="42">
        <f>'12.3'!E43</f>
        <v>0</v>
      </c>
      <c r="H70" s="42">
        <f>'12.4'!F53</f>
        <v>0</v>
      </c>
      <c r="I70" s="42">
        <f>'12.5'!F50</f>
        <v>0</v>
      </c>
    </row>
    <row r="71" spans="1:9" ht="15" customHeight="1">
      <c r="A71" s="39" t="s">
        <v>35</v>
      </c>
      <c r="B71" s="40" t="str">
        <f aca="true" t="shared" si="1" ref="B71:B90">RANK(C71,$C$6:$C$90)&amp;IF(COUNTIF($C$6:$C$90,C71)&gt;1,"-"&amp;RANK(C71,$C$6:$C$90)+COUNTIF($C$6:$C$90,C71)-1,"")</f>
        <v>59-85</v>
      </c>
      <c r="C71" s="48">
        <f>D71/$D$5*100</f>
        <v>0</v>
      </c>
      <c r="D71" s="41">
        <f>SUM(E71:I71)</f>
        <v>0</v>
      </c>
      <c r="E71" s="68">
        <f>'12.1'!E60</f>
        <v>0</v>
      </c>
      <c r="F71" s="42">
        <f>'12.2'!E57</f>
        <v>0</v>
      </c>
      <c r="G71" s="42">
        <f>'12.3'!E46</f>
        <v>0</v>
      </c>
      <c r="H71" s="42">
        <f>'12.4'!F56</f>
        <v>0</v>
      </c>
      <c r="I71" s="42">
        <f>'12.5'!F53</f>
        <v>0</v>
      </c>
    </row>
    <row r="72" spans="1:9" ht="15" customHeight="1">
      <c r="A72" s="39" t="s">
        <v>39</v>
      </c>
      <c r="B72" s="40" t="str">
        <f t="shared" si="1"/>
        <v>59-85</v>
      </c>
      <c r="C72" s="48">
        <f>D72/$D$5*100</f>
        <v>0</v>
      </c>
      <c r="D72" s="41">
        <f>SUM(E72:I72)</f>
        <v>0</v>
      </c>
      <c r="E72" s="68">
        <f>'12.1'!E65</f>
        <v>0</v>
      </c>
      <c r="F72" s="42">
        <f>'12.2'!E62</f>
        <v>0</v>
      </c>
      <c r="G72" s="42">
        <f>'12.3'!E51</f>
        <v>0</v>
      </c>
      <c r="H72" s="42">
        <f>'12.4'!F61</f>
        <v>0</v>
      </c>
      <c r="I72" s="42">
        <f>'12.5'!F58</f>
        <v>0</v>
      </c>
    </row>
    <row r="73" spans="1:9" ht="15" customHeight="1">
      <c r="A73" s="39" t="s">
        <v>42</v>
      </c>
      <c r="B73" s="40" t="str">
        <f t="shared" si="1"/>
        <v>59-85</v>
      </c>
      <c r="C73" s="48">
        <f>D73/$D$5*100</f>
        <v>0</v>
      </c>
      <c r="D73" s="41">
        <f>SUM(E73:I73)</f>
        <v>0</v>
      </c>
      <c r="E73" s="68">
        <f>'12.1'!E68</f>
        <v>0</v>
      </c>
      <c r="F73" s="42">
        <f>'12.2'!E65</f>
        <v>0</v>
      </c>
      <c r="G73" s="42">
        <f>'12.3'!E54</f>
        <v>0</v>
      </c>
      <c r="H73" s="42">
        <f>'12.4'!F64</f>
        <v>0</v>
      </c>
      <c r="I73" s="42">
        <f>'12.5'!F61</f>
        <v>0</v>
      </c>
    </row>
    <row r="74" spans="1:9" ht="15" customHeight="1">
      <c r="A74" s="39" t="s">
        <v>90</v>
      </c>
      <c r="B74" s="40" t="str">
        <f t="shared" si="1"/>
        <v>59-85</v>
      </c>
      <c r="C74" s="48">
        <f>D74/$D$5*100</f>
        <v>0</v>
      </c>
      <c r="D74" s="41">
        <f>SUM(E74:I74)</f>
        <v>0</v>
      </c>
      <c r="E74" s="68">
        <f>'12.1'!E69</f>
        <v>0</v>
      </c>
      <c r="F74" s="42">
        <f>'12.2'!E66</f>
        <v>0</v>
      </c>
      <c r="G74" s="42">
        <f>'12.3'!E55</f>
        <v>0</v>
      </c>
      <c r="H74" s="42">
        <f>'12.4'!F65</f>
        <v>0</v>
      </c>
      <c r="I74" s="42">
        <f>'12.5'!F62</f>
        <v>0</v>
      </c>
    </row>
    <row r="75" spans="1:9" ht="15" customHeight="1">
      <c r="A75" s="39" t="s">
        <v>47</v>
      </c>
      <c r="B75" s="40" t="str">
        <f t="shared" si="1"/>
        <v>59-85</v>
      </c>
      <c r="C75" s="48">
        <f>D75/$D$5*100</f>
        <v>0</v>
      </c>
      <c r="D75" s="41">
        <f>SUM(E75:I75)</f>
        <v>0</v>
      </c>
      <c r="E75" s="68">
        <f>'12.1'!E74</f>
        <v>0</v>
      </c>
      <c r="F75" s="42">
        <f>'12.2'!E71</f>
        <v>0</v>
      </c>
      <c r="G75" s="42">
        <f>'12.3'!E60</f>
        <v>0</v>
      </c>
      <c r="H75" s="42">
        <f>'12.4'!F70</f>
        <v>0</v>
      </c>
      <c r="I75" s="42">
        <f>'12.5'!F67</f>
        <v>0</v>
      </c>
    </row>
    <row r="76" spans="1:9" ht="15" customHeight="1">
      <c r="A76" s="39" t="s">
        <v>48</v>
      </c>
      <c r="B76" s="40" t="str">
        <f t="shared" si="1"/>
        <v>59-85</v>
      </c>
      <c r="C76" s="48">
        <f>D76/$D$5*100</f>
        <v>0</v>
      </c>
      <c r="D76" s="41">
        <f>SUM(E76:I76)</f>
        <v>0</v>
      </c>
      <c r="E76" s="68">
        <f>'12.1'!E75</f>
        <v>0</v>
      </c>
      <c r="F76" s="42">
        <f>'12.2'!E72</f>
        <v>0</v>
      </c>
      <c r="G76" s="42">
        <f>'12.3'!E61</f>
        <v>0</v>
      </c>
      <c r="H76" s="42">
        <f>'12.4'!F71</f>
        <v>0</v>
      </c>
      <c r="I76" s="42">
        <f>'12.5'!F68</f>
        <v>0</v>
      </c>
    </row>
    <row r="77" spans="1:9" ht="15" customHeight="1">
      <c r="A77" s="39" t="s">
        <v>53</v>
      </c>
      <c r="B77" s="40" t="str">
        <f t="shared" si="1"/>
        <v>59-85</v>
      </c>
      <c r="C77" s="48">
        <f>D77/$D$5*100</f>
        <v>0</v>
      </c>
      <c r="D77" s="41">
        <f>SUM(E77:I77)</f>
        <v>0</v>
      </c>
      <c r="E77" s="68">
        <f>'12.1'!E80</f>
        <v>0</v>
      </c>
      <c r="F77" s="42">
        <f>'12.2'!E77</f>
        <v>0</v>
      </c>
      <c r="G77" s="42">
        <f>'12.3'!E66</f>
        <v>0</v>
      </c>
      <c r="H77" s="42">
        <f>'12.4'!F76</f>
        <v>0</v>
      </c>
      <c r="I77" s="42">
        <f>'12.5'!F73</f>
        <v>0</v>
      </c>
    </row>
    <row r="78" spans="1:9" ht="15" customHeight="1">
      <c r="A78" s="39" t="s">
        <v>57</v>
      </c>
      <c r="B78" s="40" t="str">
        <f t="shared" si="1"/>
        <v>59-85</v>
      </c>
      <c r="C78" s="48">
        <f>D78/$D$5*100</f>
        <v>0</v>
      </c>
      <c r="D78" s="41">
        <f>SUM(E78:I78)</f>
        <v>0</v>
      </c>
      <c r="E78" s="68">
        <f>'12.1'!E84</f>
        <v>0</v>
      </c>
      <c r="F78" s="42">
        <f>'12.2'!E81</f>
        <v>0</v>
      </c>
      <c r="G78" s="42">
        <f>'12.3'!E70</f>
        <v>0</v>
      </c>
      <c r="H78" s="42">
        <f>'12.4'!F80</f>
        <v>0</v>
      </c>
      <c r="I78" s="42">
        <f>'12.5'!F77</f>
        <v>0</v>
      </c>
    </row>
    <row r="79" spans="1:9" ht="15" customHeight="1">
      <c r="A79" s="39" t="s">
        <v>61</v>
      </c>
      <c r="B79" s="40" t="str">
        <f t="shared" si="1"/>
        <v>59-85</v>
      </c>
      <c r="C79" s="48">
        <f>D79/$D$5*100</f>
        <v>0</v>
      </c>
      <c r="D79" s="41">
        <f>SUM(E79:I79)</f>
        <v>0</v>
      </c>
      <c r="E79" s="68">
        <f>'12.1'!E88</f>
        <v>0</v>
      </c>
      <c r="F79" s="42">
        <f>'12.2'!E85</f>
        <v>0</v>
      </c>
      <c r="G79" s="42">
        <f>'12.3'!E74</f>
        <v>0</v>
      </c>
      <c r="H79" s="42">
        <f>'12.4'!F84</f>
        <v>0</v>
      </c>
      <c r="I79" s="42">
        <f>'12.5'!F81</f>
        <v>0</v>
      </c>
    </row>
    <row r="80" spans="1:9" ht="15" customHeight="1">
      <c r="A80" s="39" t="s">
        <v>62</v>
      </c>
      <c r="B80" s="40" t="str">
        <f t="shared" si="1"/>
        <v>59-85</v>
      </c>
      <c r="C80" s="48">
        <f>D80/$D$5*100</f>
        <v>0</v>
      </c>
      <c r="D80" s="41">
        <f>SUM(E80:I80)</f>
        <v>0</v>
      </c>
      <c r="E80" s="68">
        <f>'12.1'!E89</f>
        <v>0</v>
      </c>
      <c r="F80" s="42">
        <f>'12.2'!E86</f>
        <v>0</v>
      </c>
      <c r="G80" s="42">
        <f>'12.3'!E75</f>
        <v>0</v>
      </c>
      <c r="H80" s="42">
        <f>'12.4'!F85</f>
        <v>0</v>
      </c>
      <c r="I80" s="42">
        <f>'12.5'!F82</f>
        <v>0</v>
      </c>
    </row>
    <row r="81" spans="1:9" ht="15" customHeight="1">
      <c r="A81" s="39" t="s">
        <v>63</v>
      </c>
      <c r="B81" s="40" t="str">
        <f t="shared" si="1"/>
        <v>59-85</v>
      </c>
      <c r="C81" s="48">
        <f>D81/$D$5*100</f>
        <v>0</v>
      </c>
      <c r="D81" s="41">
        <f>SUM(E81:I81)</f>
        <v>0</v>
      </c>
      <c r="E81" s="68">
        <f>'12.1'!E90</f>
        <v>0</v>
      </c>
      <c r="F81" s="42">
        <f>'12.2'!E87</f>
        <v>0</v>
      </c>
      <c r="G81" s="42">
        <f>'12.3'!E76</f>
        <v>0</v>
      </c>
      <c r="H81" s="42">
        <f>'12.4'!F86</f>
        <v>0</v>
      </c>
      <c r="I81" s="42">
        <f>'12.5'!F83</f>
        <v>0</v>
      </c>
    </row>
    <row r="82" spans="1:9" ht="15" customHeight="1">
      <c r="A82" s="39" t="s">
        <v>64</v>
      </c>
      <c r="B82" s="40" t="str">
        <f t="shared" si="1"/>
        <v>59-85</v>
      </c>
      <c r="C82" s="48">
        <f>D82/$D$5*100</f>
        <v>0</v>
      </c>
      <c r="D82" s="41">
        <f>SUM(E82:I82)</f>
        <v>0</v>
      </c>
      <c r="E82" s="68">
        <f>'12.1'!E91</f>
        <v>0</v>
      </c>
      <c r="F82" s="42">
        <f>'12.2'!E88</f>
        <v>0</v>
      </c>
      <c r="G82" s="42">
        <f>'12.3'!E77</f>
        <v>0</v>
      </c>
      <c r="H82" s="42">
        <f>'12.4'!F87</f>
        <v>0</v>
      </c>
      <c r="I82" s="42">
        <f>'12.5'!F84</f>
        <v>0</v>
      </c>
    </row>
    <row r="83" spans="1:9" ht="15" customHeight="1">
      <c r="A83" s="39" t="s">
        <v>71</v>
      </c>
      <c r="B83" s="40" t="str">
        <f t="shared" si="1"/>
        <v>59-85</v>
      </c>
      <c r="C83" s="48">
        <f>D83/$D$5*100</f>
        <v>0</v>
      </c>
      <c r="D83" s="41">
        <f>SUM(E83:I83)</f>
        <v>0</v>
      </c>
      <c r="E83" s="68">
        <f>'12.1'!E98</f>
        <v>0</v>
      </c>
      <c r="F83" s="42">
        <f>'12.2'!E95</f>
        <v>0</v>
      </c>
      <c r="G83" s="42">
        <f>'12.3'!E84</f>
        <v>0</v>
      </c>
      <c r="H83" s="42">
        <f>'12.4'!F94</f>
        <v>0</v>
      </c>
      <c r="I83" s="42">
        <f>'12.5'!F91</f>
        <v>0</v>
      </c>
    </row>
    <row r="84" spans="1:9" ht="15" customHeight="1">
      <c r="A84" s="39" t="s">
        <v>73</v>
      </c>
      <c r="B84" s="40" t="str">
        <f t="shared" si="1"/>
        <v>59-85</v>
      </c>
      <c r="C84" s="48">
        <f>D84/$D$5*100</f>
        <v>0</v>
      </c>
      <c r="D84" s="41">
        <f>SUM(E84:I84)</f>
        <v>0</v>
      </c>
      <c r="E84" s="68">
        <f>'12.1'!E100</f>
        <v>0</v>
      </c>
      <c r="F84" s="42">
        <f>'12.2'!E97</f>
        <v>0</v>
      </c>
      <c r="G84" s="42">
        <f>'12.3'!E86</f>
        <v>0</v>
      </c>
      <c r="H84" s="42">
        <f>'12.4'!F96</f>
        <v>0</v>
      </c>
      <c r="I84" s="42">
        <f>'12.5'!F93</f>
        <v>0</v>
      </c>
    </row>
    <row r="85" spans="1:9" ht="15" customHeight="1">
      <c r="A85" s="39" t="s">
        <v>76</v>
      </c>
      <c r="B85" s="40" t="str">
        <f t="shared" si="1"/>
        <v>59-85</v>
      </c>
      <c r="C85" s="48">
        <f>D85/$D$5*100</f>
        <v>0</v>
      </c>
      <c r="D85" s="41">
        <f>SUM(E85:I85)</f>
        <v>0</v>
      </c>
      <c r="E85" s="68">
        <f>'12.1'!E103</f>
        <v>0</v>
      </c>
      <c r="F85" s="42">
        <f>'12.2'!E100</f>
        <v>0</v>
      </c>
      <c r="G85" s="42">
        <f>'12.3'!E89</f>
        <v>0</v>
      </c>
      <c r="H85" s="42">
        <f>'12.4'!F99</f>
        <v>0</v>
      </c>
      <c r="I85" s="42">
        <f>'12.5'!F96</f>
        <v>0</v>
      </c>
    </row>
    <row r="86" spans="1:9" ht="15" customHeight="1">
      <c r="A86" s="39" t="s">
        <v>81</v>
      </c>
      <c r="B86" s="40" t="str">
        <f t="shared" si="1"/>
        <v>59-85</v>
      </c>
      <c r="C86" s="48">
        <f>D86/$D$5*100</f>
        <v>0</v>
      </c>
      <c r="D86" s="41">
        <f>SUM(E86:I86)</f>
        <v>0</v>
      </c>
      <c r="E86" s="68">
        <f>'12.1'!E108</f>
        <v>0</v>
      </c>
      <c r="F86" s="42">
        <f>'12.2'!E105</f>
        <v>0</v>
      </c>
      <c r="G86" s="42">
        <f>'12.3'!E94</f>
        <v>0</v>
      </c>
      <c r="H86" s="42">
        <f>'12.4'!F104</f>
        <v>0</v>
      </c>
      <c r="I86" s="42">
        <f>'12.5'!F101</f>
        <v>0</v>
      </c>
    </row>
    <row r="87" spans="1:9" ht="15" customHeight="1">
      <c r="A87" s="39" t="s">
        <v>82</v>
      </c>
      <c r="B87" s="40" t="str">
        <f t="shared" si="1"/>
        <v>59-85</v>
      </c>
      <c r="C87" s="48">
        <f>D87/$D$5*100</f>
        <v>0</v>
      </c>
      <c r="D87" s="41">
        <f>SUM(E87:I87)</f>
        <v>0</v>
      </c>
      <c r="E87" s="68">
        <f>'12.1'!E109</f>
        <v>0</v>
      </c>
      <c r="F87" s="42">
        <f>'12.2'!E106</f>
        <v>0</v>
      </c>
      <c r="G87" s="42">
        <f>'12.3'!E95</f>
        <v>0</v>
      </c>
      <c r="H87" s="42">
        <f>'12.4'!F105</f>
        <v>0</v>
      </c>
      <c r="I87" s="42">
        <f>'12.5'!F102</f>
        <v>0</v>
      </c>
    </row>
    <row r="88" spans="1:9" ht="15" customHeight="1">
      <c r="A88" s="39" t="s">
        <v>85</v>
      </c>
      <c r="B88" s="40" t="str">
        <f t="shared" si="1"/>
        <v>59-85</v>
      </c>
      <c r="C88" s="48">
        <f>D88/$D$5*100</f>
        <v>0</v>
      </c>
      <c r="D88" s="41">
        <f>SUM(E88:I88)</f>
        <v>0</v>
      </c>
      <c r="E88" s="68">
        <f>'12.1'!E112</f>
        <v>0</v>
      </c>
      <c r="F88" s="42">
        <f>'12.2'!E109</f>
        <v>0</v>
      </c>
      <c r="G88" s="42">
        <f>'12.3'!E98</f>
        <v>0</v>
      </c>
      <c r="H88" s="42">
        <f>'12.4'!F108</f>
        <v>0</v>
      </c>
      <c r="I88" s="42">
        <f>'12.5'!F105</f>
        <v>0</v>
      </c>
    </row>
    <row r="89" spans="1:9" ht="15" customHeight="1">
      <c r="A89" s="39" t="s">
        <v>88</v>
      </c>
      <c r="B89" s="40" t="str">
        <f t="shared" si="1"/>
        <v>59-85</v>
      </c>
      <c r="C89" s="48">
        <f>D89/$D$5*100</f>
        <v>0</v>
      </c>
      <c r="D89" s="41">
        <f>SUM(E89:I89)</f>
        <v>0</v>
      </c>
      <c r="E89" s="68">
        <f>'12.1'!E115</f>
        <v>0</v>
      </c>
      <c r="F89" s="42">
        <f>'12.2'!E112</f>
        <v>0</v>
      </c>
      <c r="G89" s="42">
        <f>'12.3'!E101</f>
        <v>0</v>
      </c>
      <c r="H89" s="42">
        <f>'12.4'!F111</f>
        <v>0</v>
      </c>
      <c r="I89" s="42">
        <f>'12.5'!F108</f>
        <v>0</v>
      </c>
    </row>
    <row r="90" spans="1:9" ht="15" customHeight="1">
      <c r="A90" s="39" t="s">
        <v>89</v>
      </c>
      <c r="B90" s="40" t="str">
        <f t="shared" si="1"/>
        <v>59-85</v>
      </c>
      <c r="C90" s="48">
        <f>D90/$D$5*100</f>
        <v>0</v>
      </c>
      <c r="D90" s="41">
        <f>SUM(E90:I90)</f>
        <v>0</v>
      </c>
      <c r="E90" s="68">
        <f>'12.1'!E116</f>
        <v>0</v>
      </c>
      <c r="F90" s="42">
        <f>'12.2'!E113</f>
        <v>0</v>
      </c>
      <c r="G90" s="42">
        <f>'12.3'!E102</f>
        <v>0</v>
      </c>
      <c r="H90" s="42">
        <f>'12.4'!F112</f>
        <v>0</v>
      </c>
      <c r="I90" s="42">
        <f>'12.5'!F109</f>
        <v>0</v>
      </c>
    </row>
    <row r="92" ht="12.75">
      <c r="D92" s="96"/>
    </row>
  </sheetData>
  <sheetProtection/>
  <mergeCells count="1">
    <mergeCell ref="A1:I1"/>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66" r:id="rId1"/>
  <headerFooter>
    <oddFooter>&amp;C&amp;A&amp;R&amp;N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00"/>
  <sheetViews>
    <sheetView zoomScalePageLayoutView="0" workbookViewId="0" topLeftCell="A1">
      <pane ySplit="5" topLeftCell="A6" activePane="bottomLeft" state="frozen"/>
      <selection pane="topLeft" activeCell="A1" sqref="A1"/>
      <selection pane="bottomLeft" activeCell="B25" sqref="B25"/>
    </sheetView>
  </sheetViews>
  <sheetFormatPr defaultColWidth="9.140625" defaultRowHeight="15"/>
  <cols>
    <col min="1" max="1" width="35.57421875" style="27" customWidth="1"/>
    <col min="2" max="2" width="12.7109375" style="27" customWidth="1"/>
    <col min="3" max="3" width="12.7109375" style="30" customWidth="1"/>
    <col min="4" max="4" width="13.00390625" style="30" customWidth="1"/>
    <col min="5" max="5" width="12.7109375" style="27" customWidth="1"/>
    <col min="6" max="6" width="16.7109375" style="27" customWidth="1"/>
    <col min="7" max="7" width="20.140625" style="27" customWidth="1"/>
    <col min="8" max="8" width="18.140625" style="27" customWidth="1"/>
    <col min="9" max="9" width="19.421875" style="27" customWidth="1"/>
    <col min="10" max="10" width="24.57421875" style="27" customWidth="1"/>
    <col min="11" max="16384" width="9.140625" style="27" customWidth="1"/>
  </cols>
  <sheetData>
    <row r="1" spans="1:10" ht="20.25" customHeight="1">
      <c r="A1" s="177" t="s">
        <v>688</v>
      </c>
      <c r="B1" s="177"/>
      <c r="C1" s="177"/>
      <c r="D1" s="177"/>
      <c r="E1" s="177"/>
      <c r="F1" s="177"/>
      <c r="G1" s="178"/>
      <c r="H1" s="178"/>
      <c r="I1" s="178"/>
      <c r="J1" s="178"/>
    </row>
    <row r="2" spans="1:10" ht="18.75" customHeight="1">
      <c r="A2" s="94" t="s">
        <v>551</v>
      </c>
      <c r="B2" s="32" t="s">
        <v>1056</v>
      </c>
      <c r="C2" s="32"/>
      <c r="D2" s="33"/>
      <c r="E2" s="28"/>
      <c r="F2" s="28"/>
      <c r="G2" s="28"/>
      <c r="H2" s="28"/>
      <c r="I2" s="28"/>
      <c r="J2" s="28"/>
    </row>
    <row r="3" spans="1:10" ht="146.25" customHeight="1">
      <c r="A3" s="31" t="s">
        <v>521</v>
      </c>
      <c r="B3" s="29" t="s">
        <v>522</v>
      </c>
      <c r="C3" s="29" t="s">
        <v>523</v>
      </c>
      <c r="D3" s="29" t="s">
        <v>687</v>
      </c>
      <c r="E3" s="29" t="s">
        <v>686</v>
      </c>
      <c r="F3" s="31" t="str">
        <f>'12.1'!B19</f>
        <v>12.1 Проводились ли в III квартале 2016 года органами государственной власти субъекта РФ опросы общественного мнения по бюджетной тематике в он-лайн режиме?</v>
      </c>
      <c r="G3" s="31" t="str">
        <f>'12.2'!B15</f>
        <v>12.2. Организована ли органами государственной власти субъекта РФ работа форума по бюджетной тематике и насколько активно граждане использовали предоставленную возможность в III квартале 2016 года?</v>
      </c>
      <c r="H3" s="31" t="str">
        <f>'12.3'!B6</f>
        <v>12.3. Использовались ли в III квартале 2016 года финансовыми органами субъекта РФ социальные сети для распространения информации о бюджете?</v>
      </c>
      <c r="I3" s="31" t="str">
        <f>'12.4'!B14</f>
        <v>12.4. Проводились ли в III квартале 2016 года заседания Общественного совета, созданного при финансовом органе субъекта РФ , и опубликованы ли итоговые документы (протоколы) этих заседаний?</v>
      </c>
      <c r="J3" s="31" t="str">
        <f>'12.5'!B13</f>
        <v>12.5.Проводилось ли в III квартале 2016 года органами государственной власти субъекта РФ публично и открыто общественное обсуждение бюджетных вопросов или проектов решений органов государственной власти субъекта РФ по бюджетным вопросам и опубликованы ли результаты такого обсуждения?</v>
      </c>
    </row>
    <row r="4" spans="1:10" ht="15" customHeight="1">
      <c r="A4" s="34" t="s">
        <v>524</v>
      </c>
      <c r="B4" s="35" t="s">
        <v>525</v>
      </c>
      <c r="C4" s="35" t="s">
        <v>525</v>
      </c>
      <c r="D4" s="35" t="s">
        <v>529</v>
      </c>
      <c r="E4" s="35" t="s">
        <v>526</v>
      </c>
      <c r="F4" s="34" t="s">
        <v>526</v>
      </c>
      <c r="G4" s="36" t="s">
        <v>526</v>
      </c>
      <c r="H4" s="36" t="s">
        <v>526</v>
      </c>
      <c r="I4" s="36" t="s">
        <v>526</v>
      </c>
      <c r="J4" s="36" t="s">
        <v>526</v>
      </c>
    </row>
    <row r="5" spans="1:10" ht="15" customHeight="1">
      <c r="A5" s="34" t="s">
        <v>528</v>
      </c>
      <c r="B5" s="35"/>
      <c r="C5" s="35"/>
      <c r="D5" s="35"/>
      <c r="E5" s="64">
        <f>SUM(F5:J5)</f>
        <v>10</v>
      </c>
      <c r="F5" s="66">
        <v>2</v>
      </c>
      <c r="G5" s="65">
        <v>2</v>
      </c>
      <c r="H5" s="65">
        <v>2</v>
      </c>
      <c r="I5" s="65">
        <v>2</v>
      </c>
      <c r="J5" s="65">
        <v>2</v>
      </c>
    </row>
    <row r="6" spans="1:10" ht="15" customHeight="1">
      <c r="A6" s="37" t="s">
        <v>0</v>
      </c>
      <c r="B6" s="37"/>
      <c r="C6" s="37"/>
      <c r="D6" s="37"/>
      <c r="E6" s="37"/>
      <c r="F6" s="67"/>
      <c r="G6" s="38"/>
      <c r="H6" s="38"/>
      <c r="I6" s="38"/>
      <c r="J6" s="38"/>
    </row>
    <row r="7" spans="1:10" ht="15" customHeight="1">
      <c r="A7" s="39" t="s">
        <v>1</v>
      </c>
      <c r="B7" s="40" t="str">
        <f>VLOOKUP(A7,'Рейтинг (раздел 12)'!$A$6:$B$90,2,FALSE)</f>
        <v>41-53</v>
      </c>
      <c r="C7" s="29" t="str">
        <f>RANK(D7,$D$7:$D$24)&amp;IF(COUNTIF($D$7:$D$24,D7)&gt;1,"-"&amp;RANK(D7,$D$7:$D$24)+COUNTIF($D$7:$D$24,D7)-1,"")</f>
        <v>9-13</v>
      </c>
      <c r="D7" s="48">
        <f>E7/$E$5*100</f>
        <v>20</v>
      </c>
      <c r="E7" s="41">
        <f aca="true" t="shared" si="0" ref="E7:E24">SUM(F7:J7)</f>
        <v>2</v>
      </c>
      <c r="F7" s="68">
        <f>'12.1'!E25</f>
        <v>0</v>
      </c>
      <c r="G7" s="42">
        <f>'12.2'!E22</f>
        <v>0</v>
      </c>
      <c r="H7" s="42">
        <f>'12.3'!E11</f>
        <v>2</v>
      </c>
      <c r="I7" s="42">
        <f>'12.4'!F21</f>
        <v>0</v>
      </c>
      <c r="J7" s="42">
        <f>'12.5'!F18</f>
        <v>0</v>
      </c>
    </row>
    <row r="8" spans="1:10" ht="15" customHeight="1">
      <c r="A8" s="39" t="s">
        <v>2</v>
      </c>
      <c r="B8" s="40" t="str">
        <f>VLOOKUP(A8,'Рейтинг (раздел 12)'!$A$6:$B$90,2,FALSE)</f>
        <v>59-85</v>
      </c>
      <c r="C8" s="92" t="str">
        <f aca="true" t="shared" si="1" ref="C8:C24">RANK(D8,$D$7:$D$24)&amp;IF(COUNTIF($D$7:$D$24,D8)&gt;1,"-"&amp;RANK(D8,$D$7:$D$24)+COUNTIF($D$7:$D$24,D8)-1,"")</f>
        <v>15-18</v>
      </c>
      <c r="D8" s="48">
        <f aca="true" t="shared" si="2" ref="D8:D24">E8/$E$5*100</f>
        <v>0</v>
      </c>
      <c r="E8" s="41">
        <f t="shared" si="0"/>
        <v>0</v>
      </c>
      <c r="F8" s="68">
        <f>'12.1'!E26</f>
        <v>0</v>
      </c>
      <c r="G8" s="42">
        <f>'12.2'!E23</f>
        <v>0</v>
      </c>
      <c r="H8" s="42">
        <f>'12.3'!E12</f>
        <v>0</v>
      </c>
      <c r="I8" s="42">
        <f>'12.4'!F22</f>
        <v>0</v>
      </c>
      <c r="J8" s="42">
        <f>'12.5'!F19</f>
        <v>0</v>
      </c>
    </row>
    <row r="9" spans="1:10" ht="15" customHeight="1">
      <c r="A9" s="39" t="s">
        <v>3</v>
      </c>
      <c r="B9" s="40" t="str">
        <f>VLOOKUP(A9,'Рейтинг (раздел 12)'!$A$6:$B$90,2,FALSE)</f>
        <v>41-53</v>
      </c>
      <c r="C9" s="92" t="str">
        <f t="shared" si="1"/>
        <v>9-13</v>
      </c>
      <c r="D9" s="48">
        <f t="shared" si="2"/>
        <v>20</v>
      </c>
      <c r="E9" s="41">
        <f t="shared" si="0"/>
        <v>2</v>
      </c>
      <c r="F9" s="68">
        <f>'12.1'!E27</f>
        <v>0</v>
      </c>
      <c r="G9" s="42">
        <f>'12.2'!E24</f>
        <v>0</v>
      </c>
      <c r="H9" s="42">
        <f>'12.3'!E13</f>
        <v>0</v>
      </c>
      <c r="I9" s="42">
        <f>'12.4'!F23</f>
        <v>2</v>
      </c>
      <c r="J9" s="42">
        <f>'12.5'!F20</f>
        <v>0</v>
      </c>
    </row>
    <row r="10" spans="1:10" ht="15" customHeight="1">
      <c r="A10" s="39" t="s">
        <v>4</v>
      </c>
      <c r="B10" s="40" t="str">
        <f>VLOOKUP(A10,'Рейтинг (раздел 12)'!$A$6:$B$90,2,FALSE)</f>
        <v>35-39</v>
      </c>
      <c r="C10" s="92" t="str">
        <f t="shared" si="1"/>
        <v>5-7</v>
      </c>
      <c r="D10" s="48">
        <f t="shared" si="2"/>
        <v>30</v>
      </c>
      <c r="E10" s="41">
        <f t="shared" si="0"/>
        <v>3</v>
      </c>
      <c r="F10" s="68">
        <f>'12.1'!E28</f>
        <v>1</v>
      </c>
      <c r="G10" s="42">
        <f>'12.2'!E25</f>
        <v>0</v>
      </c>
      <c r="H10" s="42">
        <f>'12.3'!E14</f>
        <v>0</v>
      </c>
      <c r="I10" s="42">
        <f>'12.4'!F24</f>
        <v>2</v>
      </c>
      <c r="J10" s="42">
        <f>'12.5'!F21</f>
        <v>0</v>
      </c>
    </row>
    <row r="11" spans="1:10" ht="15" customHeight="1">
      <c r="A11" s="39" t="s">
        <v>5</v>
      </c>
      <c r="B11" s="40" t="str">
        <f>VLOOKUP(A11,'Рейтинг (раздел 12)'!$A$6:$B$90,2,FALSE)</f>
        <v>54-58</v>
      </c>
      <c r="C11" s="92" t="str">
        <f t="shared" si="1"/>
        <v>14</v>
      </c>
      <c r="D11" s="48">
        <f t="shared" si="2"/>
        <v>10</v>
      </c>
      <c r="E11" s="41">
        <f t="shared" si="0"/>
        <v>1</v>
      </c>
      <c r="F11" s="68">
        <f>'12.1'!E29</f>
        <v>0</v>
      </c>
      <c r="G11" s="42">
        <f>'12.2'!E26</f>
        <v>0</v>
      </c>
      <c r="H11" s="42">
        <f>'12.3'!E15</f>
        <v>0</v>
      </c>
      <c r="I11" s="42">
        <f>'12.4'!F25</f>
        <v>1</v>
      </c>
      <c r="J11" s="42">
        <f>'12.5'!F22</f>
        <v>0</v>
      </c>
    </row>
    <row r="12" spans="1:10" ht="15" customHeight="1">
      <c r="A12" s="39" t="s">
        <v>6</v>
      </c>
      <c r="B12" s="40" t="str">
        <f>VLOOKUP(A12,'Рейтинг (раздел 12)'!$A$6:$B$90,2,FALSE)</f>
        <v>20-28</v>
      </c>
      <c r="C12" s="92" t="str">
        <f t="shared" si="1"/>
        <v>3-4</v>
      </c>
      <c r="D12" s="48">
        <f t="shared" si="2"/>
        <v>50</v>
      </c>
      <c r="E12" s="41">
        <f t="shared" si="0"/>
        <v>5</v>
      </c>
      <c r="F12" s="68">
        <f>'12.1'!E30</f>
        <v>2</v>
      </c>
      <c r="G12" s="42">
        <f>'12.2'!E27</f>
        <v>1</v>
      </c>
      <c r="H12" s="42">
        <f>'12.3'!E16</f>
        <v>0</v>
      </c>
      <c r="I12" s="42">
        <f>'12.4'!F26</f>
        <v>2</v>
      </c>
      <c r="J12" s="42">
        <f>'12.5'!F23</f>
        <v>0</v>
      </c>
    </row>
    <row r="13" spans="1:10" ht="15" customHeight="1">
      <c r="A13" s="39" t="s">
        <v>7</v>
      </c>
      <c r="B13" s="40" t="str">
        <f>VLOOKUP(A13,'Рейтинг (раздел 12)'!$A$6:$B$90,2,FALSE)</f>
        <v>40</v>
      </c>
      <c r="C13" s="92" t="str">
        <f t="shared" si="1"/>
        <v>8</v>
      </c>
      <c r="D13" s="48">
        <f t="shared" si="2"/>
        <v>25</v>
      </c>
      <c r="E13" s="41">
        <f t="shared" si="0"/>
        <v>2.5</v>
      </c>
      <c r="F13" s="68">
        <f>'12.1'!E31</f>
        <v>2</v>
      </c>
      <c r="G13" s="42">
        <f>'12.2'!E28</f>
        <v>0.5</v>
      </c>
      <c r="H13" s="42">
        <f>'12.3'!E17</f>
        <v>0</v>
      </c>
      <c r="I13" s="42">
        <f>'12.4'!F27</f>
        <v>0</v>
      </c>
      <c r="J13" s="42">
        <f>'12.5'!F24</f>
        <v>0</v>
      </c>
    </row>
    <row r="14" spans="1:10" ht="15" customHeight="1">
      <c r="A14" s="39" t="s">
        <v>8</v>
      </c>
      <c r="B14" s="40" t="str">
        <f>VLOOKUP(A14,'Рейтинг (раздел 12)'!$A$6:$B$90,2,FALSE)</f>
        <v>35-39</v>
      </c>
      <c r="C14" s="92" t="str">
        <f t="shared" si="1"/>
        <v>5-7</v>
      </c>
      <c r="D14" s="48">
        <f t="shared" si="2"/>
        <v>30</v>
      </c>
      <c r="E14" s="41">
        <f t="shared" si="0"/>
        <v>3</v>
      </c>
      <c r="F14" s="68">
        <f>'12.1'!E32</f>
        <v>0</v>
      </c>
      <c r="G14" s="42">
        <f>'12.2'!E29</f>
        <v>0</v>
      </c>
      <c r="H14" s="42">
        <f>'12.3'!E18</f>
        <v>2</v>
      </c>
      <c r="I14" s="42">
        <f>'12.4'!F28</f>
        <v>1</v>
      </c>
      <c r="J14" s="42">
        <f>'12.5'!F25</f>
        <v>0</v>
      </c>
    </row>
    <row r="15" spans="1:10" ht="15" customHeight="1">
      <c r="A15" s="39" t="s">
        <v>9</v>
      </c>
      <c r="B15" s="40" t="str">
        <f>VLOOKUP(A15,'Рейтинг (раздел 12)'!$A$6:$B$90,2,FALSE)</f>
        <v>59-85</v>
      </c>
      <c r="C15" s="92" t="str">
        <f t="shared" si="1"/>
        <v>15-18</v>
      </c>
      <c r="D15" s="48">
        <f t="shared" si="2"/>
        <v>0</v>
      </c>
      <c r="E15" s="41">
        <f t="shared" si="0"/>
        <v>0</v>
      </c>
      <c r="F15" s="68">
        <f>'12.1'!E33</f>
        <v>0</v>
      </c>
      <c r="G15" s="42">
        <f>'12.2'!E30</f>
        <v>0</v>
      </c>
      <c r="H15" s="42">
        <f>'12.3'!E19</f>
        <v>0</v>
      </c>
      <c r="I15" s="42">
        <f>'12.4'!F29</f>
        <v>0</v>
      </c>
      <c r="J15" s="42">
        <f>'12.5'!F26</f>
        <v>0</v>
      </c>
    </row>
    <row r="16" spans="1:10" ht="15" customHeight="1">
      <c r="A16" s="39" t="s">
        <v>10</v>
      </c>
      <c r="B16" s="40" t="str">
        <f>VLOOKUP(A16,'Рейтинг (раздел 12)'!$A$6:$B$90,2,FALSE)</f>
        <v>1-9</v>
      </c>
      <c r="C16" s="92" t="str">
        <f t="shared" si="1"/>
        <v>1-2</v>
      </c>
      <c r="D16" s="48">
        <f t="shared" si="2"/>
        <v>80</v>
      </c>
      <c r="E16" s="41">
        <f t="shared" si="0"/>
        <v>8</v>
      </c>
      <c r="F16" s="68">
        <f>'12.1'!E34</f>
        <v>2</v>
      </c>
      <c r="G16" s="42">
        <f>'12.2'!E31</f>
        <v>2</v>
      </c>
      <c r="H16" s="42">
        <f>'12.3'!E20</f>
        <v>2</v>
      </c>
      <c r="I16" s="42">
        <f>'12.4'!F30</f>
        <v>2</v>
      </c>
      <c r="J16" s="42">
        <f>'12.5'!F27</f>
        <v>0</v>
      </c>
    </row>
    <row r="17" spans="1:10" ht="15" customHeight="1">
      <c r="A17" s="39" t="s">
        <v>11</v>
      </c>
      <c r="B17" s="40" t="str">
        <f>VLOOKUP(A17,'Рейтинг (раздел 12)'!$A$6:$B$90,2,FALSE)</f>
        <v>59-85</v>
      </c>
      <c r="C17" s="92" t="str">
        <f t="shared" si="1"/>
        <v>15-18</v>
      </c>
      <c r="D17" s="48">
        <f t="shared" si="2"/>
        <v>0</v>
      </c>
      <c r="E17" s="41">
        <f t="shared" si="0"/>
        <v>0</v>
      </c>
      <c r="F17" s="68">
        <f>'12.1'!E35</f>
        <v>0</v>
      </c>
      <c r="G17" s="42">
        <f>'12.2'!E32</f>
        <v>0</v>
      </c>
      <c r="H17" s="42">
        <f>'12.3'!E21</f>
        <v>0</v>
      </c>
      <c r="I17" s="42">
        <f>'12.4'!F31</f>
        <v>0</v>
      </c>
      <c r="J17" s="42">
        <f>'12.5'!F28</f>
        <v>0</v>
      </c>
    </row>
    <row r="18" spans="1:10" ht="15" customHeight="1">
      <c r="A18" s="39" t="s">
        <v>12</v>
      </c>
      <c r="B18" s="40" t="str">
        <f>VLOOKUP(A18,'Рейтинг (раздел 12)'!$A$6:$B$90,2,FALSE)</f>
        <v>41-53</v>
      </c>
      <c r="C18" s="92" t="str">
        <f t="shared" si="1"/>
        <v>9-13</v>
      </c>
      <c r="D18" s="48">
        <f t="shared" si="2"/>
        <v>20</v>
      </c>
      <c r="E18" s="41">
        <f t="shared" si="0"/>
        <v>2</v>
      </c>
      <c r="F18" s="68">
        <f>'12.1'!E36</f>
        <v>0</v>
      </c>
      <c r="G18" s="42">
        <f>'12.2'!E33</f>
        <v>0</v>
      </c>
      <c r="H18" s="42">
        <f>'12.3'!E22</f>
        <v>0</v>
      </c>
      <c r="I18" s="42">
        <f>'12.4'!F32</f>
        <v>2</v>
      </c>
      <c r="J18" s="42">
        <f>'12.5'!F29</f>
        <v>0</v>
      </c>
    </row>
    <row r="19" spans="1:10" ht="15" customHeight="1">
      <c r="A19" s="39" t="s">
        <v>13</v>
      </c>
      <c r="B19" s="40" t="str">
        <f>VLOOKUP(A19,'Рейтинг (раздел 12)'!$A$6:$B$90,2,FALSE)</f>
        <v>41-53</v>
      </c>
      <c r="C19" s="92" t="str">
        <f t="shared" si="1"/>
        <v>9-13</v>
      </c>
      <c r="D19" s="48">
        <f t="shared" si="2"/>
        <v>20</v>
      </c>
      <c r="E19" s="41">
        <f t="shared" si="0"/>
        <v>2</v>
      </c>
      <c r="F19" s="68">
        <f>'12.1'!E37</f>
        <v>0</v>
      </c>
      <c r="G19" s="42">
        <f>'12.2'!E34</f>
        <v>0</v>
      </c>
      <c r="H19" s="42">
        <f>'12.3'!E23</f>
        <v>0</v>
      </c>
      <c r="I19" s="42">
        <f>'12.4'!F33</f>
        <v>2</v>
      </c>
      <c r="J19" s="42">
        <f>'12.5'!F30</f>
        <v>0</v>
      </c>
    </row>
    <row r="20" spans="1:10" ht="15" customHeight="1">
      <c r="A20" s="39" t="s">
        <v>14</v>
      </c>
      <c r="B20" s="40" t="str">
        <f>VLOOKUP(A20,'Рейтинг (раздел 12)'!$A$6:$B$90,2,FALSE)</f>
        <v>1-9</v>
      </c>
      <c r="C20" s="92" t="str">
        <f t="shared" si="1"/>
        <v>1-2</v>
      </c>
      <c r="D20" s="48">
        <f t="shared" si="2"/>
        <v>80</v>
      </c>
      <c r="E20" s="41">
        <f t="shared" si="0"/>
        <v>8</v>
      </c>
      <c r="F20" s="68">
        <f>'12.1'!E38</f>
        <v>2</v>
      </c>
      <c r="G20" s="42">
        <f>'12.2'!E35</f>
        <v>2</v>
      </c>
      <c r="H20" s="42">
        <f>'12.3'!E24</f>
        <v>2</v>
      </c>
      <c r="I20" s="42">
        <f>'12.4'!F34</f>
        <v>2</v>
      </c>
      <c r="J20" s="42">
        <f>'12.5'!F31</f>
        <v>0</v>
      </c>
    </row>
    <row r="21" spans="1:10" ht="15" customHeight="1">
      <c r="A21" s="39" t="s">
        <v>15</v>
      </c>
      <c r="B21" s="40" t="str">
        <f>VLOOKUP(A21,'Рейтинг (раздел 12)'!$A$6:$B$90,2,FALSE)</f>
        <v>41-53</v>
      </c>
      <c r="C21" s="92" t="str">
        <f t="shared" si="1"/>
        <v>9-13</v>
      </c>
      <c r="D21" s="48">
        <f t="shared" si="2"/>
        <v>20</v>
      </c>
      <c r="E21" s="41">
        <f t="shared" si="0"/>
        <v>2</v>
      </c>
      <c r="F21" s="68">
        <f>'12.1'!E39</f>
        <v>2</v>
      </c>
      <c r="G21" s="42">
        <f>'12.2'!E36</f>
        <v>0</v>
      </c>
      <c r="H21" s="42">
        <f>'12.3'!E25</f>
        <v>0</v>
      </c>
      <c r="I21" s="42">
        <f>'12.4'!F35</f>
        <v>0</v>
      </c>
      <c r="J21" s="42">
        <f>'12.5'!F32</f>
        <v>0</v>
      </c>
    </row>
    <row r="22" spans="1:10" ht="15" customHeight="1">
      <c r="A22" s="39" t="s">
        <v>16</v>
      </c>
      <c r="B22" s="40" t="str">
        <f>VLOOKUP(A22,'Рейтинг (раздел 12)'!$A$6:$B$90,2,FALSE)</f>
        <v>20-28</v>
      </c>
      <c r="C22" s="92" t="str">
        <f t="shared" si="1"/>
        <v>3-4</v>
      </c>
      <c r="D22" s="48">
        <f t="shared" si="2"/>
        <v>50</v>
      </c>
      <c r="E22" s="41">
        <f t="shared" si="0"/>
        <v>5</v>
      </c>
      <c r="F22" s="68">
        <f>'12.1'!E40</f>
        <v>2</v>
      </c>
      <c r="G22" s="42">
        <f>'12.2'!E37</f>
        <v>0</v>
      </c>
      <c r="H22" s="42">
        <f>'12.3'!E26</f>
        <v>2</v>
      </c>
      <c r="I22" s="42">
        <f>'12.4'!F36</f>
        <v>1</v>
      </c>
      <c r="J22" s="42">
        <f>'12.5'!F33</f>
        <v>0</v>
      </c>
    </row>
    <row r="23" spans="1:10" ht="15" customHeight="1">
      <c r="A23" s="39" t="s">
        <v>17</v>
      </c>
      <c r="B23" s="40" t="str">
        <f>VLOOKUP(A23,'Рейтинг (раздел 12)'!$A$6:$B$90,2,FALSE)</f>
        <v>59-85</v>
      </c>
      <c r="C23" s="92" t="str">
        <f t="shared" si="1"/>
        <v>15-18</v>
      </c>
      <c r="D23" s="48">
        <f t="shared" si="2"/>
        <v>0</v>
      </c>
      <c r="E23" s="41">
        <f t="shared" si="0"/>
        <v>0</v>
      </c>
      <c r="F23" s="68">
        <f>'12.1'!E41</f>
        <v>0</v>
      </c>
      <c r="G23" s="42">
        <f>'12.2'!E38</f>
        <v>0</v>
      </c>
      <c r="H23" s="42">
        <f>'12.3'!E27</f>
        <v>0</v>
      </c>
      <c r="I23" s="42">
        <f>'12.4'!F37</f>
        <v>0</v>
      </c>
      <c r="J23" s="42">
        <f>'12.5'!F34</f>
        <v>0</v>
      </c>
    </row>
    <row r="24" spans="1:10" ht="15" customHeight="1">
      <c r="A24" s="39" t="s">
        <v>18</v>
      </c>
      <c r="B24" s="40" t="str">
        <f>VLOOKUP(A24,'Рейтинг (раздел 12)'!$A$6:$B$90,2,FALSE)</f>
        <v>35-39</v>
      </c>
      <c r="C24" s="92" t="str">
        <f t="shared" si="1"/>
        <v>5-7</v>
      </c>
      <c r="D24" s="48">
        <f t="shared" si="2"/>
        <v>30</v>
      </c>
      <c r="E24" s="41">
        <f t="shared" si="0"/>
        <v>3</v>
      </c>
      <c r="F24" s="68">
        <f>'12.1'!E42</f>
        <v>0</v>
      </c>
      <c r="G24" s="42">
        <f>'12.2'!E39</f>
        <v>1</v>
      </c>
      <c r="H24" s="42">
        <f>'12.3'!E28</f>
        <v>2</v>
      </c>
      <c r="I24" s="42">
        <f>'12.4'!F38</f>
        <v>0</v>
      </c>
      <c r="J24" s="42">
        <f>'12.5'!F35</f>
        <v>0</v>
      </c>
    </row>
    <row r="25" spans="1:10" ht="15" customHeight="1">
      <c r="A25" s="37" t="s">
        <v>19</v>
      </c>
      <c r="B25" s="43"/>
      <c r="C25" s="37"/>
      <c r="D25" s="49"/>
      <c r="E25" s="44"/>
      <c r="F25" s="69"/>
      <c r="G25" s="45"/>
      <c r="H25" s="45"/>
      <c r="I25" s="45"/>
      <c r="J25" s="45"/>
    </row>
    <row r="26" spans="1:10" ht="15" customHeight="1">
      <c r="A26" s="39" t="s">
        <v>20</v>
      </c>
      <c r="B26" s="40" t="str">
        <f>VLOOKUP(A26,'Рейтинг (раздел 12)'!$A$6:$B$90,2,FALSE)</f>
        <v>35-39</v>
      </c>
      <c r="C26" s="40" t="str">
        <f aca="true" t="shared" si="3" ref="C26:C36">RANK(D26,$D$26:$D$36)&amp;IF(COUNTIF($D$26:$D$36,D26)&gt;1,"-"&amp;RANK(D26,$D$26:$D$36)+COUNTIF($D$26:$D$36,D26)-1,"")</f>
        <v>7</v>
      </c>
      <c r="D26" s="48">
        <f aca="true" t="shared" si="4" ref="D26:D36">E26/$E$5*100</f>
        <v>30</v>
      </c>
      <c r="E26" s="41">
        <f aca="true" t="shared" si="5" ref="E26:E36">SUM(F26:J26)</f>
        <v>3</v>
      </c>
      <c r="F26" s="68">
        <f>'12.1'!E44</f>
        <v>1</v>
      </c>
      <c r="G26" s="42">
        <f>'12.2'!E41</f>
        <v>0</v>
      </c>
      <c r="H26" s="42">
        <f>'12.3'!E30</f>
        <v>0</v>
      </c>
      <c r="I26" s="42">
        <f>'12.4'!F40</f>
        <v>2</v>
      </c>
      <c r="J26" s="42">
        <f>'12.5'!F37</f>
        <v>0</v>
      </c>
    </row>
    <row r="27" spans="1:10" ht="15" customHeight="1">
      <c r="A27" s="39" t="s">
        <v>21</v>
      </c>
      <c r="B27" s="40" t="str">
        <f>VLOOKUP(A27,'Рейтинг (раздел 12)'!$A$6:$B$90,2,FALSE)</f>
        <v>20-28</v>
      </c>
      <c r="C27" s="40" t="str">
        <f t="shared" si="3"/>
        <v>3-5</v>
      </c>
      <c r="D27" s="48">
        <f t="shared" si="4"/>
        <v>50</v>
      </c>
      <c r="E27" s="41">
        <f t="shared" si="5"/>
        <v>5</v>
      </c>
      <c r="F27" s="68">
        <f>'12.1'!E45</f>
        <v>1</v>
      </c>
      <c r="G27" s="42">
        <f>'12.2'!E42</f>
        <v>0</v>
      </c>
      <c r="H27" s="42">
        <f>'12.3'!E31</f>
        <v>2</v>
      </c>
      <c r="I27" s="42">
        <f>'12.4'!F41</f>
        <v>2</v>
      </c>
      <c r="J27" s="42">
        <f>'12.5'!F38</f>
        <v>0</v>
      </c>
    </row>
    <row r="28" spans="1:10" ht="15" customHeight="1">
      <c r="A28" s="39" t="s">
        <v>22</v>
      </c>
      <c r="B28" s="40" t="str">
        <f>VLOOKUP(A28,'Рейтинг (раздел 12)'!$A$6:$B$90,2,FALSE)</f>
        <v>41-53</v>
      </c>
      <c r="C28" s="40" t="str">
        <f t="shared" si="3"/>
        <v>8-9</v>
      </c>
      <c r="D28" s="48">
        <f t="shared" si="4"/>
        <v>20</v>
      </c>
      <c r="E28" s="41">
        <f t="shared" si="5"/>
        <v>2</v>
      </c>
      <c r="F28" s="68">
        <f>'12.1'!E46</f>
        <v>0</v>
      </c>
      <c r="G28" s="42">
        <f>'12.2'!E43</f>
        <v>0</v>
      </c>
      <c r="H28" s="42">
        <f>'12.3'!E32</f>
        <v>0</v>
      </c>
      <c r="I28" s="42">
        <f>'12.4'!F42</f>
        <v>2</v>
      </c>
      <c r="J28" s="42">
        <f>'12.5'!F39</f>
        <v>0</v>
      </c>
    </row>
    <row r="29" spans="1:10" ht="15" customHeight="1">
      <c r="A29" s="39" t="s">
        <v>23</v>
      </c>
      <c r="B29" s="40" t="str">
        <f>VLOOKUP(A29,'Рейтинг (раздел 12)'!$A$6:$B$90,2,FALSE)</f>
        <v>20-28</v>
      </c>
      <c r="C29" s="40" t="str">
        <f t="shared" si="3"/>
        <v>3-5</v>
      </c>
      <c r="D29" s="48">
        <f t="shared" si="4"/>
        <v>50</v>
      </c>
      <c r="E29" s="41">
        <f t="shared" si="5"/>
        <v>5</v>
      </c>
      <c r="F29" s="68">
        <f>'12.1'!E47</f>
        <v>1</v>
      </c>
      <c r="G29" s="42">
        <f>'12.2'!E44</f>
        <v>0</v>
      </c>
      <c r="H29" s="42">
        <f>'12.3'!E33</f>
        <v>2</v>
      </c>
      <c r="I29" s="42">
        <f>'12.4'!F43</f>
        <v>2</v>
      </c>
      <c r="J29" s="42">
        <f>'12.5'!F40</f>
        <v>0</v>
      </c>
    </row>
    <row r="30" spans="1:10" ht="15" customHeight="1">
      <c r="A30" s="39" t="s">
        <v>24</v>
      </c>
      <c r="B30" s="40" t="str">
        <f>VLOOKUP(A30,'Рейтинг (раздел 12)'!$A$6:$B$90,2,FALSE)</f>
        <v>59-85</v>
      </c>
      <c r="C30" s="40" t="str">
        <f t="shared" si="3"/>
        <v>10-11</v>
      </c>
      <c r="D30" s="48">
        <f t="shared" si="4"/>
        <v>0</v>
      </c>
      <c r="E30" s="41">
        <f t="shared" si="5"/>
        <v>0</v>
      </c>
      <c r="F30" s="68">
        <f>'12.1'!E48</f>
        <v>0</v>
      </c>
      <c r="G30" s="42">
        <f>'12.2'!E45</f>
        <v>0</v>
      </c>
      <c r="H30" s="42">
        <f>'12.3'!E34</f>
        <v>0</v>
      </c>
      <c r="I30" s="42">
        <f>'12.4'!F44</f>
        <v>0</v>
      </c>
      <c r="J30" s="42">
        <f>'12.5'!F41</f>
        <v>0</v>
      </c>
    </row>
    <row r="31" spans="1:10" ht="15" customHeight="1">
      <c r="A31" s="39" t="s">
        <v>25</v>
      </c>
      <c r="B31" s="40" t="str">
        <f>VLOOKUP(A31,'Рейтинг (раздел 12)'!$A$6:$B$90,2,FALSE)</f>
        <v>29-34</v>
      </c>
      <c r="C31" s="40" t="str">
        <f t="shared" si="3"/>
        <v>6</v>
      </c>
      <c r="D31" s="48">
        <f t="shared" si="4"/>
        <v>40</v>
      </c>
      <c r="E31" s="41">
        <f t="shared" si="5"/>
        <v>4</v>
      </c>
      <c r="F31" s="68">
        <f>'12.1'!E49</f>
        <v>2</v>
      </c>
      <c r="G31" s="42">
        <f>'12.2'!E46</f>
        <v>0</v>
      </c>
      <c r="H31" s="42">
        <f>'12.3'!E35</f>
        <v>2</v>
      </c>
      <c r="I31" s="42">
        <f>'12.4'!F45</f>
        <v>0</v>
      </c>
      <c r="J31" s="42">
        <f>'12.5'!F42</f>
        <v>0</v>
      </c>
    </row>
    <row r="32" spans="1:10" ht="15" customHeight="1">
      <c r="A32" s="39" t="s">
        <v>26</v>
      </c>
      <c r="B32" s="40" t="str">
        <f>VLOOKUP(A32,'Рейтинг (раздел 12)'!$A$6:$B$90,2,FALSE)</f>
        <v>13-19</v>
      </c>
      <c r="C32" s="40" t="str">
        <f t="shared" si="3"/>
        <v>2</v>
      </c>
      <c r="D32" s="48">
        <f t="shared" si="4"/>
        <v>60</v>
      </c>
      <c r="E32" s="41">
        <f t="shared" si="5"/>
        <v>6</v>
      </c>
      <c r="F32" s="68">
        <f>'12.1'!E50</f>
        <v>2</v>
      </c>
      <c r="G32" s="42">
        <f>'12.2'!E47</f>
        <v>0</v>
      </c>
      <c r="H32" s="42">
        <f>'12.3'!E36</f>
        <v>2</v>
      </c>
      <c r="I32" s="42">
        <f>'12.4'!F46</f>
        <v>2</v>
      </c>
      <c r="J32" s="42">
        <f>'12.5'!F43</f>
        <v>0</v>
      </c>
    </row>
    <row r="33" spans="1:10" ht="15" customHeight="1">
      <c r="A33" s="39" t="s">
        <v>27</v>
      </c>
      <c r="B33" s="40" t="str">
        <f>VLOOKUP(A33,'Рейтинг (раздел 12)'!$A$6:$B$90,2,FALSE)</f>
        <v>10-12</v>
      </c>
      <c r="C33" s="40" t="str">
        <f t="shared" si="3"/>
        <v>1</v>
      </c>
      <c r="D33" s="48">
        <f t="shared" si="4"/>
        <v>70</v>
      </c>
      <c r="E33" s="41">
        <f t="shared" si="5"/>
        <v>7</v>
      </c>
      <c r="F33" s="68">
        <f>'12.1'!E51</f>
        <v>2</v>
      </c>
      <c r="G33" s="42">
        <f>'12.2'!E48</f>
        <v>1</v>
      </c>
      <c r="H33" s="42">
        <f>'12.3'!E37</f>
        <v>2</v>
      </c>
      <c r="I33" s="42">
        <f>'12.4'!F47</f>
        <v>2</v>
      </c>
      <c r="J33" s="42">
        <f>'12.5'!F44</f>
        <v>0</v>
      </c>
    </row>
    <row r="34" spans="1:10" ht="15" customHeight="1">
      <c r="A34" s="39" t="s">
        <v>28</v>
      </c>
      <c r="B34" s="40" t="str">
        <f>VLOOKUP(A34,'Рейтинг (раздел 12)'!$A$6:$B$90,2,FALSE)</f>
        <v>59-85</v>
      </c>
      <c r="C34" s="40" t="str">
        <f t="shared" si="3"/>
        <v>10-11</v>
      </c>
      <c r="D34" s="48">
        <f t="shared" si="4"/>
        <v>0</v>
      </c>
      <c r="E34" s="41">
        <f t="shared" si="5"/>
        <v>0</v>
      </c>
      <c r="F34" s="68">
        <f>'12.1'!E52</f>
        <v>0</v>
      </c>
      <c r="G34" s="42">
        <f>'12.2'!E49</f>
        <v>0</v>
      </c>
      <c r="H34" s="42">
        <f>'12.3'!E38</f>
        <v>0</v>
      </c>
      <c r="I34" s="42">
        <f>'12.4'!F48</f>
        <v>0</v>
      </c>
      <c r="J34" s="42">
        <f>'12.5'!F45</f>
        <v>0</v>
      </c>
    </row>
    <row r="35" spans="1:10" ht="15" customHeight="1">
      <c r="A35" s="39" t="s">
        <v>29</v>
      </c>
      <c r="B35" s="40" t="str">
        <f>VLOOKUP(A35,'Рейтинг (раздел 12)'!$A$6:$B$90,2,FALSE)</f>
        <v>20-28</v>
      </c>
      <c r="C35" s="40" t="str">
        <f t="shared" si="3"/>
        <v>3-5</v>
      </c>
      <c r="D35" s="48">
        <f t="shared" si="4"/>
        <v>50</v>
      </c>
      <c r="E35" s="41">
        <f t="shared" si="5"/>
        <v>5</v>
      </c>
      <c r="F35" s="68">
        <f>'12.1'!E53</f>
        <v>2</v>
      </c>
      <c r="G35" s="42">
        <f>'12.2'!E50</f>
        <v>0</v>
      </c>
      <c r="H35" s="42">
        <f>'12.3'!E39</f>
        <v>2</v>
      </c>
      <c r="I35" s="42">
        <f>'12.4'!F49</f>
        <v>0</v>
      </c>
      <c r="J35" s="42">
        <f>'12.5'!F46</f>
        <v>1</v>
      </c>
    </row>
    <row r="36" spans="1:10" ht="15" customHeight="1">
      <c r="A36" s="39" t="s">
        <v>30</v>
      </c>
      <c r="B36" s="40" t="str">
        <f>VLOOKUP(A36,'Рейтинг (раздел 12)'!$A$6:$B$90,2,FALSE)</f>
        <v>41-53</v>
      </c>
      <c r="C36" s="40" t="str">
        <f t="shared" si="3"/>
        <v>8-9</v>
      </c>
      <c r="D36" s="48">
        <f t="shared" si="4"/>
        <v>20</v>
      </c>
      <c r="E36" s="41">
        <f t="shared" si="5"/>
        <v>2</v>
      </c>
      <c r="F36" s="68">
        <f>'12.1'!E54</f>
        <v>0</v>
      </c>
      <c r="G36" s="42">
        <f>'12.2'!E51</f>
        <v>0</v>
      </c>
      <c r="H36" s="42">
        <f>'12.3'!E40</f>
        <v>2</v>
      </c>
      <c r="I36" s="42">
        <f>'12.4'!F50</f>
        <v>0</v>
      </c>
      <c r="J36" s="42">
        <f>'12.5'!F47</f>
        <v>0</v>
      </c>
    </row>
    <row r="37" spans="1:10" ht="15" customHeight="1">
      <c r="A37" s="37" t="s">
        <v>31</v>
      </c>
      <c r="B37" s="43"/>
      <c r="C37" s="37"/>
      <c r="D37" s="49"/>
      <c r="E37" s="44"/>
      <c r="F37" s="69"/>
      <c r="G37" s="45"/>
      <c r="H37" s="45"/>
      <c r="I37" s="45"/>
      <c r="J37" s="45"/>
    </row>
    <row r="38" spans="1:10" ht="15" customHeight="1">
      <c r="A38" s="39" t="s">
        <v>32</v>
      </c>
      <c r="B38" s="40" t="str">
        <f>VLOOKUP(A38,'Рейтинг (раздел 12)'!$A$6:$B$90,2,FALSE)</f>
        <v>1-9</v>
      </c>
      <c r="C38" s="40" t="str">
        <f>RANK(D38,$D$38:$D$45)&amp;IF(COUNTIF($D$38:$D$45,D38)&gt;1,"-"&amp;RANK(D38,$D$38:$D$45)+COUNTIF($D$38:$D$45,D38)-1,"")</f>
        <v>1-2</v>
      </c>
      <c r="D38" s="48">
        <f>E38/$E$5*100</f>
        <v>80</v>
      </c>
      <c r="E38" s="41">
        <f aca="true" t="shared" si="6" ref="E38:E45">SUM(F38:J38)</f>
        <v>8</v>
      </c>
      <c r="F38" s="68">
        <f>'12.1'!E56</f>
        <v>2</v>
      </c>
      <c r="G38" s="42">
        <f>'12.2'!E53</f>
        <v>2</v>
      </c>
      <c r="H38" s="42">
        <f>'12.3'!E42</f>
        <v>2</v>
      </c>
      <c r="I38" s="42">
        <f>'12.4'!F52</f>
        <v>2</v>
      </c>
      <c r="J38" s="42">
        <f>'12.5'!F49</f>
        <v>0</v>
      </c>
    </row>
    <row r="39" spans="1:10" ht="15" customHeight="1">
      <c r="A39" s="39" t="s">
        <v>33</v>
      </c>
      <c r="B39" s="40" t="str">
        <f>VLOOKUP(A39,'Рейтинг (раздел 12)'!$A$6:$B$90,2,FALSE)</f>
        <v>59-85</v>
      </c>
      <c r="C39" s="40" t="str">
        <f aca="true" t="shared" si="7" ref="C39:C45">RANK(D39,$D$38:$D$45)&amp;IF(COUNTIF($D$38:$D$45,D39)&gt;1,"-"&amp;RANK(D39,$D$38:$D$45)+COUNTIF($D$38:$D$45,D39)-1,"")</f>
        <v>7-8</v>
      </c>
      <c r="D39" s="48">
        <f aca="true" t="shared" si="8" ref="D39:D44">E39/$E$5*100</f>
        <v>0</v>
      </c>
      <c r="E39" s="41">
        <f t="shared" si="6"/>
        <v>0</v>
      </c>
      <c r="F39" s="68">
        <f>'12.1'!E57</f>
        <v>0</v>
      </c>
      <c r="G39" s="42">
        <f>'12.2'!E54</f>
        <v>0</v>
      </c>
      <c r="H39" s="42">
        <f>'12.3'!E43</f>
        <v>0</v>
      </c>
      <c r="I39" s="42">
        <f>'12.4'!F53</f>
        <v>0</v>
      </c>
      <c r="J39" s="42">
        <f>'12.5'!F50</f>
        <v>0</v>
      </c>
    </row>
    <row r="40" spans="1:10" ht="15" customHeight="1">
      <c r="A40" s="39" t="s">
        <v>92</v>
      </c>
      <c r="B40" s="40" t="str">
        <f>VLOOKUP(A40,'Рейтинг (раздел 12)'!$A$6:$B$90,2,FALSE)</f>
        <v>29-34</v>
      </c>
      <c r="C40" s="40" t="str">
        <f t="shared" si="7"/>
        <v>3</v>
      </c>
      <c r="D40" s="48">
        <f t="shared" si="8"/>
        <v>40</v>
      </c>
      <c r="E40" s="41">
        <f t="shared" si="6"/>
        <v>4</v>
      </c>
      <c r="F40" s="68">
        <f>'12.1'!E58</f>
        <v>0</v>
      </c>
      <c r="G40" s="42">
        <f>'12.2'!E55</f>
        <v>0</v>
      </c>
      <c r="H40" s="42">
        <f>'12.3'!E44</f>
        <v>2</v>
      </c>
      <c r="I40" s="42">
        <f>'12.4'!F54</f>
        <v>2</v>
      </c>
      <c r="J40" s="42">
        <f>'12.5'!F51</f>
        <v>0</v>
      </c>
    </row>
    <row r="41" spans="1:10" ht="15" customHeight="1">
      <c r="A41" s="39" t="s">
        <v>34</v>
      </c>
      <c r="B41" s="40" t="str">
        <f>VLOOKUP(A41,'Рейтинг (раздел 12)'!$A$6:$B$90,2,FALSE)</f>
        <v>1-9</v>
      </c>
      <c r="C41" s="40" t="str">
        <f t="shared" si="7"/>
        <v>1-2</v>
      </c>
      <c r="D41" s="48">
        <f t="shared" si="8"/>
        <v>80</v>
      </c>
      <c r="E41" s="41">
        <f t="shared" si="6"/>
        <v>8</v>
      </c>
      <c r="F41" s="68">
        <f>'12.1'!E59</f>
        <v>2</v>
      </c>
      <c r="G41" s="42">
        <f>'12.2'!E56</f>
        <v>2</v>
      </c>
      <c r="H41" s="42">
        <f>'12.3'!E45</f>
        <v>2</v>
      </c>
      <c r="I41" s="42">
        <f>'12.4'!F55</f>
        <v>2</v>
      </c>
      <c r="J41" s="42">
        <f>'12.5'!F52</f>
        <v>0</v>
      </c>
    </row>
    <row r="42" spans="1:10" ht="15" customHeight="1">
      <c r="A42" s="39" t="s">
        <v>35</v>
      </c>
      <c r="B42" s="40" t="str">
        <f>VLOOKUP(A42,'Рейтинг (раздел 12)'!$A$6:$B$90,2,FALSE)</f>
        <v>59-85</v>
      </c>
      <c r="C42" s="40" t="str">
        <f t="shared" si="7"/>
        <v>7-8</v>
      </c>
      <c r="D42" s="48">
        <f t="shared" si="8"/>
        <v>0</v>
      </c>
      <c r="E42" s="41">
        <f t="shared" si="6"/>
        <v>0</v>
      </c>
      <c r="F42" s="68">
        <f>'12.1'!E60</f>
        <v>0</v>
      </c>
      <c r="G42" s="42">
        <f>'12.2'!E57</f>
        <v>0</v>
      </c>
      <c r="H42" s="42">
        <f>'12.3'!E46</f>
        <v>0</v>
      </c>
      <c r="I42" s="42">
        <f>'12.4'!F56</f>
        <v>0</v>
      </c>
      <c r="J42" s="42">
        <f>'12.5'!F53</f>
        <v>0</v>
      </c>
    </row>
    <row r="43" spans="1:10" ht="15" customHeight="1">
      <c r="A43" s="39" t="s">
        <v>36</v>
      </c>
      <c r="B43" s="40" t="str">
        <f>VLOOKUP(A43,'Рейтинг (раздел 12)'!$A$6:$B$90,2,FALSE)</f>
        <v>41-53</v>
      </c>
      <c r="C43" s="40" t="str">
        <f t="shared" si="7"/>
        <v>5</v>
      </c>
      <c r="D43" s="48">
        <f t="shared" si="8"/>
        <v>20</v>
      </c>
      <c r="E43" s="41">
        <f t="shared" si="6"/>
        <v>2</v>
      </c>
      <c r="F43" s="68">
        <f>'12.1'!E61</f>
        <v>2</v>
      </c>
      <c r="G43" s="42">
        <f>'12.2'!E58</f>
        <v>0</v>
      </c>
      <c r="H43" s="42">
        <f>'12.3'!E47</f>
        <v>0</v>
      </c>
      <c r="I43" s="42">
        <f>'12.4'!F57</f>
        <v>0</v>
      </c>
      <c r="J43" s="42">
        <f>'12.5'!F54</f>
        <v>0</v>
      </c>
    </row>
    <row r="44" spans="1:10" ht="15" customHeight="1">
      <c r="A44" s="39" t="s">
        <v>37</v>
      </c>
      <c r="B44" s="40" t="str">
        <f>VLOOKUP(A44,'Рейтинг (раздел 12)'!$A$6:$B$90,2,FALSE)</f>
        <v>35-39</v>
      </c>
      <c r="C44" s="40" t="str">
        <f t="shared" si="7"/>
        <v>4</v>
      </c>
      <c r="D44" s="48">
        <f t="shared" si="8"/>
        <v>30</v>
      </c>
      <c r="E44" s="41">
        <f t="shared" si="6"/>
        <v>3</v>
      </c>
      <c r="F44" s="68">
        <f>'12.1'!E62</f>
        <v>1</v>
      </c>
      <c r="G44" s="42">
        <f>'12.2'!E59</f>
        <v>0</v>
      </c>
      <c r="H44" s="42">
        <f>'12.3'!E48</f>
        <v>2</v>
      </c>
      <c r="I44" s="42">
        <f>'12.4'!F58</f>
        <v>0</v>
      </c>
      <c r="J44" s="42">
        <f>'12.5'!F55</f>
        <v>0</v>
      </c>
    </row>
    <row r="45" spans="1:10" ht="15" customHeight="1">
      <c r="A45" s="39" t="s">
        <v>527</v>
      </c>
      <c r="B45" s="40" t="str">
        <f>VLOOKUP(A45,'Рейтинг (раздел 12)'!$A$6:$B$90,2,FALSE)</f>
        <v>54-58</v>
      </c>
      <c r="C45" s="40" t="str">
        <f t="shared" si="7"/>
        <v>6</v>
      </c>
      <c r="D45" s="48">
        <f>E45/$E$5*100</f>
        <v>10</v>
      </c>
      <c r="E45" s="41">
        <f t="shared" si="6"/>
        <v>1</v>
      </c>
      <c r="F45" s="68">
        <f>'12.1'!E63</f>
        <v>1</v>
      </c>
      <c r="G45" s="42">
        <f>'12.2'!E60</f>
        <v>0</v>
      </c>
      <c r="H45" s="42">
        <f>'12.3'!E49</f>
        <v>0</v>
      </c>
      <c r="I45" s="42">
        <f>'12.4'!F59</f>
        <v>0</v>
      </c>
      <c r="J45" s="42">
        <f>'12.5'!F56</f>
        <v>0</v>
      </c>
    </row>
    <row r="46" spans="1:10" ht="15" customHeight="1">
      <c r="A46" s="37" t="s">
        <v>38</v>
      </c>
      <c r="B46" s="43"/>
      <c r="C46" s="37"/>
      <c r="D46" s="49"/>
      <c r="E46" s="44"/>
      <c r="F46" s="69"/>
      <c r="G46" s="45"/>
      <c r="H46" s="45"/>
      <c r="I46" s="45"/>
      <c r="J46" s="45"/>
    </row>
    <row r="47" spans="1:10" ht="15" customHeight="1">
      <c r="A47" s="39" t="s">
        <v>39</v>
      </c>
      <c r="B47" s="40" t="str">
        <f>VLOOKUP(A47,'Рейтинг (раздел 12)'!$A$6:$B$90,2,FALSE)</f>
        <v>59-85</v>
      </c>
      <c r="C47" s="40" t="str">
        <f aca="true" t="shared" si="9" ref="C47:C53">RANK(D47,$D$47:$D$53)&amp;IF(COUNTIF($D$47:$D$53,D47)&gt;1,"-"&amp;RANK(D47,$D$47:$D$53)+COUNTIF($D$47:$D$53,D47)-1,"")</f>
        <v>5-7</v>
      </c>
      <c r="D47" s="48">
        <f aca="true" t="shared" si="10" ref="D47:D53">E47/$E$5*100</f>
        <v>0</v>
      </c>
      <c r="E47" s="41">
        <f aca="true" t="shared" si="11" ref="E47:E53">SUM(F47:J47)</f>
        <v>0</v>
      </c>
      <c r="F47" s="68">
        <f>'12.1'!E65</f>
        <v>0</v>
      </c>
      <c r="G47" s="42">
        <f>'12.2'!E62</f>
        <v>0</v>
      </c>
      <c r="H47" s="42">
        <f>'12.3'!E51</f>
        <v>0</v>
      </c>
      <c r="I47" s="42">
        <f>'12.4'!F61</f>
        <v>0</v>
      </c>
      <c r="J47" s="42">
        <f>'12.5'!F58</f>
        <v>0</v>
      </c>
    </row>
    <row r="48" spans="1:10" ht="15" customHeight="1">
      <c r="A48" s="39" t="s">
        <v>40</v>
      </c>
      <c r="B48" s="40" t="str">
        <f>VLOOKUP(A48,'Рейтинг (раздел 12)'!$A$6:$B$90,2,FALSE)</f>
        <v>41-53</v>
      </c>
      <c r="C48" s="40" t="str">
        <f t="shared" si="9"/>
        <v>4</v>
      </c>
      <c r="D48" s="48">
        <f t="shared" si="10"/>
        <v>20</v>
      </c>
      <c r="E48" s="41">
        <f t="shared" si="11"/>
        <v>2</v>
      </c>
      <c r="F48" s="68">
        <f>'12.1'!E66</f>
        <v>0</v>
      </c>
      <c r="G48" s="42">
        <f>'12.2'!E63</f>
        <v>0</v>
      </c>
      <c r="H48" s="42">
        <f>'12.3'!E52</f>
        <v>2</v>
      </c>
      <c r="I48" s="42">
        <f>'12.4'!F62</f>
        <v>0</v>
      </c>
      <c r="J48" s="42">
        <f>'12.5'!F59</f>
        <v>0</v>
      </c>
    </row>
    <row r="49" spans="1:10" ht="15" customHeight="1">
      <c r="A49" s="39" t="s">
        <v>41</v>
      </c>
      <c r="B49" s="40" t="str">
        <f>VLOOKUP(A49,'Рейтинг (раздел 12)'!$A$6:$B$90,2,FALSE)</f>
        <v>13-19</v>
      </c>
      <c r="C49" s="40" t="str">
        <f t="shared" si="9"/>
        <v>2</v>
      </c>
      <c r="D49" s="48">
        <f t="shared" si="10"/>
        <v>60</v>
      </c>
      <c r="E49" s="41">
        <f t="shared" si="11"/>
        <v>6</v>
      </c>
      <c r="F49" s="68">
        <f>'12.1'!E67</f>
        <v>2</v>
      </c>
      <c r="G49" s="42">
        <f>'12.2'!E64</f>
        <v>0</v>
      </c>
      <c r="H49" s="42">
        <f>'12.3'!E53</f>
        <v>2</v>
      </c>
      <c r="I49" s="42">
        <f>'12.4'!F63</f>
        <v>2</v>
      </c>
      <c r="J49" s="42">
        <f>'12.5'!F60</f>
        <v>0</v>
      </c>
    </row>
    <row r="50" spans="1:10" ht="15" customHeight="1">
      <c r="A50" s="39" t="s">
        <v>42</v>
      </c>
      <c r="B50" s="40" t="str">
        <f>VLOOKUP(A50,'Рейтинг (раздел 12)'!$A$6:$B$90,2,FALSE)</f>
        <v>59-85</v>
      </c>
      <c r="C50" s="40" t="str">
        <f t="shared" si="9"/>
        <v>5-7</v>
      </c>
      <c r="D50" s="48">
        <f t="shared" si="10"/>
        <v>0</v>
      </c>
      <c r="E50" s="41">
        <f t="shared" si="11"/>
        <v>0</v>
      </c>
      <c r="F50" s="68">
        <f>'12.1'!E68</f>
        <v>0</v>
      </c>
      <c r="G50" s="42">
        <f>'12.2'!E65</f>
        <v>0</v>
      </c>
      <c r="H50" s="42">
        <f>'12.3'!E54</f>
        <v>0</v>
      </c>
      <c r="I50" s="42">
        <f>'12.4'!F64</f>
        <v>0</v>
      </c>
      <c r="J50" s="42">
        <f>'12.5'!F61</f>
        <v>0</v>
      </c>
    </row>
    <row r="51" spans="1:10" ht="15" customHeight="1">
      <c r="A51" s="39" t="s">
        <v>90</v>
      </c>
      <c r="B51" s="40" t="str">
        <f>VLOOKUP(A51,'Рейтинг (раздел 12)'!$A$6:$B$90,2,FALSE)</f>
        <v>59-85</v>
      </c>
      <c r="C51" s="40" t="str">
        <f t="shared" si="9"/>
        <v>5-7</v>
      </c>
      <c r="D51" s="48">
        <f t="shared" si="10"/>
        <v>0</v>
      </c>
      <c r="E51" s="41">
        <f t="shared" si="11"/>
        <v>0</v>
      </c>
      <c r="F51" s="68">
        <f>'12.1'!E69</f>
        <v>0</v>
      </c>
      <c r="G51" s="42">
        <f>'12.2'!E66</f>
        <v>0</v>
      </c>
      <c r="H51" s="42">
        <f>'12.3'!E55</f>
        <v>0</v>
      </c>
      <c r="I51" s="42">
        <f>'12.4'!F65</f>
        <v>0</v>
      </c>
      <c r="J51" s="42">
        <f>'12.5'!F62</f>
        <v>0</v>
      </c>
    </row>
    <row r="52" spans="1:10" ht="15" customHeight="1">
      <c r="A52" s="39" t="s">
        <v>43</v>
      </c>
      <c r="B52" s="40" t="str">
        <f>VLOOKUP(A52,'Рейтинг (раздел 12)'!$A$6:$B$90,2,FALSE)</f>
        <v>20-28</v>
      </c>
      <c r="C52" s="40" t="str">
        <f t="shared" si="9"/>
        <v>3</v>
      </c>
      <c r="D52" s="48">
        <f t="shared" si="10"/>
        <v>50</v>
      </c>
      <c r="E52" s="41">
        <f t="shared" si="11"/>
        <v>5</v>
      </c>
      <c r="F52" s="68">
        <f>'12.1'!E70</f>
        <v>0</v>
      </c>
      <c r="G52" s="42">
        <f>'12.2'!E67</f>
        <v>1</v>
      </c>
      <c r="H52" s="42">
        <f>'12.3'!E56</f>
        <v>2</v>
      </c>
      <c r="I52" s="42">
        <f>'12.4'!F66</f>
        <v>2</v>
      </c>
      <c r="J52" s="42">
        <f>'12.5'!F63</f>
        <v>0</v>
      </c>
    </row>
    <row r="53" spans="1:10" ht="15" customHeight="1">
      <c r="A53" s="39" t="s">
        <v>44</v>
      </c>
      <c r="B53" s="40" t="str">
        <f>VLOOKUP(A53,'Рейтинг (раздел 12)'!$A$6:$B$90,2,FALSE)</f>
        <v>1-9</v>
      </c>
      <c r="C53" s="40" t="str">
        <f t="shared" si="9"/>
        <v>1</v>
      </c>
      <c r="D53" s="48">
        <f t="shared" si="10"/>
        <v>80</v>
      </c>
      <c r="E53" s="41">
        <f t="shared" si="11"/>
        <v>8</v>
      </c>
      <c r="F53" s="68">
        <f>'12.1'!E71</f>
        <v>2</v>
      </c>
      <c r="G53" s="42">
        <f>'12.2'!E68</f>
        <v>2</v>
      </c>
      <c r="H53" s="42">
        <f>'12.3'!E57</f>
        <v>2</v>
      </c>
      <c r="I53" s="42">
        <f>'12.4'!F67</f>
        <v>2</v>
      </c>
      <c r="J53" s="42">
        <f>'12.5'!F64</f>
        <v>0</v>
      </c>
    </row>
    <row r="54" spans="1:10" ht="15" customHeight="1">
      <c r="A54" s="37" t="s">
        <v>45</v>
      </c>
      <c r="B54" s="43"/>
      <c r="C54" s="46"/>
      <c r="D54" s="49"/>
      <c r="E54" s="44"/>
      <c r="F54" s="69"/>
      <c r="G54" s="45"/>
      <c r="H54" s="45"/>
      <c r="I54" s="45"/>
      <c r="J54" s="45"/>
    </row>
    <row r="55" spans="1:10" ht="15" customHeight="1">
      <c r="A55" s="39" t="s">
        <v>46</v>
      </c>
      <c r="B55" s="40" t="str">
        <f>VLOOKUP(A55,'Рейтинг (раздел 12)'!$A$6:$B$90,2,FALSE)</f>
        <v>13-19</v>
      </c>
      <c r="C55" s="40" t="str">
        <f aca="true" t="shared" si="12" ref="C55:C68">RANK(D55,$D$55:$D$68)&amp;IF(COUNTIF($D$55:$D$68,D55)&gt;1,"-"&amp;RANK(D55,$D$55:$D$68)+COUNTIF($D$55:$D$68,D55)-1,"")</f>
        <v>4-6</v>
      </c>
      <c r="D55" s="48">
        <f aca="true" t="shared" si="13" ref="D55:D68">E55/$E$5*100</f>
        <v>60</v>
      </c>
      <c r="E55" s="41">
        <f aca="true" t="shared" si="14" ref="E55:E68">SUM(F55:J55)</f>
        <v>6</v>
      </c>
      <c r="F55" s="68">
        <f>'12.1'!E73</f>
        <v>2</v>
      </c>
      <c r="G55" s="42">
        <f>'12.2'!E70</f>
        <v>0</v>
      </c>
      <c r="H55" s="42">
        <f>'12.3'!E59</f>
        <v>2</v>
      </c>
      <c r="I55" s="42">
        <f>'12.4'!F69</f>
        <v>2</v>
      </c>
      <c r="J55" s="42">
        <f>'12.5'!F66</f>
        <v>0</v>
      </c>
    </row>
    <row r="56" spans="1:10" ht="15" customHeight="1">
      <c r="A56" s="39" t="s">
        <v>47</v>
      </c>
      <c r="B56" s="40" t="str">
        <f>VLOOKUP(A56,'Рейтинг (раздел 12)'!$A$6:$B$90,2,FALSE)</f>
        <v>59-85</v>
      </c>
      <c r="C56" s="40" t="str">
        <f t="shared" si="12"/>
        <v>11-14</v>
      </c>
      <c r="D56" s="48">
        <f t="shared" si="13"/>
        <v>0</v>
      </c>
      <c r="E56" s="41">
        <f t="shared" si="14"/>
        <v>0</v>
      </c>
      <c r="F56" s="68">
        <f>'12.1'!E74</f>
        <v>0</v>
      </c>
      <c r="G56" s="42">
        <f>'12.2'!E71</f>
        <v>0</v>
      </c>
      <c r="H56" s="42">
        <f>'12.3'!E60</f>
        <v>0</v>
      </c>
      <c r="I56" s="42">
        <f>'12.4'!F70</f>
        <v>0</v>
      </c>
      <c r="J56" s="42">
        <f>'12.5'!F67</f>
        <v>0</v>
      </c>
    </row>
    <row r="57" spans="1:10" ht="15" customHeight="1">
      <c r="A57" s="39" t="s">
        <v>48</v>
      </c>
      <c r="B57" s="40" t="str">
        <f>VLOOKUP(A57,'Рейтинг (раздел 12)'!$A$6:$B$90,2,FALSE)</f>
        <v>59-85</v>
      </c>
      <c r="C57" s="40" t="str">
        <f t="shared" si="12"/>
        <v>11-14</v>
      </c>
      <c r="D57" s="48">
        <f t="shared" si="13"/>
        <v>0</v>
      </c>
      <c r="E57" s="41">
        <f t="shared" si="14"/>
        <v>0</v>
      </c>
      <c r="F57" s="68">
        <f>'12.1'!E75</f>
        <v>0</v>
      </c>
      <c r="G57" s="42">
        <f>'12.2'!E72</f>
        <v>0</v>
      </c>
      <c r="H57" s="42">
        <f>'12.3'!E61</f>
        <v>0</v>
      </c>
      <c r="I57" s="42">
        <f>'12.4'!F71</f>
        <v>0</v>
      </c>
      <c r="J57" s="42">
        <f>'12.5'!F68</f>
        <v>0</v>
      </c>
    </row>
    <row r="58" spans="1:10" ht="15" customHeight="1">
      <c r="A58" s="39" t="s">
        <v>49</v>
      </c>
      <c r="B58" s="40" t="str">
        <f>VLOOKUP(A58,'Рейтинг (раздел 12)'!$A$6:$B$90,2,FALSE)</f>
        <v>13-19</v>
      </c>
      <c r="C58" s="40" t="str">
        <f t="shared" si="12"/>
        <v>4-6</v>
      </c>
      <c r="D58" s="48">
        <f t="shared" si="13"/>
        <v>60</v>
      </c>
      <c r="E58" s="41">
        <f t="shared" si="14"/>
        <v>6</v>
      </c>
      <c r="F58" s="68">
        <f>'12.1'!E76</f>
        <v>2</v>
      </c>
      <c r="G58" s="42">
        <f>'12.2'!E73</f>
        <v>0</v>
      </c>
      <c r="H58" s="42">
        <f>'12.3'!E62</f>
        <v>2</v>
      </c>
      <c r="I58" s="42">
        <f>'12.4'!F72</f>
        <v>2</v>
      </c>
      <c r="J58" s="42">
        <f>'12.5'!F69</f>
        <v>0</v>
      </c>
    </row>
    <row r="59" spans="1:10" ht="15" customHeight="1">
      <c r="A59" s="39" t="s">
        <v>50</v>
      </c>
      <c r="B59" s="40" t="str">
        <f>VLOOKUP(A59,'Рейтинг (раздел 12)'!$A$6:$B$90,2,FALSE)</f>
        <v>20-28</v>
      </c>
      <c r="C59" s="40" t="str">
        <f t="shared" si="12"/>
        <v>7-9</v>
      </c>
      <c r="D59" s="48">
        <f t="shared" si="13"/>
        <v>50</v>
      </c>
      <c r="E59" s="41">
        <f t="shared" si="14"/>
        <v>5</v>
      </c>
      <c r="F59" s="68">
        <f>'12.1'!E77</f>
        <v>2</v>
      </c>
      <c r="G59" s="42">
        <f>'12.2'!E74</f>
        <v>1</v>
      </c>
      <c r="H59" s="42">
        <f>'12.3'!E63</f>
        <v>0</v>
      </c>
      <c r="I59" s="42">
        <f>'12.4'!F73</f>
        <v>2</v>
      </c>
      <c r="J59" s="42">
        <f>'12.5'!F70</f>
        <v>0</v>
      </c>
    </row>
    <row r="60" spans="1:10" ht="15" customHeight="1">
      <c r="A60" s="39" t="s">
        <v>51</v>
      </c>
      <c r="B60" s="40" t="str">
        <f>VLOOKUP(A60,'Рейтинг (раздел 12)'!$A$6:$B$90,2,FALSE)</f>
        <v>13-19</v>
      </c>
      <c r="C60" s="40" t="str">
        <f t="shared" si="12"/>
        <v>4-6</v>
      </c>
      <c r="D60" s="48">
        <f t="shared" si="13"/>
        <v>60</v>
      </c>
      <c r="E60" s="41">
        <f t="shared" si="14"/>
        <v>6</v>
      </c>
      <c r="F60" s="68">
        <f>'12.1'!E78</f>
        <v>2</v>
      </c>
      <c r="G60" s="42">
        <f>'12.2'!E75</f>
        <v>0</v>
      </c>
      <c r="H60" s="42">
        <f>'12.3'!E64</f>
        <v>2</v>
      </c>
      <c r="I60" s="42">
        <f>'12.4'!F74</f>
        <v>2</v>
      </c>
      <c r="J60" s="42">
        <f>'12.5'!F71</f>
        <v>0</v>
      </c>
    </row>
    <row r="61" spans="1:10" ht="15" customHeight="1">
      <c r="A61" s="39" t="s">
        <v>52</v>
      </c>
      <c r="B61" s="40" t="str">
        <f>VLOOKUP(A61,'Рейтинг (раздел 12)'!$A$6:$B$90,2,FALSE)</f>
        <v>20-28</v>
      </c>
      <c r="C61" s="40" t="str">
        <f t="shared" si="12"/>
        <v>7-9</v>
      </c>
      <c r="D61" s="48">
        <f t="shared" si="13"/>
        <v>50</v>
      </c>
      <c r="E61" s="95">
        <f t="shared" si="14"/>
        <v>5</v>
      </c>
      <c r="F61" s="68">
        <f>'12.1'!E79</f>
        <v>1</v>
      </c>
      <c r="G61" s="42">
        <f>'12.2'!E76</f>
        <v>0</v>
      </c>
      <c r="H61" s="42">
        <f>'12.3'!E65</f>
        <v>2</v>
      </c>
      <c r="I61" s="42">
        <f>'12.4'!F75</f>
        <v>2</v>
      </c>
      <c r="J61" s="42">
        <f>'12.5'!F72</f>
        <v>0</v>
      </c>
    </row>
    <row r="62" spans="1:10" ht="15" customHeight="1">
      <c r="A62" s="39" t="s">
        <v>53</v>
      </c>
      <c r="B62" s="40" t="str">
        <f>VLOOKUP(A62,'Рейтинг (раздел 12)'!$A$6:$B$90,2,FALSE)</f>
        <v>59-85</v>
      </c>
      <c r="C62" s="40" t="str">
        <f t="shared" si="12"/>
        <v>11-14</v>
      </c>
      <c r="D62" s="48">
        <f t="shared" si="13"/>
        <v>0</v>
      </c>
      <c r="E62" s="41">
        <f t="shared" si="14"/>
        <v>0</v>
      </c>
      <c r="F62" s="68">
        <f>'12.1'!E80</f>
        <v>0</v>
      </c>
      <c r="G62" s="42">
        <f>'12.2'!E77</f>
        <v>0</v>
      </c>
      <c r="H62" s="42">
        <f>'12.3'!E66</f>
        <v>0</v>
      </c>
      <c r="I62" s="42">
        <f>'12.4'!F76</f>
        <v>0</v>
      </c>
      <c r="J62" s="42">
        <f>'12.5'!F73</f>
        <v>0</v>
      </c>
    </row>
    <row r="63" spans="1:10" ht="15" customHeight="1">
      <c r="A63" s="39" t="s">
        <v>54</v>
      </c>
      <c r="B63" s="40" t="str">
        <f>VLOOKUP(A63,'Рейтинг (раздел 12)'!$A$6:$B$90,2,FALSE)</f>
        <v>29-34</v>
      </c>
      <c r="C63" s="40" t="str">
        <f t="shared" si="12"/>
        <v>10</v>
      </c>
      <c r="D63" s="48">
        <f t="shared" si="13"/>
        <v>40</v>
      </c>
      <c r="E63" s="41">
        <f t="shared" si="14"/>
        <v>4</v>
      </c>
      <c r="F63" s="68">
        <f>'12.1'!E81</f>
        <v>2</v>
      </c>
      <c r="G63" s="42">
        <f>'12.2'!E78</f>
        <v>0</v>
      </c>
      <c r="H63" s="42">
        <f>'12.3'!E67</f>
        <v>0</v>
      </c>
      <c r="I63" s="42">
        <f>'12.4'!F77</f>
        <v>2</v>
      </c>
      <c r="J63" s="42">
        <f>'12.5'!F74</f>
        <v>0</v>
      </c>
    </row>
    <row r="64" spans="1:10" ht="15" customHeight="1">
      <c r="A64" s="39" t="s">
        <v>55</v>
      </c>
      <c r="B64" s="40" t="str">
        <f>VLOOKUP(A64,'Рейтинг (раздел 12)'!$A$6:$B$90,2,FALSE)</f>
        <v>1-9</v>
      </c>
      <c r="C64" s="40" t="str">
        <f t="shared" si="12"/>
        <v>1</v>
      </c>
      <c r="D64" s="48">
        <f t="shared" si="13"/>
        <v>80</v>
      </c>
      <c r="E64" s="41">
        <f t="shared" si="14"/>
        <v>8</v>
      </c>
      <c r="F64" s="68">
        <f>'12.1'!E82</f>
        <v>2</v>
      </c>
      <c r="G64" s="42">
        <f>'12.2'!E79</f>
        <v>2</v>
      </c>
      <c r="H64" s="42">
        <f>'12.3'!E68</f>
        <v>2</v>
      </c>
      <c r="I64" s="42">
        <f>'12.4'!F78</f>
        <v>2</v>
      </c>
      <c r="J64" s="42">
        <f>'12.5'!F75</f>
        <v>0</v>
      </c>
    </row>
    <row r="65" spans="1:10" ht="15" customHeight="1">
      <c r="A65" s="39" t="s">
        <v>56</v>
      </c>
      <c r="B65" s="40" t="str">
        <f>VLOOKUP(A65,'Рейтинг (раздел 12)'!$A$6:$B$90,2,FALSE)</f>
        <v>20-28</v>
      </c>
      <c r="C65" s="40" t="str">
        <f t="shared" si="12"/>
        <v>7-9</v>
      </c>
      <c r="D65" s="48">
        <f t="shared" si="13"/>
        <v>50</v>
      </c>
      <c r="E65" s="41">
        <f t="shared" si="14"/>
        <v>5</v>
      </c>
      <c r="F65" s="68">
        <f>'12.1'!E83</f>
        <v>1</v>
      </c>
      <c r="G65" s="42">
        <f>'12.2'!E80</f>
        <v>0</v>
      </c>
      <c r="H65" s="42">
        <f>'12.3'!E69</f>
        <v>2</v>
      </c>
      <c r="I65" s="42">
        <f>'12.4'!F79</f>
        <v>2</v>
      </c>
      <c r="J65" s="42">
        <f>'12.5'!F76</f>
        <v>0</v>
      </c>
    </row>
    <row r="66" spans="1:10" ht="15" customHeight="1">
      <c r="A66" s="39" t="s">
        <v>57</v>
      </c>
      <c r="B66" s="40" t="str">
        <f>VLOOKUP(A66,'Рейтинг (раздел 12)'!$A$6:$B$90,2,FALSE)</f>
        <v>59-85</v>
      </c>
      <c r="C66" s="40" t="str">
        <f t="shared" si="12"/>
        <v>11-14</v>
      </c>
      <c r="D66" s="48">
        <f t="shared" si="13"/>
        <v>0</v>
      </c>
      <c r="E66" s="41">
        <f t="shared" si="14"/>
        <v>0</v>
      </c>
      <c r="F66" s="68">
        <f>'12.1'!E84</f>
        <v>0</v>
      </c>
      <c r="G66" s="42">
        <f>'12.2'!E81</f>
        <v>0</v>
      </c>
      <c r="H66" s="42">
        <f>'12.3'!E70</f>
        <v>0</v>
      </c>
      <c r="I66" s="42">
        <f>'12.4'!F80</f>
        <v>0</v>
      </c>
      <c r="J66" s="42">
        <f>'12.5'!F77</f>
        <v>0</v>
      </c>
    </row>
    <row r="67" spans="1:10" ht="15" customHeight="1">
      <c r="A67" s="39" t="s">
        <v>58</v>
      </c>
      <c r="B67" s="40" t="str">
        <f>VLOOKUP(A67,'Рейтинг (раздел 12)'!$A$6:$B$90,2,FALSE)</f>
        <v>10-12</v>
      </c>
      <c r="C67" s="40" t="str">
        <f t="shared" si="12"/>
        <v>2-3</v>
      </c>
      <c r="D67" s="48">
        <f t="shared" si="13"/>
        <v>70</v>
      </c>
      <c r="E67" s="41">
        <f t="shared" si="14"/>
        <v>7</v>
      </c>
      <c r="F67" s="68">
        <f>'12.1'!E85</f>
        <v>2</v>
      </c>
      <c r="G67" s="42">
        <f>'12.2'!E82</f>
        <v>1</v>
      </c>
      <c r="H67" s="42">
        <f>'12.3'!E71</f>
        <v>2</v>
      </c>
      <c r="I67" s="42">
        <f>'12.4'!F81</f>
        <v>2</v>
      </c>
      <c r="J67" s="42">
        <f>'12.5'!F78</f>
        <v>0</v>
      </c>
    </row>
    <row r="68" spans="1:10" ht="15" customHeight="1">
      <c r="A68" s="39" t="s">
        <v>59</v>
      </c>
      <c r="B68" s="40" t="str">
        <f>VLOOKUP(A68,'Рейтинг (раздел 12)'!$A$6:$B$90,2,FALSE)</f>
        <v>10-12</v>
      </c>
      <c r="C68" s="40" t="str">
        <f t="shared" si="12"/>
        <v>2-3</v>
      </c>
      <c r="D68" s="48">
        <f t="shared" si="13"/>
        <v>70</v>
      </c>
      <c r="E68" s="41">
        <f t="shared" si="14"/>
        <v>7</v>
      </c>
      <c r="F68" s="68">
        <f>'12.1'!E86</f>
        <v>2</v>
      </c>
      <c r="G68" s="42">
        <f>'12.2'!E83</f>
        <v>1</v>
      </c>
      <c r="H68" s="42">
        <f>'12.3'!E72</f>
        <v>2</v>
      </c>
      <c r="I68" s="42">
        <f>'12.4'!F82</f>
        <v>2</v>
      </c>
      <c r="J68" s="42">
        <f>'12.5'!F79</f>
        <v>0</v>
      </c>
    </row>
    <row r="69" spans="1:10" ht="15" customHeight="1">
      <c r="A69" s="37" t="s">
        <v>60</v>
      </c>
      <c r="B69" s="43"/>
      <c r="C69" s="46"/>
      <c r="D69" s="49"/>
      <c r="E69" s="44"/>
      <c r="F69" s="69"/>
      <c r="G69" s="45"/>
      <c r="H69" s="45"/>
      <c r="I69" s="45"/>
      <c r="J69" s="45"/>
    </row>
    <row r="70" spans="1:10" ht="15" customHeight="1">
      <c r="A70" s="39" t="s">
        <v>61</v>
      </c>
      <c r="B70" s="40" t="str">
        <f>VLOOKUP(A70,'Рейтинг (раздел 12)'!$A$6:$B$90,2,FALSE)</f>
        <v>59-85</v>
      </c>
      <c r="C70" s="40" t="str">
        <f aca="true" t="shared" si="15" ref="C70:C75">RANK(D70,$D$70:$D$75)&amp;IF(COUNTIF($D$70:$D$75,D70)&gt;1,"-"&amp;RANK(D70,$D$70:$D$75)+COUNTIF($D$70:$D$75,D70)-1,"")</f>
        <v>3-6</v>
      </c>
      <c r="D70" s="48">
        <f aca="true" t="shared" si="16" ref="D70:D75">E70/$E$5*100</f>
        <v>0</v>
      </c>
      <c r="E70" s="41">
        <f aca="true" t="shared" si="17" ref="E70:E75">SUM(F70:J70)</f>
        <v>0</v>
      </c>
      <c r="F70" s="68">
        <f>'12.1'!E88</f>
        <v>0</v>
      </c>
      <c r="G70" s="42">
        <f>'12.2'!E85</f>
        <v>0</v>
      </c>
      <c r="H70" s="42">
        <f>'12.3'!E74</f>
        <v>0</v>
      </c>
      <c r="I70" s="42">
        <f>'12.4'!F84</f>
        <v>0</v>
      </c>
      <c r="J70" s="42">
        <f>'12.5'!F81</f>
        <v>0</v>
      </c>
    </row>
    <row r="71" spans="1:10" ht="15" customHeight="1">
      <c r="A71" s="39" t="s">
        <v>62</v>
      </c>
      <c r="B71" s="40" t="str">
        <f>VLOOKUP(A71,'Рейтинг (раздел 12)'!$A$6:$B$90,2,FALSE)</f>
        <v>59-85</v>
      </c>
      <c r="C71" s="40" t="str">
        <f t="shared" si="15"/>
        <v>3-6</v>
      </c>
      <c r="D71" s="48">
        <f t="shared" si="16"/>
        <v>0</v>
      </c>
      <c r="E71" s="41">
        <f t="shared" si="17"/>
        <v>0</v>
      </c>
      <c r="F71" s="68">
        <f>'12.1'!E89</f>
        <v>0</v>
      </c>
      <c r="G71" s="42">
        <f>'12.2'!E86</f>
        <v>0</v>
      </c>
      <c r="H71" s="42">
        <f>'12.3'!E75</f>
        <v>0</v>
      </c>
      <c r="I71" s="42">
        <f>'12.4'!F85</f>
        <v>0</v>
      </c>
      <c r="J71" s="42">
        <f>'12.5'!F82</f>
        <v>0</v>
      </c>
    </row>
    <row r="72" spans="1:10" ht="15" customHeight="1">
      <c r="A72" s="39" t="s">
        <v>63</v>
      </c>
      <c r="B72" s="40" t="str">
        <f>VLOOKUP(A72,'Рейтинг (раздел 12)'!$A$6:$B$90,2,FALSE)</f>
        <v>59-85</v>
      </c>
      <c r="C72" s="40" t="str">
        <f t="shared" si="15"/>
        <v>3-6</v>
      </c>
      <c r="D72" s="48">
        <f t="shared" si="16"/>
        <v>0</v>
      </c>
      <c r="E72" s="41">
        <f t="shared" si="17"/>
        <v>0</v>
      </c>
      <c r="F72" s="68">
        <f>'12.1'!E90</f>
        <v>0</v>
      </c>
      <c r="G72" s="42">
        <f>'12.2'!E87</f>
        <v>0</v>
      </c>
      <c r="H72" s="42">
        <f>'12.3'!E76</f>
        <v>0</v>
      </c>
      <c r="I72" s="42">
        <f>'12.4'!F86</f>
        <v>0</v>
      </c>
      <c r="J72" s="42">
        <f>'12.5'!F83</f>
        <v>0</v>
      </c>
    </row>
    <row r="73" spans="1:10" ht="15" customHeight="1">
      <c r="A73" s="39" t="s">
        <v>64</v>
      </c>
      <c r="B73" s="40" t="str">
        <f>VLOOKUP(A73,'Рейтинг (раздел 12)'!$A$6:$B$90,2,FALSE)</f>
        <v>59-85</v>
      </c>
      <c r="C73" s="40" t="str">
        <f t="shared" si="15"/>
        <v>3-6</v>
      </c>
      <c r="D73" s="48">
        <f t="shared" si="16"/>
        <v>0</v>
      </c>
      <c r="E73" s="41">
        <f t="shared" si="17"/>
        <v>0</v>
      </c>
      <c r="F73" s="68">
        <f>'12.1'!E91</f>
        <v>0</v>
      </c>
      <c r="G73" s="42">
        <f>'12.2'!E88</f>
        <v>0</v>
      </c>
      <c r="H73" s="42">
        <f>'12.3'!E77</f>
        <v>0</v>
      </c>
      <c r="I73" s="42">
        <f>'12.4'!F87</f>
        <v>0</v>
      </c>
      <c r="J73" s="42">
        <f>'12.5'!F84</f>
        <v>0</v>
      </c>
    </row>
    <row r="74" spans="1:10" ht="15" customHeight="1">
      <c r="A74" s="39" t="s">
        <v>65</v>
      </c>
      <c r="B74" s="40" t="str">
        <f>VLOOKUP(A74,'Рейтинг (раздел 12)'!$A$6:$B$90,2,FALSE)</f>
        <v>29-34</v>
      </c>
      <c r="C74" s="40" t="str">
        <f t="shared" si="15"/>
        <v>1-2</v>
      </c>
      <c r="D74" s="48">
        <f t="shared" si="16"/>
        <v>40</v>
      </c>
      <c r="E74" s="41">
        <f t="shared" si="17"/>
        <v>4</v>
      </c>
      <c r="F74" s="68">
        <f>'12.1'!E92</f>
        <v>2</v>
      </c>
      <c r="G74" s="42">
        <f>'12.2'!E89</f>
        <v>0</v>
      </c>
      <c r="H74" s="42">
        <f>'12.3'!E78</f>
        <v>0</v>
      </c>
      <c r="I74" s="42">
        <f>'12.4'!F88</f>
        <v>2</v>
      </c>
      <c r="J74" s="42">
        <f>'12.5'!F85</f>
        <v>0</v>
      </c>
    </row>
    <row r="75" spans="1:10" ht="15" customHeight="1">
      <c r="A75" s="39" t="s">
        <v>66</v>
      </c>
      <c r="B75" s="40" t="str">
        <f>VLOOKUP(A75,'Рейтинг (раздел 12)'!$A$6:$B$90,2,FALSE)</f>
        <v>29-34</v>
      </c>
      <c r="C75" s="40" t="str">
        <f t="shared" si="15"/>
        <v>1-2</v>
      </c>
      <c r="D75" s="48">
        <f t="shared" si="16"/>
        <v>40</v>
      </c>
      <c r="E75" s="41">
        <f t="shared" si="17"/>
        <v>4</v>
      </c>
      <c r="F75" s="68">
        <f>'12.1'!E93</f>
        <v>0</v>
      </c>
      <c r="G75" s="42">
        <f>'12.2'!E90</f>
        <v>2</v>
      </c>
      <c r="H75" s="42">
        <f>'12.3'!E79</f>
        <v>2</v>
      </c>
      <c r="I75" s="42">
        <f>'12.4'!F89</f>
        <v>0</v>
      </c>
      <c r="J75" s="42">
        <f>'12.5'!F86</f>
        <v>0</v>
      </c>
    </row>
    <row r="76" spans="1:10" ht="15" customHeight="1">
      <c r="A76" s="37" t="s">
        <v>67</v>
      </c>
      <c r="B76" s="43"/>
      <c r="C76" s="46"/>
      <c r="D76" s="49"/>
      <c r="E76" s="44"/>
      <c r="F76" s="69"/>
      <c r="G76" s="45"/>
      <c r="H76" s="45"/>
      <c r="I76" s="45"/>
      <c r="J76" s="45"/>
    </row>
    <row r="77" spans="1:10" ht="15" customHeight="1">
      <c r="A77" s="39" t="s">
        <v>68</v>
      </c>
      <c r="B77" s="40" t="str">
        <f>VLOOKUP(A77,'Рейтинг (раздел 12)'!$A$6:$B$90,2,FALSE)</f>
        <v>13-19</v>
      </c>
      <c r="C77" s="40" t="str">
        <f aca="true" t="shared" si="18" ref="C77:C88">RANK(D77,$D$77:$D$88)&amp;IF(COUNTIF($D$77:$D$88,D77)&gt;1,"-"&amp;RANK(D77,$D$77:$D$88)+COUNTIF($D$77:$D$88,D77)-1,"")</f>
        <v>3-4</v>
      </c>
      <c r="D77" s="48">
        <f aca="true" t="shared" si="19" ref="D77:D88">E77/$E$5*100</f>
        <v>60</v>
      </c>
      <c r="E77" s="41">
        <f aca="true" t="shared" si="20" ref="E77:E88">SUM(F77:J77)</f>
        <v>6</v>
      </c>
      <c r="F77" s="68">
        <f>'12.1'!E95</f>
        <v>2</v>
      </c>
      <c r="G77" s="42">
        <f>'12.2'!E92</f>
        <v>2</v>
      </c>
      <c r="H77" s="42">
        <f>'12.3'!E81</f>
        <v>0</v>
      </c>
      <c r="I77" s="42">
        <f>'12.4'!F91</f>
        <v>2</v>
      </c>
      <c r="J77" s="42">
        <f>'12.5'!F88</f>
        <v>0</v>
      </c>
    </row>
    <row r="78" spans="1:10" ht="15" customHeight="1">
      <c r="A78" s="39" t="s">
        <v>69</v>
      </c>
      <c r="B78" s="40" t="str">
        <f>VLOOKUP(A78,'Рейтинг (раздел 12)'!$A$6:$B$90,2,FALSE)</f>
        <v>41-53</v>
      </c>
      <c r="C78" s="40" t="str">
        <f t="shared" si="18"/>
        <v>5-7</v>
      </c>
      <c r="D78" s="48">
        <f t="shared" si="19"/>
        <v>20</v>
      </c>
      <c r="E78" s="41">
        <f t="shared" si="20"/>
        <v>2</v>
      </c>
      <c r="F78" s="68">
        <f>'12.1'!E96</f>
        <v>1</v>
      </c>
      <c r="G78" s="42">
        <f>'12.2'!E93</f>
        <v>0</v>
      </c>
      <c r="H78" s="42">
        <f>'12.3'!E82</f>
        <v>0</v>
      </c>
      <c r="I78" s="42">
        <f>'12.4'!F92</f>
        <v>1</v>
      </c>
      <c r="J78" s="42">
        <f>'12.5'!F89</f>
        <v>0</v>
      </c>
    </row>
    <row r="79" spans="1:10" ht="15" customHeight="1">
      <c r="A79" s="39" t="s">
        <v>70</v>
      </c>
      <c r="B79" s="40" t="str">
        <f>VLOOKUP(A79,'Рейтинг (раздел 12)'!$A$6:$B$90,2,FALSE)</f>
        <v>41-53</v>
      </c>
      <c r="C79" s="40" t="str">
        <f t="shared" si="18"/>
        <v>5-7</v>
      </c>
      <c r="D79" s="48">
        <f t="shared" si="19"/>
        <v>20</v>
      </c>
      <c r="E79" s="41">
        <f t="shared" si="20"/>
        <v>2</v>
      </c>
      <c r="F79" s="68">
        <f>'12.1'!E97</f>
        <v>0</v>
      </c>
      <c r="G79" s="42">
        <f>'12.2'!E94</f>
        <v>0</v>
      </c>
      <c r="H79" s="42">
        <f>'12.3'!E83</f>
        <v>2</v>
      </c>
      <c r="I79" s="42">
        <f>'12.4'!F93</f>
        <v>0</v>
      </c>
      <c r="J79" s="42">
        <f>'12.5'!F90</f>
        <v>0</v>
      </c>
    </row>
    <row r="80" spans="1:10" ht="15" customHeight="1">
      <c r="A80" s="39" t="s">
        <v>71</v>
      </c>
      <c r="B80" s="40" t="str">
        <f>VLOOKUP(A80,'Рейтинг (раздел 12)'!$A$6:$B$90,2,FALSE)</f>
        <v>59-85</v>
      </c>
      <c r="C80" s="40" t="str">
        <f t="shared" si="18"/>
        <v>10-12</v>
      </c>
      <c r="D80" s="48">
        <f t="shared" si="19"/>
        <v>0</v>
      </c>
      <c r="E80" s="41">
        <f t="shared" si="20"/>
        <v>0</v>
      </c>
      <c r="F80" s="68">
        <f>'12.1'!E98</f>
        <v>0</v>
      </c>
      <c r="G80" s="42">
        <f>'12.2'!E95</f>
        <v>0</v>
      </c>
      <c r="H80" s="42">
        <f>'12.3'!E84</f>
        <v>0</v>
      </c>
      <c r="I80" s="42">
        <f>'12.4'!F94</f>
        <v>0</v>
      </c>
      <c r="J80" s="42">
        <f>'12.5'!F91</f>
        <v>0</v>
      </c>
    </row>
    <row r="81" spans="1:10" ht="15" customHeight="1">
      <c r="A81" s="39" t="s">
        <v>72</v>
      </c>
      <c r="B81" s="40" t="str">
        <f>VLOOKUP(A81,'Рейтинг (раздел 12)'!$A$6:$B$90,2,FALSE)</f>
        <v>54-58</v>
      </c>
      <c r="C81" s="40" t="str">
        <f t="shared" si="18"/>
        <v>8-9</v>
      </c>
      <c r="D81" s="48">
        <f t="shared" si="19"/>
        <v>10</v>
      </c>
      <c r="E81" s="41">
        <f t="shared" si="20"/>
        <v>1</v>
      </c>
      <c r="F81" s="68">
        <f>'12.1'!E99</f>
        <v>1</v>
      </c>
      <c r="G81" s="42">
        <f>'12.2'!E96</f>
        <v>0</v>
      </c>
      <c r="H81" s="42">
        <f>'12.3'!E85</f>
        <v>0</v>
      </c>
      <c r="I81" s="42">
        <f>'12.4'!F95</f>
        <v>0</v>
      </c>
      <c r="J81" s="42">
        <f>'12.5'!F92</f>
        <v>0</v>
      </c>
    </row>
    <row r="82" spans="1:10" ht="15" customHeight="1">
      <c r="A82" s="39" t="s">
        <v>73</v>
      </c>
      <c r="B82" s="40" t="str">
        <f>VLOOKUP(A82,'Рейтинг (раздел 12)'!$A$6:$B$90,2,FALSE)</f>
        <v>59-85</v>
      </c>
      <c r="C82" s="40" t="str">
        <f t="shared" si="18"/>
        <v>10-12</v>
      </c>
      <c r="D82" s="48">
        <f t="shared" si="19"/>
        <v>0</v>
      </c>
      <c r="E82" s="41">
        <f t="shared" si="20"/>
        <v>0</v>
      </c>
      <c r="F82" s="68">
        <f>'12.1'!E100</f>
        <v>0</v>
      </c>
      <c r="G82" s="42">
        <f>'12.2'!E97</f>
        <v>0</v>
      </c>
      <c r="H82" s="42">
        <f>'12.3'!E86</f>
        <v>0</v>
      </c>
      <c r="I82" s="42">
        <f>'12.4'!F96</f>
        <v>0</v>
      </c>
      <c r="J82" s="42">
        <f>'12.5'!F93</f>
        <v>0</v>
      </c>
    </row>
    <row r="83" spans="1:10" ht="15" customHeight="1">
      <c r="A83" s="39" t="s">
        <v>74</v>
      </c>
      <c r="B83" s="40" t="str">
        <f>VLOOKUP(A83,'Рейтинг (раздел 12)'!$A$6:$B$90,2,FALSE)</f>
        <v>13-19</v>
      </c>
      <c r="C83" s="40" t="str">
        <f t="shared" si="18"/>
        <v>3-4</v>
      </c>
      <c r="D83" s="48">
        <f t="shared" si="19"/>
        <v>60</v>
      </c>
      <c r="E83" s="41">
        <f t="shared" si="20"/>
        <v>6</v>
      </c>
      <c r="F83" s="68">
        <f>'12.1'!E101</f>
        <v>2</v>
      </c>
      <c r="G83" s="42">
        <f>'12.2'!E98</f>
        <v>2</v>
      </c>
      <c r="H83" s="42">
        <f>'12.3'!E87</f>
        <v>0</v>
      </c>
      <c r="I83" s="42">
        <f>'12.4'!F97</f>
        <v>2</v>
      </c>
      <c r="J83" s="42">
        <f>'12.5'!F94</f>
        <v>0</v>
      </c>
    </row>
    <row r="84" spans="1:10" ht="15" customHeight="1">
      <c r="A84" s="39" t="s">
        <v>75</v>
      </c>
      <c r="B84" s="40" t="str">
        <f>VLOOKUP(A84,'Рейтинг (раздел 12)'!$A$6:$B$90,2,FALSE)</f>
        <v>1-9</v>
      </c>
      <c r="C84" s="40" t="str">
        <f t="shared" si="18"/>
        <v>1-2</v>
      </c>
      <c r="D84" s="48">
        <f t="shared" si="19"/>
        <v>80</v>
      </c>
      <c r="E84" s="41">
        <f t="shared" si="20"/>
        <v>8</v>
      </c>
      <c r="F84" s="68">
        <f>'12.1'!E102</f>
        <v>2</v>
      </c>
      <c r="G84" s="42">
        <f>'12.2'!E99</f>
        <v>2</v>
      </c>
      <c r="H84" s="42">
        <f>'12.3'!E88</f>
        <v>2</v>
      </c>
      <c r="I84" s="42">
        <f>'12.4'!F98</f>
        <v>2</v>
      </c>
      <c r="J84" s="42">
        <f>'12.5'!F95</f>
        <v>0</v>
      </c>
    </row>
    <row r="85" spans="1:10" ht="15" customHeight="1">
      <c r="A85" s="39" t="s">
        <v>76</v>
      </c>
      <c r="B85" s="40" t="str">
        <f>VLOOKUP(A85,'Рейтинг (раздел 12)'!$A$6:$B$90,2,FALSE)</f>
        <v>59-85</v>
      </c>
      <c r="C85" s="40" t="str">
        <f t="shared" si="18"/>
        <v>10-12</v>
      </c>
      <c r="D85" s="48">
        <f t="shared" si="19"/>
        <v>0</v>
      </c>
      <c r="E85" s="41">
        <f t="shared" si="20"/>
        <v>0</v>
      </c>
      <c r="F85" s="68">
        <f>'12.1'!E103</f>
        <v>0</v>
      </c>
      <c r="G85" s="42">
        <f>'12.2'!E100</f>
        <v>0</v>
      </c>
      <c r="H85" s="42">
        <f>'12.3'!E89</f>
        <v>0</v>
      </c>
      <c r="I85" s="42">
        <f>'12.4'!F99</f>
        <v>0</v>
      </c>
      <c r="J85" s="42">
        <f>'12.5'!F96</f>
        <v>0</v>
      </c>
    </row>
    <row r="86" spans="1:10" ht="15" customHeight="1">
      <c r="A86" s="39" t="s">
        <v>77</v>
      </c>
      <c r="B86" s="40" t="str">
        <f>VLOOKUP(A86,'Рейтинг (раздел 12)'!$A$6:$B$90,2,FALSE)</f>
        <v>54-58</v>
      </c>
      <c r="C86" s="40" t="str">
        <f t="shared" si="18"/>
        <v>8-9</v>
      </c>
      <c r="D86" s="48">
        <f t="shared" si="19"/>
        <v>10</v>
      </c>
      <c r="E86" s="41">
        <f t="shared" si="20"/>
        <v>1</v>
      </c>
      <c r="F86" s="68">
        <f>'12.1'!E104</f>
        <v>0</v>
      </c>
      <c r="G86" s="42">
        <f>'12.2'!E101</f>
        <v>0</v>
      </c>
      <c r="H86" s="42">
        <f>'12.3'!E90</f>
        <v>0</v>
      </c>
      <c r="I86" s="42">
        <f>'12.4'!F100</f>
        <v>1</v>
      </c>
      <c r="J86" s="42">
        <f>'12.5'!F97</f>
        <v>0</v>
      </c>
    </row>
    <row r="87" spans="1:10" ht="15" customHeight="1">
      <c r="A87" s="39" t="s">
        <v>78</v>
      </c>
      <c r="B87" s="40" t="str">
        <f>VLOOKUP(A87,'Рейтинг (раздел 12)'!$A$6:$B$90,2,FALSE)</f>
        <v>1-9</v>
      </c>
      <c r="C87" s="40" t="str">
        <f t="shared" si="18"/>
        <v>1-2</v>
      </c>
      <c r="D87" s="48">
        <f t="shared" si="19"/>
        <v>80</v>
      </c>
      <c r="E87" s="41">
        <f t="shared" si="20"/>
        <v>8</v>
      </c>
      <c r="F87" s="68">
        <f>'12.1'!E105</f>
        <v>2</v>
      </c>
      <c r="G87" s="42">
        <f>'12.2'!E102</f>
        <v>2</v>
      </c>
      <c r="H87" s="42">
        <f>'12.3'!E91</f>
        <v>2</v>
      </c>
      <c r="I87" s="42">
        <f>'12.4'!F101</f>
        <v>2</v>
      </c>
      <c r="J87" s="42">
        <f>'12.5'!F98</f>
        <v>0</v>
      </c>
    </row>
    <row r="88" spans="1:10" ht="15" customHeight="1">
      <c r="A88" s="39" t="s">
        <v>79</v>
      </c>
      <c r="B88" s="40" t="str">
        <f>VLOOKUP(A88,'Рейтинг (раздел 12)'!$A$6:$B$90,2,FALSE)</f>
        <v>41-53</v>
      </c>
      <c r="C88" s="40" t="str">
        <f t="shared" si="18"/>
        <v>5-7</v>
      </c>
      <c r="D88" s="48">
        <f t="shared" si="19"/>
        <v>20</v>
      </c>
      <c r="E88" s="41">
        <f t="shared" si="20"/>
        <v>2</v>
      </c>
      <c r="F88" s="68">
        <f>'12.1'!E106</f>
        <v>0</v>
      </c>
      <c r="G88" s="42">
        <f>'12.2'!E103</f>
        <v>0</v>
      </c>
      <c r="H88" s="42">
        <f>'12.3'!E92</f>
        <v>2</v>
      </c>
      <c r="I88" s="42">
        <f>'12.4'!F102</f>
        <v>0</v>
      </c>
      <c r="J88" s="42">
        <f>'12.5'!F99</f>
        <v>0</v>
      </c>
    </row>
    <row r="89" spans="1:10" ht="15" customHeight="1">
      <c r="A89" s="37" t="s">
        <v>80</v>
      </c>
      <c r="B89" s="43"/>
      <c r="C89" s="46"/>
      <c r="D89" s="49"/>
      <c r="E89" s="44"/>
      <c r="F89" s="69"/>
      <c r="G89" s="45"/>
      <c r="H89" s="45"/>
      <c r="I89" s="45"/>
      <c r="J89" s="45"/>
    </row>
    <row r="90" spans="1:10" ht="15" customHeight="1">
      <c r="A90" s="39" t="s">
        <v>81</v>
      </c>
      <c r="B90" s="40" t="str">
        <f>VLOOKUP(A90,'Рейтинг (раздел 12)'!$A$6:$B$90,2,FALSE)</f>
        <v>59-85</v>
      </c>
      <c r="C90" s="40" t="str">
        <f aca="true" t="shared" si="21" ref="C90:C98">RANK(D90,$D$90:$D$98)&amp;IF(COUNTIF($D$90:$D$98,D90)&gt;1,"-"&amp;RANK(D90,$D$90:$D$98)+COUNTIF($D$90:$D$98,D90)-1,"")</f>
        <v>5-9</v>
      </c>
      <c r="D90" s="48">
        <f aca="true" t="shared" si="22" ref="D90:D98">E90/$E$5*100</f>
        <v>0</v>
      </c>
      <c r="E90" s="41">
        <f aca="true" t="shared" si="23" ref="E90:E98">SUM(F90:J90)</f>
        <v>0</v>
      </c>
      <c r="F90" s="68">
        <f>'12.1'!E108</f>
        <v>0</v>
      </c>
      <c r="G90" s="42">
        <f>'12.2'!E105</f>
        <v>0</v>
      </c>
      <c r="H90" s="42">
        <f>'12.3'!E94</f>
        <v>0</v>
      </c>
      <c r="I90" s="42">
        <f>'12.4'!F104</f>
        <v>0</v>
      </c>
      <c r="J90" s="42">
        <f>'12.5'!F101</f>
        <v>0</v>
      </c>
    </row>
    <row r="91" spans="1:10" ht="15" customHeight="1">
      <c r="A91" s="39" t="s">
        <v>82</v>
      </c>
      <c r="B91" s="40" t="str">
        <f>VLOOKUP(A91,'Рейтинг (раздел 12)'!$A$6:$B$90,2,FALSE)</f>
        <v>59-85</v>
      </c>
      <c r="C91" s="40" t="str">
        <f t="shared" si="21"/>
        <v>5-9</v>
      </c>
      <c r="D91" s="48">
        <f t="shared" si="22"/>
        <v>0</v>
      </c>
      <c r="E91" s="41">
        <f t="shared" si="23"/>
        <v>0</v>
      </c>
      <c r="F91" s="68">
        <f>'12.1'!E109</f>
        <v>0</v>
      </c>
      <c r="G91" s="42">
        <f>'12.2'!E106</f>
        <v>0</v>
      </c>
      <c r="H91" s="42">
        <f>'12.3'!E95</f>
        <v>0</v>
      </c>
      <c r="I91" s="42">
        <f>'12.4'!F105</f>
        <v>0</v>
      </c>
      <c r="J91" s="42">
        <f>'12.5'!F102</f>
        <v>0</v>
      </c>
    </row>
    <row r="92" spans="1:10" ht="15" customHeight="1">
      <c r="A92" s="39" t="s">
        <v>83</v>
      </c>
      <c r="B92" s="40" t="str">
        <f>VLOOKUP(A92,'Рейтинг (раздел 12)'!$A$6:$B$90,2,FALSE)</f>
        <v>29-34</v>
      </c>
      <c r="C92" s="40" t="str">
        <f t="shared" si="21"/>
        <v>2</v>
      </c>
      <c r="D92" s="48">
        <f t="shared" si="22"/>
        <v>40</v>
      </c>
      <c r="E92" s="41">
        <f t="shared" si="23"/>
        <v>4</v>
      </c>
      <c r="F92" s="68">
        <f>'12.1'!E110</f>
        <v>2</v>
      </c>
      <c r="G92" s="42">
        <f>'12.2'!E107</f>
        <v>0</v>
      </c>
      <c r="H92" s="42">
        <f>'12.3'!E96</f>
        <v>2</v>
      </c>
      <c r="I92" s="42">
        <f>'12.4'!F106</f>
        <v>0</v>
      </c>
      <c r="J92" s="42">
        <f>'12.5'!F103</f>
        <v>0</v>
      </c>
    </row>
    <row r="93" spans="1:10" ht="15" customHeight="1">
      <c r="A93" s="39" t="s">
        <v>84</v>
      </c>
      <c r="B93" s="40" t="str">
        <f>VLOOKUP(A93,'Рейтинг (раздел 12)'!$A$6:$B$90,2,FALSE)</f>
        <v>41-53</v>
      </c>
      <c r="C93" s="40" t="str">
        <f t="shared" si="21"/>
        <v>3</v>
      </c>
      <c r="D93" s="48">
        <f t="shared" si="22"/>
        <v>20</v>
      </c>
      <c r="E93" s="41">
        <f t="shared" si="23"/>
        <v>2</v>
      </c>
      <c r="F93" s="68">
        <f>'12.1'!E111</f>
        <v>0</v>
      </c>
      <c r="G93" s="42">
        <f>'12.2'!E108</f>
        <v>0</v>
      </c>
      <c r="H93" s="42">
        <f>'12.3'!E97</f>
        <v>0</v>
      </c>
      <c r="I93" s="42">
        <f>'12.4'!F107</f>
        <v>2</v>
      </c>
      <c r="J93" s="42">
        <f>'12.5'!F104</f>
        <v>0</v>
      </c>
    </row>
    <row r="94" spans="1:10" ht="15" customHeight="1">
      <c r="A94" s="39" t="s">
        <v>85</v>
      </c>
      <c r="B94" s="40" t="str">
        <f>VLOOKUP(A94,'Рейтинг (раздел 12)'!$A$6:$B$90,2,FALSE)</f>
        <v>59-85</v>
      </c>
      <c r="C94" s="40" t="str">
        <f t="shared" si="21"/>
        <v>5-9</v>
      </c>
      <c r="D94" s="48">
        <f t="shared" si="22"/>
        <v>0</v>
      </c>
      <c r="E94" s="41">
        <f t="shared" si="23"/>
        <v>0</v>
      </c>
      <c r="F94" s="68">
        <f>'12.1'!E112</f>
        <v>0</v>
      </c>
      <c r="G94" s="42">
        <f>'12.2'!E109</f>
        <v>0</v>
      </c>
      <c r="H94" s="42">
        <f>'12.3'!E98</f>
        <v>0</v>
      </c>
      <c r="I94" s="42">
        <f>'12.4'!F108</f>
        <v>0</v>
      </c>
      <c r="J94" s="42">
        <f>'12.5'!F105</f>
        <v>0</v>
      </c>
    </row>
    <row r="95" spans="1:10" ht="15" customHeight="1">
      <c r="A95" s="39" t="s">
        <v>86</v>
      </c>
      <c r="B95" s="40" t="str">
        <f>VLOOKUP(A95,'Рейтинг (раздел 12)'!$A$6:$B$90,2,FALSE)</f>
        <v>54-58</v>
      </c>
      <c r="C95" s="40" t="str">
        <f t="shared" si="21"/>
        <v>4</v>
      </c>
      <c r="D95" s="48">
        <f t="shared" si="22"/>
        <v>10</v>
      </c>
      <c r="E95" s="41">
        <f t="shared" si="23"/>
        <v>1</v>
      </c>
      <c r="F95" s="68">
        <f>'12.1'!E113</f>
        <v>0</v>
      </c>
      <c r="G95" s="42">
        <f>'12.2'!E110</f>
        <v>0</v>
      </c>
      <c r="H95" s="42">
        <f>'12.3'!E99</f>
        <v>0</v>
      </c>
      <c r="I95" s="42">
        <f>'12.4'!F109</f>
        <v>1</v>
      </c>
      <c r="J95" s="42">
        <f>'12.5'!F106</f>
        <v>0</v>
      </c>
    </row>
    <row r="96" spans="1:10" ht="15" customHeight="1">
      <c r="A96" s="39" t="s">
        <v>87</v>
      </c>
      <c r="B96" s="40" t="str">
        <f>VLOOKUP(A96,'Рейтинг (раздел 12)'!$A$6:$B$90,2,FALSE)</f>
        <v>1-9</v>
      </c>
      <c r="C96" s="40" t="str">
        <f t="shared" si="21"/>
        <v>1</v>
      </c>
      <c r="D96" s="48">
        <f t="shared" si="22"/>
        <v>80</v>
      </c>
      <c r="E96" s="41">
        <f t="shared" si="23"/>
        <v>8</v>
      </c>
      <c r="F96" s="68">
        <f>'12.1'!E114</f>
        <v>2</v>
      </c>
      <c r="G96" s="42">
        <f>'12.2'!E111</f>
        <v>2</v>
      </c>
      <c r="H96" s="42">
        <f>'12.3'!E100</f>
        <v>2</v>
      </c>
      <c r="I96" s="42">
        <f>'12.4'!F110</f>
        <v>2</v>
      </c>
      <c r="J96" s="42">
        <f>'12.5'!F107</f>
        <v>0</v>
      </c>
    </row>
    <row r="97" spans="1:10" ht="15" customHeight="1">
      <c r="A97" s="39" t="s">
        <v>88</v>
      </c>
      <c r="B97" s="40" t="str">
        <f>VLOOKUP(A97,'Рейтинг (раздел 12)'!$A$6:$B$90,2,FALSE)</f>
        <v>59-85</v>
      </c>
      <c r="C97" s="40" t="str">
        <f t="shared" si="21"/>
        <v>5-9</v>
      </c>
      <c r="D97" s="48">
        <f t="shared" si="22"/>
        <v>0</v>
      </c>
      <c r="E97" s="41">
        <f t="shared" si="23"/>
        <v>0</v>
      </c>
      <c r="F97" s="68">
        <f>'12.1'!E115</f>
        <v>0</v>
      </c>
      <c r="G97" s="42">
        <f>'12.2'!E112</f>
        <v>0</v>
      </c>
      <c r="H97" s="42">
        <f>'12.3'!E101</f>
        <v>0</v>
      </c>
      <c r="I97" s="42">
        <f>'12.4'!F111</f>
        <v>0</v>
      </c>
      <c r="J97" s="42">
        <f>'12.5'!F108</f>
        <v>0</v>
      </c>
    </row>
    <row r="98" spans="1:10" ht="15" customHeight="1">
      <c r="A98" s="39" t="s">
        <v>89</v>
      </c>
      <c r="B98" s="40" t="str">
        <f>VLOOKUP(A98,'Рейтинг (раздел 12)'!$A$6:$B$90,2,FALSE)</f>
        <v>59-85</v>
      </c>
      <c r="C98" s="40" t="str">
        <f t="shared" si="21"/>
        <v>5-9</v>
      </c>
      <c r="D98" s="48">
        <f t="shared" si="22"/>
        <v>0</v>
      </c>
      <c r="E98" s="41">
        <f t="shared" si="23"/>
        <v>0</v>
      </c>
      <c r="F98" s="68">
        <f>'12.1'!E116</f>
        <v>0</v>
      </c>
      <c r="G98" s="42">
        <f>'12.2'!E113</f>
        <v>0</v>
      </c>
      <c r="H98" s="42">
        <f>'12.3'!E102</f>
        <v>0</v>
      </c>
      <c r="I98" s="42">
        <f>'12.4'!F112</f>
        <v>0</v>
      </c>
      <c r="J98" s="42">
        <f>'12.5'!F109</f>
        <v>0</v>
      </c>
    </row>
    <row r="100" ht="12.75">
      <c r="E100" s="96"/>
    </row>
  </sheetData>
  <sheetProtection/>
  <mergeCells count="1">
    <mergeCell ref="A1:J1"/>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66" r:id="rId1"/>
  <headerFooter>
    <oddFooter>&amp;C&amp;A&amp;R&amp;N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67"/>
  <sheetViews>
    <sheetView zoomScalePageLayoutView="0" workbookViewId="0" topLeftCell="A55">
      <selection activeCell="A1" sqref="A1:F1"/>
    </sheetView>
  </sheetViews>
  <sheetFormatPr defaultColWidth="9.140625" defaultRowHeight="15"/>
  <cols>
    <col min="1" max="1" width="9.140625" style="13" customWidth="1"/>
    <col min="2" max="2" width="118.7109375" style="0" customWidth="1"/>
  </cols>
  <sheetData>
    <row r="1" spans="1:6" s="15" customFormat="1" ht="18.75" customHeight="1">
      <c r="A1" s="182" t="s">
        <v>273</v>
      </c>
      <c r="B1" s="183"/>
      <c r="C1" s="183"/>
      <c r="D1" s="183"/>
      <c r="E1" s="183"/>
      <c r="F1" s="183"/>
    </row>
    <row r="2" spans="1:6" ht="15">
      <c r="A2" s="184">
        <v>12</v>
      </c>
      <c r="B2" s="18" t="s">
        <v>623</v>
      </c>
      <c r="C2" s="180">
        <v>10</v>
      </c>
      <c r="D2" s="180"/>
      <c r="E2" s="180"/>
      <c r="F2" s="180"/>
    </row>
    <row r="3" spans="1:6" ht="27.75" customHeight="1">
      <c r="A3" s="184"/>
      <c r="B3" s="17" t="s">
        <v>624</v>
      </c>
      <c r="C3" s="180"/>
      <c r="D3" s="180"/>
      <c r="E3" s="180"/>
      <c r="F3" s="180"/>
    </row>
    <row r="4" spans="1:6" ht="24">
      <c r="A4" s="185" t="s">
        <v>656</v>
      </c>
      <c r="B4" s="53" t="s">
        <v>625</v>
      </c>
      <c r="C4" s="179"/>
      <c r="D4" s="179"/>
      <c r="E4" s="179"/>
      <c r="F4" s="179"/>
    </row>
    <row r="5" spans="1:6" ht="24">
      <c r="A5" s="185"/>
      <c r="B5" s="54" t="s">
        <v>242</v>
      </c>
      <c r="C5" s="179"/>
      <c r="D5" s="179"/>
      <c r="E5" s="179"/>
      <c r="F5" s="179"/>
    </row>
    <row r="6" spans="1:6" ht="15">
      <c r="A6" s="185"/>
      <c r="B6" s="54" t="s">
        <v>243</v>
      </c>
      <c r="C6" s="179"/>
      <c r="D6" s="179"/>
      <c r="E6" s="179"/>
      <c r="F6" s="179"/>
    </row>
    <row r="7" spans="1:6" ht="15">
      <c r="A7" s="185"/>
      <c r="B7" s="55" t="s">
        <v>626</v>
      </c>
      <c r="C7" s="179"/>
      <c r="D7" s="179"/>
      <c r="E7" s="179"/>
      <c r="F7" s="179"/>
    </row>
    <row r="8" spans="1:6" ht="25.5" customHeight="1">
      <c r="A8" s="185"/>
      <c r="B8" s="55" t="s">
        <v>627</v>
      </c>
      <c r="C8" s="179"/>
      <c r="D8" s="179"/>
      <c r="E8" s="179"/>
      <c r="F8" s="179"/>
    </row>
    <row r="9" spans="1:6" ht="24">
      <c r="A9" s="185"/>
      <c r="B9" s="55" t="s">
        <v>628</v>
      </c>
      <c r="C9" s="179"/>
      <c r="D9" s="179"/>
      <c r="E9" s="179"/>
      <c r="F9" s="179"/>
    </row>
    <row r="10" spans="1:6" ht="15">
      <c r="A10" s="185"/>
      <c r="B10" s="54" t="s">
        <v>244</v>
      </c>
      <c r="C10" s="179"/>
      <c r="D10" s="179"/>
      <c r="E10" s="179"/>
      <c r="F10" s="179"/>
    </row>
    <row r="11" spans="1:6" ht="24">
      <c r="A11" s="185"/>
      <c r="B11" s="56" t="s">
        <v>629</v>
      </c>
      <c r="C11" s="179"/>
      <c r="D11" s="179"/>
      <c r="E11" s="179"/>
      <c r="F11" s="179"/>
    </row>
    <row r="12" spans="1:6" ht="15">
      <c r="A12" s="185"/>
      <c r="B12" s="56" t="s">
        <v>630</v>
      </c>
      <c r="C12" s="179"/>
      <c r="D12" s="179"/>
      <c r="E12" s="179"/>
      <c r="F12" s="179"/>
    </row>
    <row r="13" spans="1:6" ht="24">
      <c r="A13" s="185"/>
      <c r="B13" s="56" t="s">
        <v>631</v>
      </c>
      <c r="C13" s="179"/>
      <c r="D13" s="179"/>
      <c r="E13" s="179"/>
      <c r="F13" s="179"/>
    </row>
    <row r="14" spans="1:6" ht="15">
      <c r="A14" s="185"/>
      <c r="B14" s="56" t="s">
        <v>632</v>
      </c>
      <c r="C14" s="179"/>
      <c r="D14" s="179"/>
      <c r="E14" s="179"/>
      <c r="F14" s="179"/>
    </row>
    <row r="15" spans="1:6" ht="15">
      <c r="A15" s="185"/>
      <c r="B15" s="56" t="s">
        <v>633</v>
      </c>
      <c r="C15" s="179"/>
      <c r="D15" s="179"/>
      <c r="E15" s="179"/>
      <c r="F15" s="179"/>
    </row>
    <row r="16" spans="1:6" ht="15">
      <c r="A16" s="185"/>
      <c r="B16" s="56" t="s">
        <v>634</v>
      </c>
      <c r="C16" s="179"/>
      <c r="D16" s="179"/>
      <c r="E16" s="179"/>
      <c r="F16" s="179"/>
    </row>
    <row r="17" spans="1:6" ht="15">
      <c r="A17" s="185"/>
      <c r="B17" s="54" t="s">
        <v>245</v>
      </c>
      <c r="C17" s="179"/>
      <c r="D17" s="179"/>
      <c r="E17" s="179"/>
      <c r="F17" s="179"/>
    </row>
    <row r="18" spans="1:6" ht="15">
      <c r="A18" s="185"/>
      <c r="B18" s="54" t="s">
        <v>246</v>
      </c>
      <c r="C18" s="179"/>
      <c r="D18" s="179"/>
      <c r="E18" s="179"/>
      <c r="F18" s="179"/>
    </row>
    <row r="19" spans="1:6" ht="15">
      <c r="A19" s="185"/>
      <c r="B19" s="57" t="s">
        <v>260</v>
      </c>
      <c r="C19" s="179"/>
      <c r="D19" s="179"/>
      <c r="E19" s="179"/>
      <c r="F19" s="179"/>
    </row>
    <row r="20" spans="1:6" ht="15">
      <c r="A20" s="52"/>
      <c r="B20" s="16" t="s">
        <v>222</v>
      </c>
      <c r="C20" s="51">
        <v>2</v>
      </c>
      <c r="D20" s="51"/>
      <c r="E20" s="51">
        <v>0.5</v>
      </c>
      <c r="F20" s="51"/>
    </row>
    <row r="21" spans="1:6" ht="15">
      <c r="A21" s="52"/>
      <c r="B21" s="16" t="s">
        <v>534</v>
      </c>
      <c r="C21" s="51">
        <v>1</v>
      </c>
      <c r="D21" s="51"/>
      <c r="E21" s="51">
        <v>0.5</v>
      </c>
      <c r="F21" s="51"/>
    </row>
    <row r="22" spans="1:6" ht="15">
      <c r="A22" s="52"/>
      <c r="B22" s="16" t="s">
        <v>635</v>
      </c>
      <c r="C22" s="51">
        <v>0</v>
      </c>
      <c r="D22" s="51"/>
      <c r="E22" s="51"/>
      <c r="F22" s="51"/>
    </row>
    <row r="23" spans="1:6" ht="24">
      <c r="A23" s="185" t="s">
        <v>657</v>
      </c>
      <c r="B23" s="58" t="s">
        <v>636</v>
      </c>
      <c r="C23" s="179"/>
      <c r="D23" s="179"/>
      <c r="E23" s="179"/>
      <c r="F23" s="179"/>
    </row>
    <row r="24" spans="1:6" ht="15">
      <c r="A24" s="185"/>
      <c r="B24" s="54" t="s">
        <v>216</v>
      </c>
      <c r="C24" s="179"/>
      <c r="D24" s="179"/>
      <c r="E24" s="179"/>
      <c r="F24" s="179"/>
    </row>
    <row r="25" spans="1:6" ht="15">
      <c r="A25" s="185"/>
      <c r="B25" s="55" t="s">
        <v>637</v>
      </c>
      <c r="C25" s="179"/>
      <c r="D25" s="179"/>
      <c r="E25" s="179"/>
      <c r="F25" s="179"/>
    </row>
    <row r="26" spans="1:6" ht="36">
      <c r="A26" s="185"/>
      <c r="B26" s="55" t="s">
        <v>638</v>
      </c>
      <c r="C26" s="179"/>
      <c r="D26" s="179"/>
      <c r="E26" s="179"/>
      <c r="F26" s="179"/>
    </row>
    <row r="27" spans="1:6" ht="24">
      <c r="A27" s="185"/>
      <c r="B27" s="54" t="s">
        <v>247</v>
      </c>
      <c r="C27" s="179"/>
      <c r="D27" s="179"/>
      <c r="E27" s="179"/>
      <c r="F27" s="179"/>
    </row>
    <row r="28" spans="1:6" ht="15">
      <c r="A28" s="185"/>
      <c r="B28" s="56" t="s">
        <v>639</v>
      </c>
      <c r="C28" s="179"/>
      <c r="D28" s="179"/>
      <c r="E28" s="179"/>
      <c r="F28" s="179"/>
    </row>
    <row r="29" spans="1:6" ht="15">
      <c r="A29" s="185"/>
      <c r="B29" s="56" t="s">
        <v>640</v>
      </c>
      <c r="C29" s="179"/>
      <c r="D29" s="179"/>
      <c r="E29" s="179"/>
      <c r="F29" s="179"/>
    </row>
    <row r="30" spans="1:6" ht="15">
      <c r="A30" s="185"/>
      <c r="B30" s="56" t="s">
        <v>641</v>
      </c>
      <c r="C30" s="179"/>
      <c r="D30" s="179"/>
      <c r="E30" s="179"/>
      <c r="F30" s="179"/>
    </row>
    <row r="31" spans="1:6" ht="15" customHeight="1">
      <c r="A31" s="185"/>
      <c r="B31" s="56" t="s">
        <v>642</v>
      </c>
      <c r="C31" s="179"/>
      <c r="D31" s="179"/>
      <c r="E31" s="179"/>
      <c r="F31" s="179"/>
    </row>
    <row r="32" spans="1:6" ht="15">
      <c r="A32" s="185"/>
      <c r="B32" s="54" t="s">
        <v>248</v>
      </c>
      <c r="C32" s="179"/>
      <c r="D32" s="179"/>
      <c r="E32" s="179"/>
      <c r="F32" s="179"/>
    </row>
    <row r="33" spans="1:6" ht="24">
      <c r="A33" s="185"/>
      <c r="B33" s="54" t="s">
        <v>259</v>
      </c>
      <c r="C33" s="179"/>
      <c r="D33" s="179"/>
      <c r="E33" s="179"/>
      <c r="F33" s="179"/>
    </row>
    <row r="34" spans="1:6" ht="15">
      <c r="A34" s="185"/>
      <c r="B34" s="57" t="s">
        <v>260</v>
      </c>
      <c r="C34" s="179"/>
      <c r="D34" s="179"/>
      <c r="E34" s="179"/>
      <c r="F34" s="179"/>
    </row>
    <row r="35" spans="1:6" ht="15">
      <c r="A35" s="52"/>
      <c r="B35" s="16" t="s">
        <v>530</v>
      </c>
      <c r="C35" s="51">
        <v>2</v>
      </c>
      <c r="D35" s="51"/>
      <c r="E35" s="51">
        <v>0.5</v>
      </c>
      <c r="F35" s="51"/>
    </row>
    <row r="36" spans="1:6" ht="15">
      <c r="A36" s="52"/>
      <c r="B36" s="16" t="s">
        <v>531</v>
      </c>
      <c r="C36" s="51">
        <v>1</v>
      </c>
      <c r="D36" s="51"/>
      <c r="E36" s="51">
        <v>0.5</v>
      </c>
      <c r="F36" s="51"/>
    </row>
    <row r="37" spans="1:6" ht="15">
      <c r="A37" s="52"/>
      <c r="B37" s="16" t="s">
        <v>532</v>
      </c>
      <c r="C37" s="51">
        <v>0</v>
      </c>
      <c r="D37" s="51"/>
      <c r="E37" s="51"/>
      <c r="F37" s="51"/>
    </row>
    <row r="38" spans="1:6" ht="15">
      <c r="A38" s="185" t="s">
        <v>658</v>
      </c>
      <c r="B38" s="58" t="s">
        <v>643</v>
      </c>
      <c r="C38" s="179"/>
      <c r="D38" s="179"/>
      <c r="E38" s="179"/>
      <c r="F38" s="179"/>
    </row>
    <row r="39" spans="1:6" ht="36">
      <c r="A39" s="185"/>
      <c r="B39" s="54" t="s">
        <v>265</v>
      </c>
      <c r="C39" s="179"/>
      <c r="D39" s="179"/>
      <c r="E39" s="179"/>
      <c r="F39" s="179"/>
    </row>
    <row r="40" spans="1:6" ht="40.5" customHeight="1">
      <c r="A40" s="185"/>
      <c r="B40" s="57" t="s">
        <v>644</v>
      </c>
      <c r="C40" s="179"/>
      <c r="D40" s="179"/>
      <c r="E40" s="179"/>
      <c r="F40" s="179"/>
    </row>
    <row r="41" spans="1:6" ht="15">
      <c r="A41" s="52"/>
      <c r="B41" s="16" t="s">
        <v>261</v>
      </c>
      <c r="C41" s="97">
        <v>2</v>
      </c>
      <c r="D41" s="97"/>
      <c r="E41" s="97">
        <v>0.5</v>
      </c>
      <c r="F41" s="97"/>
    </row>
    <row r="42" spans="1:6" ht="15">
      <c r="A42" s="52"/>
      <c r="B42" s="16" t="s">
        <v>262</v>
      </c>
      <c r="C42" s="97">
        <v>0</v>
      </c>
      <c r="D42" s="97"/>
      <c r="E42" s="97"/>
      <c r="F42" s="97"/>
    </row>
    <row r="43" spans="1:6" ht="24">
      <c r="A43" s="185" t="s">
        <v>659</v>
      </c>
      <c r="B43" s="58" t="s">
        <v>645</v>
      </c>
      <c r="C43" s="181"/>
      <c r="D43" s="181"/>
      <c r="E43" s="181"/>
      <c r="F43" s="181"/>
    </row>
    <row r="44" spans="1:6" ht="24">
      <c r="A44" s="185"/>
      <c r="B44" s="54" t="s">
        <v>266</v>
      </c>
      <c r="C44" s="181"/>
      <c r="D44" s="181"/>
      <c r="E44" s="181"/>
      <c r="F44" s="181"/>
    </row>
    <row r="45" spans="1:6" ht="96">
      <c r="A45" s="185"/>
      <c r="B45" s="54" t="s">
        <v>267</v>
      </c>
      <c r="C45" s="181"/>
      <c r="D45" s="181"/>
      <c r="E45" s="181"/>
      <c r="F45" s="181"/>
    </row>
    <row r="46" spans="1:6" ht="15">
      <c r="A46" s="185"/>
      <c r="B46" s="54" t="s">
        <v>268</v>
      </c>
      <c r="C46" s="181"/>
      <c r="D46" s="181"/>
      <c r="E46" s="181"/>
      <c r="F46" s="181"/>
    </row>
    <row r="47" spans="1:6" ht="60">
      <c r="A47" s="185"/>
      <c r="B47" s="54" t="s">
        <v>269</v>
      </c>
      <c r="C47" s="181"/>
      <c r="D47" s="181"/>
      <c r="E47" s="181"/>
      <c r="F47" s="181"/>
    </row>
    <row r="48" spans="1:6" ht="62.25" customHeight="1">
      <c r="A48" s="185"/>
      <c r="B48" s="54" t="s">
        <v>270</v>
      </c>
      <c r="C48" s="181"/>
      <c r="D48" s="181"/>
      <c r="E48" s="181"/>
      <c r="F48" s="181"/>
    </row>
    <row r="49" spans="1:6" ht="15">
      <c r="A49" s="185"/>
      <c r="B49" s="54" t="s">
        <v>271</v>
      </c>
      <c r="C49" s="181"/>
      <c r="D49" s="181"/>
      <c r="E49" s="181"/>
      <c r="F49" s="181"/>
    </row>
    <row r="50" spans="1:6" ht="15">
      <c r="A50" s="185"/>
      <c r="B50" s="54" t="s">
        <v>272</v>
      </c>
      <c r="C50" s="181"/>
      <c r="D50" s="181"/>
      <c r="E50" s="181"/>
      <c r="F50" s="181"/>
    </row>
    <row r="51" spans="1:6" ht="24">
      <c r="A51" s="185"/>
      <c r="B51" s="55" t="s">
        <v>646</v>
      </c>
      <c r="C51" s="181"/>
      <c r="D51" s="181"/>
      <c r="E51" s="181"/>
      <c r="F51" s="181"/>
    </row>
    <row r="52" spans="1:6" ht="24">
      <c r="A52" s="185"/>
      <c r="B52" s="55" t="s">
        <v>647</v>
      </c>
      <c r="C52" s="181"/>
      <c r="D52" s="181"/>
      <c r="E52" s="181"/>
      <c r="F52" s="181"/>
    </row>
    <row r="53" spans="1:6" ht="48">
      <c r="A53" s="185"/>
      <c r="B53" s="57" t="s">
        <v>648</v>
      </c>
      <c r="C53" s="181"/>
      <c r="D53" s="181"/>
      <c r="E53" s="181"/>
      <c r="F53" s="181"/>
    </row>
    <row r="54" spans="1:6" ht="15">
      <c r="A54" s="52"/>
      <c r="B54" s="16" t="s">
        <v>97</v>
      </c>
      <c r="C54" s="97">
        <v>2</v>
      </c>
      <c r="D54" s="97"/>
      <c r="E54" s="97">
        <v>0.5</v>
      </c>
      <c r="F54" s="97">
        <v>0.5</v>
      </c>
    </row>
    <row r="55" spans="1:6" ht="24">
      <c r="A55" s="52"/>
      <c r="B55" s="16" t="s">
        <v>263</v>
      </c>
      <c r="C55" s="97">
        <v>0</v>
      </c>
      <c r="D55" s="97"/>
      <c r="E55" s="97"/>
      <c r="F55" s="97"/>
    </row>
    <row r="56" spans="1:6" ht="36">
      <c r="A56" s="185" t="s">
        <v>660</v>
      </c>
      <c r="B56" s="58" t="s">
        <v>649</v>
      </c>
      <c r="C56" s="181"/>
      <c r="D56" s="181"/>
      <c r="E56" s="181"/>
      <c r="F56" s="181"/>
    </row>
    <row r="57" spans="1:6" ht="24">
      <c r="A57" s="185"/>
      <c r="B57" s="54" t="s">
        <v>251</v>
      </c>
      <c r="C57" s="181"/>
      <c r="D57" s="181"/>
      <c r="E57" s="181"/>
      <c r="F57" s="181"/>
    </row>
    <row r="58" spans="1:6" ht="15">
      <c r="A58" s="185"/>
      <c r="B58" s="54" t="s">
        <v>252</v>
      </c>
      <c r="C58" s="181"/>
      <c r="D58" s="181"/>
      <c r="E58" s="181"/>
      <c r="F58" s="181"/>
    </row>
    <row r="59" spans="1:6" ht="24">
      <c r="A59" s="185"/>
      <c r="B59" s="98" t="s">
        <v>650</v>
      </c>
      <c r="C59" s="181"/>
      <c r="D59" s="181"/>
      <c r="E59" s="181"/>
      <c r="F59" s="181"/>
    </row>
    <row r="60" spans="1:6" ht="48">
      <c r="A60" s="185"/>
      <c r="B60" s="98" t="s">
        <v>651</v>
      </c>
      <c r="C60" s="181"/>
      <c r="D60" s="181"/>
      <c r="E60" s="181"/>
      <c r="F60" s="181"/>
    </row>
    <row r="61" spans="1:6" ht="40.5" customHeight="1">
      <c r="A61" s="185"/>
      <c r="B61" s="98" t="s">
        <v>652</v>
      </c>
      <c r="C61" s="181"/>
      <c r="D61" s="181"/>
      <c r="E61" s="181"/>
      <c r="F61" s="181"/>
    </row>
    <row r="62" spans="1:6" ht="24">
      <c r="A62" s="185"/>
      <c r="B62" s="98" t="s">
        <v>653</v>
      </c>
      <c r="C62" s="181"/>
      <c r="D62" s="181"/>
      <c r="E62" s="181"/>
      <c r="F62" s="181"/>
    </row>
    <row r="63" spans="1:6" ht="60">
      <c r="A63" s="185"/>
      <c r="B63" s="98" t="s">
        <v>654</v>
      </c>
      <c r="C63" s="181"/>
      <c r="D63" s="181"/>
      <c r="E63" s="181"/>
      <c r="F63" s="181"/>
    </row>
    <row r="64" spans="1:6" ht="64.5" customHeight="1">
      <c r="A64" s="185"/>
      <c r="B64" s="54" t="s">
        <v>655</v>
      </c>
      <c r="C64" s="181"/>
      <c r="D64" s="181"/>
      <c r="E64" s="181"/>
      <c r="F64" s="181"/>
    </row>
    <row r="65" spans="1:6" ht="39" customHeight="1">
      <c r="A65" s="185"/>
      <c r="B65" s="57" t="s">
        <v>535</v>
      </c>
      <c r="C65" s="181"/>
      <c r="D65" s="181"/>
      <c r="E65" s="181"/>
      <c r="F65" s="181"/>
    </row>
    <row r="66" spans="1:6" ht="15">
      <c r="A66" s="52"/>
      <c r="B66" s="16" t="s">
        <v>253</v>
      </c>
      <c r="C66" s="97">
        <v>2</v>
      </c>
      <c r="D66" s="97"/>
      <c r="E66" s="97">
        <v>0.5</v>
      </c>
      <c r="F66" s="97">
        <v>0.5</v>
      </c>
    </row>
    <row r="67" spans="1:6" ht="15">
      <c r="A67" s="52"/>
      <c r="B67" s="16" t="s">
        <v>264</v>
      </c>
      <c r="C67" s="97">
        <v>0</v>
      </c>
      <c r="D67" s="97"/>
      <c r="E67" s="97"/>
      <c r="F67" s="97"/>
    </row>
  </sheetData>
  <sheetProtection/>
  <mergeCells count="31">
    <mergeCell ref="A38:A40"/>
    <mergeCell ref="C43:C53"/>
    <mergeCell ref="A56:A65"/>
    <mergeCell ref="D56:D65"/>
    <mergeCell ref="D4:D19"/>
    <mergeCell ref="A43:A53"/>
    <mergeCell ref="D38:D40"/>
    <mergeCell ref="E56:E65"/>
    <mergeCell ref="E43:E53"/>
    <mergeCell ref="A4:A19"/>
    <mergeCell ref="C4:C19"/>
    <mergeCell ref="A23:A34"/>
    <mergeCell ref="A1:F1"/>
    <mergeCell ref="D2:D3"/>
    <mergeCell ref="E2:E3"/>
    <mergeCell ref="F2:F3"/>
    <mergeCell ref="A2:A3"/>
    <mergeCell ref="F38:F40"/>
    <mergeCell ref="C38:C40"/>
    <mergeCell ref="E38:E40"/>
    <mergeCell ref="E4:E19"/>
    <mergeCell ref="C23:C34"/>
    <mergeCell ref="F23:F34"/>
    <mergeCell ref="D23:D34"/>
    <mergeCell ref="C2:C3"/>
    <mergeCell ref="E23:E34"/>
    <mergeCell ref="F56:F65"/>
    <mergeCell ref="F43:F53"/>
    <mergeCell ref="D43:D53"/>
    <mergeCell ref="C56:C65"/>
    <mergeCell ref="F4:F1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9" r:id="rId1"/>
  <headerFooter>
    <oddFooter>&amp;C&amp;8&amp;A&amp;R&amp;8&amp;P</oddFooter>
  </headerFooter>
</worksheet>
</file>

<file path=xl/worksheets/sheet4.xml><?xml version="1.0" encoding="utf-8"?>
<worksheet xmlns="http://schemas.openxmlformats.org/spreadsheetml/2006/main" xmlns:r="http://schemas.openxmlformats.org/officeDocument/2006/relationships">
  <dimension ref="A1:R129"/>
  <sheetViews>
    <sheetView zoomScalePageLayoutView="0" workbookViewId="0" topLeftCell="A1">
      <pane xSplit="1" ySplit="23" topLeftCell="B24" activePane="bottomRight" state="frozen"/>
      <selection pane="topLeft" activeCell="A20" sqref="A20"/>
      <selection pane="topRight" activeCell="A20" sqref="A20"/>
      <selection pane="bottomLeft" activeCell="A26" sqref="A26"/>
      <selection pane="bottomRight" activeCell="N69" sqref="N69"/>
    </sheetView>
  </sheetViews>
  <sheetFormatPr defaultColWidth="9.140625" defaultRowHeight="15"/>
  <cols>
    <col min="1" max="1" width="32.28125" style="10" customWidth="1"/>
    <col min="2" max="2" width="39.7109375" style="61" customWidth="1"/>
    <col min="3" max="5" width="6.7109375" style="61" customWidth="1"/>
    <col min="6" max="6" width="15.7109375" style="10" customWidth="1"/>
    <col min="7" max="8" width="9.7109375" style="61" customWidth="1"/>
    <col min="9" max="9" width="15.421875" style="61" customWidth="1"/>
    <col min="10" max="10" width="13.7109375" style="61" customWidth="1"/>
    <col min="11" max="11" width="10.7109375" style="61" customWidth="1"/>
    <col min="12" max="12" width="11.00390625" style="61" customWidth="1"/>
    <col min="13" max="13" width="20.7109375" style="61" customWidth="1"/>
    <col min="14" max="14" width="20.7109375" style="63" customWidth="1"/>
    <col min="15" max="15" width="15.7109375" style="4" customWidth="1"/>
    <col min="16" max="16" width="17.00390625" style="4" customWidth="1"/>
    <col min="17" max="17" width="15.7109375" style="12" customWidth="1"/>
    <col min="18" max="16384" width="9.140625" style="12" customWidth="1"/>
  </cols>
  <sheetData>
    <row r="1" spans="1:17" s="1" customFormat="1" ht="23.25" customHeight="1">
      <c r="A1" s="198" t="s">
        <v>661</v>
      </c>
      <c r="B1" s="198"/>
      <c r="C1" s="198"/>
      <c r="D1" s="198"/>
      <c r="E1" s="198"/>
      <c r="F1" s="198"/>
      <c r="G1" s="198"/>
      <c r="H1" s="198"/>
      <c r="I1" s="198"/>
      <c r="J1" s="198"/>
      <c r="K1" s="198"/>
      <c r="L1" s="198"/>
      <c r="M1" s="198"/>
      <c r="N1" s="198"/>
      <c r="O1" s="198"/>
      <c r="P1" s="198"/>
      <c r="Q1" s="199"/>
    </row>
    <row r="2" spans="1:17" s="1" customFormat="1" ht="19.5" customHeight="1">
      <c r="A2" s="196" t="s">
        <v>885</v>
      </c>
      <c r="B2" s="197"/>
      <c r="C2" s="197"/>
      <c r="D2" s="197"/>
      <c r="E2" s="197"/>
      <c r="F2" s="197"/>
      <c r="G2" s="197"/>
      <c r="H2" s="197"/>
      <c r="I2" s="197"/>
      <c r="J2" s="197"/>
      <c r="K2" s="197"/>
      <c r="L2" s="197"/>
      <c r="M2" s="197"/>
      <c r="N2" s="197"/>
      <c r="O2" s="197"/>
      <c r="P2" s="197"/>
      <c r="Q2" s="197"/>
    </row>
    <row r="3" spans="1:17" s="1" customFormat="1" ht="15.75" customHeight="1" hidden="1">
      <c r="A3" s="200" t="s">
        <v>291</v>
      </c>
      <c r="B3" s="200"/>
      <c r="C3" s="200"/>
      <c r="D3" s="200"/>
      <c r="E3" s="200"/>
      <c r="F3" s="200"/>
      <c r="G3" s="200"/>
      <c r="H3" s="200"/>
      <c r="I3" s="200"/>
      <c r="J3" s="200"/>
      <c r="K3" s="200"/>
      <c r="L3" s="200"/>
      <c r="M3" s="200"/>
      <c r="N3" s="200"/>
      <c r="O3" s="200"/>
      <c r="P3" s="200"/>
      <c r="Q3" s="200"/>
    </row>
    <row r="4" spans="1:17" s="59" customFormat="1" ht="15.75" customHeight="1" hidden="1">
      <c r="A4" s="186" t="s">
        <v>242</v>
      </c>
      <c r="B4" s="187"/>
      <c r="C4" s="187"/>
      <c r="D4" s="187"/>
      <c r="E4" s="187"/>
      <c r="F4" s="187"/>
      <c r="G4" s="187"/>
      <c r="H4" s="187"/>
      <c r="I4" s="187"/>
      <c r="J4" s="187"/>
      <c r="K4" s="187"/>
      <c r="L4" s="187"/>
      <c r="M4" s="187"/>
      <c r="N4" s="187"/>
      <c r="O4" s="187"/>
      <c r="P4" s="187"/>
      <c r="Q4" s="188"/>
    </row>
    <row r="5" spans="1:17" s="59" customFormat="1" ht="15.75" customHeight="1" hidden="1">
      <c r="A5" s="186" t="s">
        <v>243</v>
      </c>
      <c r="B5" s="187"/>
      <c r="C5" s="187"/>
      <c r="D5" s="187"/>
      <c r="E5" s="187"/>
      <c r="F5" s="187"/>
      <c r="G5" s="187"/>
      <c r="H5" s="187"/>
      <c r="I5" s="187"/>
      <c r="J5" s="187"/>
      <c r="K5" s="187"/>
      <c r="L5" s="187"/>
      <c r="M5" s="187"/>
      <c r="N5" s="187"/>
      <c r="O5" s="187"/>
      <c r="P5" s="187"/>
      <c r="Q5" s="188"/>
    </row>
    <row r="6" spans="1:17" s="59" customFormat="1" ht="15.75" customHeight="1" hidden="1">
      <c r="A6" s="186" t="s">
        <v>541</v>
      </c>
      <c r="B6" s="187"/>
      <c r="C6" s="187"/>
      <c r="D6" s="187"/>
      <c r="E6" s="187"/>
      <c r="F6" s="187"/>
      <c r="G6" s="187"/>
      <c r="H6" s="187"/>
      <c r="I6" s="187"/>
      <c r="J6" s="187"/>
      <c r="K6" s="187"/>
      <c r="L6" s="187"/>
      <c r="M6" s="187"/>
      <c r="N6" s="187"/>
      <c r="O6" s="187"/>
      <c r="P6" s="187"/>
      <c r="Q6" s="188"/>
    </row>
    <row r="7" spans="1:17" s="59" customFormat="1" ht="15.75" customHeight="1" hidden="1">
      <c r="A7" s="186" t="s">
        <v>542</v>
      </c>
      <c r="B7" s="187"/>
      <c r="C7" s="187"/>
      <c r="D7" s="187"/>
      <c r="E7" s="187"/>
      <c r="F7" s="187"/>
      <c r="G7" s="187"/>
      <c r="H7" s="187"/>
      <c r="I7" s="187"/>
      <c r="J7" s="187"/>
      <c r="K7" s="187"/>
      <c r="L7" s="187"/>
      <c r="M7" s="187"/>
      <c r="N7" s="187"/>
      <c r="O7" s="187"/>
      <c r="P7" s="187"/>
      <c r="Q7" s="188"/>
    </row>
    <row r="8" spans="1:17" s="59" customFormat="1" ht="15.75" customHeight="1" hidden="1">
      <c r="A8" s="186" t="s">
        <v>543</v>
      </c>
      <c r="B8" s="187"/>
      <c r="C8" s="187"/>
      <c r="D8" s="187"/>
      <c r="E8" s="187"/>
      <c r="F8" s="187"/>
      <c r="G8" s="187"/>
      <c r="H8" s="187"/>
      <c r="I8" s="187"/>
      <c r="J8" s="187"/>
      <c r="K8" s="187"/>
      <c r="L8" s="187"/>
      <c r="M8" s="187"/>
      <c r="N8" s="187"/>
      <c r="O8" s="187"/>
      <c r="P8" s="187"/>
      <c r="Q8" s="188"/>
    </row>
    <row r="9" spans="1:17" s="59" customFormat="1" ht="15.75" customHeight="1" hidden="1">
      <c r="A9" s="186" t="s">
        <v>244</v>
      </c>
      <c r="B9" s="187"/>
      <c r="C9" s="187"/>
      <c r="D9" s="187"/>
      <c r="E9" s="187"/>
      <c r="F9" s="187"/>
      <c r="G9" s="187"/>
      <c r="H9" s="187"/>
      <c r="I9" s="187"/>
      <c r="J9" s="187"/>
      <c r="K9" s="187"/>
      <c r="L9" s="187"/>
      <c r="M9" s="187"/>
      <c r="N9" s="187"/>
      <c r="O9" s="187"/>
      <c r="P9" s="187"/>
      <c r="Q9" s="188"/>
    </row>
    <row r="10" spans="1:17" s="59" customFormat="1" ht="15.75" customHeight="1" hidden="1">
      <c r="A10" s="186" t="s">
        <v>544</v>
      </c>
      <c r="B10" s="187"/>
      <c r="C10" s="187"/>
      <c r="D10" s="187"/>
      <c r="E10" s="187"/>
      <c r="F10" s="187"/>
      <c r="G10" s="187"/>
      <c r="H10" s="187"/>
      <c r="I10" s="187"/>
      <c r="J10" s="187"/>
      <c r="K10" s="187"/>
      <c r="L10" s="187"/>
      <c r="M10" s="187"/>
      <c r="N10" s="187"/>
      <c r="O10" s="187"/>
      <c r="P10" s="187"/>
      <c r="Q10" s="188"/>
    </row>
    <row r="11" spans="1:17" s="59" customFormat="1" ht="15.75" customHeight="1" hidden="1">
      <c r="A11" s="186" t="s">
        <v>545</v>
      </c>
      <c r="B11" s="187"/>
      <c r="C11" s="187"/>
      <c r="D11" s="187"/>
      <c r="E11" s="187"/>
      <c r="F11" s="187"/>
      <c r="G11" s="187"/>
      <c r="H11" s="187"/>
      <c r="I11" s="187"/>
      <c r="J11" s="187"/>
      <c r="K11" s="187"/>
      <c r="L11" s="187"/>
      <c r="M11" s="187"/>
      <c r="N11" s="187"/>
      <c r="O11" s="187"/>
      <c r="P11" s="187"/>
      <c r="Q11" s="188"/>
    </row>
    <row r="12" spans="1:17" s="59" customFormat="1" ht="15.75" customHeight="1" hidden="1">
      <c r="A12" s="186" t="s">
        <v>546</v>
      </c>
      <c r="B12" s="187"/>
      <c r="C12" s="187"/>
      <c r="D12" s="187"/>
      <c r="E12" s="187"/>
      <c r="F12" s="187"/>
      <c r="G12" s="187"/>
      <c r="H12" s="187"/>
      <c r="I12" s="187"/>
      <c r="J12" s="187"/>
      <c r="K12" s="187"/>
      <c r="L12" s="187"/>
      <c r="M12" s="187"/>
      <c r="N12" s="187"/>
      <c r="O12" s="187"/>
      <c r="P12" s="187"/>
      <c r="Q12" s="188"/>
    </row>
    <row r="13" spans="1:17" s="59" customFormat="1" ht="15.75" customHeight="1" hidden="1">
      <c r="A13" s="186" t="s">
        <v>547</v>
      </c>
      <c r="B13" s="187"/>
      <c r="C13" s="187"/>
      <c r="D13" s="187"/>
      <c r="E13" s="187"/>
      <c r="F13" s="187"/>
      <c r="G13" s="187"/>
      <c r="H13" s="187"/>
      <c r="I13" s="187"/>
      <c r="J13" s="187"/>
      <c r="K13" s="187"/>
      <c r="L13" s="187"/>
      <c r="M13" s="187"/>
      <c r="N13" s="187"/>
      <c r="O13" s="187"/>
      <c r="P13" s="187"/>
      <c r="Q13" s="188"/>
    </row>
    <row r="14" spans="1:17" s="59" customFormat="1" ht="15.75" customHeight="1" hidden="1">
      <c r="A14" s="186" t="s">
        <v>665</v>
      </c>
      <c r="B14" s="187"/>
      <c r="C14" s="187"/>
      <c r="D14" s="187"/>
      <c r="E14" s="187"/>
      <c r="F14" s="187"/>
      <c r="G14" s="187"/>
      <c r="H14" s="187"/>
      <c r="I14" s="187"/>
      <c r="J14" s="187"/>
      <c r="K14" s="187"/>
      <c r="L14" s="187"/>
      <c r="M14" s="187"/>
      <c r="N14" s="187"/>
      <c r="O14" s="187"/>
      <c r="P14" s="187"/>
      <c r="Q14" s="188"/>
    </row>
    <row r="15" spans="1:17" s="59" customFormat="1" ht="15.75" customHeight="1" hidden="1">
      <c r="A15" s="186" t="s">
        <v>548</v>
      </c>
      <c r="B15" s="187"/>
      <c r="C15" s="187"/>
      <c r="D15" s="187"/>
      <c r="E15" s="187"/>
      <c r="F15" s="187"/>
      <c r="G15" s="187"/>
      <c r="H15" s="187"/>
      <c r="I15" s="187"/>
      <c r="J15" s="187"/>
      <c r="K15" s="187"/>
      <c r="L15" s="187"/>
      <c r="M15" s="187"/>
      <c r="N15" s="187"/>
      <c r="O15" s="187"/>
      <c r="P15" s="187"/>
      <c r="Q15" s="188"/>
    </row>
    <row r="16" spans="1:17" s="59" customFormat="1" ht="15.75" customHeight="1" hidden="1">
      <c r="A16" s="186" t="s">
        <v>245</v>
      </c>
      <c r="B16" s="187"/>
      <c r="C16" s="187"/>
      <c r="D16" s="187"/>
      <c r="E16" s="187"/>
      <c r="F16" s="187"/>
      <c r="G16" s="187"/>
      <c r="H16" s="187"/>
      <c r="I16" s="187"/>
      <c r="J16" s="187"/>
      <c r="K16" s="187"/>
      <c r="L16" s="187"/>
      <c r="M16" s="187"/>
      <c r="N16" s="187"/>
      <c r="O16" s="187"/>
      <c r="P16" s="187"/>
      <c r="Q16" s="188"/>
    </row>
    <row r="17" spans="1:17" s="59" customFormat="1" ht="15.75" customHeight="1" hidden="1">
      <c r="A17" s="186" t="s">
        <v>246</v>
      </c>
      <c r="B17" s="187"/>
      <c r="C17" s="187"/>
      <c r="D17" s="187"/>
      <c r="E17" s="187"/>
      <c r="F17" s="187"/>
      <c r="G17" s="187"/>
      <c r="H17" s="187"/>
      <c r="I17" s="187"/>
      <c r="J17" s="187"/>
      <c r="K17" s="187"/>
      <c r="L17" s="187"/>
      <c r="M17" s="187"/>
      <c r="N17" s="187"/>
      <c r="O17" s="187"/>
      <c r="P17" s="187"/>
      <c r="Q17" s="188"/>
    </row>
    <row r="18" spans="1:17" s="59" customFormat="1" ht="15.75" customHeight="1" hidden="1">
      <c r="A18" s="201" t="s">
        <v>260</v>
      </c>
      <c r="B18" s="202"/>
      <c r="C18" s="202"/>
      <c r="D18" s="202"/>
      <c r="E18" s="202"/>
      <c r="F18" s="202"/>
      <c r="G18" s="202"/>
      <c r="H18" s="202"/>
      <c r="I18" s="202"/>
      <c r="J18" s="202"/>
      <c r="K18" s="202"/>
      <c r="L18" s="202"/>
      <c r="M18" s="202"/>
      <c r="N18" s="202"/>
      <c r="O18" s="202"/>
      <c r="P18" s="202"/>
      <c r="Q18" s="203"/>
    </row>
    <row r="19" spans="1:17" ht="51.75" customHeight="1">
      <c r="A19" s="191" t="s">
        <v>94</v>
      </c>
      <c r="B19" s="137" t="s">
        <v>662</v>
      </c>
      <c r="C19" s="189" t="s">
        <v>663</v>
      </c>
      <c r="D19" s="190"/>
      <c r="E19" s="190"/>
      <c r="F19" s="193" t="s">
        <v>274</v>
      </c>
      <c r="G19" s="194"/>
      <c r="H19" s="194"/>
      <c r="I19" s="194"/>
      <c r="J19" s="194"/>
      <c r="K19" s="194"/>
      <c r="L19" s="194"/>
      <c r="M19" s="195"/>
      <c r="N19" s="191" t="s">
        <v>608</v>
      </c>
      <c r="O19" s="191" t="s">
        <v>416</v>
      </c>
      <c r="P19" s="191"/>
      <c r="Q19" s="192"/>
    </row>
    <row r="20" spans="1:17" ht="15.75" customHeight="1">
      <c r="A20" s="192"/>
      <c r="B20" s="34" t="s">
        <v>222</v>
      </c>
      <c r="C20" s="191" t="s">
        <v>96</v>
      </c>
      <c r="D20" s="191" t="s">
        <v>883</v>
      </c>
      <c r="E20" s="189" t="s">
        <v>95</v>
      </c>
      <c r="F20" s="191" t="s">
        <v>275</v>
      </c>
      <c r="G20" s="191" t="s">
        <v>276</v>
      </c>
      <c r="H20" s="191" t="s">
        <v>277</v>
      </c>
      <c r="I20" s="191" t="s">
        <v>664</v>
      </c>
      <c r="J20" s="191" t="s">
        <v>667</v>
      </c>
      <c r="K20" s="192"/>
      <c r="L20" s="191" t="s">
        <v>278</v>
      </c>
      <c r="M20" s="204" t="s">
        <v>673</v>
      </c>
      <c r="N20" s="192"/>
      <c r="O20" s="191" t="s">
        <v>282</v>
      </c>
      <c r="P20" s="191" t="s">
        <v>284</v>
      </c>
      <c r="Q20" s="191" t="s">
        <v>283</v>
      </c>
    </row>
    <row r="21" spans="1:17" ht="15.75" customHeight="1">
      <c r="A21" s="192"/>
      <c r="B21" s="34" t="s">
        <v>534</v>
      </c>
      <c r="C21" s="192"/>
      <c r="D21" s="192"/>
      <c r="E21" s="192"/>
      <c r="F21" s="192"/>
      <c r="G21" s="192"/>
      <c r="H21" s="192"/>
      <c r="I21" s="192"/>
      <c r="J21" s="192" t="s">
        <v>668</v>
      </c>
      <c r="K21" s="192" t="s">
        <v>666</v>
      </c>
      <c r="L21" s="192"/>
      <c r="M21" s="205"/>
      <c r="N21" s="192"/>
      <c r="O21" s="192"/>
      <c r="P21" s="192"/>
      <c r="Q21" s="192"/>
    </row>
    <row r="22" spans="1:17" ht="15.75" customHeight="1">
      <c r="A22" s="192"/>
      <c r="B22" s="34" t="s">
        <v>287</v>
      </c>
      <c r="C22" s="192"/>
      <c r="D22" s="192"/>
      <c r="E22" s="192"/>
      <c r="F22" s="192"/>
      <c r="G22" s="192"/>
      <c r="H22" s="192"/>
      <c r="I22" s="192"/>
      <c r="J22" s="192"/>
      <c r="K22" s="192"/>
      <c r="L22" s="192"/>
      <c r="M22" s="205"/>
      <c r="N22" s="192"/>
      <c r="O22" s="192"/>
      <c r="P22" s="192"/>
      <c r="Q22" s="192"/>
    </row>
    <row r="23" spans="1:17" ht="15.75" customHeight="1">
      <c r="A23" s="192"/>
      <c r="B23" s="34" t="s">
        <v>280</v>
      </c>
      <c r="C23" s="192"/>
      <c r="D23" s="192"/>
      <c r="E23" s="192"/>
      <c r="F23" s="192"/>
      <c r="G23" s="192"/>
      <c r="H23" s="192"/>
      <c r="I23" s="192"/>
      <c r="J23" s="192"/>
      <c r="K23" s="192"/>
      <c r="L23" s="192"/>
      <c r="M23" s="206"/>
      <c r="N23" s="192"/>
      <c r="O23" s="192"/>
      <c r="P23" s="192"/>
      <c r="Q23" s="192"/>
    </row>
    <row r="24" spans="1:17" s="8" customFormat="1" ht="15.75" customHeight="1">
      <c r="A24" s="112" t="s">
        <v>0</v>
      </c>
      <c r="B24" s="47"/>
      <c r="C24" s="37"/>
      <c r="D24" s="37"/>
      <c r="E24" s="75"/>
      <c r="F24" s="37"/>
      <c r="G24" s="47"/>
      <c r="H24" s="47"/>
      <c r="I24" s="47"/>
      <c r="J24" s="47"/>
      <c r="K24" s="47"/>
      <c r="L24" s="47"/>
      <c r="M24" s="47"/>
      <c r="N24" s="74"/>
      <c r="O24" s="72"/>
      <c r="P24" s="72"/>
      <c r="Q24" s="72"/>
    </row>
    <row r="25" spans="1:18" s="6" customFormat="1" ht="15.75" customHeight="1">
      <c r="A25" s="108" t="s">
        <v>1</v>
      </c>
      <c r="B25" s="114" t="s">
        <v>287</v>
      </c>
      <c r="C25" s="114">
        <f aca="true" t="shared" si="0" ref="C25:C42">IF(B25=$B$20,2,IF(B25=$B$21,1,0))</f>
        <v>0</v>
      </c>
      <c r="D25" s="114"/>
      <c r="E25" s="115">
        <f aca="true" t="shared" si="1" ref="E25:E42">C25*(1-D25)</f>
        <v>0</v>
      </c>
      <c r="F25" s="116" t="s">
        <v>716</v>
      </c>
      <c r="G25" s="111" t="s">
        <v>557</v>
      </c>
      <c r="H25" s="111" t="s">
        <v>557</v>
      </c>
      <c r="I25" s="114" t="s">
        <v>805</v>
      </c>
      <c r="J25" s="114" t="s">
        <v>553</v>
      </c>
      <c r="K25" s="114" t="s">
        <v>553</v>
      </c>
      <c r="L25" s="114">
        <v>211</v>
      </c>
      <c r="M25" s="142" t="s">
        <v>106</v>
      </c>
      <c r="N25" s="113" t="s">
        <v>890</v>
      </c>
      <c r="O25" s="140" t="s">
        <v>106</v>
      </c>
      <c r="P25" s="140"/>
      <c r="Q25" s="140"/>
      <c r="R25" s="100"/>
    </row>
    <row r="26" spans="1:18" ht="15.75" customHeight="1">
      <c r="A26" s="108" t="s">
        <v>2</v>
      </c>
      <c r="B26" s="114" t="s">
        <v>280</v>
      </c>
      <c r="C26" s="114">
        <f t="shared" si="0"/>
        <v>0</v>
      </c>
      <c r="D26" s="114"/>
      <c r="E26" s="115">
        <f t="shared" si="1"/>
        <v>0</v>
      </c>
      <c r="F26" s="116"/>
      <c r="G26" s="111"/>
      <c r="H26" s="111"/>
      <c r="I26" s="114"/>
      <c r="J26" s="114"/>
      <c r="K26" s="114"/>
      <c r="L26" s="114"/>
      <c r="M26" s="113"/>
      <c r="N26" s="113"/>
      <c r="O26" s="141" t="s">
        <v>223</v>
      </c>
      <c r="P26" s="141"/>
      <c r="Q26" s="141"/>
      <c r="R26" s="99"/>
    </row>
    <row r="27" spans="1:18" ht="15.75" customHeight="1">
      <c r="A27" s="108" t="s">
        <v>3</v>
      </c>
      <c r="B27" s="114" t="s">
        <v>280</v>
      </c>
      <c r="C27" s="114">
        <f t="shared" si="0"/>
        <v>0</v>
      </c>
      <c r="D27" s="114"/>
      <c r="E27" s="115">
        <f t="shared" si="1"/>
        <v>0</v>
      </c>
      <c r="F27" s="116"/>
      <c r="G27" s="111"/>
      <c r="H27" s="111"/>
      <c r="I27" s="114"/>
      <c r="J27" s="114"/>
      <c r="K27" s="114"/>
      <c r="L27" s="114"/>
      <c r="M27" s="113"/>
      <c r="N27" s="113"/>
      <c r="O27" s="141" t="s">
        <v>304</v>
      </c>
      <c r="P27" s="141"/>
      <c r="Q27" s="141"/>
      <c r="R27" s="99"/>
    </row>
    <row r="28" spans="1:18" s="6" customFormat="1" ht="15.75" customHeight="1">
      <c r="A28" s="113" t="s">
        <v>4</v>
      </c>
      <c r="B28" s="131" t="s">
        <v>534</v>
      </c>
      <c r="C28" s="114">
        <f t="shared" si="0"/>
        <v>1</v>
      </c>
      <c r="D28" s="114"/>
      <c r="E28" s="115">
        <f t="shared" si="1"/>
        <v>1</v>
      </c>
      <c r="F28" s="116" t="s">
        <v>887</v>
      </c>
      <c r="G28" s="111">
        <v>42583</v>
      </c>
      <c r="H28" s="111">
        <v>42613</v>
      </c>
      <c r="I28" s="114" t="s">
        <v>723</v>
      </c>
      <c r="J28" s="114" t="s">
        <v>553</v>
      </c>
      <c r="K28" s="114" t="s">
        <v>553</v>
      </c>
      <c r="L28" s="114">
        <v>114</v>
      </c>
      <c r="M28" s="142" t="s">
        <v>286</v>
      </c>
      <c r="N28" s="108" t="s">
        <v>888</v>
      </c>
      <c r="O28" s="141" t="s">
        <v>154</v>
      </c>
      <c r="P28" s="141"/>
      <c r="Q28" s="141"/>
      <c r="R28" s="100"/>
    </row>
    <row r="29" spans="1:18" s="7" customFormat="1" ht="15.75" customHeight="1">
      <c r="A29" s="108" t="s">
        <v>5</v>
      </c>
      <c r="B29" s="114" t="s">
        <v>280</v>
      </c>
      <c r="C29" s="114">
        <f t="shared" si="0"/>
        <v>0</v>
      </c>
      <c r="D29" s="114"/>
      <c r="E29" s="115">
        <f t="shared" si="1"/>
        <v>0</v>
      </c>
      <c r="F29" s="116"/>
      <c r="G29" s="111"/>
      <c r="H29" s="111"/>
      <c r="I29" s="114"/>
      <c r="J29" s="114"/>
      <c r="K29" s="114"/>
      <c r="L29" s="114"/>
      <c r="M29" s="113"/>
      <c r="N29" s="113"/>
      <c r="O29" s="141" t="s">
        <v>288</v>
      </c>
      <c r="P29" s="141"/>
      <c r="Q29" s="141"/>
      <c r="R29" s="101"/>
    </row>
    <row r="30" spans="1:18" ht="15.75" customHeight="1">
      <c r="A30" s="108" t="s">
        <v>6</v>
      </c>
      <c r="B30" s="131" t="s">
        <v>222</v>
      </c>
      <c r="C30" s="114">
        <f t="shared" si="0"/>
        <v>2</v>
      </c>
      <c r="D30" s="114"/>
      <c r="E30" s="115">
        <f t="shared" si="1"/>
        <v>2</v>
      </c>
      <c r="F30" s="116" t="s">
        <v>863</v>
      </c>
      <c r="G30" s="111">
        <v>42633</v>
      </c>
      <c r="H30" s="111">
        <v>42643</v>
      </c>
      <c r="I30" s="114" t="s">
        <v>889</v>
      </c>
      <c r="J30" s="114" t="s">
        <v>553</v>
      </c>
      <c r="K30" s="114" t="s">
        <v>553</v>
      </c>
      <c r="L30" s="114">
        <v>435</v>
      </c>
      <c r="M30" s="142" t="s">
        <v>864</v>
      </c>
      <c r="N30" s="113" t="s">
        <v>893</v>
      </c>
      <c r="O30" s="141" t="s">
        <v>862</v>
      </c>
      <c r="P30" s="141"/>
      <c r="Q30" s="141"/>
      <c r="R30" s="99"/>
    </row>
    <row r="31" spans="1:18" s="6" customFormat="1" ht="15.75" customHeight="1">
      <c r="A31" s="108" t="s">
        <v>7</v>
      </c>
      <c r="B31" s="114" t="s">
        <v>222</v>
      </c>
      <c r="C31" s="114">
        <f t="shared" si="0"/>
        <v>2</v>
      </c>
      <c r="D31" s="114"/>
      <c r="E31" s="115">
        <f t="shared" si="1"/>
        <v>2</v>
      </c>
      <c r="F31" s="116" t="s">
        <v>718</v>
      </c>
      <c r="G31" s="111">
        <v>42552</v>
      </c>
      <c r="H31" s="111">
        <v>42643</v>
      </c>
      <c r="I31" s="114" t="s">
        <v>723</v>
      </c>
      <c r="J31" s="114" t="s">
        <v>553</v>
      </c>
      <c r="K31" s="114" t="s">
        <v>553</v>
      </c>
      <c r="L31" s="114">
        <v>451</v>
      </c>
      <c r="M31" s="142" t="s">
        <v>118</v>
      </c>
      <c r="N31" s="113"/>
      <c r="O31" s="141" t="s">
        <v>118</v>
      </c>
      <c r="P31" s="141" t="s">
        <v>719</v>
      </c>
      <c r="Q31" s="141"/>
      <c r="R31" s="100"/>
    </row>
    <row r="32" spans="1:18" s="7" customFormat="1" ht="15.75" customHeight="1">
      <c r="A32" s="108" t="s">
        <v>8</v>
      </c>
      <c r="B32" s="114" t="s">
        <v>280</v>
      </c>
      <c r="C32" s="114">
        <f t="shared" si="0"/>
        <v>0</v>
      </c>
      <c r="D32" s="114"/>
      <c r="E32" s="115">
        <f t="shared" si="1"/>
        <v>0</v>
      </c>
      <c r="F32" s="116"/>
      <c r="G32" s="111"/>
      <c r="H32" s="111"/>
      <c r="I32" s="114"/>
      <c r="J32" s="114"/>
      <c r="K32" s="114"/>
      <c r="L32" s="114"/>
      <c r="M32" s="113"/>
      <c r="N32" s="113"/>
      <c r="O32" s="141" t="s">
        <v>720</v>
      </c>
      <c r="P32" s="141"/>
      <c r="Q32" s="141" t="s">
        <v>721</v>
      </c>
      <c r="R32" s="101"/>
    </row>
    <row r="33" spans="1:18" s="7" customFormat="1" ht="15.75" customHeight="1">
      <c r="A33" s="108" t="s">
        <v>9</v>
      </c>
      <c r="B33" s="114" t="s">
        <v>280</v>
      </c>
      <c r="C33" s="114">
        <f t="shared" si="0"/>
        <v>0</v>
      </c>
      <c r="D33" s="114"/>
      <c r="E33" s="115">
        <f t="shared" si="1"/>
        <v>0</v>
      </c>
      <c r="F33" s="116"/>
      <c r="G33" s="114"/>
      <c r="H33" s="114"/>
      <c r="I33" s="114"/>
      <c r="J33" s="114"/>
      <c r="K33" s="114"/>
      <c r="L33" s="114"/>
      <c r="M33" s="113"/>
      <c r="N33" s="113"/>
      <c r="O33" s="141" t="s">
        <v>285</v>
      </c>
      <c r="P33" s="141"/>
      <c r="Q33" s="141" t="s">
        <v>196</v>
      </c>
      <c r="R33" s="101"/>
    </row>
    <row r="34" spans="1:18" ht="15.75" customHeight="1">
      <c r="A34" s="108" t="s">
        <v>10</v>
      </c>
      <c r="B34" s="114" t="s">
        <v>222</v>
      </c>
      <c r="C34" s="114">
        <f t="shared" si="0"/>
        <v>2</v>
      </c>
      <c r="D34" s="114"/>
      <c r="E34" s="115">
        <f t="shared" si="1"/>
        <v>2</v>
      </c>
      <c r="F34" s="117" t="s">
        <v>722</v>
      </c>
      <c r="G34" s="107">
        <v>42607</v>
      </c>
      <c r="H34" s="107">
        <v>42247</v>
      </c>
      <c r="I34" s="131" t="s">
        <v>723</v>
      </c>
      <c r="J34" s="131" t="s">
        <v>553</v>
      </c>
      <c r="K34" s="131" t="s">
        <v>553</v>
      </c>
      <c r="L34" s="131">
        <v>1472</v>
      </c>
      <c r="M34" s="143" t="s">
        <v>281</v>
      </c>
      <c r="N34" s="108"/>
      <c r="O34" s="144" t="s">
        <v>175</v>
      </c>
      <c r="P34" s="141" t="s">
        <v>724</v>
      </c>
      <c r="Q34" s="141"/>
      <c r="R34" s="99"/>
    </row>
    <row r="35" spans="1:18" s="6" customFormat="1" ht="15.75" customHeight="1">
      <c r="A35" s="108" t="s">
        <v>11</v>
      </c>
      <c r="B35" s="114" t="s">
        <v>280</v>
      </c>
      <c r="C35" s="114">
        <f t="shared" si="0"/>
        <v>0</v>
      </c>
      <c r="D35" s="114"/>
      <c r="E35" s="115">
        <f t="shared" si="1"/>
        <v>0</v>
      </c>
      <c r="F35" s="132"/>
      <c r="G35" s="114"/>
      <c r="H35" s="114"/>
      <c r="I35" s="114"/>
      <c r="J35" s="114"/>
      <c r="K35" s="114"/>
      <c r="L35" s="114"/>
      <c r="M35" s="113"/>
      <c r="N35" s="113"/>
      <c r="O35" s="141" t="s">
        <v>308</v>
      </c>
      <c r="P35" s="141"/>
      <c r="Q35" s="141"/>
      <c r="R35" s="100"/>
    </row>
    <row r="36" spans="1:18" s="6" customFormat="1" ht="15.75" customHeight="1">
      <c r="A36" s="108" t="s">
        <v>12</v>
      </c>
      <c r="B36" s="114" t="s">
        <v>280</v>
      </c>
      <c r="C36" s="114">
        <f t="shared" si="0"/>
        <v>0</v>
      </c>
      <c r="D36" s="114"/>
      <c r="E36" s="115">
        <f t="shared" si="1"/>
        <v>0</v>
      </c>
      <c r="F36" s="116"/>
      <c r="G36" s="114"/>
      <c r="H36" s="114"/>
      <c r="I36" s="114"/>
      <c r="J36" s="114"/>
      <c r="K36" s="114"/>
      <c r="L36" s="114"/>
      <c r="M36" s="142" t="s">
        <v>588</v>
      </c>
      <c r="N36" s="113"/>
      <c r="O36" s="141" t="s">
        <v>725</v>
      </c>
      <c r="P36" s="141"/>
      <c r="Q36" s="141"/>
      <c r="R36" s="100"/>
    </row>
    <row r="37" spans="1:18" s="6" customFormat="1" ht="15.75" customHeight="1">
      <c r="A37" s="108" t="s">
        <v>13</v>
      </c>
      <c r="B37" s="114" t="s">
        <v>287</v>
      </c>
      <c r="C37" s="114">
        <f t="shared" si="0"/>
        <v>0</v>
      </c>
      <c r="D37" s="114"/>
      <c r="E37" s="115">
        <f t="shared" si="1"/>
        <v>0</v>
      </c>
      <c r="F37" s="116" t="s">
        <v>726</v>
      </c>
      <c r="G37" s="114" t="s">
        <v>557</v>
      </c>
      <c r="H37" s="114" t="s">
        <v>557</v>
      </c>
      <c r="I37" s="114" t="s">
        <v>805</v>
      </c>
      <c r="J37" s="114" t="s">
        <v>553</v>
      </c>
      <c r="K37" s="114" t="s">
        <v>553</v>
      </c>
      <c r="L37" s="114">
        <v>156</v>
      </c>
      <c r="M37" s="142" t="s">
        <v>289</v>
      </c>
      <c r="N37" s="113" t="s">
        <v>890</v>
      </c>
      <c r="O37" s="141" t="s">
        <v>289</v>
      </c>
      <c r="P37" s="141"/>
      <c r="Q37" s="141"/>
      <c r="R37" s="100"/>
    </row>
    <row r="38" spans="1:18" s="7" customFormat="1" ht="15.75" customHeight="1">
      <c r="A38" s="108" t="s">
        <v>14</v>
      </c>
      <c r="B38" s="114" t="s">
        <v>222</v>
      </c>
      <c r="C38" s="114">
        <f t="shared" si="0"/>
        <v>2</v>
      </c>
      <c r="D38" s="114"/>
      <c r="E38" s="115">
        <f t="shared" si="1"/>
        <v>2</v>
      </c>
      <c r="F38" s="116" t="s">
        <v>727</v>
      </c>
      <c r="G38" s="111">
        <v>42607</v>
      </c>
      <c r="H38" s="111">
        <v>42643</v>
      </c>
      <c r="I38" s="114" t="s">
        <v>723</v>
      </c>
      <c r="J38" s="114" t="s">
        <v>553</v>
      </c>
      <c r="K38" s="114" t="s">
        <v>553</v>
      </c>
      <c r="L38" s="114">
        <v>432</v>
      </c>
      <c r="M38" s="142" t="s">
        <v>728</v>
      </c>
      <c r="N38" s="113"/>
      <c r="O38" s="141" t="s">
        <v>176</v>
      </c>
      <c r="P38" s="141"/>
      <c r="Q38" s="141"/>
      <c r="R38" s="101"/>
    </row>
    <row r="39" spans="1:18" s="7" customFormat="1" ht="15.75" customHeight="1">
      <c r="A39" s="108" t="s">
        <v>15</v>
      </c>
      <c r="B39" s="114" t="s">
        <v>222</v>
      </c>
      <c r="C39" s="114">
        <f t="shared" si="0"/>
        <v>2</v>
      </c>
      <c r="D39" s="114"/>
      <c r="E39" s="115">
        <f t="shared" si="1"/>
        <v>2</v>
      </c>
      <c r="F39" s="117" t="s">
        <v>729</v>
      </c>
      <c r="G39" s="107">
        <v>42552</v>
      </c>
      <c r="H39" s="107">
        <v>42643</v>
      </c>
      <c r="I39" s="131" t="s">
        <v>805</v>
      </c>
      <c r="J39" s="131" t="s">
        <v>553</v>
      </c>
      <c r="K39" s="131" t="s">
        <v>553</v>
      </c>
      <c r="L39" s="131">
        <v>459</v>
      </c>
      <c r="M39" s="143" t="s">
        <v>730</v>
      </c>
      <c r="N39" s="108"/>
      <c r="O39" s="141" t="s">
        <v>579</v>
      </c>
      <c r="P39" s="141" t="s">
        <v>290</v>
      </c>
      <c r="Q39" s="141"/>
      <c r="R39" s="101"/>
    </row>
    <row r="40" spans="1:18" s="6" customFormat="1" ht="15.75" customHeight="1">
      <c r="A40" s="108" t="s">
        <v>16</v>
      </c>
      <c r="B40" s="114" t="s">
        <v>222</v>
      </c>
      <c r="C40" s="114">
        <f t="shared" si="0"/>
        <v>2</v>
      </c>
      <c r="D40" s="114"/>
      <c r="E40" s="115">
        <f t="shared" si="1"/>
        <v>2</v>
      </c>
      <c r="F40" s="116" t="s">
        <v>731</v>
      </c>
      <c r="G40" s="111">
        <v>42587</v>
      </c>
      <c r="H40" s="111">
        <v>42643</v>
      </c>
      <c r="I40" s="114" t="s">
        <v>723</v>
      </c>
      <c r="J40" s="114" t="s">
        <v>553</v>
      </c>
      <c r="K40" s="114" t="s">
        <v>553</v>
      </c>
      <c r="L40" s="114">
        <v>690</v>
      </c>
      <c r="M40" s="142" t="s">
        <v>732</v>
      </c>
      <c r="N40" s="113"/>
      <c r="O40" s="144" t="s">
        <v>329</v>
      </c>
      <c r="P40" s="141" t="s">
        <v>224</v>
      </c>
      <c r="Q40" s="141"/>
      <c r="R40" s="100"/>
    </row>
    <row r="41" spans="1:18" ht="15.75" customHeight="1">
      <c r="A41" s="108" t="s">
        <v>17</v>
      </c>
      <c r="B41" s="114" t="s">
        <v>280</v>
      </c>
      <c r="C41" s="114">
        <f t="shared" si="0"/>
        <v>0</v>
      </c>
      <c r="D41" s="114"/>
      <c r="E41" s="115">
        <f t="shared" si="1"/>
        <v>0</v>
      </c>
      <c r="F41" s="116"/>
      <c r="G41" s="114"/>
      <c r="H41" s="114"/>
      <c r="I41" s="114"/>
      <c r="J41" s="114"/>
      <c r="K41" s="114"/>
      <c r="L41" s="114"/>
      <c r="M41" s="155"/>
      <c r="N41" s="113"/>
      <c r="O41" s="141" t="s">
        <v>177</v>
      </c>
      <c r="P41" s="141"/>
      <c r="Q41" s="141"/>
      <c r="R41" s="99"/>
    </row>
    <row r="42" spans="1:17" s="100" customFormat="1" ht="15.75" customHeight="1">
      <c r="A42" s="113" t="s">
        <v>18</v>
      </c>
      <c r="B42" s="131" t="s">
        <v>287</v>
      </c>
      <c r="C42" s="114">
        <f t="shared" si="0"/>
        <v>0</v>
      </c>
      <c r="D42" s="114"/>
      <c r="E42" s="115">
        <f t="shared" si="1"/>
        <v>0</v>
      </c>
      <c r="F42" s="116" t="s">
        <v>892</v>
      </c>
      <c r="G42" s="111">
        <v>42598</v>
      </c>
      <c r="H42" s="111">
        <v>42643</v>
      </c>
      <c r="I42" s="114" t="s">
        <v>723</v>
      </c>
      <c r="J42" s="111" t="s">
        <v>553</v>
      </c>
      <c r="K42" s="114" t="s">
        <v>553</v>
      </c>
      <c r="L42" s="114">
        <v>875</v>
      </c>
      <c r="M42" s="142" t="s">
        <v>891</v>
      </c>
      <c r="N42" s="113" t="s">
        <v>957</v>
      </c>
      <c r="O42" s="141" t="s">
        <v>123</v>
      </c>
      <c r="P42" s="141" t="s">
        <v>101</v>
      </c>
      <c r="Q42" s="141"/>
    </row>
    <row r="43" spans="1:18" s="8" customFormat="1" ht="15.75" customHeight="1">
      <c r="A43" s="112" t="s">
        <v>19</v>
      </c>
      <c r="B43" s="120"/>
      <c r="C43" s="118"/>
      <c r="D43" s="118"/>
      <c r="E43" s="110"/>
      <c r="F43" s="119"/>
      <c r="G43" s="120"/>
      <c r="H43" s="120"/>
      <c r="I43" s="120"/>
      <c r="J43" s="120"/>
      <c r="K43" s="120"/>
      <c r="L43" s="120"/>
      <c r="M43" s="112"/>
      <c r="N43" s="112"/>
      <c r="O43" s="109"/>
      <c r="P43" s="109"/>
      <c r="Q43" s="109"/>
      <c r="R43" s="102"/>
    </row>
    <row r="44" spans="1:18" s="6" customFormat="1" ht="15.75" customHeight="1">
      <c r="A44" s="108" t="s">
        <v>20</v>
      </c>
      <c r="B44" s="114" t="s">
        <v>534</v>
      </c>
      <c r="C44" s="114">
        <f aca="true" t="shared" si="2" ref="C44:C54">IF(B44=$B$20,2,IF(B44=$B$21,1,0))</f>
        <v>1</v>
      </c>
      <c r="D44" s="114"/>
      <c r="E44" s="115">
        <f aca="true" t="shared" si="3" ref="E44:E54">C44*(1-D44)</f>
        <v>1</v>
      </c>
      <c r="F44" s="117" t="s">
        <v>733</v>
      </c>
      <c r="G44" s="107">
        <v>42570</v>
      </c>
      <c r="H44" s="107">
        <v>42644</v>
      </c>
      <c r="I44" s="131" t="s">
        <v>723</v>
      </c>
      <c r="J44" s="131" t="s">
        <v>553</v>
      </c>
      <c r="K44" s="131" t="s">
        <v>553</v>
      </c>
      <c r="L44" s="131">
        <v>127</v>
      </c>
      <c r="M44" s="143" t="s">
        <v>734</v>
      </c>
      <c r="N44" s="108"/>
      <c r="O44" s="141" t="s">
        <v>225</v>
      </c>
      <c r="P44" s="141"/>
      <c r="Q44" s="141"/>
      <c r="R44" s="100"/>
    </row>
    <row r="45" spans="1:18" ht="15.75" customHeight="1">
      <c r="A45" s="108" t="s">
        <v>21</v>
      </c>
      <c r="B45" s="114" t="s">
        <v>534</v>
      </c>
      <c r="C45" s="114">
        <f t="shared" si="2"/>
        <v>1</v>
      </c>
      <c r="D45" s="114"/>
      <c r="E45" s="115">
        <f t="shared" si="3"/>
        <v>1</v>
      </c>
      <c r="F45" s="116" t="s">
        <v>735</v>
      </c>
      <c r="G45" s="111">
        <v>42563</v>
      </c>
      <c r="H45" s="111">
        <v>42633</v>
      </c>
      <c r="I45" s="111" t="s">
        <v>723</v>
      </c>
      <c r="J45" s="111" t="s">
        <v>553</v>
      </c>
      <c r="K45" s="114" t="s">
        <v>553</v>
      </c>
      <c r="L45" s="114">
        <v>120</v>
      </c>
      <c r="M45" s="142" t="s">
        <v>226</v>
      </c>
      <c r="N45" s="113"/>
      <c r="O45" s="141" t="s">
        <v>736</v>
      </c>
      <c r="P45" s="141"/>
      <c r="Q45" s="141" t="s">
        <v>157</v>
      </c>
      <c r="R45" s="99"/>
    </row>
    <row r="46" spans="1:18" ht="15.75" customHeight="1">
      <c r="A46" s="113" t="s">
        <v>22</v>
      </c>
      <c r="B46" s="114" t="s">
        <v>280</v>
      </c>
      <c r="C46" s="114">
        <f t="shared" si="2"/>
        <v>0</v>
      </c>
      <c r="D46" s="114"/>
      <c r="E46" s="115">
        <f t="shared" si="3"/>
        <v>0</v>
      </c>
      <c r="F46" s="116"/>
      <c r="G46" s="114"/>
      <c r="H46" s="114"/>
      <c r="I46" s="114"/>
      <c r="J46" s="114"/>
      <c r="K46" s="114"/>
      <c r="L46" s="114"/>
      <c r="M46" s="113"/>
      <c r="N46" s="113"/>
      <c r="O46" s="141" t="s">
        <v>227</v>
      </c>
      <c r="P46" s="141"/>
      <c r="Q46" s="141"/>
      <c r="R46" s="99"/>
    </row>
    <row r="47" spans="1:18" ht="15.75" customHeight="1">
      <c r="A47" s="108" t="s">
        <v>23</v>
      </c>
      <c r="B47" s="131" t="s">
        <v>534</v>
      </c>
      <c r="C47" s="114">
        <f t="shared" si="2"/>
        <v>1</v>
      </c>
      <c r="D47" s="114"/>
      <c r="E47" s="115">
        <f t="shared" si="3"/>
        <v>1</v>
      </c>
      <c r="F47" s="116" t="s">
        <v>737</v>
      </c>
      <c r="G47" s="111">
        <v>42573</v>
      </c>
      <c r="H47" s="111">
        <v>42642</v>
      </c>
      <c r="I47" s="114" t="s">
        <v>723</v>
      </c>
      <c r="J47" s="114" t="s">
        <v>553</v>
      </c>
      <c r="K47" s="114" t="s">
        <v>553</v>
      </c>
      <c r="L47" s="114">
        <v>216</v>
      </c>
      <c r="M47" s="142" t="s">
        <v>895</v>
      </c>
      <c r="N47" s="113"/>
      <c r="O47" s="140" t="s">
        <v>110</v>
      </c>
      <c r="P47" s="140"/>
      <c r="Q47" s="140"/>
      <c r="R47" s="99"/>
    </row>
    <row r="48" spans="1:18" ht="15.75" customHeight="1">
      <c r="A48" s="113" t="s">
        <v>24</v>
      </c>
      <c r="B48" s="114" t="s">
        <v>287</v>
      </c>
      <c r="C48" s="114">
        <f t="shared" si="2"/>
        <v>0</v>
      </c>
      <c r="D48" s="114"/>
      <c r="E48" s="115">
        <f t="shared" si="3"/>
        <v>0</v>
      </c>
      <c r="F48" s="116" t="s">
        <v>894</v>
      </c>
      <c r="G48" s="114" t="s">
        <v>557</v>
      </c>
      <c r="H48" s="114" t="s">
        <v>557</v>
      </c>
      <c r="I48" s="114" t="s">
        <v>805</v>
      </c>
      <c r="J48" s="114" t="s">
        <v>553</v>
      </c>
      <c r="K48" s="114" t="s">
        <v>553</v>
      </c>
      <c r="L48" s="114"/>
      <c r="M48" s="142" t="s">
        <v>255</v>
      </c>
      <c r="N48" s="113" t="s">
        <v>896</v>
      </c>
      <c r="O48" s="141" t="s">
        <v>126</v>
      </c>
      <c r="P48" s="141"/>
      <c r="Q48" s="141"/>
      <c r="R48" s="99"/>
    </row>
    <row r="49" spans="1:17" s="100" customFormat="1" ht="15.75" customHeight="1">
      <c r="A49" s="108" t="s">
        <v>25</v>
      </c>
      <c r="B49" s="131" t="s">
        <v>222</v>
      </c>
      <c r="C49" s="114">
        <f t="shared" si="2"/>
        <v>2</v>
      </c>
      <c r="D49" s="114"/>
      <c r="E49" s="115">
        <f t="shared" si="3"/>
        <v>2</v>
      </c>
      <c r="F49" s="116" t="s">
        <v>738</v>
      </c>
      <c r="G49" s="111">
        <v>42625</v>
      </c>
      <c r="H49" s="111">
        <v>42639</v>
      </c>
      <c r="I49" s="114" t="s">
        <v>723</v>
      </c>
      <c r="J49" s="114" t="s">
        <v>553</v>
      </c>
      <c r="K49" s="114" t="s">
        <v>553</v>
      </c>
      <c r="L49" s="114">
        <f>207+218</f>
        <v>425</v>
      </c>
      <c r="M49" s="142" t="s">
        <v>897</v>
      </c>
      <c r="N49" s="113" t="s">
        <v>898</v>
      </c>
      <c r="O49" s="141" t="s">
        <v>179</v>
      </c>
      <c r="P49" s="141" t="s">
        <v>228</v>
      </c>
      <c r="Q49" s="141"/>
    </row>
    <row r="50" spans="1:18" ht="15.75" customHeight="1">
      <c r="A50" s="108" t="s">
        <v>26</v>
      </c>
      <c r="B50" s="114" t="s">
        <v>222</v>
      </c>
      <c r="C50" s="114">
        <f t="shared" si="2"/>
        <v>2</v>
      </c>
      <c r="D50" s="114"/>
      <c r="E50" s="115">
        <f t="shared" si="3"/>
        <v>2</v>
      </c>
      <c r="F50" s="117" t="s">
        <v>739</v>
      </c>
      <c r="G50" s="107">
        <v>42552</v>
      </c>
      <c r="H50" s="107">
        <v>42643</v>
      </c>
      <c r="I50" s="107" t="s">
        <v>723</v>
      </c>
      <c r="J50" s="107" t="s">
        <v>553</v>
      </c>
      <c r="K50" s="131" t="s">
        <v>553</v>
      </c>
      <c r="L50" s="131">
        <v>432</v>
      </c>
      <c r="M50" s="143" t="s">
        <v>740</v>
      </c>
      <c r="N50" s="108"/>
      <c r="O50" s="141" t="s">
        <v>331</v>
      </c>
      <c r="P50" s="141" t="s">
        <v>330</v>
      </c>
      <c r="Q50" s="141" t="s">
        <v>229</v>
      </c>
      <c r="R50" s="99"/>
    </row>
    <row r="51" spans="1:18" ht="15.75" customHeight="1">
      <c r="A51" s="108" t="s">
        <v>27</v>
      </c>
      <c r="B51" s="131" t="s">
        <v>222</v>
      </c>
      <c r="C51" s="114">
        <f t="shared" si="2"/>
        <v>2</v>
      </c>
      <c r="D51" s="131"/>
      <c r="E51" s="105">
        <f t="shared" si="3"/>
        <v>2</v>
      </c>
      <c r="F51" s="117" t="s">
        <v>741</v>
      </c>
      <c r="G51" s="107">
        <v>42552</v>
      </c>
      <c r="H51" s="107">
        <v>42643</v>
      </c>
      <c r="I51" s="107" t="s">
        <v>723</v>
      </c>
      <c r="J51" s="107" t="s">
        <v>553</v>
      </c>
      <c r="K51" s="131" t="s">
        <v>553</v>
      </c>
      <c r="L51" s="131">
        <v>516</v>
      </c>
      <c r="M51" s="143" t="s">
        <v>742</v>
      </c>
      <c r="N51" s="108"/>
      <c r="O51" s="145" t="s">
        <v>170</v>
      </c>
      <c r="P51" s="141" t="s">
        <v>743</v>
      </c>
      <c r="Q51" s="141"/>
      <c r="R51" s="99"/>
    </row>
    <row r="52" spans="1:18" ht="15.75" customHeight="1">
      <c r="A52" s="113" t="s">
        <v>28</v>
      </c>
      <c r="B52" s="114" t="s">
        <v>280</v>
      </c>
      <c r="C52" s="114">
        <f t="shared" si="2"/>
        <v>0</v>
      </c>
      <c r="D52" s="114"/>
      <c r="E52" s="115">
        <f t="shared" si="3"/>
        <v>0</v>
      </c>
      <c r="F52" s="116"/>
      <c r="G52" s="107"/>
      <c r="H52" s="107"/>
      <c r="I52" s="114"/>
      <c r="J52" s="114"/>
      <c r="K52" s="114"/>
      <c r="L52" s="114"/>
      <c r="M52" s="113"/>
      <c r="N52" s="113"/>
      <c r="O52" s="141" t="s">
        <v>230</v>
      </c>
      <c r="P52" s="141"/>
      <c r="Q52" s="141"/>
      <c r="R52" s="99"/>
    </row>
    <row r="53" spans="1:18" ht="15.75" customHeight="1">
      <c r="A53" s="113" t="s">
        <v>29</v>
      </c>
      <c r="B53" s="114" t="s">
        <v>222</v>
      </c>
      <c r="C53" s="114">
        <f t="shared" si="2"/>
        <v>2</v>
      </c>
      <c r="D53" s="114"/>
      <c r="E53" s="115">
        <f t="shared" si="3"/>
        <v>2</v>
      </c>
      <c r="F53" s="116" t="s">
        <v>744</v>
      </c>
      <c r="G53" s="107">
        <v>42552</v>
      </c>
      <c r="H53" s="107">
        <v>42643</v>
      </c>
      <c r="I53" s="107" t="s">
        <v>723</v>
      </c>
      <c r="J53" s="107" t="s">
        <v>553</v>
      </c>
      <c r="K53" s="114" t="s">
        <v>553</v>
      </c>
      <c r="L53" s="114">
        <v>680</v>
      </c>
      <c r="M53" s="142" t="s">
        <v>745</v>
      </c>
      <c r="N53" s="113"/>
      <c r="O53" s="141" t="s">
        <v>129</v>
      </c>
      <c r="P53" s="141"/>
      <c r="Q53" s="141"/>
      <c r="R53" s="99"/>
    </row>
    <row r="54" spans="1:18" ht="15.75" customHeight="1">
      <c r="A54" s="108" t="s">
        <v>30</v>
      </c>
      <c r="B54" s="131" t="s">
        <v>280</v>
      </c>
      <c r="C54" s="114">
        <f t="shared" si="2"/>
        <v>0</v>
      </c>
      <c r="D54" s="114"/>
      <c r="E54" s="115">
        <f t="shared" si="3"/>
        <v>0</v>
      </c>
      <c r="F54" s="117"/>
      <c r="G54" s="107"/>
      <c r="H54" s="107"/>
      <c r="I54" s="131"/>
      <c r="J54" s="131"/>
      <c r="K54" s="138"/>
      <c r="L54" s="131"/>
      <c r="M54" s="108"/>
      <c r="N54" s="108"/>
      <c r="O54" s="141" t="s">
        <v>332</v>
      </c>
      <c r="P54" s="141"/>
      <c r="Q54" s="141" t="s">
        <v>574</v>
      </c>
      <c r="R54" s="99"/>
    </row>
    <row r="55" spans="1:18" s="8" customFormat="1" ht="15.75" customHeight="1">
      <c r="A55" s="112" t="s">
        <v>31</v>
      </c>
      <c r="B55" s="120"/>
      <c r="C55" s="118"/>
      <c r="D55" s="118"/>
      <c r="E55" s="110"/>
      <c r="F55" s="119"/>
      <c r="G55" s="120"/>
      <c r="H55" s="120"/>
      <c r="I55" s="120"/>
      <c r="J55" s="120"/>
      <c r="K55" s="120"/>
      <c r="L55" s="120"/>
      <c r="M55" s="112"/>
      <c r="N55" s="112"/>
      <c r="O55" s="109"/>
      <c r="P55" s="109"/>
      <c r="Q55" s="109"/>
      <c r="R55" s="102"/>
    </row>
    <row r="56" spans="1:18" s="7" customFormat="1" ht="15.75" customHeight="1">
      <c r="A56" s="108" t="s">
        <v>32</v>
      </c>
      <c r="B56" s="131" t="s">
        <v>222</v>
      </c>
      <c r="C56" s="114">
        <f aca="true" t="shared" si="4" ref="C56:C62">IF(B56=$B$20,2,IF(B56=$B$21,1,0))</f>
        <v>2</v>
      </c>
      <c r="D56" s="131"/>
      <c r="E56" s="115">
        <f aca="true" t="shared" si="5" ref="E56:E62">C56*(1-D56)</f>
        <v>2</v>
      </c>
      <c r="F56" s="127" t="s">
        <v>899</v>
      </c>
      <c r="G56" s="107">
        <v>42606</v>
      </c>
      <c r="H56" s="107">
        <v>42633</v>
      </c>
      <c r="I56" s="107" t="s">
        <v>723</v>
      </c>
      <c r="J56" s="107" t="s">
        <v>553</v>
      </c>
      <c r="K56" s="131" t="s">
        <v>553</v>
      </c>
      <c r="L56" s="131">
        <v>441</v>
      </c>
      <c r="M56" s="143" t="s">
        <v>746</v>
      </c>
      <c r="N56" s="108"/>
      <c r="O56" s="141" t="s">
        <v>450</v>
      </c>
      <c r="P56" s="141"/>
      <c r="Q56" s="141"/>
      <c r="R56" s="101"/>
    </row>
    <row r="57" spans="1:18" s="7" customFormat="1" ht="15.75" customHeight="1">
      <c r="A57" s="108" t="s">
        <v>33</v>
      </c>
      <c r="B57" s="114" t="s">
        <v>280</v>
      </c>
      <c r="C57" s="114">
        <f t="shared" si="4"/>
        <v>0</v>
      </c>
      <c r="D57" s="114"/>
      <c r="E57" s="115">
        <f t="shared" si="5"/>
        <v>0</v>
      </c>
      <c r="F57" s="128"/>
      <c r="G57" s="114"/>
      <c r="H57" s="114"/>
      <c r="I57" s="114"/>
      <c r="J57" s="114"/>
      <c r="K57" s="114"/>
      <c r="L57" s="114"/>
      <c r="M57" s="113"/>
      <c r="N57" s="113"/>
      <c r="O57" s="141" t="s">
        <v>107</v>
      </c>
      <c r="P57" s="141"/>
      <c r="Q57" s="141"/>
      <c r="R57" s="101"/>
    </row>
    <row r="58" spans="1:18" s="7" customFormat="1" ht="15.75" customHeight="1">
      <c r="A58" s="108" t="s">
        <v>92</v>
      </c>
      <c r="B58" s="131" t="s">
        <v>287</v>
      </c>
      <c r="C58" s="114">
        <f>IF(B58=$B$20,2,IF(B58=$B$21,1,0))</f>
        <v>0</v>
      </c>
      <c r="D58" s="138"/>
      <c r="E58" s="115">
        <f>C58*(1-D58)</f>
        <v>0</v>
      </c>
      <c r="F58" s="116" t="s">
        <v>900</v>
      </c>
      <c r="G58" s="138" t="s">
        <v>557</v>
      </c>
      <c r="H58" s="106" t="s">
        <v>557</v>
      </c>
      <c r="I58" s="106"/>
      <c r="J58" s="106" t="s">
        <v>557</v>
      </c>
      <c r="K58" s="114" t="s">
        <v>901</v>
      </c>
      <c r="L58" s="150"/>
      <c r="M58" s="140" t="s">
        <v>590</v>
      </c>
      <c r="N58" s="113" t="s">
        <v>921</v>
      </c>
      <c r="O58" s="144" t="s">
        <v>747</v>
      </c>
      <c r="P58" s="144"/>
      <c r="Q58" s="144"/>
      <c r="R58" s="101"/>
    </row>
    <row r="59" spans="1:18" ht="15.75" customHeight="1">
      <c r="A59" s="108" t="s">
        <v>34</v>
      </c>
      <c r="B59" s="131" t="s">
        <v>222</v>
      </c>
      <c r="C59" s="114">
        <f t="shared" si="4"/>
        <v>2</v>
      </c>
      <c r="D59" s="131"/>
      <c r="E59" s="105">
        <f t="shared" si="5"/>
        <v>2</v>
      </c>
      <c r="F59" s="127" t="s">
        <v>807</v>
      </c>
      <c r="G59" s="107">
        <v>42633</v>
      </c>
      <c r="H59" s="107">
        <v>42642</v>
      </c>
      <c r="I59" s="131" t="s">
        <v>723</v>
      </c>
      <c r="J59" s="131" t="s">
        <v>553</v>
      </c>
      <c r="K59" s="131" t="s">
        <v>553</v>
      </c>
      <c r="L59" s="131">
        <v>426</v>
      </c>
      <c r="M59" s="143" t="s">
        <v>806</v>
      </c>
      <c r="N59" s="108"/>
      <c r="O59" s="141" t="s">
        <v>408</v>
      </c>
      <c r="P59" s="141"/>
      <c r="Q59" s="141"/>
      <c r="R59" s="99"/>
    </row>
    <row r="60" spans="1:18" s="6" customFormat="1" ht="15.75" customHeight="1">
      <c r="A60" s="108" t="s">
        <v>35</v>
      </c>
      <c r="B60" s="114" t="s">
        <v>280</v>
      </c>
      <c r="C60" s="114">
        <f t="shared" si="4"/>
        <v>0</v>
      </c>
      <c r="D60" s="131"/>
      <c r="E60" s="115">
        <f t="shared" si="5"/>
        <v>0</v>
      </c>
      <c r="F60" s="128"/>
      <c r="G60" s="131"/>
      <c r="H60" s="131"/>
      <c r="I60" s="131"/>
      <c r="J60" s="131"/>
      <c r="K60" s="131"/>
      <c r="L60" s="131"/>
      <c r="M60" s="108"/>
      <c r="N60" s="108"/>
      <c r="O60" s="141" t="s">
        <v>748</v>
      </c>
      <c r="P60" s="141"/>
      <c r="Q60" s="141"/>
      <c r="R60" s="100"/>
    </row>
    <row r="61" spans="1:18" s="7" customFormat="1" ht="15.75" customHeight="1">
      <c r="A61" s="108" t="s">
        <v>36</v>
      </c>
      <c r="B61" s="114" t="s">
        <v>222</v>
      </c>
      <c r="C61" s="114">
        <f t="shared" si="4"/>
        <v>2</v>
      </c>
      <c r="D61" s="114"/>
      <c r="E61" s="115">
        <f t="shared" si="5"/>
        <v>2</v>
      </c>
      <c r="F61" s="128" t="s">
        <v>749</v>
      </c>
      <c r="G61" s="111">
        <v>42583</v>
      </c>
      <c r="H61" s="111">
        <v>42642</v>
      </c>
      <c r="I61" s="111" t="s">
        <v>723</v>
      </c>
      <c r="J61" s="111" t="s">
        <v>553</v>
      </c>
      <c r="K61" s="114" t="s">
        <v>553</v>
      </c>
      <c r="L61" s="114">
        <v>495</v>
      </c>
      <c r="M61" s="142" t="s">
        <v>750</v>
      </c>
      <c r="N61" s="113"/>
      <c r="O61" s="145" t="s">
        <v>512</v>
      </c>
      <c r="P61" s="145"/>
      <c r="Q61" s="145"/>
      <c r="R61" s="101"/>
    </row>
    <row r="62" spans="1:17" s="139" customFormat="1" ht="15.75" customHeight="1">
      <c r="A62" s="108" t="s">
        <v>37</v>
      </c>
      <c r="B62" s="114" t="s">
        <v>534</v>
      </c>
      <c r="C62" s="114">
        <f t="shared" si="4"/>
        <v>1</v>
      </c>
      <c r="D62" s="114"/>
      <c r="E62" s="115">
        <f t="shared" si="5"/>
        <v>1</v>
      </c>
      <c r="F62" s="128" t="s">
        <v>751</v>
      </c>
      <c r="G62" s="111">
        <v>42555</v>
      </c>
      <c r="H62" s="111">
        <v>42638</v>
      </c>
      <c r="I62" s="114" t="s">
        <v>723</v>
      </c>
      <c r="J62" s="114" t="s">
        <v>553</v>
      </c>
      <c r="K62" s="114" t="s">
        <v>553</v>
      </c>
      <c r="L62" s="114">
        <v>176</v>
      </c>
      <c r="M62" s="142" t="s">
        <v>902</v>
      </c>
      <c r="N62" s="113"/>
      <c r="O62" s="143" t="s">
        <v>111</v>
      </c>
      <c r="P62" s="143"/>
      <c r="Q62" s="143"/>
    </row>
    <row r="63" spans="1:18" s="7" customFormat="1" ht="15.75" customHeight="1">
      <c r="A63" s="108" t="s">
        <v>93</v>
      </c>
      <c r="B63" s="114" t="s">
        <v>534</v>
      </c>
      <c r="C63" s="114">
        <f>IF(B63=$B$20,2,IF(B63=$B$21,1,0))</f>
        <v>1</v>
      </c>
      <c r="D63" s="138"/>
      <c r="E63" s="115">
        <f>C63*(1-D63)</f>
        <v>1</v>
      </c>
      <c r="F63" s="116" t="s">
        <v>752</v>
      </c>
      <c r="G63" s="106">
        <v>42615</v>
      </c>
      <c r="H63" s="106">
        <v>42643</v>
      </c>
      <c r="I63" s="138" t="s">
        <v>723</v>
      </c>
      <c r="J63" s="138" t="s">
        <v>553</v>
      </c>
      <c r="K63" s="138" t="s">
        <v>553</v>
      </c>
      <c r="L63" s="138">
        <v>131</v>
      </c>
      <c r="M63" s="140" t="s">
        <v>808</v>
      </c>
      <c r="N63" s="122" t="s">
        <v>903</v>
      </c>
      <c r="O63" s="144" t="s">
        <v>169</v>
      </c>
      <c r="P63" s="144" t="s">
        <v>414</v>
      </c>
      <c r="Q63" s="144"/>
      <c r="R63" s="101"/>
    </row>
    <row r="64" spans="1:18" s="8" customFormat="1" ht="15.75" customHeight="1">
      <c r="A64" s="112" t="s">
        <v>38</v>
      </c>
      <c r="B64" s="120"/>
      <c r="C64" s="118"/>
      <c r="D64" s="118"/>
      <c r="E64" s="110"/>
      <c r="F64" s="119"/>
      <c r="G64" s="133"/>
      <c r="H64" s="120"/>
      <c r="I64" s="120"/>
      <c r="J64" s="120"/>
      <c r="K64" s="120"/>
      <c r="L64" s="120"/>
      <c r="M64" s="112"/>
      <c r="N64" s="112"/>
      <c r="O64" s="109"/>
      <c r="P64" s="109"/>
      <c r="Q64" s="109"/>
      <c r="R64" s="102"/>
    </row>
    <row r="65" spans="1:18" s="7" customFormat="1" ht="15.75" customHeight="1">
      <c r="A65" s="108" t="s">
        <v>39</v>
      </c>
      <c r="B65" s="114" t="s">
        <v>280</v>
      </c>
      <c r="C65" s="114">
        <f aca="true" t="shared" si="6" ref="C65:C71">IF(B65=$B$20,2,IF(B65=$B$21,1,0))</f>
        <v>0</v>
      </c>
      <c r="D65" s="114"/>
      <c r="E65" s="115">
        <f aca="true" t="shared" si="7" ref="E65:E71">C65*(1-D65)</f>
        <v>0</v>
      </c>
      <c r="F65" s="116"/>
      <c r="G65" s="111"/>
      <c r="H65" s="111"/>
      <c r="I65" s="114"/>
      <c r="J65" s="114"/>
      <c r="K65" s="114"/>
      <c r="L65" s="114"/>
      <c r="M65" s="113"/>
      <c r="N65" s="113"/>
      <c r="O65" s="141" t="s">
        <v>753</v>
      </c>
      <c r="P65" s="141"/>
      <c r="Q65" s="141" t="s">
        <v>333</v>
      </c>
      <c r="R65" s="101"/>
    </row>
    <row r="66" spans="1:18" s="7" customFormat="1" ht="15.75" customHeight="1">
      <c r="A66" s="108" t="s">
        <v>40</v>
      </c>
      <c r="B66" s="114" t="s">
        <v>280</v>
      </c>
      <c r="C66" s="114">
        <f t="shared" si="6"/>
        <v>0</v>
      </c>
      <c r="D66" s="114"/>
      <c r="E66" s="115">
        <f t="shared" si="7"/>
        <v>0</v>
      </c>
      <c r="F66" s="116"/>
      <c r="G66" s="111"/>
      <c r="H66" s="111"/>
      <c r="I66" s="114"/>
      <c r="J66" s="114"/>
      <c r="K66" s="114"/>
      <c r="L66" s="114"/>
      <c r="M66" s="113"/>
      <c r="N66" s="113"/>
      <c r="O66" s="141" t="s">
        <v>231</v>
      </c>
      <c r="P66" s="141"/>
      <c r="Q66" s="141"/>
      <c r="R66" s="101"/>
    </row>
    <row r="67" spans="1:17" s="102" customFormat="1" ht="15.75" customHeight="1">
      <c r="A67" s="108" t="s">
        <v>41</v>
      </c>
      <c r="B67" s="131" t="s">
        <v>222</v>
      </c>
      <c r="C67" s="131">
        <f t="shared" si="6"/>
        <v>2</v>
      </c>
      <c r="D67" s="131"/>
      <c r="E67" s="105">
        <f t="shared" si="7"/>
        <v>2</v>
      </c>
      <c r="F67" s="117" t="s">
        <v>904</v>
      </c>
      <c r="G67" s="107">
        <v>42557</v>
      </c>
      <c r="H67" s="107">
        <v>42632</v>
      </c>
      <c r="I67" s="107" t="s">
        <v>723</v>
      </c>
      <c r="J67" s="107" t="s">
        <v>557</v>
      </c>
      <c r="K67" s="131">
        <v>573</v>
      </c>
      <c r="L67" s="131"/>
      <c r="M67" s="143" t="s">
        <v>754</v>
      </c>
      <c r="N67" s="108"/>
      <c r="O67" s="145" t="s">
        <v>755</v>
      </c>
      <c r="P67" s="145"/>
      <c r="Q67" s="145"/>
    </row>
    <row r="68" spans="1:18" ht="15.75" customHeight="1">
      <c r="A68" s="108" t="s">
        <v>42</v>
      </c>
      <c r="B68" s="114" t="s">
        <v>287</v>
      </c>
      <c r="C68" s="114">
        <f t="shared" si="6"/>
        <v>0</v>
      </c>
      <c r="D68" s="114"/>
      <c r="E68" s="115">
        <f t="shared" si="7"/>
        <v>0</v>
      </c>
      <c r="F68" s="116" t="s">
        <v>756</v>
      </c>
      <c r="G68" s="111" t="s">
        <v>557</v>
      </c>
      <c r="H68" s="111" t="s">
        <v>557</v>
      </c>
      <c r="I68" s="114" t="s">
        <v>805</v>
      </c>
      <c r="J68" s="114" t="s">
        <v>557</v>
      </c>
      <c r="K68" s="114" t="s">
        <v>557</v>
      </c>
      <c r="L68" s="114" t="s">
        <v>557</v>
      </c>
      <c r="M68" s="142" t="s">
        <v>757</v>
      </c>
      <c r="N68" s="113" t="s">
        <v>905</v>
      </c>
      <c r="O68" s="141" t="s">
        <v>443</v>
      </c>
      <c r="P68" s="141"/>
      <c r="Q68" s="141"/>
      <c r="R68" s="99"/>
    </row>
    <row r="69" spans="1:18" s="7" customFormat="1" ht="15.75" customHeight="1">
      <c r="A69" s="113" t="s">
        <v>90</v>
      </c>
      <c r="B69" s="114" t="s">
        <v>287</v>
      </c>
      <c r="C69" s="114">
        <f t="shared" si="6"/>
        <v>0</v>
      </c>
      <c r="D69" s="114"/>
      <c r="E69" s="115">
        <f t="shared" si="7"/>
        <v>0</v>
      </c>
      <c r="F69" s="116" t="s">
        <v>958</v>
      </c>
      <c r="G69" s="111" t="s">
        <v>557</v>
      </c>
      <c r="H69" s="111" t="s">
        <v>557</v>
      </c>
      <c r="I69" s="114" t="s">
        <v>805</v>
      </c>
      <c r="J69" s="114" t="s">
        <v>553</v>
      </c>
      <c r="K69" s="114" t="s">
        <v>553</v>
      </c>
      <c r="L69" s="114">
        <v>19</v>
      </c>
      <c r="M69" s="142" t="s">
        <v>758</v>
      </c>
      <c r="N69" s="113" t="s">
        <v>1057</v>
      </c>
      <c r="O69" s="141" t="s">
        <v>759</v>
      </c>
      <c r="P69" s="141"/>
      <c r="Q69" s="141"/>
      <c r="R69" s="101"/>
    </row>
    <row r="70" spans="1:18" ht="15.75" customHeight="1">
      <c r="A70" s="108" t="s">
        <v>43</v>
      </c>
      <c r="B70" s="131" t="s">
        <v>287</v>
      </c>
      <c r="C70" s="114">
        <f t="shared" si="6"/>
        <v>0</v>
      </c>
      <c r="D70" s="114"/>
      <c r="E70" s="115">
        <f t="shared" si="7"/>
        <v>0</v>
      </c>
      <c r="F70" s="116" t="s">
        <v>875</v>
      </c>
      <c r="G70" s="111" t="s">
        <v>876</v>
      </c>
      <c r="H70" s="111" t="s">
        <v>877</v>
      </c>
      <c r="I70" s="114" t="s">
        <v>805</v>
      </c>
      <c r="J70" s="114" t="s">
        <v>553</v>
      </c>
      <c r="K70" s="114"/>
      <c r="L70" s="114"/>
      <c r="M70" s="142" t="s">
        <v>873</v>
      </c>
      <c r="N70" s="113" t="s">
        <v>906</v>
      </c>
      <c r="O70" s="140" t="s">
        <v>232</v>
      </c>
      <c r="P70" s="140" t="s">
        <v>874</v>
      </c>
      <c r="Q70" s="140"/>
      <c r="R70" s="99"/>
    </row>
    <row r="71" spans="1:18" ht="15.75" customHeight="1">
      <c r="A71" s="108" t="s">
        <v>44</v>
      </c>
      <c r="B71" s="114" t="s">
        <v>222</v>
      </c>
      <c r="C71" s="114">
        <f t="shared" si="6"/>
        <v>2</v>
      </c>
      <c r="D71" s="114"/>
      <c r="E71" s="115">
        <f t="shared" si="7"/>
        <v>2</v>
      </c>
      <c r="F71" s="116" t="s">
        <v>907</v>
      </c>
      <c r="G71" s="111">
        <v>42557</v>
      </c>
      <c r="H71" s="111">
        <v>42563</v>
      </c>
      <c r="I71" s="114" t="s">
        <v>723</v>
      </c>
      <c r="J71" s="114" t="s">
        <v>553</v>
      </c>
      <c r="K71" s="114" t="s">
        <v>553</v>
      </c>
      <c r="L71" s="114">
        <v>446</v>
      </c>
      <c r="M71" s="142" t="s">
        <v>233</v>
      </c>
      <c r="N71" s="113"/>
      <c r="O71" s="140" t="s">
        <v>334</v>
      </c>
      <c r="P71" s="140" t="s">
        <v>233</v>
      </c>
      <c r="Q71" s="140"/>
      <c r="R71" s="99"/>
    </row>
    <row r="72" spans="1:18" s="8" customFormat="1" ht="15.75" customHeight="1">
      <c r="A72" s="112" t="s">
        <v>45</v>
      </c>
      <c r="B72" s="120"/>
      <c r="C72" s="118"/>
      <c r="D72" s="118"/>
      <c r="E72" s="110"/>
      <c r="F72" s="119"/>
      <c r="G72" s="133"/>
      <c r="H72" s="133"/>
      <c r="I72" s="120"/>
      <c r="J72" s="120"/>
      <c r="K72" s="120"/>
      <c r="L72" s="120"/>
      <c r="M72" s="112"/>
      <c r="N72" s="112"/>
      <c r="O72" s="109"/>
      <c r="P72" s="109"/>
      <c r="Q72" s="109"/>
      <c r="R72" s="102"/>
    </row>
    <row r="73" spans="1:18" s="7" customFormat="1" ht="15" customHeight="1">
      <c r="A73" s="113" t="s">
        <v>46</v>
      </c>
      <c r="B73" s="114" t="s">
        <v>222</v>
      </c>
      <c r="C73" s="114">
        <f aca="true" t="shared" si="8" ref="C73:C86">IF(B73=$B$20,2,IF(B73=$B$21,1,0))</f>
        <v>2</v>
      </c>
      <c r="D73" s="114"/>
      <c r="E73" s="115">
        <f aca="true" t="shared" si="9" ref="E73:E86">C73*(1-D73)</f>
        <v>2</v>
      </c>
      <c r="F73" s="116" t="s">
        <v>908</v>
      </c>
      <c r="G73" s="111">
        <v>42562</v>
      </c>
      <c r="H73" s="111">
        <v>42643</v>
      </c>
      <c r="I73" s="111" t="s">
        <v>723</v>
      </c>
      <c r="J73" s="111" t="s">
        <v>553</v>
      </c>
      <c r="K73" s="114" t="s">
        <v>553</v>
      </c>
      <c r="L73" s="114">
        <v>429</v>
      </c>
      <c r="M73" s="142" t="s">
        <v>760</v>
      </c>
      <c r="N73" s="113"/>
      <c r="O73" s="141" t="s">
        <v>761</v>
      </c>
      <c r="P73" s="141"/>
      <c r="Q73" s="141" t="s">
        <v>335</v>
      </c>
      <c r="R73" s="101"/>
    </row>
    <row r="74" spans="1:18" s="7" customFormat="1" ht="15.75" customHeight="1">
      <c r="A74" s="113" t="s">
        <v>47</v>
      </c>
      <c r="B74" s="114" t="s">
        <v>280</v>
      </c>
      <c r="C74" s="114">
        <f t="shared" si="8"/>
        <v>0</v>
      </c>
      <c r="D74" s="114"/>
      <c r="E74" s="115">
        <f t="shared" si="9"/>
        <v>0</v>
      </c>
      <c r="F74" s="116"/>
      <c r="G74" s="111"/>
      <c r="H74" s="111"/>
      <c r="I74" s="114"/>
      <c r="J74" s="114"/>
      <c r="K74" s="114"/>
      <c r="L74" s="114"/>
      <c r="M74" s="113"/>
      <c r="N74" s="113"/>
      <c r="O74" s="141" t="s">
        <v>108</v>
      </c>
      <c r="P74" s="141"/>
      <c r="Q74" s="141"/>
      <c r="R74" s="101"/>
    </row>
    <row r="75" spans="1:18" s="7" customFormat="1" ht="15.75" customHeight="1">
      <c r="A75" s="113" t="s">
        <v>48</v>
      </c>
      <c r="B75" s="114" t="s">
        <v>280</v>
      </c>
      <c r="C75" s="114">
        <f t="shared" si="8"/>
        <v>0</v>
      </c>
      <c r="D75" s="114"/>
      <c r="E75" s="115">
        <f t="shared" si="9"/>
        <v>0</v>
      </c>
      <c r="F75" s="116"/>
      <c r="G75" s="111"/>
      <c r="H75" s="111"/>
      <c r="I75" s="114"/>
      <c r="J75" s="114"/>
      <c r="K75" s="114"/>
      <c r="L75" s="114"/>
      <c r="M75" s="113"/>
      <c r="N75" s="113"/>
      <c r="O75" s="141" t="s">
        <v>160</v>
      </c>
      <c r="P75" s="141"/>
      <c r="Q75" s="141"/>
      <c r="R75" s="101"/>
    </row>
    <row r="76" spans="1:18" s="7" customFormat="1" ht="15.75" customHeight="1">
      <c r="A76" s="113" t="s">
        <v>49</v>
      </c>
      <c r="B76" s="114" t="s">
        <v>222</v>
      </c>
      <c r="C76" s="114">
        <f t="shared" si="8"/>
        <v>2</v>
      </c>
      <c r="D76" s="114"/>
      <c r="E76" s="115">
        <f t="shared" si="9"/>
        <v>2</v>
      </c>
      <c r="F76" s="116" t="s">
        <v>762</v>
      </c>
      <c r="G76" s="111">
        <v>42552</v>
      </c>
      <c r="H76" s="111">
        <v>42643</v>
      </c>
      <c r="I76" s="114" t="s">
        <v>723</v>
      </c>
      <c r="J76" s="114" t="s">
        <v>553</v>
      </c>
      <c r="K76" s="114" t="s">
        <v>553</v>
      </c>
      <c r="L76" s="114">
        <v>669</v>
      </c>
      <c r="M76" s="142" t="s">
        <v>763</v>
      </c>
      <c r="N76" s="113"/>
      <c r="O76" s="141" t="s">
        <v>171</v>
      </c>
      <c r="P76" s="141"/>
      <c r="Q76" s="141"/>
      <c r="R76" s="101"/>
    </row>
    <row r="77" spans="1:18" ht="15.75" customHeight="1">
      <c r="A77" s="108" t="s">
        <v>50</v>
      </c>
      <c r="B77" s="114" t="s">
        <v>222</v>
      </c>
      <c r="C77" s="114">
        <f t="shared" si="8"/>
        <v>2</v>
      </c>
      <c r="D77" s="114"/>
      <c r="E77" s="115">
        <f t="shared" si="9"/>
        <v>2</v>
      </c>
      <c r="F77" s="117" t="s">
        <v>764</v>
      </c>
      <c r="G77" s="107">
        <v>42612</v>
      </c>
      <c r="H77" s="107">
        <v>42633</v>
      </c>
      <c r="I77" s="107" t="s">
        <v>723</v>
      </c>
      <c r="J77" s="107" t="s">
        <v>553</v>
      </c>
      <c r="K77" s="131" t="s">
        <v>553</v>
      </c>
      <c r="L77" s="131">
        <v>464</v>
      </c>
      <c r="M77" s="143" t="s">
        <v>765</v>
      </c>
      <c r="N77" s="108"/>
      <c r="O77" s="141" t="s">
        <v>766</v>
      </c>
      <c r="P77" s="141"/>
      <c r="Q77" s="141"/>
      <c r="R77" s="99"/>
    </row>
    <row r="78" spans="1:18" s="7" customFormat="1" ht="15.75" customHeight="1">
      <c r="A78" s="108" t="s">
        <v>51</v>
      </c>
      <c r="B78" s="114" t="s">
        <v>222</v>
      </c>
      <c r="C78" s="114">
        <f t="shared" si="8"/>
        <v>2</v>
      </c>
      <c r="D78" s="114"/>
      <c r="E78" s="115">
        <f t="shared" si="9"/>
        <v>2</v>
      </c>
      <c r="F78" s="116" t="s">
        <v>767</v>
      </c>
      <c r="G78" s="111">
        <v>42594</v>
      </c>
      <c r="H78" s="111">
        <v>42643</v>
      </c>
      <c r="I78" s="111" t="s">
        <v>723</v>
      </c>
      <c r="J78" s="111" t="s">
        <v>553</v>
      </c>
      <c r="K78" s="114" t="s">
        <v>553</v>
      </c>
      <c r="L78" s="114">
        <v>794</v>
      </c>
      <c r="M78" s="142" t="s">
        <v>768</v>
      </c>
      <c r="N78" s="113"/>
      <c r="O78" s="141" t="s">
        <v>769</v>
      </c>
      <c r="P78" s="141"/>
      <c r="Q78" s="141"/>
      <c r="R78" s="101"/>
    </row>
    <row r="79" spans="1:18" s="7" customFormat="1" ht="15.75" customHeight="1">
      <c r="A79" s="108" t="s">
        <v>52</v>
      </c>
      <c r="B79" s="131" t="s">
        <v>534</v>
      </c>
      <c r="C79" s="114">
        <f t="shared" si="8"/>
        <v>1</v>
      </c>
      <c r="D79" s="114"/>
      <c r="E79" s="115">
        <f t="shared" si="9"/>
        <v>1</v>
      </c>
      <c r="F79" s="116" t="s">
        <v>770</v>
      </c>
      <c r="G79" s="111">
        <v>42552</v>
      </c>
      <c r="H79" s="111">
        <v>42643</v>
      </c>
      <c r="I79" s="114" t="s">
        <v>723</v>
      </c>
      <c r="J79" s="114" t="s">
        <v>553</v>
      </c>
      <c r="K79" s="114" t="s">
        <v>553</v>
      </c>
      <c r="L79" s="114">
        <v>222</v>
      </c>
      <c r="M79" s="142" t="s">
        <v>411</v>
      </c>
      <c r="N79" s="113" t="s">
        <v>909</v>
      </c>
      <c r="O79" s="141" t="s">
        <v>336</v>
      </c>
      <c r="P79" s="141" t="s">
        <v>103</v>
      </c>
      <c r="Q79" s="141"/>
      <c r="R79" s="101"/>
    </row>
    <row r="80" spans="1:18" s="7" customFormat="1" ht="15.75" customHeight="1">
      <c r="A80" s="108" t="s">
        <v>53</v>
      </c>
      <c r="B80" s="114" t="s">
        <v>280</v>
      </c>
      <c r="C80" s="114">
        <f t="shared" si="8"/>
        <v>0</v>
      </c>
      <c r="D80" s="114"/>
      <c r="E80" s="115">
        <f t="shared" si="9"/>
        <v>0</v>
      </c>
      <c r="F80" s="116"/>
      <c r="G80" s="111"/>
      <c r="H80" s="111"/>
      <c r="I80" s="114"/>
      <c r="J80" s="114"/>
      <c r="K80" s="114"/>
      <c r="L80" s="114"/>
      <c r="M80" s="113"/>
      <c r="N80" s="113"/>
      <c r="O80" s="143" t="s">
        <v>337</v>
      </c>
      <c r="P80" s="143"/>
      <c r="Q80" s="143"/>
      <c r="R80" s="101"/>
    </row>
    <row r="81" spans="1:18" s="7" customFormat="1" ht="15.75" customHeight="1">
      <c r="A81" s="108" t="s">
        <v>54</v>
      </c>
      <c r="B81" s="114" t="s">
        <v>222</v>
      </c>
      <c r="C81" s="114">
        <f t="shared" si="8"/>
        <v>2</v>
      </c>
      <c r="D81" s="114"/>
      <c r="E81" s="115">
        <f t="shared" si="9"/>
        <v>2</v>
      </c>
      <c r="F81" s="116" t="s">
        <v>861</v>
      </c>
      <c r="G81" s="111">
        <v>42627</v>
      </c>
      <c r="H81" s="111">
        <v>42633</v>
      </c>
      <c r="I81" s="114" t="s">
        <v>723</v>
      </c>
      <c r="J81" s="114" t="s">
        <v>553</v>
      </c>
      <c r="K81" s="114" t="s">
        <v>553</v>
      </c>
      <c r="L81" s="114">
        <v>498</v>
      </c>
      <c r="M81" s="142" t="s">
        <v>860</v>
      </c>
      <c r="N81" s="113"/>
      <c r="O81" s="141" t="s">
        <v>850</v>
      </c>
      <c r="P81" s="141"/>
      <c r="Q81" s="141"/>
      <c r="R81" s="101"/>
    </row>
    <row r="82" spans="1:18" s="7" customFormat="1" ht="15.75" customHeight="1">
      <c r="A82" s="108" t="s">
        <v>55</v>
      </c>
      <c r="B82" s="114" t="s">
        <v>222</v>
      </c>
      <c r="C82" s="114">
        <f t="shared" si="8"/>
        <v>2</v>
      </c>
      <c r="D82" s="114"/>
      <c r="E82" s="115">
        <f t="shared" si="9"/>
        <v>2</v>
      </c>
      <c r="F82" s="121" t="s">
        <v>771</v>
      </c>
      <c r="G82" s="111">
        <v>42552</v>
      </c>
      <c r="H82" s="111">
        <v>42643</v>
      </c>
      <c r="I82" s="131" t="s">
        <v>723</v>
      </c>
      <c r="J82" s="131" t="s">
        <v>557</v>
      </c>
      <c r="K82" s="131" t="s">
        <v>553</v>
      </c>
      <c r="L82" s="131">
        <v>471</v>
      </c>
      <c r="M82" s="143" t="s">
        <v>566</v>
      </c>
      <c r="N82" s="108"/>
      <c r="O82" s="141" t="s">
        <v>772</v>
      </c>
      <c r="P82" s="141"/>
      <c r="Q82" s="141"/>
      <c r="R82" s="101"/>
    </row>
    <row r="83" spans="1:18" ht="15.75" customHeight="1">
      <c r="A83" s="108" t="s">
        <v>56</v>
      </c>
      <c r="B83" s="114" t="s">
        <v>534</v>
      </c>
      <c r="C83" s="114">
        <f t="shared" si="8"/>
        <v>1</v>
      </c>
      <c r="D83" s="114"/>
      <c r="E83" s="115">
        <f t="shared" si="9"/>
        <v>1</v>
      </c>
      <c r="F83" s="87" t="s">
        <v>809</v>
      </c>
      <c r="G83" s="111">
        <v>42618</v>
      </c>
      <c r="H83" s="126">
        <v>42643</v>
      </c>
      <c r="I83" s="114" t="s">
        <v>723</v>
      </c>
      <c r="J83" s="114" t="s">
        <v>553</v>
      </c>
      <c r="K83" s="114" t="s">
        <v>553</v>
      </c>
      <c r="L83" s="114">
        <v>217</v>
      </c>
      <c r="M83" s="142" t="s">
        <v>910</v>
      </c>
      <c r="N83" s="113"/>
      <c r="O83" s="141" t="s">
        <v>612</v>
      </c>
      <c r="P83" s="141"/>
      <c r="Q83" s="141"/>
      <c r="R83" s="99"/>
    </row>
    <row r="84" spans="1:18" s="7" customFormat="1" ht="15.75" customHeight="1">
      <c r="A84" s="108" t="s">
        <v>57</v>
      </c>
      <c r="B84" s="114" t="s">
        <v>280</v>
      </c>
      <c r="C84" s="114">
        <f t="shared" si="8"/>
        <v>0</v>
      </c>
      <c r="D84" s="114"/>
      <c r="E84" s="115">
        <f t="shared" si="9"/>
        <v>0</v>
      </c>
      <c r="F84" s="116"/>
      <c r="G84" s="111"/>
      <c r="H84" s="111"/>
      <c r="I84" s="114"/>
      <c r="J84" s="114"/>
      <c r="K84" s="114"/>
      <c r="L84" s="114"/>
      <c r="M84" s="113"/>
      <c r="N84" s="113"/>
      <c r="O84" s="141" t="s">
        <v>773</v>
      </c>
      <c r="P84" s="141"/>
      <c r="Q84" s="141"/>
      <c r="R84" s="101"/>
    </row>
    <row r="85" spans="1:18" s="7" customFormat="1" ht="15.75" customHeight="1">
      <c r="A85" s="108" t="s">
        <v>58</v>
      </c>
      <c r="B85" s="114" t="s">
        <v>222</v>
      </c>
      <c r="C85" s="114">
        <f t="shared" si="8"/>
        <v>2</v>
      </c>
      <c r="D85" s="114"/>
      <c r="E85" s="115">
        <f t="shared" si="9"/>
        <v>2</v>
      </c>
      <c r="F85" s="116" t="s">
        <v>774</v>
      </c>
      <c r="G85" s="111">
        <v>42552</v>
      </c>
      <c r="H85" s="111">
        <v>42643</v>
      </c>
      <c r="I85" s="111" t="s">
        <v>723</v>
      </c>
      <c r="J85" s="111" t="s">
        <v>553</v>
      </c>
      <c r="K85" s="114" t="s">
        <v>553</v>
      </c>
      <c r="L85" s="114">
        <v>449</v>
      </c>
      <c r="M85" s="142" t="s">
        <v>775</v>
      </c>
      <c r="N85" s="113"/>
      <c r="O85" s="141" t="s">
        <v>338</v>
      </c>
      <c r="P85" s="141" t="s">
        <v>220</v>
      </c>
      <c r="Q85" s="141"/>
      <c r="R85" s="101"/>
    </row>
    <row r="86" spans="1:18" ht="15.75" customHeight="1">
      <c r="A86" s="108" t="s">
        <v>59</v>
      </c>
      <c r="B86" s="114" t="s">
        <v>222</v>
      </c>
      <c r="C86" s="114">
        <f t="shared" si="8"/>
        <v>2</v>
      </c>
      <c r="D86" s="114"/>
      <c r="E86" s="115">
        <f t="shared" si="9"/>
        <v>2</v>
      </c>
      <c r="F86" s="116" t="s">
        <v>776</v>
      </c>
      <c r="G86" s="111">
        <v>42571</v>
      </c>
      <c r="H86" s="111">
        <v>42633</v>
      </c>
      <c r="I86" s="111" t="s">
        <v>723</v>
      </c>
      <c r="J86" s="111" t="s">
        <v>553</v>
      </c>
      <c r="K86" s="114" t="s">
        <v>553</v>
      </c>
      <c r="L86" s="114">
        <v>416</v>
      </c>
      <c r="M86" s="142" t="s">
        <v>911</v>
      </c>
      <c r="N86" s="113"/>
      <c r="O86" s="141" t="s">
        <v>172</v>
      </c>
      <c r="P86" s="141"/>
      <c r="Q86" s="141"/>
      <c r="R86" s="99"/>
    </row>
    <row r="87" spans="1:18" s="8" customFormat="1" ht="15.75" customHeight="1">
      <c r="A87" s="112" t="s">
        <v>60</v>
      </c>
      <c r="B87" s="120"/>
      <c r="C87" s="118"/>
      <c r="D87" s="118"/>
      <c r="E87" s="110"/>
      <c r="F87" s="119"/>
      <c r="G87" s="133"/>
      <c r="H87" s="133"/>
      <c r="I87" s="120"/>
      <c r="J87" s="120"/>
      <c r="K87" s="120"/>
      <c r="L87" s="120"/>
      <c r="M87" s="112"/>
      <c r="N87" s="112"/>
      <c r="O87" s="109"/>
      <c r="P87" s="109"/>
      <c r="Q87" s="109"/>
      <c r="R87" s="102"/>
    </row>
    <row r="88" spans="1:18" s="7" customFormat="1" ht="15.75" customHeight="1">
      <c r="A88" s="113" t="s">
        <v>61</v>
      </c>
      <c r="B88" s="114" t="s">
        <v>280</v>
      </c>
      <c r="C88" s="114">
        <f aca="true" t="shared" si="10" ref="C88:C93">IF(B88=$B$20,2,IF(B88=$B$21,1,0))</f>
        <v>0</v>
      </c>
      <c r="D88" s="114"/>
      <c r="E88" s="115">
        <f aca="true" t="shared" si="11" ref="E88:E93">C88*(1-D88)</f>
        <v>0</v>
      </c>
      <c r="F88" s="116"/>
      <c r="G88" s="111"/>
      <c r="H88" s="111"/>
      <c r="I88" s="114"/>
      <c r="J88" s="114"/>
      <c r="K88" s="114"/>
      <c r="L88" s="114"/>
      <c r="M88" s="113"/>
      <c r="N88" s="113"/>
      <c r="O88" s="141" t="s">
        <v>433</v>
      </c>
      <c r="P88" s="141"/>
      <c r="Q88" s="141"/>
      <c r="R88" s="101"/>
    </row>
    <row r="89" spans="1:18" ht="15.75" customHeight="1">
      <c r="A89" s="108" t="s">
        <v>62</v>
      </c>
      <c r="B89" s="114" t="s">
        <v>287</v>
      </c>
      <c r="C89" s="114">
        <f t="shared" si="10"/>
        <v>0</v>
      </c>
      <c r="D89" s="114"/>
      <c r="E89" s="115">
        <f t="shared" si="11"/>
        <v>0</v>
      </c>
      <c r="F89" s="116" t="s">
        <v>810</v>
      </c>
      <c r="G89" s="111" t="s">
        <v>557</v>
      </c>
      <c r="H89" s="111" t="s">
        <v>557</v>
      </c>
      <c r="I89" s="114" t="s">
        <v>805</v>
      </c>
      <c r="J89" s="114" t="s">
        <v>553</v>
      </c>
      <c r="K89" s="138" t="s">
        <v>553</v>
      </c>
      <c r="L89" s="114" t="s">
        <v>573</v>
      </c>
      <c r="M89" s="142" t="s">
        <v>577</v>
      </c>
      <c r="N89" s="113" t="s">
        <v>912</v>
      </c>
      <c r="O89" s="140" t="s">
        <v>777</v>
      </c>
      <c r="P89" s="140"/>
      <c r="Q89" s="140"/>
      <c r="R89" s="99"/>
    </row>
    <row r="90" spans="1:18" ht="15.75" customHeight="1">
      <c r="A90" s="113" t="s">
        <v>63</v>
      </c>
      <c r="B90" s="114" t="s">
        <v>280</v>
      </c>
      <c r="C90" s="114">
        <f t="shared" si="10"/>
        <v>0</v>
      </c>
      <c r="D90" s="114"/>
      <c r="E90" s="115">
        <f t="shared" si="11"/>
        <v>0</v>
      </c>
      <c r="F90" s="116"/>
      <c r="G90" s="111"/>
      <c r="H90" s="111"/>
      <c r="I90" s="114"/>
      <c r="J90" s="114"/>
      <c r="K90" s="114"/>
      <c r="L90" s="114"/>
      <c r="M90" s="113"/>
      <c r="N90" s="113"/>
      <c r="O90" s="141" t="s">
        <v>193</v>
      </c>
      <c r="P90" s="141"/>
      <c r="Q90" s="141"/>
      <c r="R90" s="99"/>
    </row>
    <row r="91" spans="1:18" s="14" customFormat="1" ht="15.75" customHeight="1">
      <c r="A91" s="108" t="s">
        <v>64</v>
      </c>
      <c r="B91" s="131" t="s">
        <v>287</v>
      </c>
      <c r="C91" s="114">
        <f t="shared" si="10"/>
        <v>0</v>
      </c>
      <c r="D91" s="131"/>
      <c r="E91" s="105">
        <f t="shared" si="11"/>
        <v>0</v>
      </c>
      <c r="F91" s="116" t="s">
        <v>913</v>
      </c>
      <c r="G91" s="107">
        <v>42522</v>
      </c>
      <c r="H91" s="107">
        <v>42614</v>
      </c>
      <c r="I91" s="107" t="s">
        <v>723</v>
      </c>
      <c r="J91" s="107" t="s">
        <v>553</v>
      </c>
      <c r="K91" s="131" t="s">
        <v>553</v>
      </c>
      <c r="L91" s="131">
        <v>59</v>
      </c>
      <c r="M91" s="143" t="s">
        <v>234</v>
      </c>
      <c r="N91" s="108" t="s">
        <v>914</v>
      </c>
      <c r="O91" s="145" t="s">
        <v>484</v>
      </c>
      <c r="P91" s="145"/>
      <c r="Q91" s="145"/>
      <c r="R91" s="103"/>
    </row>
    <row r="92" spans="1:18" s="7" customFormat="1" ht="15.75" customHeight="1">
      <c r="A92" s="108" t="s">
        <v>65</v>
      </c>
      <c r="B92" s="114" t="s">
        <v>222</v>
      </c>
      <c r="C92" s="114">
        <f t="shared" si="10"/>
        <v>2</v>
      </c>
      <c r="D92" s="114"/>
      <c r="E92" s="115">
        <f t="shared" si="11"/>
        <v>2</v>
      </c>
      <c r="F92" s="117" t="s">
        <v>872</v>
      </c>
      <c r="G92" s="107">
        <v>42635</v>
      </c>
      <c r="H92" s="107">
        <v>42643</v>
      </c>
      <c r="I92" s="131" t="s">
        <v>723</v>
      </c>
      <c r="J92" s="131" t="s">
        <v>573</v>
      </c>
      <c r="K92" s="131" t="s">
        <v>553</v>
      </c>
      <c r="L92" s="131">
        <v>428</v>
      </c>
      <c r="M92" s="143" t="s">
        <v>560</v>
      </c>
      <c r="N92" s="108" t="s">
        <v>915</v>
      </c>
      <c r="O92" s="141" t="s">
        <v>560</v>
      </c>
      <c r="P92" s="141"/>
      <c r="Q92" s="141"/>
      <c r="R92" s="101"/>
    </row>
    <row r="93" spans="1:18" s="7" customFormat="1" ht="15.75" customHeight="1">
      <c r="A93" s="113" t="s">
        <v>66</v>
      </c>
      <c r="B93" s="114" t="s">
        <v>280</v>
      </c>
      <c r="C93" s="114">
        <f t="shared" si="10"/>
        <v>0</v>
      </c>
      <c r="D93" s="114"/>
      <c r="E93" s="115">
        <f t="shared" si="11"/>
        <v>0</v>
      </c>
      <c r="F93" s="116"/>
      <c r="G93" s="111"/>
      <c r="H93" s="111"/>
      <c r="I93" s="114"/>
      <c r="J93" s="114"/>
      <c r="K93" s="114"/>
      <c r="L93" s="114"/>
      <c r="M93" s="113"/>
      <c r="N93" s="113"/>
      <c r="O93" s="141" t="s">
        <v>104</v>
      </c>
      <c r="P93" s="141"/>
      <c r="Q93" s="141"/>
      <c r="R93" s="101"/>
    </row>
    <row r="94" spans="1:18" s="8" customFormat="1" ht="15.75" customHeight="1">
      <c r="A94" s="112" t="s">
        <v>67</v>
      </c>
      <c r="B94" s="120"/>
      <c r="C94" s="118"/>
      <c r="D94" s="118"/>
      <c r="E94" s="110"/>
      <c r="F94" s="119"/>
      <c r="G94" s="133"/>
      <c r="H94" s="133"/>
      <c r="I94" s="120"/>
      <c r="J94" s="120"/>
      <c r="K94" s="120"/>
      <c r="L94" s="120"/>
      <c r="M94" s="112"/>
      <c r="N94" s="112"/>
      <c r="O94" s="109"/>
      <c r="P94" s="109"/>
      <c r="Q94" s="109"/>
      <c r="R94" s="102"/>
    </row>
    <row r="95" spans="1:18" s="7" customFormat="1" ht="15.75" customHeight="1">
      <c r="A95" s="108" t="s">
        <v>68</v>
      </c>
      <c r="B95" s="114" t="s">
        <v>222</v>
      </c>
      <c r="C95" s="114">
        <f aca="true" t="shared" si="12" ref="C95:C106">IF(B95=$B$20,2,IF(B95=$B$21,1,0))</f>
        <v>2</v>
      </c>
      <c r="D95" s="114"/>
      <c r="E95" s="115">
        <f aca="true" t="shared" si="13" ref="E95:E106">C95*(1-D95)</f>
        <v>2</v>
      </c>
      <c r="F95" s="117" t="s">
        <v>778</v>
      </c>
      <c r="G95" s="107">
        <v>42620</v>
      </c>
      <c r="H95" s="107">
        <v>42643</v>
      </c>
      <c r="I95" s="131" t="s">
        <v>723</v>
      </c>
      <c r="J95" s="131" t="s">
        <v>553</v>
      </c>
      <c r="K95" s="131" t="s">
        <v>553</v>
      </c>
      <c r="L95" s="131">
        <v>482</v>
      </c>
      <c r="M95" s="143" t="s">
        <v>235</v>
      </c>
      <c r="N95" s="113"/>
      <c r="O95" s="141" t="s">
        <v>185</v>
      </c>
      <c r="P95" s="141"/>
      <c r="Q95" s="141"/>
      <c r="R95" s="101"/>
    </row>
    <row r="96" spans="1:18" s="7" customFormat="1" ht="15.75" customHeight="1">
      <c r="A96" s="108" t="s">
        <v>69</v>
      </c>
      <c r="B96" s="114" t="s">
        <v>534</v>
      </c>
      <c r="C96" s="114">
        <f t="shared" si="12"/>
        <v>1</v>
      </c>
      <c r="D96" s="114"/>
      <c r="E96" s="115">
        <f t="shared" si="13"/>
        <v>1</v>
      </c>
      <c r="F96" s="116" t="s">
        <v>779</v>
      </c>
      <c r="G96" s="107">
        <v>42552</v>
      </c>
      <c r="H96" s="107">
        <v>42643</v>
      </c>
      <c r="I96" s="114" t="s">
        <v>805</v>
      </c>
      <c r="J96" s="114" t="s">
        <v>553</v>
      </c>
      <c r="K96" s="114" t="s">
        <v>553</v>
      </c>
      <c r="L96" s="114">
        <v>174</v>
      </c>
      <c r="M96" s="142" t="s">
        <v>236</v>
      </c>
      <c r="N96" s="113"/>
      <c r="O96" s="141"/>
      <c r="P96" s="141" t="s">
        <v>236</v>
      </c>
      <c r="Q96" s="141"/>
      <c r="R96" s="101"/>
    </row>
    <row r="97" spans="1:18" s="7" customFormat="1" ht="15.75" customHeight="1">
      <c r="A97" s="108" t="s">
        <v>70</v>
      </c>
      <c r="B97" s="114" t="s">
        <v>287</v>
      </c>
      <c r="C97" s="114">
        <f t="shared" si="12"/>
        <v>0</v>
      </c>
      <c r="D97" s="114"/>
      <c r="E97" s="115">
        <f t="shared" si="13"/>
        <v>0</v>
      </c>
      <c r="F97" s="116" t="s">
        <v>780</v>
      </c>
      <c r="G97" s="111" t="s">
        <v>557</v>
      </c>
      <c r="H97" s="111" t="s">
        <v>557</v>
      </c>
      <c r="I97" s="114" t="s">
        <v>805</v>
      </c>
      <c r="J97" s="114" t="s">
        <v>553</v>
      </c>
      <c r="K97" s="114" t="s">
        <v>553</v>
      </c>
      <c r="L97" s="114">
        <v>23</v>
      </c>
      <c r="M97" s="142" t="s">
        <v>237</v>
      </c>
      <c r="N97" s="113" t="s">
        <v>916</v>
      </c>
      <c r="O97" s="141" t="s">
        <v>187</v>
      </c>
      <c r="P97" s="141" t="s">
        <v>781</v>
      </c>
      <c r="Q97" s="141"/>
      <c r="R97" s="101"/>
    </row>
    <row r="98" spans="1:18" s="7" customFormat="1" ht="15.75" customHeight="1">
      <c r="A98" s="108" t="s">
        <v>71</v>
      </c>
      <c r="B98" s="114" t="s">
        <v>280</v>
      </c>
      <c r="C98" s="114">
        <f t="shared" si="12"/>
        <v>0</v>
      </c>
      <c r="D98" s="114"/>
      <c r="E98" s="115">
        <f t="shared" si="13"/>
        <v>0</v>
      </c>
      <c r="F98" s="116"/>
      <c r="G98" s="111"/>
      <c r="H98" s="111"/>
      <c r="I98" s="114"/>
      <c r="J98" s="114"/>
      <c r="K98" s="114"/>
      <c r="L98" s="114"/>
      <c r="M98" s="113"/>
      <c r="N98" s="113"/>
      <c r="O98" s="141" t="s">
        <v>339</v>
      </c>
      <c r="P98" s="141"/>
      <c r="Q98" s="141"/>
      <c r="R98" s="101"/>
    </row>
    <row r="99" spans="1:18" ht="15.75" customHeight="1">
      <c r="A99" s="108" t="s">
        <v>72</v>
      </c>
      <c r="B99" s="114" t="s">
        <v>534</v>
      </c>
      <c r="C99" s="114">
        <f t="shared" si="12"/>
        <v>1</v>
      </c>
      <c r="D99" s="114"/>
      <c r="E99" s="115">
        <f t="shared" si="13"/>
        <v>1</v>
      </c>
      <c r="F99" s="116" t="s">
        <v>782</v>
      </c>
      <c r="G99" s="111">
        <v>42632</v>
      </c>
      <c r="H99" s="111">
        <v>42642</v>
      </c>
      <c r="I99" s="107" t="s">
        <v>723</v>
      </c>
      <c r="J99" s="107" t="s">
        <v>553</v>
      </c>
      <c r="K99" s="114" t="s">
        <v>553</v>
      </c>
      <c r="L99" s="114">
        <v>103</v>
      </c>
      <c r="M99" s="142" t="s">
        <v>783</v>
      </c>
      <c r="N99" s="113"/>
      <c r="O99" s="141" t="s">
        <v>428</v>
      </c>
      <c r="P99" s="141"/>
      <c r="Q99" s="141"/>
      <c r="R99" s="99"/>
    </row>
    <row r="100" spans="1:18" s="7" customFormat="1" ht="15.75" customHeight="1">
      <c r="A100" s="108" t="s">
        <v>73</v>
      </c>
      <c r="B100" s="114" t="s">
        <v>280</v>
      </c>
      <c r="C100" s="114">
        <f t="shared" si="12"/>
        <v>0</v>
      </c>
      <c r="D100" s="114"/>
      <c r="E100" s="115">
        <f t="shared" si="13"/>
        <v>0</v>
      </c>
      <c r="F100" s="116"/>
      <c r="G100" s="111"/>
      <c r="H100" s="111"/>
      <c r="I100" s="114"/>
      <c r="J100" s="114"/>
      <c r="K100" s="114"/>
      <c r="L100" s="114"/>
      <c r="M100" s="113"/>
      <c r="N100" s="113"/>
      <c r="O100" s="141" t="s">
        <v>257</v>
      </c>
      <c r="P100" s="141"/>
      <c r="Q100" s="141"/>
      <c r="R100" s="101"/>
    </row>
    <row r="101" spans="1:18" ht="15.75" customHeight="1">
      <c r="A101" s="108" t="s">
        <v>74</v>
      </c>
      <c r="B101" s="114" t="s">
        <v>222</v>
      </c>
      <c r="C101" s="114">
        <f t="shared" si="12"/>
        <v>2</v>
      </c>
      <c r="D101" s="114"/>
      <c r="E101" s="115">
        <f t="shared" si="13"/>
        <v>2</v>
      </c>
      <c r="F101" s="117" t="s">
        <v>784</v>
      </c>
      <c r="G101" s="107">
        <v>42594</v>
      </c>
      <c r="H101" s="107">
        <v>42638</v>
      </c>
      <c r="I101" s="107" t="s">
        <v>723</v>
      </c>
      <c r="J101" s="107" t="s">
        <v>553</v>
      </c>
      <c r="K101" s="131" t="s">
        <v>553</v>
      </c>
      <c r="L101" s="131">
        <v>411</v>
      </c>
      <c r="M101" s="143" t="s">
        <v>785</v>
      </c>
      <c r="N101" s="108"/>
      <c r="O101" s="141" t="s">
        <v>786</v>
      </c>
      <c r="P101" s="141"/>
      <c r="Q101" s="141"/>
      <c r="R101" s="99"/>
    </row>
    <row r="102" spans="1:18" s="6" customFormat="1" ht="15.75" customHeight="1">
      <c r="A102" s="108" t="s">
        <v>75</v>
      </c>
      <c r="B102" s="114" t="s">
        <v>222</v>
      </c>
      <c r="C102" s="114">
        <f t="shared" si="12"/>
        <v>2</v>
      </c>
      <c r="D102" s="114"/>
      <c r="E102" s="115">
        <f t="shared" si="13"/>
        <v>2</v>
      </c>
      <c r="F102" s="116" t="s">
        <v>787</v>
      </c>
      <c r="G102" s="111">
        <v>42576</v>
      </c>
      <c r="H102" s="111">
        <v>42643</v>
      </c>
      <c r="I102" s="114" t="s">
        <v>723</v>
      </c>
      <c r="J102" s="114" t="s">
        <v>553</v>
      </c>
      <c r="K102" s="114" t="s">
        <v>553</v>
      </c>
      <c r="L102" s="114">
        <v>561</v>
      </c>
      <c r="M102" s="142" t="s">
        <v>788</v>
      </c>
      <c r="N102" s="113"/>
      <c r="O102" s="141" t="s">
        <v>789</v>
      </c>
      <c r="P102" s="141" t="s">
        <v>221</v>
      </c>
      <c r="Q102" s="141"/>
      <c r="R102" s="100"/>
    </row>
    <row r="103" spans="1:18" s="7" customFormat="1" ht="15.75" customHeight="1">
      <c r="A103" s="108" t="s">
        <v>76</v>
      </c>
      <c r="B103" s="114" t="s">
        <v>287</v>
      </c>
      <c r="C103" s="114">
        <f t="shared" si="12"/>
        <v>0</v>
      </c>
      <c r="D103" s="114"/>
      <c r="E103" s="115">
        <f t="shared" si="13"/>
        <v>0</v>
      </c>
      <c r="F103" s="116" t="s">
        <v>790</v>
      </c>
      <c r="G103" s="111" t="s">
        <v>557</v>
      </c>
      <c r="H103" s="111" t="s">
        <v>557</v>
      </c>
      <c r="I103" s="114" t="s">
        <v>723</v>
      </c>
      <c r="J103" s="114" t="s">
        <v>553</v>
      </c>
      <c r="K103" s="114" t="s">
        <v>553</v>
      </c>
      <c r="L103" s="114">
        <v>26</v>
      </c>
      <c r="M103" s="142" t="s">
        <v>791</v>
      </c>
      <c r="N103" s="113" t="s">
        <v>917</v>
      </c>
      <c r="O103" s="141" t="s">
        <v>112</v>
      </c>
      <c r="P103" s="141"/>
      <c r="Q103" s="141"/>
      <c r="R103" s="101"/>
    </row>
    <row r="104" spans="1:18" ht="15.75" customHeight="1">
      <c r="A104" s="108" t="s">
        <v>77</v>
      </c>
      <c r="B104" s="114" t="s">
        <v>280</v>
      </c>
      <c r="C104" s="114">
        <f t="shared" si="12"/>
        <v>0</v>
      </c>
      <c r="D104" s="114"/>
      <c r="E104" s="115">
        <f t="shared" si="13"/>
        <v>0</v>
      </c>
      <c r="F104" s="116"/>
      <c r="G104" s="111"/>
      <c r="H104" s="111"/>
      <c r="I104" s="114"/>
      <c r="J104" s="114"/>
      <c r="K104" s="114"/>
      <c r="L104" s="114"/>
      <c r="M104" s="113"/>
      <c r="N104" s="113"/>
      <c r="O104" s="141" t="s">
        <v>792</v>
      </c>
      <c r="P104" s="141"/>
      <c r="Q104" s="141"/>
      <c r="R104" s="99"/>
    </row>
    <row r="105" spans="1:18" s="7" customFormat="1" ht="15.75" customHeight="1">
      <c r="A105" s="108" t="s">
        <v>78</v>
      </c>
      <c r="B105" s="114" t="s">
        <v>222</v>
      </c>
      <c r="C105" s="114">
        <f t="shared" si="12"/>
        <v>2</v>
      </c>
      <c r="D105" s="114"/>
      <c r="E105" s="115">
        <f t="shared" si="13"/>
        <v>2</v>
      </c>
      <c r="F105" s="117" t="s">
        <v>918</v>
      </c>
      <c r="G105" s="107">
        <v>42583</v>
      </c>
      <c r="H105" s="107">
        <v>42613</v>
      </c>
      <c r="I105" s="107" t="s">
        <v>723</v>
      </c>
      <c r="J105" s="107" t="s">
        <v>553</v>
      </c>
      <c r="K105" s="131" t="s">
        <v>553</v>
      </c>
      <c r="L105" s="131">
        <v>416</v>
      </c>
      <c r="M105" s="143" t="s">
        <v>238</v>
      </c>
      <c r="N105" s="108"/>
      <c r="O105" s="141" t="s">
        <v>105</v>
      </c>
      <c r="P105" s="141" t="s">
        <v>105</v>
      </c>
      <c r="Q105" s="141"/>
      <c r="R105" s="101"/>
    </row>
    <row r="106" spans="1:18" s="7" customFormat="1" ht="15.75" customHeight="1">
      <c r="A106" s="108" t="s">
        <v>79</v>
      </c>
      <c r="B106" s="114" t="s">
        <v>280</v>
      </c>
      <c r="C106" s="114">
        <f t="shared" si="12"/>
        <v>0</v>
      </c>
      <c r="D106" s="114"/>
      <c r="E106" s="115">
        <f t="shared" si="13"/>
        <v>0</v>
      </c>
      <c r="F106" s="116"/>
      <c r="G106" s="111"/>
      <c r="H106" s="111"/>
      <c r="I106" s="114"/>
      <c r="J106" s="114"/>
      <c r="K106" s="114"/>
      <c r="L106" s="114"/>
      <c r="M106" s="113"/>
      <c r="N106" s="113"/>
      <c r="O106" s="141" t="s">
        <v>166</v>
      </c>
      <c r="P106" s="141"/>
      <c r="Q106" s="141"/>
      <c r="R106" s="101"/>
    </row>
    <row r="107" spans="1:18" s="8" customFormat="1" ht="15.75" customHeight="1">
      <c r="A107" s="112" t="s">
        <v>80</v>
      </c>
      <c r="B107" s="120"/>
      <c r="C107" s="118"/>
      <c r="D107" s="118"/>
      <c r="E107" s="110"/>
      <c r="F107" s="119"/>
      <c r="G107" s="133"/>
      <c r="H107" s="133"/>
      <c r="I107" s="120"/>
      <c r="J107" s="120"/>
      <c r="K107" s="120"/>
      <c r="L107" s="120"/>
      <c r="M107" s="112"/>
      <c r="N107" s="112"/>
      <c r="O107" s="109"/>
      <c r="P107" s="109"/>
      <c r="Q107" s="109"/>
      <c r="R107" s="102"/>
    </row>
    <row r="108" spans="1:18" s="7" customFormat="1" ht="15.75" customHeight="1">
      <c r="A108" s="113" t="s">
        <v>81</v>
      </c>
      <c r="B108" s="114" t="s">
        <v>280</v>
      </c>
      <c r="C108" s="114">
        <f aca="true" t="shared" si="14" ref="C108:C116">IF(B108=$B$20,2,IF(B108=$B$21,1,0))</f>
        <v>0</v>
      </c>
      <c r="D108" s="114"/>
      <c r="E108" s="115">
        <f aca="true" t="shared" si="15" ref="E108:E116">C108*(1-D108)</f>
        <v>0</v>
      </c>
      <c r="F108" s="116"/>
      <c r="G108" s="111"/>
      <c r="H108" s="111"/>
      <c r="I108" s="114"/>
      <c r="J108" s="114"/>
      <c r="K108" s="114"/>
      <c r="L108" s="114"/>
      <c r="M108" s="113"/>
      <c r="N108" s="113"/>
      <c r="O108" s="141" t="s">
        <v>793</v>
      </c>
      <c r="P108" s="141" t="s">
        <v>415</v>
      </c>
      <c r="Q108" s="141" t="s">
        <v>340</v>
      </c>
      <c r="R108" s="101"/>
    </row>
    <row r="109" spans="1:18" s="7" customFormat="1" ht="15.75" customHeight="1">
      <c r="A109" s="113" t="s">
        <v>82</v>
      </c>
      <c r="B109" s="114" t="s">
        <v>280</v>
      </c>
      <c r="C109" s="114">
        <f t="shared" si="14"/>
        <v>0</v>
      </c>
      <c r="D109" s="114"/>
      <c r="E109" s="115">
        <f t="shared" si="15"/>
        <v>0</v>
      </c>
      <c r="F109" s="116"/>
      <c r="G109" s="111"/>
      <c r="H109" s="111"/>
      <c r="I109" s="114"/>
      <c r="J109" s="114"/>
      <c r="K109" s="114"/>
      <c r="L109" s="114"/>
      <c r="M109" s="113"/>
      <c r="N109" s="113"/>
      <c r="O109" s="141" t="s">
        <v>418</v>
      </c>
      <c r="P109" s="141" t="s">
        <v>109</v>
      </c>
      <c r="Q109" s="141"/>
      <c r="R109" s="101"/>
    </row>
    <row r="110" spans="1:18" ht="15.75" customHeight="1">
      <c r="A110" s="108" t="s">
        <v>83</v>
      </c>
      <c r="B110" s="114" t="s">
        <v>222</v>
      </c>
      <c r="C110" s="114">
        <f t="shared" si="14"/>
        <v>2</v>
      </c>
      <c r="D110" s="114"/>
      <c r="E110" s="115">
        <f t="shared" si="15"/>
        <v>2</v>
      </c>
      <c r="F110" s="117" t="s">
        <v>919</v>
      </c>
      <c r="G110" s="107">
        <v>42552</v>
      </c>
      <c r="H110" s="107">
        <v>42643</v>
      </c>
      <c r="I110" s="107" t="s">
        <v>723</v>
      </c>
      <c r="J110" s="107" t="s">
        <v>553</v>
      </c>
      <c r="K110" s="114" t="s">
        <v>553</v>
      </c>
      <c r="L110" s="114">
        <v>449</v>
      </c>
      <c r="M110" s="142" t="s">
        <v>794</v>
      </c>
      <c r="N110" s="113"/>
      <c r="O110" s="141" t="s">
        <v>398</v>
      </c>
      <c r="P110" s="141"/>
      <c r="Q110" s="141" t="s">
        <v>564</v>
      </c>
      <c r="R110" s="99"/>
    </row>
    <row r="111" spans="1:18" ht="15.75" customHeight="1">
      <c r="A111" s="108" t="s">
        <v>84</v>
      </c>
      <c r="B111" s="114" t="s">
        <v>287</v>
      </c>
      <c r="C111" s="114">
        <f t="shared" si="14"/>
        <v>0</v>
      </c>
      <c r="D111" s="114"/>
      <c r="E111" s="115">
        <f t="shared" si="15"/>
        <v>0</v>
      </c>
      <c r="F111" s="117" t="s">
        <v>784</v>
      </c>
      <c r="G111" s="111" t="s">
        <v>557</v>
      </c>
      <c r="H111" s="111" t="s">
        <v>557</v>
      </c>
      <c r="I111" s="114" t="s">
        <v>723</v>
      </c>
      <c r="J111" s="114" t="s">
        <v>553</v>
      </c>
      <c r="K111" s="114" t="s">
        <v>553</v>
      </c>
      <c r="L111" s="114">
        <v>14</v>
      </c>
      <c r="M111" s="142" t="s">
        <v>795</v>
      </c>
      <c r="N111" s="113" t="s">
        <v>917</v>
      </c>
      <c r="O111" s="141" t="s">
        <v>796</v>
      </c>
      <c r="P111" s="141" t="s">
        <v>342</v>
      </c>
      <c r="Q111" s="141"/>
      <c r="R111" s="99"/>
    </row>
    <row r="112" spans="1:18" ht="15.75" customHeight="1">
      <c r="A112" s="108" t="s">
        <v>85</v>
      </c>
      <c r="B112" s="114" t="s">
        <v>287</v>
      </c>
      <c r="C112" s="114">
        <f t="shared" si="14"/>
        <v>0</v>
      </c>
      <c r="D112" s="114"/>
      <c r="E112" s="115">
        <f t="shared" si="15"/>
        <v>0</v>
      </c>
      <c r="F112" s="117" t="s">
        <v>920</v>
      </c>
      <c r="G112" s="111">
        <v>42598</v>
      </c>
      <c r="H112" s="111">
        <v>42629</v>
      </c>
      <c r="I112" s="114" t="s">
        <v>723</v>
      </c>
      <c r="J112" s="114" t="s">
        <v>553</v>
      </c>
      <c r="K112" s="114" t="s">
        <v>553</v>
      </c>
      <c r="L112" s="114">
        <v>77</v>
      </c>
      <c r="M112" s="142" t="s">
        <v>589</v>
      </c>
      <c r="N112" s="113" t="s">
        <v>914</v>
      </c>
      <c r="O112" s="141" t="s">
        <v>258</v>
      </c>
      <c r="P112" s="141"/>
      <c r="Q112" s="141"/>
      <c r="R112" s="99"/>
    </row>
    <row r="113" spans="1:18" s="7" customFormat="1" ht="15.75" customHeight="1">
      <c r="A113" s="108" t="s">
        <v>86</v>
      </c>
      <c r="B113" s="114" t="s">
        <v>280</v>
      </c>
      <c r="C113" s="114">
        <f t="shared" si="14"/>
        <v>0</v>
      </c>
      <c r="D113" s="114"/>
      <c r="E113" s="115">
        <f t="shared" si="15"/>
        <v>0</v>
      </c>
      <c r="F113" s="116"/>
      <c r="G113" s="111"/>
      <c r="H113" s="111"/>
      <c r="I113" s="114"/>
      <c r="J113" s="114"/>
      <c r="K113" s="114"/>
      <c r="L113" s="114"/>
      <c r="M113" s="113"/>
      <c r="N113" s="113"/>
      <c r="O113" s="141" t="s">
        <v>239</v>
      </c>
      <c r="P113" s="141"/>
      <c r="Q113" s="141"/>
      <c r="R113" s="101"/>
    </row>
    <row r="114" spans="1:18" s="7" customFormat="1" ht="15.75" customHeight="1">
      <c r="A114" s="108" t="s">
        <v>87</v>
      </c>
      <c r="B114" s="114" t="s">
        <v>222</v>
      </c>
      <c r="C114" s="114">
        <f t="shared" si="14"/>
        <v>2</v>
      </c>
      <c r="D114" s="114"/>
      <c r="E114" s="115">
        <f t="shared" si="15"/>
        <v>2</v>
      </c>
      <c r="F114" s="116" t="s">
        <v>797</v>
      </c>
      <c r="G114" s="111">
        <v>42583</v>
      </c>
      <c r="H114" s="111">
        <v>42643</v>
      </c>
      <c r="I114" s="114" t="s">
        <v>723</v>
      </c>
      <c r="J114" s="114" t="s">
        <v>553</v>
      </c>
      <c r="K114" s="114" t="s">
        <v>553</v>
      </c>
      <c r="L114" s="114">
        <v>466</v>
      </c>
      <c r="M114" s="142" t="s">
        <v>618</v>
      </c>
      <c r="N114" s="113"/>
      <c r="O114" s="141" t="s">
        <v>168</v>
      </c>
      <c r="P114" s="141" t="s">
        <v>423</v>
      </c>
      <c r="Q114" s="141" t="s">
        <v>412</v>
      </c>
      <c r="R114" s="101"/>
    </row>
    <row r="115" spans="1:18" s="7" customFormat="1" ht="15.75" customHeight="1">
      <c r="A115" s="113" t="s">
        <v>88</v>
      </c>
      <c r="B115" s="114" t="s">
        <v>280</v>
      </c>
      <c r="C115" s="114">
        <f t="shared" si="14"/>
        <v>0</v>
      </c>
      <c r="D115" s="114"/>
      <c r="E115" s="115">
        <f t="shared" si="15"/>
        <v>0</v>
      </c>
      <c r="F115" s="116"/>
      <c r="G115" s="111"/>
      <c r="H115" s="111"/>
      <c r="I115" s="114"/>
      <c r="J115" s="114"/>
      <c r="K115" s="114"/>
      <c r="L115" s="114"/>
      <c r="M115" s="113"/>
      <c r="N115" s="113"/>
      <c r="O115" s="140" t="s">
        <v>240</v>
      </c>
      <c r="P115" s="140"/>
      <c r="Q115" s="140"/>
      <c r="R115" s="101"/>
    </row>
    <row r="116" spans="1:18" s="7" customFormat="1" ht="15.75" customHeight="1">
      <c r="A116" s="113" t="s">
        <v>89</v>
      </c>
      <c r="B116" s="114" t="s">
        <v>280</v>
      </c>
      <c r="C116" s="114">
        <f t="shared" si="14"/>
        <v>0</v>
      </c>
      <c r="D116" s="114"/>
      <c r="E116" s="115">
        <f t="shared" si="15"/>
        <v>0</v>
      </c>
      <c r="F116" s="116"/>
      <c r="G116" s="111"/>
      <c r="H116" s="111"/>
      <c r="I116" s="114"/>
      <c r="J116" s="114"/>
      <c r="K116" s="114"/>
      <c r="L116" s="114"/>
      <c r="M116" s="113"/>
      <c r="N116" s="113"/>
      <c r="O116" s="141" t="s">
        <v>241</v>
      </c>
      <c r="P116" s="141"/>
      <c r="Q116" s="141"/>
      <c r="R116" s="101"/>
    </row>
    <row r="118" spans="1:16" ht="15">
      <c r="A118" s="11"/>
      <c r="B118" s="60"/>
      <c r="C118" s="60"/>
      <c r="D118" s="60"/>
      <c r="E118" s="60"/>
      <c r="F118" s="11"/>
      <c r="G118" s="60"/>
      <c r="H118" s="60"/>
      <c r="I118" s="60"/>
      <c r="J118" s="60"/>
      <c r="K118" s="60"/>
      <c r="L118" s="60"/>
      <c r="M118" s="60"/>
      <c r="N118" s="62"/>
      <c r="O118" s="5"/>
      <c r="P118" s="5"/>
    </row>
    <row r="122" spans="1:16" ht="15">
      <c r="A122" s="11"/>
      <c r="B122" s="60"/>
      <c r="C122" s="60"/>
      <c r="D122" s="60"/>
      <c r="E122" s="60"/>
      <c r="F122" s="11"/>
      <c r="G122" s="60"/>
      <c r="H122" s="60"/>
      <c r="I122" s="60"/>
      <c r="J122" s="60"/>
      <c r="K122" s="60"/>
      <c r="L122" s="60"/>
      <c r="M122" s="60"/>
      <c r="N122" s="62"/>
      <c r="O122" s="5"/>
      <c r="P122" s="5"/>
    </row>
    <row r="125" spans="1:16" ht="15">
      <c r="A125" s="11"/>
      <c r="B125" s="60"/>
      <c r="C125" s="60"/>
      <c r="D125" s="60"/>
      <c r="E125" s="60"/>
      <c r="F125" s="11"/>
      <c r="G125" s="60"/>
      <c r="H125" s="60"/>
      <c r="I125" s="60"/>
      <c r="J125" s="60"/>
      <c r="K125" s="60"/>
      <c r="L125" s="60"/>
      <c r="M125" s="60"/>
      <c r="N125" s="62"/>
      <c r="O125" s="5"/>
      <c r="P125" s="5"/>
    </row>
    <row r="129" spans="1:16" ht="15">
      <c r="A129" s="11"/>
      <c r="B129" s="60"/>
      <c r="C129" s="60"/>
      <c r="D129" s="60"/>
      <c r="E129" s="60"/>
      <c r="F129" s="11"/>
      <c r="G129" s="60"/>
      <c r="H129" s="60"/>
      <c r="I129" s="60"/>
      <c r="J129" s="60"/>
      <c r="K129" s="60"/>
      <c r="L129" s="60"/>
      <c r="M129" s="60"/>
      <c r="N129" s="62"/>
      <c r="O129" s="5"/>
      <c r="P129" s="5"/>
    </row>
  </sheetData>
  <sheetProtection/>
  <autoFilter ref="A24:Q117"/>
  <mergeCells count="38">
    <mergeCell ref="A2:Q2"/>
    <mergeCell ref="A19:A23"/>
    <mergeCell ref="D20:D23"/>
    <mergeCell ref="A1:Q1"/>
    <mergeCell ref="A3:Q3"/>
    <mergeCell ref="N19:N23"/>
    <mergeCell ref="A11:Q11"/>
    <mergeCell ref="A18:Q18"/>
    <mergeCell ref="K21:K23"/>
    <mergeCell ref="M20:M23"/>
    <mergeCell ref="C20:C23"/>
    <mergeCell ref="E20:E23"/>
    <mergeCell ref="A4:Q4"/>
    <mergeCell ref="A5:Q5"/>
    <mergeCell ref="A6:Q6"/>
    <mergeCell ref="A7:Q7"/>
    <mergeCell ref="H20:H23"/>
    <mergeCell ref="L20:L23"/>
    <mergeCell ref="F20:F23"/>
    <mergeCell ref="P20:P23"/>
    <mergeCell ref="G20:G23"/>
    <mergeCell ref="O19:Q19"/>
    <mergeCell ref="O20:O23"/>
    <mergeCell ref="J21:J23"/>
    <mergeCell ref="Q20:Q23"/>
    <mergeCell ref="I20:I23"/>
    <mergeCell ref="J20:K20"/>
    <mergeCell ref="F19:M19"/>
    <mergeCell ref="A12:Q12"/>
    <mergeCell ref="A8:Q8"/>
    <mergeCell ref="A9:Q9"/>
    <mergeCell ref="A10:Q10"/>
    <mergeCell ref="A15:Q15"/>
    <mergeCell ref="C19:E19"/>
    <mergeCell ref="A17:Q17"/>
    <mergeCell ref="A14:Q14"/>
    <mergeCell ref="A13:Q13"/>
    <mergeCell ref="A16:Q16"/>
  </mergeCells>
  <dataValidations count="3">
    <dataValidation type="list" allowBlank="1" showInputMessage="1" showErrorMessage="1" sqref="L24:M24">
      <formula1>'12.1'!#REF!</formula1>
    </dataValidation>
    <dataValidation type="list" allowBlank="1" showInputMessage="1" showErrorMessage="1" sqref="F24:K24 B24:B116">
      <formula1>$B$20:$B$23</formula1>
    </dataValidation>
    <dataValidation type="list" allowBlank="1" showInputMessage="1" showErrorMessage="1" sqref="D24:D116">
      <formula1>"0,5"</formula1>
    </dataValidation>
  </dataValidations>
  <hyperlinks>
    <hyperlink ref="Q32" r:id="rId1" display="http://xn--46-6kc8bnagjfo4b.xn--p1ai/arhiv-oprosov/"/>
    <hyperlink ref="P79" r:id="rId2" display="http://budget.permkrai.ru/"/>
    <hyperlink ref="O80" r:id="rId3" display="http://www.minfin.kirov.ru/"/>
    <hyperlink ref="Q65" r:id="rId4" display="http://nadzor.e-dag.ru/poll/default.html"/>
    <hyperlink ref="O50" r:id="rId5" display="http://minfin.gov-murman.ru/"/>
    <hyperlink ref="Q54" r:id="rId6" display="https://vk.com/econnao?w=wall-113819844_448"/>
    <hyperlink ref="P102" r:id="rId7" display="http://openbudget.gfu.ru/"/>
    <hyperlink ref="P96" r:id="rId8" display="http://budget.govrb.ru/ebudget/Menu/Page/1"/>
    <hyperlink ref="O86" r:id="rId9" display="http://ufo.ulntc.ru/"/>
    <hyperlink ref="Q73" r:id="rId10" display="https://golos.openrepublic.ru/polls/?group=0003000800000000"/>
    <hyperlink ref="P71" r:id="rId11" display="http://openbudsk.ru/vote/"/>
    <hyperlink ref="Q50" r:id="rId12" display="http://openregion.gov-murman.ru/vote/"/>
    <hyperlink ref="Q33" r:id="rId13" display="http://narodportal.ru/talk/filter/sphera/0/organ/0/status/open"/>
    <hyperlink ref="P31" r:id="rId14" display="http://nb44.ru/index.php/chto-takoe-byudzhet"/>
    <hyperlink ref="O31" r:id="rId15" display="http://depfin.adm44.ru/index.aspx"/>
    <hyperlink ref="O114" r:id="rId16" display="http://sakhminfin.ru/"/>
    <hyperlink ref="P111" r:id="rId17" display="http://minfin.khabkrai.ru/civils/Menu/Page/1"/>
    <hyperlink ref="O109" r:id="rId18" display="http://www.kamgov.ru/minfin"/>
    <hyperlink ref="P105" r:id="rId19" display="http://budget.omsk.ifinmon.ru/"/>
    <hyperlink ref="O98" r:id="rId20" display="http://r-19.ru/authorities/ministry-of-finance-of-the-republic-of-khakassia/common/adresa-i-kontakty/"/>
    <hyperlink ref="O97" r:id="rId21" display="http://www.minfintuva.ru/"/>
    <hyperlink ref="P97" r:id="rId22" display="http://budget17.ru/"/>
    <hyperlink ref="O85" r:id="rId23" display="http://ex.saratov.gov.ru/government/structure/minfin/"/>
    <hyperlink ref="P85" r:id="rId24" display="http://saratov.ifinmon.ru/"/>
    <hyperlink ref="O79" r:id="rId25" display="http://mfin.permkrai.ru/"/>
    <hyperlink ref="P51" r:id="rId26" display="http://portal.novkfo.ru/Menu/Page/1"/>
    <hyperlink ref="P49" r:id="rId27" display="http://budget.lenobl.ru/new/takepart/"/>
    <hyperlink ref="Q45" r:id="rId28" display="https://vk.com/minfinrk"/>
    <hyperlink ref="P34" r:id="rId29" display="http://mosreg.ifinmon.ru/"/>
    <hyperlink ref="P42" r:id="rId30" display="http://budget.mos.ru/"/>
    <hyperlink ref="P39" r:id="rId31" display="http://portal.tverfin.ru/portal/Menu/Page/202"/>
    <hyperlink ref="O37" r:id="rId32" display="http://www.finsmol.ru/start"/>
    <hyperlink ref="O35" r:id="rId33" display="http://orel-region.ru/index.php?head=20&amp;part=25"/>
    <hyperlink ref="O29" r:id="rId34" display="http://df.ivanovoobl.ru/obrashheniya/"/>
    <hyperlink ref="O28" r:id="rId35" display="http://www.gfu.vrn.ru/"/>
    <hyperlink ref="O27" r:id="rId36" display="http://dtf.avo.ru/"/>
    <hyperlink ref="O102" r:id="rId37" display="http://gfu.ru"/>
    <hyperlink ref="O99" r:id="rId38" display="http://fin22.ru/"/>
    <hyperlink ref="O95" r:id="rId39" display="http://www.minfin-altai.ru/"/>
    <hyperlink ref="O77" r:id="rId40" display="http://www.mfur.ru/"/>
    <hyperlink ref="O59" r:id="rId41" display="http://minfinkubani.ru/"/>
    <hyperlink ref="O56" r:id="rId42" display="http://minfin01-maykop.ru/Menu/Page/1"/>
    <hyperlink ref="O51" r:id="rId43" display="http://www.novkfo.ru/"/>
    <hyperlink ref="O49" r:id="rId44" display="http://finance.lenobl.ru/"/>
    <hyperlink ref="O38" r:id="rId45" display="http://fin.tmbreg.ru/"/>
    <hyperlink ref="O78" r:id="rId46" display="http://gov.cap.ru/Default.aspx?gov_id=22"/>
    <hyperlink ref="O116" r:id="rId47" display="http://xn--80atapud1a.xn--p1ai/power/administrative_setting/Dep_fin_ecom/budzet/"/>
    <hyperlink ref="O115" r:id="rId48" display="http://www.eao.ru/?p=3826"/>
    <hyperlink ref="O113" r:id="rId49" display="http://minfin.49gov.ru/feedback/polls/"/>
    <hyperlink ref="O111" r:id="rId50" display="https://minfin.khabkrai.ru/portal/Menu/Page/1"/>
    <hyperlink ref="O106" r:id="rId51" display="http://www.findep.org/"/>
    <hyperlink ref="O104" r:id="rId52" display="http://mfnsonso2.nso.ru/Pages/default.aspx"/>
    <hyperlink ref="O100" r:id="rId53" display="http://xn--h1aakfb4b.xn--80aaaac8algcbgbck3fl0q.xn--p1ai/bud_for_peoples.html"/>
    <hyperlink ref="O93" r:id="rId54" display="http://monitoring.yanao.ru/yamal/index.php?option=com_content&amp;view=article&amp;id=299&amp;Itemid=717"/>
    <hyperlink ref="O92" r:id="rId55" display="http://www.depfin.admhmao.ru/"/>
    <hyperlink ref="O91" r:id="rId56" display="http://www.minfin74.ru/"/>
    <hyperlink ref="O90" r:id="rId57" display="http://admtyumen.ru/ogv_ru/finance/finance/bugjet.htm"/>
    <hyperlink ref="O89" r:id="rId58" display="http://minfin.midural.ru/"/>
    <hyperlink ref="O88" r:id="rId59" display="http://www.finupr.kurganobl.ru/"/>
    <hyperlink ref="O84" r:id="rId60" display="http://minfin-samara.ru/"/>
    <hyperlink ref="O83" r:id="rId61" display="http://finance.pnzreg.ru/"/>
    <hyperlink ref="O82" r:id="rId62" display="http://minfin.orb.ru"/>
    <hyperlink ref="O81" r:id="rId63" display="http://mf.nnov.ru"/>
    <hyperlink ref="O75" r:id="rId64" display="http://www.minfinrm.ru/"/>
    <hyperlink ref="O74" r:id="rId65" display="http://mari-el.gov.ru/minfin/Pages/budget_citizens.aspx"/>
    <hyperlink ref="O73" r:id="rId66" display="https://minfin.bashkortostan.ru"/>
    <hyperlink ref="O70" r:id="rId67" display="http://www.minfinchr.ru/"/>
    <hyperlink ref="O69" r:id="rId68" display="http://www.mfrno-a.ru"/>
    <hyperlink ref="O66" r:id="rId69" display="http://www.mfri.ru/index.php/2013-12-01-16-47-32"/>
    <hyperlink ref="O65" r:id="rId70" display="http://minfin.e-dag.ru/feed"/>
    <hyperlink ref="O62" r:id="rId71" display="http://www.minfin.donland.ru/"/>
    <hyperlink ref="O61" r:id="rId72" display="http://www.minfin34.ru/"/>
    <hyperlink ref="O60" r:id="rId73" display="http://mf-ao.ru/"/>
    <hyperlink ref="O57" r:id="rId74" display="http://minfin.kalmregion.ru/index.php?option=com_content&amp;view=article&amp;id=54&amp;Itemid=48"/>
    <hyperlink ref="O53" r:id="rId75" display="http://www.fincom.spb.ru/cf/main.htm"/>
    <hyperlink ref="O52" r:id="rId76" display="http://www.pskov.ru/region/obshchestvo"/>
    <hyperlink ref="O48" r:id="rId77" display="http://www.minfin39.ru/index.php"/>
    <hyperlink ref="O47" r:id="rId78" display="http://www.df35.ru/"/>
    <hyperlink ref="O46" r:id="rId79" display="http://dvinaland.ru/budget"/>
    <hyperlink ref="O45" r:id="rId80" display="http://minfin.rkomi.ru/page/7746/"/>
    <hyperlink ref="O44" r:id="rId81" display="http://minfin.karelia.ru/about-us/"/>
    <hyperlink ref="P40" r:id="rId82" display="http://dfto.ru/index.php/byudzhet-dlya-grazhdan/oprosy"/>
    <hyperlink ref="O30" r:id="rId83" display="http://admoblkaluga.ru/sub/finan/index.php"/>
    <hyperlink ref="O26" r:id="rId84" display="http://budget.bryanskoblfin.ru/Show/Category/?ItemId=26"/>
    <hyperlink ref="O25" r:id="rId85" display="http://beldepfin.ru/"/>
    <hyperlink ref="O33" r:id="rId86" display="http://www.admlip.ru/votes/"/>
    <hyperlink ref="O110" r:id="rId87" display="http://primorsky.ru/authorities/executive-agencies/departments/finance/budget/"/>
    <hyperlink ref="O41" r:id="rId88" display="http://www.yarregion.ru/depts/depfin/default.aspx"/>
    <hyperlink ref="P50" r:id="rId89" display="http://b4u.gov-murman.ru/index.php#idMenu=1"/>
    <hyperlink ref="O76" r:id="rId90" display="http://minfin.tatarstan.ru/"/>
    <hyperlink ref="P108" r:id="rId91" display="http://budget.sakha.gov.ru/ebudget/Menu/Page/215"/>
    <hyperlink ref="Q108" r:id="rId92" display="http://www.sakha.gov.ru/vote/front?type=2"/>
    <hyperlink ref="P109" r:id="rId93" display="http://openbudget.kamgov.ru/Dashboard#/plan/plan/indicators"/>
    <hyperlink ref="Q110" r:id="rId94" display="http://ebudget.primorsky.ru/Menu/Page/334"/>
    <hyperlink ref="Q114" r:id="rId95" display="http://openbudget.sakhminfin.ru/forum/index.php?board=4.0"/>
    <hyperlink ref="O32" r:id="rId96" display="http://adm.rkursk.ru/index.php?id=405"/>
    <hyperlink ref="O54" r:id="rId97" display="http://dfei.adm-nao.ru/"/>
    <hyperlink ref="O71" r:id="rId98" display="http://www.mfsk.ru/main"/>
    <hyperlink ref="O67" r:id="rId99" display="http://pravitelstvo.kbr.ru/"/>
    <hyperlink ref="O63" r:id="rId100" display="https://sevastopol.gov.ru/index.php"/>
    <hyperlink ref="M25" r:id="rId101" display="http://beldepfin.ru/"/>
    <hyperlink ref="M28" r:id="rId102" display="http://www.gfu.vrn.ru/dir32/opros/"/>
    <hyperlink ref="M31" r:id="rId103" display="http://depfin.adm44.ru/index.aspx"/>
    <hyperlink ref="M34" r:id="rId104" display="http://mosreg.ifinmon.ru/blog/portfolio-item/opros/"/>
    <hyperlink ref="O36" r:id="rId105" display="http://minfin.ryazangov.ru/news/"/>
    <hyperlink ref="M36" r:id="rId106" display="http://minfin.ryazangov.ru/vote/index.php"/>
    <hyperlink ref="M37" r:id="rId107" display="http://www.finsmol.ru/start"/>
    <hyperlink ref="M38" r:id="rId108" display="http://fin.tmbreg.ru/7614/7834.html"/>
    <hyperlink ref="O39" r:id="rId109" display="http://www.tverfin.ru/novosti/novosti/?ELEMENT_ID=22220"/>
    <hyperlink ref="M39" r:id="rId110" display="http://portal.tverfin.ru/Menu/Page/610?view=1"/>
    <hyperlink ref="M40" r:id="rId111" display="http://dfto.ru/index.php/byudzhet-dlya-grazhdan/oprosy/results/6"/>
    <hyperlink ref="O42" r:id="rId112" display="http://findep.mos.ru/"/>
    <hyperlink ref="M44" r:id="rId113" display="http://minfin.karelia.ru/arhiv-oprosov"/>
    <hyperlink ref="M45" r:id="rId114" display="http://minfin.rkomi.ru/right/finopros/"/>
    <hyperlink ref="M47" r:id="rId115" display="http://www.df35.ru/index.php?option=com_content&amp;view=category&amp;id=262&amp;Itemid=239"/>
    <hyperlink ref="M48" r:id="rId116" display="http://www.minfin39.ru/vote/"/>
    <hyperlink ref="M49" r:id="rId117" display="http://budget.lenobl.ru/new/takepart/vote/"/>
    <hyperlink ref="M50" r:id="rId118" display="http://openregion.gov-murman.ru/vote/add.php?VOTE_ID=59"/>
    <hyperlink ref="M51" r:id="rId119" display="http://portal.novkfo.ru/Menu/Page/96"/>
    <hyperlink ref="M53" r:id="rId120" display="http://www.fincom.spb.ru/cf/activity/opendata/budget_for_people/contact/anketa.htm"/>
    <hyperlink ref="M56" r:id="rId121" display="http://minfin01-maykop.ru/Menu/Page/207"/>
    <hyperlink ref="O58" r:id="rId122" display="http://minfin.rk.gov.ru/rus/index.htm"/>
    <hyperlink ref="M58" r:id="rId123" display="http://minfin.rk.gov.ru/rus/info.php?id=621611"/>
    <hyperlink ref="M59" r:id="rId124" display="http://www.minfinkubani.ru/budget_citizens/rez_obsuzdenie_imnalog.php"/>
    <hyperlink ref="M61" r:id="rId125" display="http://www.minfin34.ru/opros/vote_result.php?VOTE_ID=12&amp;view_result=Y"/>
    <hyperlink ref="P63" r:id="rId126" display="http://www.ob.sev.gov.ru/"/>
    <hyperlink ref="M67" r:id="rId127" display="http://pravitelstvo.kbr.ru/oigv/minfin/opros_obshchestvennogo_mneniya_po_finanso_byudzhetnoy_tematike.php?ELEMENT_ID=10570"/>
    <hyperlink ref="O68" r:id="rId128" display="http://minfin09.ru/"/>
    <hyperlink ref="M68" r:id="rId129" display="http://minfin09.ru/%D0%B2%D0%BE%D0%BF%D1%80%D0%BE%D1%81%D1%8B-%D0%B4%D0%BB%D1%8F-%D0%BF%D1%80%D0%BE%D0%B2%D0%B5%D0%B4%D0%B5%D0%BD%D0%B8%D1%8F-%D1%81%D0%BE%D1%86%D0%B8%D0%BE%D0%BB%D0%BE%D0%B3%D0%B8%D1%87%D0%B5%D1%81/"/>
    <hyperlink ref="M69" r:id="rId130" display="http://www.mfrno-a.ru/otkriti-budget.php"/>
    <hyperlink ref="M71" r:id="rId131" display="http://openbudsk.ru/vote/"/>
    <hyperlink ref="M73" r:id="rId132" display="https://minfin.bashkortostan.ru/presscenter/news/389176/"/>
    <hyperlink ref="M76" r:id="rId133" display="http://minfin.tatarstan.ru/rus/sotsialniy-opros-obshchestvennogo-mneniya-po-1382917.htm"/>
    <hyperlink ref="M77" r:id="rId134" display="http://www.mfur.ru/activities/minfin_dialog/publicslush.php"/>
    <hyperlink ref="M78" r:id="rId135" display="http://gov.cap.ru/vote.aspx?gov_id=22&amp;id=956"/>
    <hyperlink ref="M79" r:id="rId136" display="http://budget.permkrai.ru/form/index"/>
    <hyperlink ref="M85" r:id="rId137" display="http://saratov.ifinmon.ru/index.php/opros-3"/>
    <hyperlink ref="M89" r:id="rId138" display="http://minfin.midural.ru/poll?year=2016"/>
    <hyperlink ref="M95" r:id="rId139" display="http://www.minfin-altai.ru/byudzhet/open-budget/the-respondents.php"/>
    <hyperlink ref="M96" r:id="rId140" display="http://budget.govrb.ru/ebudget/Menu/Page/1"/>
    <hyperlink ref="M97" r:id="rId141" display="http://budget17.ru/?page_id=451"/>
    <hyperlink ref="M101" r:id="rId142" display="http://minfin.krskstate.ru///openbudget//vote//result7"/>
    <hyperlink ref="O101" r:id="rId143" display="http://minfin.krskstate.ru"/>
    <hyperlink ref="O103" r:id="rId144" display="http://www.ofukem.ru/"/>
    <hyperlink ref="M99" r:id="rId145" display="http://fin22.ru/opinion/vote/result7/"/>
    <hyperlink ref="M102" r:id="rId146" display="http://openbudget.gfu.ru/vote/"/>
    <hyperlink ref="M103" r:id="rId147" display="http://www.ofukem.ru/component/option,com_poll/task,results/id,15/"/>
    <hyperlink ref="O105" r:id="rId148" display="http://budget.omsk.ifinmon.ru/"/>
    <hyperlink ref="M105" r:id="rId149" display="http://budget.omsk.ifinmon.ru/index.php/opross"/>
    <hyperlink ref="O108" r:id="rId150" display="https://minfin.sakha.gov.ru"/>
    <hyperlink ref="M110" r:id="rId151" display="http://ebudget.primorsky.ru/Menu/Page/340?view=1"/>
    <hyperlink ref="M111" r:id="rId152" display="https://minfin.khabkrai.ru/civils/Menu/Page/202"/>
    <hyperlink ref="O112" r:id="rId153" display="http://www.fin.amurobl.ru/"/>
    <hyperlink ref="P114" r:id="rId154" display="http://openbudget.sakhminfin.ru/Menu/Page/272"/>
    <hyperlink ref="M114" r:id="rId155" display="http://openbudget.sakhminfin.ru/Menu/Page/356"/>
    <hyperlink ref="M112" r:id="rId156" display="http://www.fin.amurobl.ru/oblastnoy-byudzhet/obshchestvennye-obsuzhdeniya-oprosy/"/>
    <hyperlink ref="M63" r:id="rId157" display="http://www.ob.sev.gov.ru/all-polls/tema-5/results/7"/>
    <hyperlink ref="O40" r:id="rId158" display="http://minfin.tularegion.ru/"/>
    <hyperlink ref="O34" r:id="rId159" display="http://mf.mosreg.ru/"/>
    <hyperlink ref="M81" r:id="rId160" display="http://mf.nnov.ru/index.php?option=com_k2&amp;view=item&amp;layout=item&amp;id=385&amp;Itemid=437"/>
    <hyperlink ref="M30" r:id="rId161" display="http://admoblkaluga.ru/sub/finan/news/detail.php?ID=210093"/>
    <hyperlink ref="M92" r:id="rId162" display="http://www.depfin.admhmao.ru/"/>
    <hyperlink ref="M70" r:id="rId163" display="http://forcitizens.ru/index.php/oprosy"/>
    <hyperlink ref="P70" r:id="rId164" display="http://forcitizens.ru/"/>
    <hyperlink ref="M86" r:id="rId165" display="http://ufo.ulntc.ru/"/>
    <hyperlink ref="M42" r:id="rId166" display="http://budget.mos.ru/2500"/>
  </hyperlinks>
  <printOptions/>
  <pageMargins left="0.7" right="0.7" top="0.75" bottom="0.75" header="0.3" footer="0.3"/>
  <pageSetup horizontalDpi="600" verticalDpi="600" orientation="portrait" paperSize="9" r:id="rId167"/>
</worksheet>
</file>

<file path=xl/worksheets/sheet5.xml><?xml version="1.0" encoding="utf-8"?>
<worksheet xmlns="http://schemas.openxmlformats.org/spreadsheetml/2006/main" xmlns:r="http://schemas.openxmlformats.org/officeDocument/2006/relationships">
  <sheetPr>
    <pageSetUpPr fitToPage="1"/>
  </sheetPr>
  <dimension ref="A1:O126"/>
  <sheetViews>
    <sheetView zoomScalePageLayoutView="0" workbookViewId="0" topLeftCell="A1">
      <pane xSplit="1" ySplit="20" topLeftCell="B21" activePane="bottomRight" state="frozen"/>
      <selection pane="topLeft" activeCell="A15" sqref="A15"/>
      <selection pane="topRight" activeCell="B15" sqref="B15"/>
      <selection pane="bottomLeft" activeCell="A46" sqref="A46"/>
      <selection pane="bottomRight" activeCell="A119" sqref="A119"/>
    </sheetView>
  </sheetViews>
  <sheetFormatPr defaultColWidth="9.140625" defaultRowHeight="20.25" customHeight="1"/>
  <cols>
    <col min="1" max="1" width="33.28125" style="10" customWidth="1"/>
    <col min="2" max="2" width="52.421875" style="10" customWidth="1"/>
    <col min="3" max="5" width="6.7109375" style="10" customWidth="1"/>
    <col min="6" max="6" width="11.140625" style="10" customWidth="1"/>
    <col min="7" max="7" width="9.57421875" style="10" customWidth="1"/>
    <col min="8" max="8" width="12.00390625" style="10" customWidth="1"/>
    <col min="9" max="9" width="11.57421875" style="10" customWidth="1"/>
    <col min="10" max="10" width="13.57421875" style="63" customWidth="1"/>
    <col min="11" max="11" width="15.7109375" style="10" customWidth="1"/>
    <col min="12" max="12" width="17.00390625" style="10" customWidth="1"/>
    <col min="13" max="14" width="18.7109375" style="4" customWidth="1"/>
    <col min="15" max="15" width="18.7109375" style="12" customWidth="1"/>
    <col min="16" max="16384" width="9.140625" style="12" customWidth="1"/>
  </cols>
  <sheetData>
    <row r="1" spans="1:15" s="1" customFormat="1" ht="20.25" customHeight="1">
      <c r="A1" s="198" t="s">
        <v>669</v>
      </c>
      <c r="B1" s="198"/>
      <c r="C1" s="198"/>
      <c r="D1" s="198"/>
      <c r="E1" s="198"/>
      <c r="F1" s="198"/>
      <c r="G1" s="198"/>
      <c r="H1" s="198"/>
      <c r="I1" s="198"/>
      <c r="J1" s="198"/>
      <c r="K1" s="198"/>
      <c r="L1" s="198"/>
      <c r="M1" s="198"/>
      <c r="N1" s="198"/>
      <c r="O1" s="199"/>
    </row>
    <row r="2" spans="1:15" s="1" customFormat="1" ht="15" customHeight="1">
      <c r="A2" s="196" t="s">
        <v>1041</v>
      </c>
      <c r="B2" s="197"/>
      <c r="C2" s="197"/>
      <c r="D2" s="197"/>
      <c r="E2" s="197"/>
      <c r="F2" s="197"/>
      <c r="G2" s="197"/>
      <c r="H2" s="197"/>
      <c r="I2" s="197"/>
      <c r="J2" s="197"/>
      <c r="K2" s="197"/>
      <c r="L2" s="197"/>
      <c r="M2" s="197"/>
      <c r="N2" s="197"/>
      <c r="O2" s="197"/>
    </row>
    <row r="3" spans="1:15" s="1" customFormat="1" ht="15" customHeight="1" hidden="1">
      <c r="A3" s="200" t="s">
        <v>291</v>
      </c>
      <c r="B3" s="200"/>
      <c r="C3" s="200"/>
      <c r="D3" s="200"/>
      <c r="E3" s="200"/>
      <c r="F3" s="200"/>
      <c r="G3" s="200"/>
      <c r="H3" s="200"/>
      <c r="I3" s="200"/>
      <c r="J3" s="200"/>
      <c r="K3" s="200"/>
      <c r="L3" s="200"/>
      <c r="M3" s="200"/>
      <c r="N3" s="200"/>
      <c r="O3" s="200"/>
    </row>
    <row r="4" spans="1:15" s="1" customFormat="1" ht="15" customHeight="1" hidden="1">
      <c r="A4" s="209" t="s">
        <v>216</v>
      </c>
      <c r="B4" s="210"/>
      <c r="C4" s="210"/>
      <c r="D4" s="210"/>
      <c r="E4" s="210"/>
      <c r="F4" s="210"/>
      <c r="G4" s="210"/>
      <c r="H4" s="210"/>
      <c r="I4" s="210"/>
      <c r="J4" s="210"/>
      <c r="K4" s="210"/>
      <c r="L4" s="210"/>
      <c r="M4" s="210"/>
      <c r="N4" s="210"/>
      <c r="O4" s="211"/>
    </row>
    <row r="5" spans="1:15" s="1" customFormat="1" ht="15" customHeight="1" hidden="1">
      <c r="A5" s="209" t="s">
        <v>536</v>
      </c>
      <c r="B5" s="210"/>
      <c r="C5" s="210"/>
      <c r="D5" s="210"/>
      <c r="E5" s="210"/>
      <c r="F5" s="210"/>
      <c r="G5" s="210"/>
      <c r="H5" s="210"/>
      <c r="I5" s="210"/>
      <c r="J5" s="210"/>
      <c r="K5" s="210"/>
      <c r="L5" s="210"/>
      <c r="M5" s="210"/>
      <c r="N5" s="210"/>
      <c r="O5" s="211"/>
    </row>
    <row r="6" spans="1:15" s="1" customFormat="1" ht="27.75" customHeight="1" hidden="1">
      <c r="A6" s="209" t="s">
        <v>537</v>
      </c>
      <c r="B6" s="210"/>
      <c r="C6" s="210"/>
      <c r="D6" s="210"/>
      <c r="E6" s="210"/>
      <c r="F6" s="210"/>
      <c r="G6" s="210"/>
      <c r="H6" s="210"/>
      <c r="I6" s="210"/>
      <c r="J6" s="210"/>
      <c r="K6" s="210"/>
      <c r="L6" s="210"/>
      <c r="M6" s="210"/>
      <c r="N6" s="210"/>
      <c r="O6" s="211"/>
    </row>
    <row r="7" spans="1:15" s="1" customFormat="1" ht="15" customHeight="1" hidden="1">
      <c r="A7" s="209" t="s">
        <v>247</v>
      </c>
      <c r="B7" s="210"/>
      <c r="C7" s="210"/>
      <c r="D7" s="210"/>
      <c r="E7" s="210"/>
      <c r="F7" s="210"/>
      <c r="G7" s="210"/>
      <c r="H7" s="210"/>
      <c r="I7" s="210"/>
      <c r="J7" s="210"/>
      <c r="K7" s="210"/>
      <c r="L7" s="210"/>
      <c r="M7" s="210"/>
      <c r="N7" s="210"/>
      <c r="O7" s="211"/>
    </row>
    <row r="8" spans="1:15" s="1" customFormat="1" ht="15" customHeight="1" hidden="1">
      <c r="A8" s="209" t="s">
        <v>538</v>
      </c>
      <c r="B8" s="210"/>
      <c r="C8" s="210"/>
      <c r="D8" s="210"/>
      <c r="E8" s="210"/>
      <c r="F8" s="210"/>
      <c r="G8" s="210"/>
      <c r="H8" s="210"/>
      <c r="I8" s="210"/>
      <c r="J8" s="210"/>
      <c r="K8" s="210"/>
      <c r="L8" s="210"/>
      <c r="M8" s="210"/>
      <c r="N8" s="210"/>
      <c r="O8" s="211"/>
    </row>
    <row r="9" spans="1:15" s="1" customFormat="1" ht="15" customHeight="1" hidden="1">
      <c r="A9" s="209" t="s">
        <v>539</v>
      </c>
      <c r="B9" s="210"/>
      <c r="C9" s="210"/>
      <c r="D9" s="210"/>
      <c r="E9" s="210"/>
      <c r="F9" s="210"/>
      <c r="G9" s="210"/>
      <c r="H9" s="210"/>
      <c r="I9" s="210"/>
      <c r="J9" s="210"/>
      <c r="K9" s="210"/>
      <c r="L9" s="210"/>
      <c r="M9" s="210"/>
      <c r="N9" s="210"/>
      <c r="O9" s="211"/>
    </row>
    <row r="10" spans="1:15" s="1" customFormat="1" ht="15" customHeight="1" hidden="1">
      <c r="A10" s="209" t="s">
        <v>540</v>
      </c>
      <c r="B10" s="210"/>
      <c r="C10" s="210"/>
      <c r="D10" s="210"/>
      <c r="E10" s="210"/>
      <c r="F10" s="210"/>
      <c r="G10" s="210"/>
      <c r="H10" s="210"/>
      <c r="I10" s="210"/>
      <c r="J10" s="210"/>
      <c r="K10" s="210"/>
      <c r="L10" s="210"/>
      <c r="M10" s="210"/>
      <c r="N10" s="210"/>
      <c r="O10" s="211"/>
    </row>
    <row r="11" spans="1:15" s="1" customFormat="1" ht="15" customHeight="1" hidden="1">
      <c r="A11" s="209" t="s">
        <v>672</v>
      </c>
      <c r="B11" s="210"/>
      <c r="C11" s="210"/>
      <c r="D11" s="210"/>
      <c r="E11" s="210"/>
      <c r="F11" s="210"/>
      <c r="G11" s="210"/>
      <c r="H11" s="210"/>
      <c r="I11" s="210"/>
      <c r="J11" s="210"/>
      <c r="K11" s="210"/>
      <c r="L11" s="210"/>
      <c r="M11" s="210"/>
      <c r="N11" s="210"/>
      <c r="O11" s="211"/>
    </row>
    <row r="12" spans="1:15" s="1" customFormat="1" ht="15" customHeight="1" hidden="1">
      <c r="A12" s="209" t="s">
        <v>248</v>
      </c>
      <c r="B12" s="210"/>
      <c r="C12" s="210"/>
      <c r="D12" s="210"/>
      <c r="E12" s="210"/>
      <c r="F12" s="210"/>
      <c r="G12" s="210"/>
      <c r="H12" s="210"/>
      <c r="I12" s="210"/>
      <c r="J12" s="210"/>
      <c r="K12" s="210"/>
      <c r="L12" s="210"/>
      <c r="M12" s="210"/>
      <c r="N12" s="210"/>
      <c r="O12" s="211"/>
    </row>
    <row r="13" spans="1:15" s="1" customFormat="1" ht="15" customHeight="1" hidden="1">
      <c r="A13" s="209" t="s">
        <v>259</v>
      </c>
      <c r="B13" s="210"/>
      <c r="C13" s="210"/>
      <c r="D13" s="210"/>
      <c r="E13" s="210"/>
      <c r="F13" s="210"/>
      <c r="G13" s="210"/>
      <c r="H13" s="210"/>
      <c r="I13" s="210"/>
      <c r="J13" s="210"/>
      <c r="K13" s="210"/>
      <c r="L13" s="210"/>
      <c r="M13" s="210"/>
      <c r="N13" s="210"/>
      <c r="O13" s="211"/>
    </row>
    <row r="14" spans="1:15" s="1" customFormat="1" ht="15" customHeight="1" hidden="1">
      <c r="A14" s="213" t="s">
        <v>260</v>
      </c>
      <c r="B14" s="214"/>
      <c r="C14" s="214"/>
      <c r="D14" s="214"/>
      <c r="E14" s="214"/>
      <c r="F14" s="214"/>
      <c r="G14" s="214"/>
      <c r="H14" s="214"/>
      <c r="I14" s="214"/>
      <c r="J14" s="214"/>
      <c r="K14" s="214"/>
      <c r="L14" s="214"/>
      <c r="M14" s="214"/>
      <c r="N14" s="214"/>
      <c r="O14" s="215"/>
    </row>
    <row r="15" spans="1:15" ht="50.25" customHeight="1">
      <c r="A15" s="191" t="s">
        <v>94</v>
      </c>
      <c r="B15" s="158" t="s">
        <v>670</v>
      </c>
      <c r="C15" s="189" t="s">
        <v>676</v>
      </c>
      <c r="D15" s="190"/>
      <c r="E15" s="190"/>
      <c r="F15" s="192" t="s">
        <v>320</v>
      </c>
      <c r="G15" s="192"/>
      <c r="H15" s="192"/>
      <c r="I15" s="192"/>
      <c r="J15" s="192"/>
      <c r="K15" s="192"/>
      <c r="L15" s="208" t="s">
        <v>608</v>
      </c>
      <c r="M15" s="207" t="s">
        <v>416</v>
      </c>
      <c r="N15" s="207"/>
      <c r="O15" s="192"/>
    </row>
    <row r="16" spans="1:15" ht="15" customHeight="1">
      <c r="A16" s="192"/>
      <c r="B16" s="78" t="s">
        <v>249</v>
      </c>
      <c r="C16" s="191" t="s">
        <v>96</v>
      </c>
      <c r="D16" s="191" t="s">
        <v>883</v>
      </c>
      <c r="E16" s="189" t="s">
        <v>95</v>
      </c>
      <c r="F16" s="207" t="s">
        <v>581</v>
      </c>
      <c r="G16" s="207" t="s">
        <v>254</v>
      </c>
      <c r="H16" s="207" t="s">
        <v>622</v>
      </c>
      <c r="I16" s="207" t="s">
        <v>582</v>
      </c>
      <c r="J16" s="207" t="s">
        <v>413</v>
      </c>
      <c r="K16" s="207" t="s">
        <v>583</v>
      </c>
      <c r="L16" s="205"/>
      <c r="M16" s="191" t="s">
        <v>294</v>
      </c>
      <c r="N16" s="191" t="s">
        <v>284</v>
      </c>
      <c r="O16" s="191" t="s">
        <v>464</v>
      </c>
    </row>
    <row r="17" spans="1:15" ht="15" customHeight="1">
      <c r="A17" s="192"/>
      <c r="B17" s="78" t="s">
        <v>250</v>
      </c>
      <c r="C17" s="192"/>
      <c r="D17" s="191"/>
      <c r="E17" s="216"/>
      <c r="F17" s="192"/>
      <c r="G17" s="192"/>
      <c r="H17" s="192"/>
      <c r="I17" s="192"/>
      <c r="J17" s="192"/>
      <c r="K17" s="192"/>
      <c r="L17" s="205"/>
      <c r="M17" s="212"/>
      <c r="N17" s="212"/>
      <c r="O17" s="212"/>
    </row>
    <row r="18" spans="1:15" ht="15" customHeight="1">
      <c r="A18" s="192"/>
      <c r="B18" s="78" t="s">
        <v>292</v>
      </c>
      <c r="C18" s="192"/>
      <c r="D18" s="191"/>
      <c r="E18" s="216"/>
      <c r="F18" s="192"/>
      <c r="G18" s="192"/>
      <c r="H18" s="192"/>
      <c r="I18" s="192"/>
      <c r="J18" s="192"/>
      <c r="K18" s="192"/>
      <c r="L18" s="205"/>
      <c r="M18" s="212"/>
      <c r="N18" s="212"/>
      <c r="O18" s="212"/>
    </row>
    <row r="19" spans="1:15" ht="15" customHeight="1">
      <c r="A19" s="192"/>
      <c r="B19" s="78" t="s">
        <v>671</v>
      </c>
      <c r="C19" s="192"/>
      <c r="D19" s="191"/>
      <c r="E19" s="216"/>
      <c r="F19" s="192"/>
      <c r="G19" s="192"/>
      <c r="H19" s="192"/>
      <c r="I19" s="192"/>
      <c r="J19" s="192"/>
      <c r="K19" s="192"/>
      <c r="L19" s="205"/>
      <c r="M19" s="212"/>
      <c r="N19" s="212"/>
      <c r="O19" s="212"/>
    </row>
    <row r="20" spans="1:15" ht="15" customHeight="1">
      <c r="A20" s="192"/>
      <c r="B20" s="78" t="s">
        <v>293</v>
      </c>
      <c r="C20" s="192"/>
      <c r="D20" s="191"/>
      <c r="E20" s="216"/>
      <c r="F20" s="192"/>
      <c r="G20" s="192"/>
      <c r="H20" s="192"/>
      <c r="I20" s="192"/>
      <c r="J20" s="192"/>
      <c r="K20" s="192"/>
      <c r="L20" s="206"/>
      <c r="M20" s="212"/>
      <c r="N20" s="212"/>
      <c r="O20" s="212"/>
    </row>
    <row r="21" spans="1:15" s="8" customFormat="1" ht="15" customHeight="1">
      <c r="A21" s="37" t="s">
        <v>0</v>
      </c>
      <c r="B21" s="37"/>
      <c r="C21" s="37"/>
      <c r="D21" s="37"/>
      <c r="E21" s="75"/>
      <c r="F21" s="37"/>
      <c r="G21" s="37"/>
      <c r="H21" s="37"/>
      <c r="I21" s="37"/>
      <c r="J21" s="74"/>
      <c r="K21" s="74"/>
      <c r="L21" s="74"/>
      <c r="M21" s="90"/>
      <c r="N21" s="90"/>
      <c r="O21" s="72"/>
    </row>
    <row r="22" spans="1:15" s="6" customFormat="1" ht="15" customHeight="1">
      <c r="A22" s="79" t="s">
        <v>1</v>
      </c>
      <c r="B22" s="131" t="s">
        <v>671</v>
      </c>
      <c r="C22" s="114">
        <f aca="true" t="shared" si="0" ref="C22:C39">IF(B22=$B$16,2,IF(B22=$B$17,1,0))</f>
        <v>0</v>
      </c>
      <c r="D22" s="114"/>
      <c r="E22" s="115">
        <f aca="true" t="shared" si="1" ref="E22:E39">C22*(1-D22)</f>
        <v>0</v>
      </c>
      <c r="F22" s="131"/>
      <c r="G22" s="131"/>
      <c r="H22" s="131"/>
      <c r="I22" s="159"/>
      <c r="J22" s="108" t="s">
        <v>695</v>
      </c>
      <c r="K22" s="143" t="s">
        <v>696</v>
      </c>
      <c r="L22" s="143"/>
      <c r="M22" s="160" t="s">
        <v>106</v>
      </c>
      <c r="N22" s="134"/>
      <c r="O22" s="160" t="s">
        <v>453</v>
      </c>
    </row>
    <row r="23" spans="1:15" ht="15" customHeight="1">
      <c r="A23" s="79" t="s">
        <v>2</v>
      </c>
      <c r="B23" s="131" t="s">
        <v>293</v>
      </c>
      <c r="C23" s="114">
        <f t="shared" si="0"/>
        <v>0</v>
      </c>
      <c r="D23" s="114"/>
      <c r="E23" s="115">
        <f t="shared" si="1"/>
        <v>0</v>
      </c>
      <c r="F23" s="131"/>
      <c r="G23" s="131"/>
      <c r="H23" s="131"/>
      <c r="I23" s="131"/>
      <c r="J23" s="108"/>
      <c r="K23" s="108"/>
      <c r="L23" s="108"/>
      <c r="M23" s="143" t="s">
        <v>195</v>
      </c>
      <c r="N23" s="134"/>
      <c r="O23" s="141" t="s">
        <v>454</v>
      </c>
    </row>
    <row r="24" spans="1:15" ht="15" customHeight="1">
      <c r="A24" s="79" t="s">
        <v>3</v>
      </c>
      <c r="B24" s="131" t="s">
        <v>671</v>
      </c>
      <c r="C24" s="114">
        <f t="shared" si="0"/>
        <v>0</v>
      </c>
      <c r="D24" s="114"/>
      <c r="E24" s="115">
        <f t="shared" si="1"/>
        <v>0</v>
      </c>
      <c r="F24" s="131"/>
      <c r="G24" s="131"/>
      <c r="H24" s="131"/>
      <c r="I24" s="131"/>
      <c r="J24" s="108" t="s">
        <v>697</v>
      </c>
      <c r="K24" s="143" t="s">
        <v>698</v>
      </c>
      <c r="L24" s="143"/>
      <c r="M24" s="160" t="s">
        <v>304</v>
      </c>
      <c r="N24" s="160"/>
      <c r="O24" s="141" t="s">
        <v>455</v>
      </c>
    </row>
    <row r="25" spans="1:15" s="6" customFormat="1" ht="15" customHeight="1">
      <c r="A25" s="79" t="s">
        <v>4</v>
      </c>
      <c r="B25" s="131" t="s">
        <v>293</v>
      </c>
      <c r="C25" s="114">
        <f t="shared" si="0"/>
        <v>0</v>
      </c>
      <c r="D25" s="114"/>
      <c r="E25" s="115">
        <f t="shared" si="1"/>
        <v>0</v>
      </c>
      <c r="F25" s="131"/>
      <c r="G25" s="131"/>
      <c r="H25" s="131"/>
      <c r="I25" s="131"/>
      <c r="J25" s="108"/>
      <c r="K25" s="108"/>
      <c r="L25" s="108"/>
      <c r="M25" s="160" t="s">
        <v>154</v>
      </c>
      <c r="N25" s="160"/>
      <c r="O25" s="141" t="s">
        <v>456</v>
      </c>
    </row>
    <row r="26" spans="1:15" s="7" customFormat="1" ht="15" customHeight="1">
      <c r="A26" s="79" t="s">
        <v>5</v>
      </c>
      <c r="B26" s="131" t="s">
        <v>293</v>
      </c>
      <c r="C26" s="114">
        <f t="shared" si="0"/>
        <v>0</v>
      </c>
      <c r="D26" s="114"/>
      <c r="E26" s="115">
        <f t="shared" si="1"/>
        <v>0</v>
      </c>
      <c r="F26" s="131"/>
      <c r="G26" s="131"/>
      <c r="H26" s="131"/>
      <c r="I26" s="131"/>
      <c r="J26" s="108"/>
      <c r="K26" s="108"/>
      <c r="L26" s="108"/>
      <c r="M26" s="160" t="s">
        <v>305</v>
      </c>
      <c r="N26" s="160"/>
      <c r="O26" s="141" t="s">
        <v>457</v>
      </c>
    </row>
    <row r="27" spans="1:15" ht="15" customHeight="1">
      <c r="A27" s="79" t="s">
        <v>6</v>
      </c>
      <c r="B27" s="131" t="s">
        <v>250</v>
      </c>
      <c r="C27" s="114">
        <f t="shared" si="0"/>
        <v>1</v>
      </c>
      <c r="D27" s="114"/>
      <c r="E27" s="115">
        <f t="shared" si="1"/>
        <v>1</v>
      </c>
      <c r="F27" s="131" t="s">
        <v>553</v>
      </c>
      <c r="G27" s="131">
        <v>24</v>
      </c>
      <c r="H27" s="131" t="s">
        <v>553</v>
      </c>
      <c r="I27" s="131" t="s">
        <v>553</v>
      </c>
      <c r="J27" s="108" t="s">
        <v>695</v>
      </c>
      <c r="K27" s="143" t="s">
        <v>699</v>
      </c>
      <c r="L27" s="108"/>
      <c r="M27" s="160" t="s">
        <v>295</v>
      </c>
      <c r="N27" s="160"/>
      <c r="O27" s="141" t="s">
        <v>458</v>
      </c>
    </row>
    <row r="28" spans="1:15" s="6" customFormat="1" ht="15" customHeight="1">
      <c r="A28" s="79" t="s">
        <v>7</v>
      </c>
      <c r="B28" s="131" t="s">
        <v>250</v>
      </c>
      <c r="C28" s="114">
        <f t="shared" si="0"/>
        <v>1</v>
      </c>
      <c r="D28" s="114">
        <v>0.5</v>
      </c>
      <c r="E28" s="115">
        <f t="shared" si="1"/>
        <v>0.5</v>
      </c>
      <c r="F28" s="131" t="s">
        <v>553</v>
      </c>
      <c r="G28" s="131">
        <v>11</v>
      </c>
      <c r="H28" s="131" t="s">
        <v>553</v>
      </c>
      <c r="I28" s="131" t="s">
        <v>553</v>
      </c>
      <c r="J28" s="108" t="s">
        <v>983</v>
      </c>
      <c r="K28" s="143" t="s">
        <v>879</v>
      </c>
      <c r="L28" s="108" t="s">
        <v>984</v>
      </c>
      <c r="M28" s="160" t="s">
        <v>118</v>
      </c>
      <c r="N28" s="160" t="s">
        <v>296</v>
      </c>
      <c r="O28" s="141" t="s">
        <v>459</v>
      </c>
    </row>
    <row r="29" spans="1:15" s="7" customFormat="1" ht="15" customHeight="1">
      <c r="A29" s="79" t="s">
        <v>8</v>
      </c>
      <c r="B29" s="131" t="s">
        <v>293</v>
      </c>
      <c r="C29" s="114">
        <f t="shared" si="0"/>
        <v>0</v>
      </c>
      <c r="D29" s="114"/>
      <c r="E29" s="115">
        <f t="shared" si="1"/>
        <v>0</v>
      </c>
      <c r="F29" s="131"/>
      <c r="G29" s="131"/>
      <c r="H29" s="131"/>
      <c r="I29" s="131"/>
      <c r="J29" s="108"/>
      <c r="K29" s="108"/>
      <c r="L29" s="108"/>
      <c r="M29" s="160" t="s">
        <v>298</v>
      </c>
      <c r="N29" s="160"/>
      <c r="O29" s="141" t="s">
        <v>297</v>
      </c>
    </row>
    <row r="30" spans="1:15" s="7" customFormat="1" ht="15" customHeight="1">
      <c r="A30" s="79" t="s">
        <v>9</v>
      </c>
      <c r="B30" s="131" t="s">
        <v>671</v>
      </c>
      <c r="C30" s="114">
        <f t="shared" si="0"/>
        <v>0</v>
      </c>
      <c r="D30" s="114"/>
      <c r="E30" s="115">
        <f t="shared" si="1"/>
        <v>0</v>
      </c>
      <c r="F30" s="131"/>
      <c r="G30" s="131"/>
      <c r="H30" s="131"/>
      <c r="I30" s="131"/>
      <c r="J30" s="108" t="s">
        <v>697</v>
      </c>
      <c r="K30" s="143" t="s">
        <v>700</v>
      </c>
      <c r="L30" s="143"/>
      <c r="M30" s="160" t="s">
        <v>119</v>
      </c>
      <c r="N30" s="160" t="s">
        <v>460</v>
      </c>
      <c r="O30" s="141" t="s">
        <v>461</v>
      </c>
    </row>
    <row r="31" spans="1:15" ht="15" customHeight="1">
      <c r="A31" s="79" t="s">
        <v>10</v>
      </c>
      <c r="B31" s="131" t="s">
        <v>249</v>
      </c>
      <c r="C31" s="114">
        <f t="shared" si="0"/>
        <v>2</v>
      </c>
      <c r="D31" s="131"/>
      <c r="E31" s="105">
        <f t="shared" si="1"/>
        <v>2</v>
      </c>
      <c r="F31" s="131" t="s">
        <v>553</v>
      </c>
      <c r="G31" s="131" t="s">
        <v>834</v>
      </c>
      <c r="H31" s="131" t="s">
        <v>553</v>
      </c>
      <c r="I31" s="131" t="s">
        <v>553</v>
      </c>
      <c r="J31" s="108" t="s">
        <v>702</v>
      </c>
      <c r="K31" s="160" t="s">
        <v>701</v>
      </c>
      <c r="L31" s="160"/>
      <c r="M31" s="160" t="s">
        <v>175</v>
      </c>
      <c r="N31" s="160" t="s">
        <v>462</v>
      </c>
      <c r="O31" s="141" t="s">
        <v>467</v>
      </c>
    </row>
    <row r="32" spans="1:15" s="6" customFormat="1" ht="15" customHeight="1">
      <c r="A32" s="79" t="s">
        <v>11</v>
      </c>
      <c r="B32" s="131" t="s">
        <v>293</v>
      </c>
      <c r="C32" s="114">
        <f t="shared" si="0"/>
        <v>0</v>
      </c>
      <c r="D32" s="114"/>
      <c r="E32" s="115">
        <f t="shared" si="1"/>
        <v>0</v>
      </c>
      <c r="F32" s="131"/>
      <c r="G32" s="131"/>
      <c r="H32" s="131"/>
      <c r="I32" s="131"/>
      <c r="J32" s="108"/>
      <c r="K32" s="108"/>
      <c r="L32" s="108"/>
      <c r="M32" s="160" t="s">
        <v>308</v>
      </c>
      <c r="N32" s="160"/>
      <c r="O32" s="141" t="s">
        <v>299</v>
      </c>
    </row>
    <row r="33" spans="1:15" s="6" customFormat="1" ht="15" customHeight="1">
      <c r="A33" s="79" t="s">
        <v>12</v>
      </c>
      <c r="B33" s="131" t="s">
        <v>293</v>
      </c>
      <c r="C33" s="114">
        <f t="shared" si="0"/>
        <v>0</v>
      </c>
      <c r="D33" s="114"/>
      <c r="E33" s="115">
        <f t="shared" si="1"/>
        <v>0</v>
      </c>
      <c r="F33" s="131"/>
      <c r="G33" s="131"/>
      <c r="H33" s="131"/>
      <c r="I33" s="131"/>
      <c r="J33" s="108"/>
      <c r="K33" s="108"/>
      <c r="L33" s="108"/>
      <c r="M33" s="160" t="s">
        <v>300</v>
      </c>
      <c r="N33" s="160"/>
      <c r="O33" s="141" t="s">
        <v>463</v>
      </c>
    </row>
    <row r="34" spans="1:15" s="6" customFormat="1" ht="15" customHeight="1">
      <c r="A34" s="79" t="s">
        <v>13</v>
      </c>
      <c r="B34" s="131" t="s">
        <v>293</v>
      </c>
      <c r="C34" s="114">
        <f t="shared" si="0"/>
        <v>0</v>
      </c>
      <c r="D34" s="114"/>
      <c r="E34" s="115">
        <f t="shared" si="1"/>
        <v>0</v>
      </c>
      <c r="F34" s="131"/>
      <c r="G34" s="131"/>
      <c r="H34" s="131"/>
      <c r="I34" s="131"/>
      <c r="J34" s="108"/>
      <c r="K34" s="108"/>
      <c r="L34" s="108"/>
      <c r="M34" s="160" t="s">
        <v>301</v>
      </c>
      <c r="N34" s="160"/>
      <c r="O34" s="141" t="s">
        <v>465</v>
      </c>
    </row>
    <row r="35" spans="1:15" s="7" customFormat="1" ht="15" customHeight="1">
      <c r="A35" s="79" t="s">
        <v>14</v>
      </c>
      <c r="B35" s="131" t="s">
        <v>249</v>
      </c>
      <c r="C35" s="114">
        <f t="shared" si="0"/>
        <v>2</v>
      </c>
      <c r="D35" s="131"/>
      <c r="E35" s="115">
        <f t="shared" si="1"/>
        <v>2</v>
      </c>
      <c r="F35" s="131" t="s">
        <v>553</v>
      </c>
      <c r="G35" s="131" t="s">
        <v>834</v>
      </c>
      <c r="H35" s="131" t="s">
        <v>553</v>
      </c>
      <c r="I35" s="131" t="s">
        <v>553</v>
      </c>
      <c r="J35" s="108" t="s">
        <v>695</v>
      </c>
      <c r="K35" s="160" t="s">
        <v>703</v>
      </c>
      <c r="L35" s="160"/>
      <c r="M35" s="160" t="s">
        <v>176</v>
      </c>
      <c r="N35" s="160"/>
      <c r="O35" s="141" t="s">
        <v>466</v>
      </c>
    </row>
    <row r="36" spans="1:15" s="7" customFormat="1" ht="15" customHeight="1">
      <c r="A36" s="79" t="s">
        <v>15</v>
      </c>
      <c r="B36" s="131" t="s">
        <v>293</v>
      </c>
      <c r="C36" s="114">
        <f t="shared" si="0"/>
        <v>0</v>
      </c>
      <c r="D36" s="114"/>
      <c r="E36" s="115">
        <f t="shared" si="1"/>
        <v>0</v>
      </c>
      <c r="F36" s="131"/>
      <c r="G36" s="108"/>
      <c r="H36" s="131"/>
      <c r="I36" s="131"/>
      <c r="J36" s="108"/>
      <c r="K36" s="143"/>
      <c r="L36" s="143"/>
      <c r="M36" s="160" t="s">
        <v>592</v>
      </c>
      <c r="N36" s="160" t="s">
        <v>593</v>
      </c>
      <c r="O36" s="141" t="s">
        <v>468</v>
      </c>
    </row>
    <row r="37" spans="1:15" s="6" customFormat="1" ht="15" customHeight="1">
      <c r="A37" s="79" t="s">
        <v>16</v>
      </c>
      <c r="B37" s="131" t="s">
        <v>671</v>
      </c>
      <c r="C37" s="114">
        <f t="shared" si="0"/>
        <v>0</v>
      </c>
      <c r="D37" s="114"/>
      <c r="E37" s="115">
        <f t="shared" si="1"/>
        <v>0</v>
      </c>
      <c r="F37" s="131"/>
      <c r="G37" s="131"/>
      <c r="H37" s="131"/>
      <c r="I37" s="131"/>
      <c r="J37" s="108" t="s">
        <v>705</v>
      </c>
      <c r="K37" s="141" t="s">
        <v>704</v>
      </c>
      <c r="L37" s="141"/>
      <c r="M37" s="160" t="s">
        <v>329</v>
      </c>
      <c r="N37" s="160" t="s">
        <v>212</v>
      </c>
      <c r="O37" s="141" t="s">
        <v>469</v>
      </c>
    </row>
    <row r="38" spans="1:15" ht="15" customHeight="1">
      <c r="A38" s="79" t="s">
        <v>17</v>
      </c>
      <c r="B38" s="131" t="s">
        <v>293</v>
      </c>
      <c r="C38" s="114">
        <f t="shared" si="0"/>
        <v>0</v>
      </c>
      <c r="D38" s="114"/>
      <c r="E38" s="115">
        <f t="shared" si="1"/>
        <v>0</v>
      </c>
      <c r="F38" s="131"/>
      <c r="G38" s="131"/>
      <c r="H38" s="131"/>
      <c r="I38" s="131"/>
      <c r="J38" s="108"/>
      <c r="K38" s="108"/>
      <c r="L38" s="108"/>
      <c r="M38" s="141" t="s">
        <v>192</v>
      </c>
      <c r="N38" s="160"/>
      <c r="O38" s="141" t="s">
        <v>470</v>
      </c>
    </row>
    <row r="39" spans="1:15" ht="15" customHeight="1">
      <c r="A39" s="79" t="s">
        <v>1061</v>
      </c>
      <c r="B39" s="131" t="s">
        <v>250</v>
      </c>
      <c r="C39" s="114">
        <f t="shared" si="0"/>
        <v>1</v>
      </c>
      <c r="D39" s="114"/>
      <c r="E39" s="115">
        <f t="shared" si="1"/>
        <v>1</v>
      </c>
      <c r="F39" s="131" t="s">
        <v>553</v>
      </c>
      <c r="G39" s="131" t="s">
        <v>1058</v>
      </c>
      <c r="H39" s="131" t="s">
        <v>553</v>
      </c>
      <c r="I39" s="131" t="s">
        <v>553</v>
      </c>
      <c r="J39" s="108" t="s">
        <v>1060</v>
      </c>
      <c r="K39" s="108" t="s">
        <v>1059</v>
      </c>
      <c r="L39" s="108"/>
      <c r="M39" s="160" t="s">
        <v>123</v>
      </c>
      <c r="N39" s="160" t="s">
        <v>101</v>
      </c>
      <c r="O39" s="141" t="s">
        <v>471</v>
      </c>
    </row>
    <row r="40" spans="1:15" s="8" customFormat="1" ht="15" customHeight="1">
      <c r="A40" s="37" t="s">
        <v>19</v>
      </c>
      <c r="B40" s="118"/>
      <c r="C40" s="118"/>
      <c r="D40" s="118"/>
      <c r="E40" s="110"/>
      <c r="F40" s="118"/>
      <c r="G40" s="118"/>
      <c r="H40" s="118"/>
      <c r="I40" s="118"/>
      <c r="J40" s="72"/>
      <c r="K40" s="72"/>
      <c r="L40" s="72"/>
      <c r="M40" s="161"/>
      <c r="N40" s="161"/>
      <c r="O40" s="109"/>
    </row>
    <row r="41" spans="1:15" s="6" customFormat="1" ht="15" customHeight="1">
      <c r="A41" s="79" t="s">
        <v>20</v>
      </c>
      <c r="B41" s="131" t="s">
        <v>293</v>
      </c>
      <c r="C41" s="114">
        <f aca="true" t="shared" si="2" ref="C41:C51">IF(B41=$B$16,2,IF(B41=$B$17,1,0))</f>
        <v>0</v>
      </c>
      <c r="D41" s="114"/>
      <c r="E41" s="115">
        <f aca="true" t="shared" si="3" ref="E41:E51">C41*(1-D41)</f>
        <v>0</v>
      </c>
      <c r="F41" s="131"/>
      <c r="G41" s="131"/>
      <c r="H41" s="131"/>
      <c r="I41" s="131"/>
      <c r="J41" s="108"/>
      <c r="K41" s="108"/>
      <c r="L41" s="108"/>
      <c r="M41" s="160" t="s">
        <v>197</v>
      </c>
      <c r="N41" s="160"/>
      <c r="O41" s="141" t="s">
        <v>343</v>
      </c>
    </row>
    <row r="42" spans="1:15" ht="15" customHeight="1">
      <c r="A42" s="79" t="s">
        <v>21</v>
      </c>
      <c r="B42" s="131" t="s">
        <v>293</v>
      </c>
      <c r="C42" s="114">
        <f t="shared" si="2"/>
        <v>0</v>
      </c>
      <c r="D42" s="114"/>
      <c r="E42" s="115">
        <f t="shared" si="3"/>
        <v>0</v>
      </c>
      <c r="F42" s="131"/>
      <c r="G42" s="131"/>
      <c r="H42" s="131"/>
      <c r="I42" s="131"/>
      <c r="J42" s="108"/>
      <c r="K42" s="108"/>
      <c r="L42" s="108"/>
      <c r="M42" s="160" t="s">
        <v>344</v>
      </c>
      <c r="N42" s="160"/>
      <c r="O42" s="141" t="s">
        <v>345</v>
      </c>
    </row>
    <row r="43" spans="1:15" ht="15" customHeight="1">
      <c r="A43" s="79" t="s">
        <v>22</v>
      </c>
      <c r="B43" s="131" t="s">
        <v>293</v>
      </c>
      <c r="C43" s="114">
        <f t="shared" si="2"/>
        <v>0</v>
      </c>
      <c r="D43" s="114"/>
      <c r="E43" s="115">
        <f t="shared" si="3"/>
        <v>0</v>
      </c>
      <c r="F43" s="131"/>
      <c r="G43" s="131"/>
      <c r="H43" s="131"/>
      <c r="I43" s="131"/>
      <c r="J43" s="108"/>
      <c r="K43" s="108"/>
      <c r="L43" s="108"/>
      <c r="M43" s="160" t="s">
        <v>346</v>
      </c>
      <c r="N43" s="160"/>
      <c r="O43" s="141" t="s">
        <v>213</v>
      </c>
    </row>
    <row r="44" spans="1:15" ht="15" customHeight="1">
      <c r="A44" s="79" t="s">
        <v>23</v>
      </c>
      <c r="B44" s="131" t="s">
        <v>671</v>
      </c>
      <c r="C44" s="114">
        <f t="shared" si="2"/>
        <v>0</v>
      </c>
      <c r="D44" s="114"/>
      <c r="E44" s="115">
        <f t="shared" si="3"/>
        <v>0</v>
      </c>
      <c r="F44" s="131"/>
      <c r="G44" s="131"/>
      <c r="H44" s="131"/>
      <c r="I44" s="131"/>
      <c r="J44" s="108" t="s">
        <v>695</v>
      </c>
      <c r="K44" s="143" t="s">
        <v>706</v>
      </c>
      <c r="L44" s="143"/>
      <c r="M44" s="160" t="s">
        <v>110</v>
      </c>
      <c r="N44" s="160"/>
      <c r="O44" s="140" t="s">
        <v>347</v>
      </c>
    </row>
    <row r="45" spans="1:15" ht="15" customHeight="1">
      <c r="A45" s="79" t="s">
        <v>24</v>
      </c>
      <c r="B45" s="131" t="s">
        <v>671</v>
      </c>
      <c r="C45" s="114">
        <f t="shared" si="2"/>
        <v>0</v>
      </c>
      <c r="D45" s="114"/>
      <c r="E45" s="115">
        <f t="shared" si="3"/>
        <v>0</v>
      </c>
      <c r="F45" s="131"/>
      <c r="G45" s="131"/>
      <c r="H45" s="131"/>
      <c r="I45" s="131"/>
      <c r="J45" s="108" t="s">
        <v>695</v>
      </c>
      <c r="K45" s="143" t="s">
        <v>198</v>
      </c>
      <c r="L45" s="143"/>
      <c r="M45" s="160" t="s">
        <v>198</v>
      </c>
      <c r="N45" s="160"/>
      <c r="O45" s="141" t="s">
        <v>348</v>
      </c>
    </row>
    <row r="46" spans="1:15" s="6" customFormat="1" ht="15" customHeight="1">
      <c r="A46" s="79" t="s">
        <v>25</v>
      </c>
      <c r="B46" s="131" t="s">
        <v>293</v>
      </c>
      <c r="C46" s="114">
        <f t="shared" si="2"/>
        <v>0</v>
      </c>
      <c r="D46" s="114"/>
      <c r="E46" s="115">
        <f t="shared" si="3"/>
        <v>0</v>
      </c>
      <c r="F46" s="131"/>
      <c r="G46" s="131"/>
      <c r="H46" s="131"/>
      <c r="I46" s="131"/>
      <c r="J46" s="108" t="s">
        <v>702</v>
      </c>
      <c r="K46" s="143" t="s">
        <v>228</v>
      </c>
      <c r="L46" s="108" t="s">
        <v>881</v>
      </c>
      <c r="M46" s="160" t="s">
        <v>179</v>
      </c>
      <c r="N46" s="160" t="s">
        <v>199</v>
      </c>
      <c r="O46" s="141" t="s">
        <v>349</v>
      </c>
    </row>
    <row r="47" spans="1:15" ht="15" customHeight="1">
      <c r="A47" s="79" t="s">
        <v>26</v>
      </c>
      <c r="B47" s="131" t="s">
        <v>671</v>
      </c>
      <c r="C47" s="114">
        <f t="shared" si="2"/>
        <v>0</v>
      </c>
      <c r="D47" s="131"/>
      <c r="E47" s="105">
        <f t="shared" si="3"/>
        <v>0</v>
      </c>
      <c r="F47" s="131"/>
      <c r="G47" s="131"/>
      <c r="H47" s="131"/>
      <c r="I47" s="131"/>
      <c r="J47" s="108" t="s">
        <v>697</v>
      </c>
      <c r="K47" s="160" t="s">
        <v>707</v>
      </c>
      <c r="L47" s="160"/>
      <c r="M47" s="160" t="s">
        <v>452</v>
      </c>
      <c r="N47" s="160" t="s">
        <v>330</v>
      </c>
      <c r="O47" s="144" t="s">
        <v>607</v>
      </c>
    </row>
    <row r="48" spans="1:15" ht="15" customHeight="1">
      <c r="A48" s="79" t="s">
        <v>27</v>
      </c>
      <c r="B48" s="131" t="s">
        <v>250</v>
      </c>
      <c r="C48" s="114">
        <f t="shared" si="2"/>
        <v>1</v>
      </c>
      <c r="D48" s="131"/>
      <c r="E48" s="115">
        <f t="shared" si="3"/>
        <v>1</v>
      </c>
      <c r="F48" s="131" t="s">
        <v>553</v>
      </c>
      <c r="G48" s="131">
        <v>14</v>
      </c>
      <c r="H48" s="131" t="s">
        <v>553</v>
      </c>
      <c r="I48" s="131" t="s">
        <v>553</v>
      </c>
      <c r="J48" s="108" t="s">
        <v>697</v>
      </c>
      <c r="K48" s="143" t="s">
        <v>708</v>
      </c>
      <c r="L48" s="143"/>
      <c r="M48" s="160" t="s">
        <v>170</v>
      </c>
      <c r="N48" s="160" t="s">
        <v>350</v>
      </c>
      <c r="O48" s="141" t="s">
        <v>351</v>
      </c>
    </row>
    <row r="49" spans="1:15" ht="15" customHeight="1">
      <c r="A49" s="79" t="s">
        <v>28</v>
      </c>
      <c r="B49" s="131" t="s">
        <v>293</v>
      </c>
      <c r="C49" s="114">
        <f t="shared" si="2"/>
        <v>0</v>
      </c>
      <c r="D49" s="114"/>
      <c r="E49" s="115">
        <f t="shared" si="3"/>
        <v>0</v>
      </c>
      <c r="F49" s="131"/>
      <c r="G49" s="131"/>
      <c r="H49" s="131"/>
      <c r="I49" s="131"/>
      <c r="J49" s="108"/>
      <c r="K49" s="108"/>
      <c r="L49" s="108"/>
      <c r="M49" s="160" t="s">
        <v>393</v>
      </c>
      <c r="N49" s="160" t="s">
        <v>353</v>
      </c>
      <c r="O49" s="141" t="s">
        <v>352</v>
      </c>
    </row>
    <row r="50" spans="1:15" ht="15" customHeight="1">
      <c r="A50" s="79" t="s">
        <v>29</v>
      </c>
      <c r="B50" s="131" t="s">
        <v>293</v>
      </c>
      <c r="C50" s="114">
        <f t="shared" si="2"/>
        <v>0</v>
      </c>
      <c r="D50" s="114"/>
      <c r="E50" s="115">
        <f t="shared" si="3"/>
        <v>0</v>
      </c>
      <c r="F50" s="131"/>
      <c r="G50" s="131"/>
      <c r="H50" s="131"/>
      <c r="I50" s="131"/>
      <c r="J50" s="143"/>
      <c r="K50" s="143"/>
      <c r="L50" s="143"/>
      <c r="M50" s="160" t="s">
        <v>129</v>
      </c>
      <c r="N50" s="160"/>
      <c r="O50" s="141" t="s">
        <v>354</v>
      </c>
    </row>
    <row r="51" spans="1:15" ht="15" customHeight="1">
      <c r="A51" s="79" t="s">
        <v>30</v>
      </c>
      <c r="B51" s="131" t="s">
        <v>293</v>
      </c>
      <c r="C51" s="114">
        <f t="shared" si="2"/>
        <v>0</v>
      </c>
      <c r="D51" s="114"/>
      <c r="E51" s="115">
        <f t="shared" si="3"/>
        <v>0</v>
      </c>
      <c r="F51" s="131"/>
      <c r="G51" s="131"/>
      <c r="H51" s="131"/>
      <c r="I51" s="131"/>
      <c r="J51" s="108"/>
      <c r="K51" s="108"/>
      <c r="L51" s="108"/>
      <c r="M51" s="160" t="s">
        <v>332</v>
      </c>
      <c r="N51" s="160"/>
      <c r="O51" s="141" t="s">
        <v>355</v>
      </c>
    </row>
    <row r="52" spans="1:15" s="8" customFormat="1" ht="15" customHeight="1">
      <c r="A52" s="37" t="s">
        <v>31</v>
      </c>
      <c r="B52" s="118"/>
      <c r="C52" s="118"/>
      <c r="D52" s="118"/>
      <c r="E52" s="110"/>
      <c r="F52" s="118"/>
      <c r="G52" s="118"/>
      <c r="H52" s="118"/>
      <c r="I52" s="118"/>
      <c r="J52" s="72"/>
      <c r="K52" s="72"/>
      <c r="L52" s="72"/>
      <c r="M52" s="161"/>
      <c r="N52" s="161"/>
      <c r="O52" s="109"/>
    </row>
    <row r="53" spans="1:15" s="7" customFormat="1" ht="15" customHeight="1">
      <c r="A53" s="79" t="s">
        <v>32</v>
      </c>
      <c r="B53" s="131" t="s">
        <v>249</v>
      </c>
      <c r="C53" s="114">
        <f aca="true" t="shared" si="4" ref="C53:C59">IF(B53=$B$16,2,IF(B53=$B$17,1,0))</f>
        <v>2</v>
      </c>
      <c r="D53" s="114"/>
      <c r="E53" s="115">
        <f aca="true" t="shared" si="5" ref="E53:E59">C53*(1-D53)</f>
        <v>2</v>
      </c>
      <c r="F53" s="131" t="s">
        <v>553</v>
      </c>
      <c r="G53" s="131" t="s">
        <v>835</v>
      </c>
      <c r="H53" s="131" t="s">
        <v>553</v>
      </c>
      <c r="I53" s="131" t="s">
        <v>553</v>
      </c>
      <c r="J53" s="108" t="s">
        <v>695</v>
      </c>
      <c r="K53" s="143" t="s">
        <v>709</v>
      </c>
      <c r="L53" s="143"/>
      <c r="M53" s="160" t="s">
        <v>450</v>
      </c>
      <c r="N53" s="160"/>
      <c r="O53" s="141" t="s">
        <v>451</v>
      </c>
    </row>
    <row r="54" spans="1:15" s="7" customFormat="1" ht="15" customHeight="1">
      <c r="A54" s="79" t="s">
        <v>33</v>
      </c>
      <c r="B54" s="131" t="s">
        <v>293</v>
      </c>
      <c r="C54" s="114">
        <f t="shared" si="4"/>
        <v>0</v>
      </c>
      <c r="D54" s="114"/>
      <c r="E54" s="115">
        <f t="shared" si="5"/>
        <v>0</v>
      </c>
      <c r="F54" s="131"/>
      <c r="G54" s="131"/>
      <c r="H54" s="131"/>
      <c r="I54" s="131"/>
      <c r="J54" s="108"/>
      <c r="K54" s="143"/>
      <c r="L54" s="143"/>
      <c r="M54" s="160" t="s">
        <v>488</v>
      </c>
      <c r="N54" s="160"/>
      <c r="O54" s="141"/>
    </row>
    <row r="55" spans="1:15" s="7" customFormat="1" ht="15" customHeight="1">
      <c r="A55" s="79" t="s">
        <v>92</v>
      </c>
      <c r="B55" s="131" t="s">
        <v>293</v>
      </c>
      <c r="C55" s="114">
        <f>IF(B55=$B$16,2,IF(B55=$B$17,1,0))</f>
        <v>0</v>
      </c>
      <c r="D55" s="129"/>
      <c r="E55" s="115">
        <f>C55*(1-D55)</f>
        <v>0</v>
      </c>
      <c r="F55" s="131"/>
      <c r="G55" s="131"/>
      <c r="H55" s="131"/>
      <c r="I55" s="131"/>
      <c r="J55" s="108"/>
      <c r="K55" s="108"/>
      <c r="L55" s="108"/>
      <c r="M55" s="160" t="s">
        <v>194</v>
      </c>
      <c r="N55" s="160"/>
      <c r="O55" s="144" t="s">
        <v>389</v>
      </c>
    </row>
    <row r="56" spans="1:15" ht="15" customHeight="1">
      <c r="A56" s="79" t="s">
        <v>34</v>
      </c>
      <c r="B56" s="131" t="s">
        <v>249</v>
      </c>
      <c r="C56" s="114">
        <f t="shared" si="4"/>
        <v>2</v>
      </c>
      <c r="D56" s="131"/>
      <c r="E56" s="105">
        <f t="shared" si="5"/>
        <v>2</v>
      </c>
      <c r="F56" s="131" t="s">
        <v>553</v>
      </c>
      <c r="G56" s="131" t="s">
        <v>835</v>
      </c>
      <c r="H56" s="131" t="s">
        <v>553</v>
      </c>
      <c r="I56" s="131" t="s">
        <v>553</v>
      </c>
      <c r="J56" s="108" t="s">
        <v>695</v>
      </c>
      <c r="K56" s="143" t="s">
        <v>710</v>
      </c>
      <c r="L56" s="143"/>
      <c r="M56" s="160" t="s">
        <v>408</v>
      </c>
      <c r="N56" s="160" t="s">
        <v>449</v>
      </c>
      <c r="O56" s="141" t="s">
        <v>472</v>
      </c>
    </row>
    <row r="57" spans="1:15" s="6" customFormat="1" ht="15" customHeight="1">
      <c r="A57" s="79" t="s">
        <v>35</v>
      </c>
      <c r="B57" s="131" t="s">
        <v>671</v>
      </c>
      <c r="C57" s="114">
        <f t="shared" si="4"/>
        <v>0</v>
      </c>
      <c r="D57" s="131"/>
      <c r="E57" s="105">
        <f t="shared" si="5"/>
        <v>0</v>
      </c>
      <c r="F57" s="131"/>
      <c r="G57" s="131"/>
      <c r="H57" s="162"/>
      <c r="I57" s="131"/>
      <c r="J57" s="108" t="s">
        <v>695</v>
      </c>
      <c r="K57" s="143" t="s">
        <v>711</v>
      </c>
      <c r="L57" s="143"/>
      <c r="M57" s="160" t="s">
        <v>447</v>
      </c>
      <c r="N57" s="160" t="s">
        <v>448</v>
      </c>
      <c r="O57" s="160" t="s">
        <v>473</v>
      </c>
    </row>
    <row r="58" spans="1:15" s="7" customFormat="1" ht="15" customHeight="1">
      <c r="A58" s="79" t="s">
        <v>36</v>
      </c>
      <c r="B58" s="131" t="s">
        <v>671</v>
      </c>
      <c r="C58" s="114">
        <f t="shared" si="4"/>
        <v>0</v>
      </c>
      <c r="D58" s="114"/>
      <c r="E58" s="115">
        <f t="shared" si="5"/>
        <v>0</v>
      </c>
      <c r="F58" s="131"/>
      <c r="G58" s="131"/>
      <c r="H58" s="159"/>
      <c r="I58" s="131"/>
      <c r="J58" s="108" t="s">
        <v>713</v>
      </c>
      <c r="K58" s="143" t="s">
        <v>712</v>
      </c>
      <c r="L58" s="143"/>
      <c r="M58" s="160" t="s">
        <v>446</v>
      </c>
      <c r="N58" s="160" t="s">
        <v>512</v>
      </c>
      <c r="O58" s="145" t="s">
        <v>474</v>
      </c>
    </row>
    <row r="59" spans="1:15" s="7" customFormat="1" ht="15" customHeight="1">
      <c r="A59" s="79" t="s">
        <v>37</v>
      </c>
      <c r="B59" s="131" t="s">
        <v>293</v>
      </c>
      <c r="C59" s="114">
        <f t="shared" si="4"/>
        <v>0</v>
      </c>
      <c r="D59" s="114"/>
      <c r="E59" s="115">
        <f t="shared" si="5"/>
        <v>0</v>
      </c>
      <c r="F59" s="131"/>
      <c r="G59" s="131"/>
      <c r="H59" s="131"/>
      <c r="I59" s="131"/>
      <c r="J59" s="108"/>
      <c r="K59" s="108"/>
      <c r="L59" s="108"/>
      <c r="M59" s="160" t="s">
        <v>111</v>
      </c>
      <c r="N59" s="160" t="s">
        <v>444</v>
      </c>
      <c r="O59" s="143" t="s">
        <v>445</v>
      </c>
    </row>
    <row r="60" spans="1:15" s="7" customFormat="1" ht="15" customHeight="1">
      <c r="A60" s="79" t="s">
        <v>93</v>
      </c>
      <c r="B60" s="131" t="s">
        <v>671</v>
      </c>
      <c r="C60" s="114">
        <f>IF(B60=$B$16,2,IF(B60=$B$17,1,0))</f>
        <v>0</v>
      </c>
      <c r="D60" s="129"/>
      <c r="E60" s="115">
        <f>C60*(1-D60)</f>
        <v>0</v>
      </c>
      <c r="F60" s="131"/>
      <c r="G60" s="131"/>
      <c r="H60" s="131"/>
      <c r="I60" s="131"/>
      <c r="J60" s="108" t="s">
        <v>715</v>
      </c>
      <c r="K60" s="143" t="s">
        <v>714</v>
      </c>
      <c r="L60" s="143"/>
      <c r="M60" s="143" t="s">
        <v>483</v>
      </c>
      <c r="N60" s="160" t="s">
        <v>414</v>
      </c>
      <c r="O60" s="144" t="s">
        <v>169</v>
      </c>
    </row>
    <row r="61" spans="1:15" s="8" customFormat="1" ht="15" customHeight="1">
      <c r="A61" s="70" t="s">
        <v>38</v>
      </c>
      <c r="B61" s="118"/>
      <c r="C61" s="118"/>
      <c r="D61" s="118"/>
      <c r="E61" s="110"/>
      <c r="F61" s="118"/>
      <c r="G61" s="118"/>
      <c r="H61" s="118"/>
      <c r="I61" s="118"/>
      <c r="J61" s="72"/>
      <c r="K61" s="72"/>
      <c r="L61" s="72"/>
      <c r="M61" s="161"/>
      <c r="N61" s="161"/>
      <c r="O61" s="109"/>
    </row>
    <row r="62" spans="1:15" s="7" customFormat="1" ht="15" customHeight="1">
      <c r="A62" s="39" t="s">
        <v>39</v>
      </c>
      <c r="B62" s="131" t="s">
        <v>293</v>
      </c>
      <c r="C62" s="114">
        <f aca="true" t="shared" si="6" ref="C62:C68">IF(B62=$B$16,2,IF(B62=$B$17,1,0))</f>
        <v>0</v>
      </c>
      <c r="D62" s="114"/>
      <c r="E62" s="115">
        <f aca="true" t="shared" si="7" ref="E62:E68">C62*(1-D62)</f>
        <v>0</v>
      </c>
      <c r="F62" s="131"/>
      <c r="G62" s="131"/>
      <c r="H62" s="131"/>
      <c r="I62" s="131"/>
      <c r="J62" s="108"/>
      <c r="K62" s="108"/>
      <c r="L62" s="108"/>
      <c r="M62" s="160" t="s">
        <v>181</v>
      </c>
      <c r="N62" s="160" t="s">
        <v>200</v>
      </c>
      <c r="O62" s="141" t="s">
        <v>356</v>
      </c>
    </row>
    <row r="63" spans="1:15" s="7" customFormat="1" ht="15" customHeight="1">
      <c r="A63" s="39" t="s">
        <v>40</v>
      </c>
      <c r="B63" s="131" t="s">
        <v>293</v>
      </c>
      <c r="C63" s="114">
        <f t="shared" si="6"/>
        <v>0</v>
      </c>
      <c r="D63" s="114"/>
      <c r="E63" s="115">
        <f t="shared" si="7"/>
        <v>0</v>
      </c>
      <c r="F63" s="131"/>
      <c r="G63" s="131"/>
      <c r="H63" s="131"/>
      <c r="I63" s="131"/>
      <c r="J63" s="108"/>
      <c r="K63" s="108"/>
      <c r="L63" s="108"/>
      <c r="M63" s="160" t="s">
        <v>132</v>
      </c>
      <c r="N63" s="160"/>
      <c r="O63" s="141" t="s">
        <v>357</v>
      </c>
    </row>
    <row r="64" spans="1:15" ht="15" customHeight="1">
      <c r="A64" s="79" t="s">
        <v>41</v>
      </c>
      <c r="B64" s="131" t="s">
        <v>671</v>
      </c>
      <c r="C64" s="114">
        <f t="shared" si="6"/>
        <v>0</v>
      </c>
      <c r="D64" s="114"/>
      <c r="E64" s="115">
        <f t="shared" si="7"/>
        <v>0</v>
      </c>
      <c r="F64" s="131"/>
      <c r="G64" s="131"/>
      <c r="H64" s="131"/>
      <c r="I64" s="131"/>
      <c r="J64" s="108" t="s">
        <v>695</v>
      </c>
      <c r="K64" s="143" t="s">
        <v>812</v>
      </c>
      <c r="L64" s="143"/>
      <c r="M64" s="160" t="s">
        <v>358</v>
      </c>
      <c r="N64" s="160"/>
      <c r="O64" s="141" t="s">
        <v>359</v>
      </c>
    </row>
    <row r="65" spans="1:15" ht="15" customHeight="1">
      <c r="A65" s="79" t="s">
        <v>42</v>
      </c>
      <c r="B65" s="131" t="s">
        <v>671</v>
      </c>
      <c r="C65" s="114">
        <f t="shared" si="6"/>
        <v>0</v>
      </c>
      <c r="D65" s="114"/>
      <c r="E65" s="115">
        <f t="shared" si="7"/>
        <v>0</v>
      </c>
      <c r="F65" s="131"/>
      <c r="G65" s="131"/>
      <c r="H65" s="131"/>
      <c r="I65" s="131"/>
      <c r="J65" s="108" t="s">
        <v>695</v>
      </c>
      <c r="K65" s="143" t="s">
        <v>813</v>
      </c>
      <c r="L65" s="143"/>
      <c r="M65" s="160" t="s">
        <v>443</v>
      </c>
      <c r="N65" s="160"/>
      <c r="O65" s="141" t="s">
        <v>475</v>
      </c>
    </row>
    <row r="66" spans="1:15" s="7" customFormat="1" ht="15" customHeight="1">
      <c r="A66" s="79" t="s">
        <v>90</v>
      </c>
      <c r="B66" s="131" t="s">
        <v>293</v>
      </c>
      <c r="C66" s="114">
        <f t="shared" si="6"/>
        <v>0</v>
      </c>
      <c r="D66" s="114"/>
      <c r="E66" s="115">
        <f t="shared" si="7"/>
        <v>0</v>
      </c>
      <c r="F66" s="131"/>
      <c r="G66" s="131"/>
      <c r="H66" s="131"/>
      <c r="I66" s="131"/>
      <c r="J66" s="108"/>
      <c r="K66" s="108"/>
      <c r="L66" s="108"/>
      <c r="M66" s="160" t="s">
        <v>360</v>
      </c>
      <c r="N66" s="160"/>
      <c r="O66" s="141" t="s">
        <v>361</v>
      </c>
    </row>
    <row r="67" spans="1:15" ht="15" customHeight="1">
      <c r="A67" s="79" t="s">
        <v>43</v>
      </c>
      <c r="B67" s="131" t="s">
        <v>250</v>
      </c>
      <c r="C67" s="114">
        <f t="shared" si="6"/>
        <v>1</v>
      </c>
      <c r="D67" s="114"/>
      <c r="E67" s="115">
        <f t="shared" si="7"/>
        <v>1</v>
      </c>
      <c r="F67" s="131" t="s">
        <v>553</v>
      </c>
      <c r="G67" s="131">
        <v>15</v>
      </c>
      <c r="H67" s="131" t="s">
        <v>553</v>
      </c>
      <c r="I67" s="131" t="s">
        <v>553</v>
      </c>
      <c r="J67" s="108" t="s">
        <v>713</v>
      </c>
      <c r="K67" s="143" t="s">
        <v>814</v>
      </c>
      <c r="L67" s="143"/>
      <c r="M67" s="160" t="s">
        <v>232</v>
      </c>
      <c r="N67" s="143" t="s">
        <v>442</v>
      </c>
      <c r="O67" s="140" t="s">
        <v>362</v>
      </c>
    </row>
    <row r="68" spans="1:15" ht="15" customHeight="1">
      <c r="A68" s="39" t="s">
        <v>44</v>
      </c>
      <c r="B68" s="131" t="s">
        <v>249</v>
      </c>
      <c r="C68" s="114">
        <f t="shared" si="6"/>
        <v>2</v>
      </c>
      <c r="D68" s="114"/>
      <c r="E68" s="115">
        <f t="shared" si="7"/>
        <v>2</v>
      </c>
      <c r="F68" s="131" t="s">
        <v>553</v>
      </c>
      <c r="G68" s="131" t="s">
        <v>835</v>
      </c>
      <c r="H68" s="131" t="s">
        <v>553</v>
      </c>
      <c r="I68" s="131" t="s">
        <v>553</v>
      </c>
      <c r="J68" s="108" t="s">
        <v>715</v>
      </c>
      <c r="K68" s="143" t="s">
        <v>815</v>
      </c>
      <c r="L68" s="143"/>
      <c r="M68" s="160" t="s">
        <v>363</v>
      </c>
      <c r="N68" s="160" t="s">
        <v>201</v>
      </c>
      <c r="O68" s="141" t="s">
        <v>476</v>
      </c>
    </row>
    <row r="69" spans="1:15" s="8" customFormat="1" ht="15" customHeight="1">
      <c r="A69" s="37" t="s">
        <v>45</v>
      </c>
      <c r="B69" s="118"/>
      <c r="C69" s="118"/>
      <c r="D69" s="118"/>
      <c r="E69" s="110"/>
      <c r="F69" s="118"/>
      <c r="G69" s="118"/>
      <c r="H69" s="118"/>
      <c r="I69" s="118"/>
      <c r="J69" s="72"/>
      <c r="K69" s="72"/>
      <c r="L69" s="72"/>
      <c r="M69" s="161"/>
      <c r="N69" s="161"/>
      <c r="O69" s="109"/>
    </row>
    <row r="70" spans="1:15" s="7" customFormat="1" ht="15" customHeight="1">
      <c r="A70" s="39" t="s">
        <v>46</v>
      </c>
      <c r="B70" s="131" t="s">
        <v>671</v>
      </c>
      <c r="C70" s="114">
        <f aca="true" t="shared" si="8" ref="C70:C83">IF(B70=$B$16,2,IF(B70=$B$17,1,0))</f>
        <v>0</v>
      </c>
      <c r="D70" s="114"/>
      <c r="E70" s="115">
        <f aca="true" t="shared" si="9" ref="E70:E83">C70*(1-D70)</f>
        <v>0</v>
      </c>
      <c r="F70" s="131"/>
      <c r="G70" s="131"/>
      <c r="H70" s="131"/>
      <c r="I70" s="131"/>
      <c r="J70" s="108" t="s">
        <v>695</v>
      </c>
      <c r="K70" s="143" t="s">
        <v>816</v>
      </c>
      <c r="L70" s="143"/>
      <c r="M70" s="160" t="s">
        <v>437</v>
      </c>
      <c r="N70" s="160"/>
      <c r="O70" s="141" t="s">
        <v>438</v>
      </c>
    </row>
    <row r="71" spans="1:15" s="7" customFormat="1" ht="15" customHeight="1">
      <c r="A71" s="39" t="s">
        <v>47</v>
      </c>
      <c r="B71" s="131" t="s">
        <v>293</v>
      </c>
      <c r="C71" s="114">
        <f t="shared" si="8"/>
        <v>0</v>
      </c>
      <c r="D71" s="114"/>
      <c r="E71" s="115">
        <f t="shared" si="9"/>
        <v>0</v>
      </c>
      <c r="F71" s="131"/>
      <c r="G71" s="131"/>
      <c r="H71" s="131"/>
      <c r="I71" s="131"/>
      <c r="J71" s="108"/>
      <c r="K71" s="108"/>
      <c r="L71" s="108"/>
      <c r="M71" s="160" t="s">
        <v>486</v>
      </c>
      <c r="N71" s="160"/>
      <c r="O71" s="141" t="s">
        <v>439</v>
      </c>
    </row>
    <row r="72" spans="1:15" s="7" customFormat="1" ht="15" customHeight="1">
      <c r="A72" s="39" t="s">
        <v>48</v>
      </c>
      <c r="B72" s="131" t="s">
        <v>293</v>
      </c>
      <c r="C72" s="114">
        <f t="shared" si="8"/>
        <v>0</v>
      </c>
      <c r="D72" s="114"/>
      <c r="E72" s="115">
        <f t="shared" si="9"/>
        <v>0</v>
      </c>
      <c r="F72" s="131"/>
      <c r="G72" s="131"/>
      <c r="H72" s="131"/>
      <c r="I72" s="131"/>
      <c r="J72" s="108"/>
      <c r="K72" s="108"/>
      <c r="L72" s="108"/>
      <c r="M72" s="160" t="s">
        <v>364</v>
      </c>
      <c r="N72" s="160"/>
      <c r="O72" s="141" t="s">
        <v>202</v>
      </c>
    </row>
    <row r="73" spans="1:15" s="7" customFormat="1" ht="15" customHeight="1">
      <c r="A73" s="39" t="s">
        <v>49</v>
      </c>
      <c r="B73" s="131" t="s">
        <v>292</v>
      </c>
      <c r="C73" s="114">
        <f t="shared" si="8"/>
        <v>0</v>
      </c>
      <c r="D73" s="114"/>
      <c r="E73" s="115">
        <f t="shared" si="9"/>
        <v>0</v>
      </c>
      <c r="F73" s="131" t="s">
        <v>553</v>
      </c>
      <c r="G73" s="131">
        <v>6</v>
      </c>
      <c r="H73" s="131" t="s">
        <v>553</v>
      </c>
      <c r="I73" s="131" t="s">
        <v>557</v>
      </c>
      <c r="J73" s="108" t="s">
        <v>695</v>
      </c>
      <c r="K73" s="143" t="s">
        <v>817</v>
      </c>
      <c r="L73" s="143"/>
      <c r="M73" s="160" t="s">
        <v>171</v>
      </c>
      <c r="N73" s="160"/>
      <c r="O73" s="141" t="s">
        <v>440</v>
      </c>
    </row>
    <row r="74" spans="1:15" ht="15" customHeight="1">
      <c r="A74" s="79" t="s">
        <v>50</v>
      </c>
      <c r="B74" s="131" t="s">
        <v>250</v>
      </c>
      <c r="C74" s="114">
        <f t="shared" si="8"/>
        <v>1</v>
      </c>
      <c r="D74" s="131"/>
      <c r="E74" s="105">
        <f t="shared" si="9"/>
        <v>1</v>
      </c>
      <c r="F74" s="131" t="s">
        <v>553</v>
      </c>
      <c r="G74" s="131">
        <v>11</v>
      </c>
      <c r="H74" s="131" t="s">
        <v>553</v>
      </c>
      <c r="I74" s="131" t="s">
        <v>553</v>
      </c>
      <c r="J74" s="108" t="s">
        <v>695</v>
      </c>
      <c r="K74" s="143" t="s">
        <v>818</v>
      </c>
      <c r="L74" s="143"/>
      <c r="M74" s="160" t="s">
        <v>487</v>
      </c>
      <c r="N74" s="160" t="s">
        <v>102</v>
      </c>
      <c r="O74" s="141" t="s">
        <v>365</v>
      </c>
    </row>
    <row r="75" spans="1:15" s="7" customFormat="1" ht="15" customHeight="1">
      <c r="A75" s="79" t="s">
        <v>51</v>
      </c>
      <c r="B75" s="131" t="s">
        <v>671</v>
      </c>
      <c r="C75" s="114">
        <f t="shared" si="8"/>
        <v>0</v>
      </c>
      <c r="D75" s="114"/>
      <c r="E75" s="115">
        <f t="shared" si="9"/>
        <v>0</v>
      </c>
      <c r="F75" s="131"/>
      <c r="G75" s="131"/>
      <c r="H75" s="131"/>
      <c r="I75" s="131"/>
      <c r="J75" s="108" t="s">
        <v>713</v>
      </c>
      <c r="K75" s="143" t="s">
        <v>819</v>
      </c>
      <c r="L75" s="143"/>
      <c r="M75" s="160" t="s">
        <v>210</v>
      </c>
      <c r="N75" s="160" t="s">
        <v>441</v>
      </c>
      <c r="O75" s="141" t="s">
        <v>478</v>
      </c>
    </row>
    <row r="76" spans="1:15" s="7" customFormat="1" ht="15" customHeight="1">
      <c r="A76" s="79" t="s">
        <v>52</v>
      </c>
      <c r="B76" s="131" t="s">
        <v>293</v>
      </c>
      <c r="C76" s="114">
        <f t="shared" si="8"/>
        <v>0</v>
      </c>
      <c r="D76" s="114"/>
      <c r="E76" s="115">
        <f t="shared" si="9"/>
        <v>0</v>
      </c>
      <c r="F76" s="131"/>
      <c r="G76" s="131"/>
      <c r="H76" s="131"/>
      <c r="I76" s="131"/>
      <c r="J76" s="108"/>
      <c r="K76" s="108"/>
      <c r="L76" s="108"/>
      <c r="M76" s="160" t="s">
        <v>336</v>
      </c>
      <c r="N76" s="160" t="s">
        <v>103</v>
      </c>
      <c r="O76" s="141" t="s">
        <v>366</v>
      </c>
    </row>
    <row r="77" spans="1:15" s="7" customFormat="1" ht="15" customHeight="1">
      <c r="A77" s="79" t="s">
        <v>53</v>
      </c>
      <c r="B77" s="131" t="s">
        <v>293</v>
      </c>
      <c r="C77" s="114">
        <f t="shared" si="8"/>
        <v>0</v>
      </c>
      <c r="D77" s="114"/>
      <c r="E77" s="115">
        <f t="shared" si="9"/>
        <v>0</v>
      </c>
      <c r="F77" s="131"/>
      <c r="G77" s="131"/>
      <c r="H77" s="131"/>
      <c r="I77" s="131"/>
      <c r="J77" s="108"/>
      <c r="K77" s="108"/>
      <c r="L77" s="108"/>
      <c r="M77" s="160" t="s">
        <v>337</v>
      </c>
      <c r="N77" s="160"/>
      <c r="O77" s="143" t="s">
        <v>367</v>
      </c>
    </row>
    <row r="78" spans="1:15" s="7" customFormat="1" ht="15" customHeight="1">
      <c r="A78" s="79" t="s">
        <v>54</v>
      </c>
      <c r="B78" s="131" t="s">
        <v>671</v>
      </c>
      <c r="C78" s="114">
        <f t="shared" si="8"/>
        <v>0</v>
      </c>
      <c r="D78" s="114">
        <v>0.5</v>
      </c>
      <c r="E78" s="115">
        <f t="shared" si="9"/>
        <v>0</v>
      </c>
      <c r="F78" s="131"/>
      <c r="G78" s="131"/>
      <c r="H78" s="131"/>
      <c r="I78" s="131"/>
      <c r="J78" s="108" t="s">
        <v>713</v>
      </c>
      <c r="K78" s="143" t="s">
        <v>609</v>
      </c>
      <c r="L78" s="108" t="s">
        <v>820</v>
      </c>
      <c r="M78" s="160" t="s">
        <v>369</v>
      </c>
      <c r="N78" s="160" t="s">
        <v>609</v>
      </c>
      <c r="O78" s="141" t="s">
        <v>368</v>
      </c>
    </row>
    <row r="79" spans="1:15" s="7" customFormat="1" ht="15" customHeight="1">
      <c r="A79" s="79" t="s">
        <v>55</v>
      </c>
      <c r="B79" s="131" t="s">
        <v>249</v>
      </c>
      <c r="C79" s="114">
        <f t="shared" si="8"/>
        <v>2</v>
      </c>
      <c r="D79" s="114"/>
      <c r="E79" s="115">
        <f t="shared" si="9"/>
        <v>2</v>
      </c>
      <c r="F79" s="131" t="s">
        <v>553</v>
      </c>
      <c r="G79" s="131">
        <v>30</v>
      </c>
      <c r="H79" s="131" t="s">
        <v>553</v>
      </c>
      <c r="I79" s="131" t="s">
        <v>553</v>
      </c>
      <c r="J79" s="108" t="s">
        <v>695</v>
      </c>
      <c r="K79" s="143" t="s">
        <v>821</v>
      </c>
      <c r="L79" s="143"/>
      <c r="M79" s="160" t="s">
        <v>562</v>
      </c>
      <c r="N79" s="160"/>
      <c r="O79" s="141" t="s">
        <v>477</v>
      </c>
    </row>
    <row r="80" spans="1:15" ht="15" customHeight="1">
      <c r="A80" s="79" t="s">
        <v>56</v>
      </c>
      <c r="B80" s="131" t="s">
        <v>293</v>
      </c>
      <c r="C80" s="114">
        <f t="shared" si="8"/>
        <v>0</v>
      </c>
      <c r="D80" s="114"/>
      <c r="E80" s="115">
        <f t="shared" si="9"/>
        <v>0</v>
      </c>
      <c r="F80" s="131"/>
      <c r="G80" s="131"/>
      <c r="H80" s="131"/>
      <c r="I80" s="131"/>
      <c r="J80" s="108"/>
      <c r="K80" s="108"/>
      <c r="L80" s="108"/>
      <c r="M80" s="160" t="s">
        <v>206</v>
      </c>
      <c r="N80" s="160"/>
      <c r="O80" s="141" t="s">
        <v>370</v>
      </c>
    </row>
    <row r="81" spans="1:15" s="7" customFormat="1" ht="15" customHeight="1">
      <c r="A81" s="79" t="s">
        <v>57</v>
      </c>
      <c r="B81" s="131" t="s">
        <v>293</v>
      </c>
      <c r="C81" s="114">
        <f t="shared" si="8"/>
        <v>0</v>
      </c>
      <c r="D81" s="114"/>
      <c r="E81" s="115">
        <f t="shared" si="9"/>
        <v>0</v>
      </c>
      <c r="F81" s="131"/>
      <c r="G81" s="131"/>
      <c r="H81" s="131"/>
      <c r="I81" s="131"/>
      <c r="J81" s="108"/>
      <c r="K81" s="108"/>
      <c r="L81" s="108"/>
      <c r="M81" s="160" t="s">
        <v>986</v>
      </c>
      <c r="N81" s="160"/>
      <c r="O81" s="141" t="s">
        <v>371</v>
      </c>
    </row>
    <row r="82" spans="1:15" s="7" customFormat="1" ht="15" customHeight="1">
      <c r="A82" s="79" t="s">
        <v>58</v>
      </c>
      <c r="B82" s="131" t="s">
        <v>250</v>
      </c>
      <c r="C82" s="114">
        <f t="shared" si="8"/>
        <v>1</v>
      </c>
      <c r="D82" s="131"/>
      <c r="E82" s="115">
        <f t="shared" si="9"/>
        <v>1</v>
      </c>
      <c r="F82" s="131" t="s">
        <v>553</v>
      </c>
      <c r="G82" s="131">
        <v>10</v>
      </c>
      <c r="H82" s="131" t="s">
        <v>553</v>
      </c>
      <c r="I82" s="131" t="s">
        <v>553</v>
      </c>
      <c r="J82" s="108" t="s">
        <v>715</v>
      </c>
      <c r="K82" s="143" t="s">
        <v>822</v>
      </c>
      <c r="L82" s="143"/>
      <c r="M82" s="160" t="s">
        <v>372</v>
      </c>
      <c r="N82" s="160" t="s">
        <v>220</v>
      </c>
      <c r="O82" s="141" t="s">
        <v>373</v>
      </c>
    </row>
    <row r="83" spans="1:15" ht="15" customHeight="1">
      <c r="A83" s="79" t="s">
        <v>59</v>
      </c>
      <c r="B83" s="131" t="s">
        <v>250</v>
      </c>
      <c r="C83" s="114">
        <f t="shared" si="8"/>
        <v>1</v>
      </c>
      <c r="D83" s="131"/>
      <c r="E83" s="105">
        <f t="shared" si="9"/>
        <v>1</v>
      </c>
      <c r="F83" s="131" t="s">
        <v>553</v>
      </c>
      <c r="G83" s="131">
        <v>10</v>
      </c>
      <c r="H83" s="131" t="s">
        <v>553</v>
      </c>
      <c r="I83" s="131" t="s">
        <v>553</v>
      </c>
      <c r="J83" s="108" t="s">
        <v>695</v>
      </c>
      <c r="K83" s="143" t="s">
        <v>823</v>
      </c>
      <c r="L83" s="143"/>
      <c r="M83" s="163" t="s">
        <v>172</v>
      </c>
      <c r="N83" s="163"/>
      <c r="O83" s="141" t="s">
        <v>374</v>
      </c>
    </row>
    <row r="84" spans="1:15" s="8" customFormat="1" ht="15" customHeight="1">
      <c r="A84" s="37" t="s">
        <v>60</v>
      </c>
      <c r="B84" s="118"/>
      <c r="C84" s="118"/>
      <c r="D84" s="118"/>
      <c r="E84" s="110"/>
      <c r="F84" s="118"/>
      <c r="G84" s="118"/>
      <c r="H84" s="118"/>
      <c r="I84" s="118"/>
      <c r="J84" s="72"/>
      <c r="K84" s="72"/>
      <c r="L84" s="72"/>
      <c r="M84" s="161"/>
      <c r="N84" s="161"/>
      <c r="O84" s="109"/>
    </row>
    <row r="85" spans="1:15" s="7" customFormat="1" ht="15" customHeight="1">
      <c r="A85" s="39" t="s">
        <v>61</v>
      </c>
      <c r="B85" s="131" t="s">
        <v>293</v>
      </c>
      <c r="C85" s="114">
        <f aca="true" t="shared" si="10" ref="C85:C90">IF(B85=$B$16,2,IF(B85=$B$17,1,0))</f>
        <v>0</v>
      </c>
      <c r="D85" s="114"/>
      <c r="E85" s="115">
        <f aca="true" t="shared" si="11" ref="E85:E90">C85*(1-D85)</f>
        <v>0</v>
      </c>
      <c r="F85" s="131"/>
      <c r="G85" s="131"/>
      <c r="H85" s="131"/>
      <c r="I85" s="131"/>
      <c r="J85" s="108"/>
      <c r="K85" s="108"/>
      <c r="L85" s="108"/>
      <c r="M85" s="160" t="s">
        <v>433</v>
      </c>
      <c r="N85" s="160"/>
      <c r="O85" s="141" t="s">
        <v>375</v>
      </c>
    </row>
    <row r="86" spans="1:15" ht="15" customHeight="1">
      <c r="A86" s="79" t="s">
        <v>62</v>
      </c>
      <c r="B86" s="131" t="s">
        <v>293</v>
      </c>
      <c r="C86" s="114">
        <f t="shared" si="10"/>
        <v>0</v>
      </c>
      <c r="D86" s="114"/>
      <c r="E86" s="115">
        <f t="shared" si="11"/>
        <v>0</v>
      </c>
      <c r="F86" s="131"/>
      <c r="G86" s="131"/>
      <c r="H86" s="131"/>
      <c r="I86" s="131"/>
      <c r="J86" s="108"/>
      <c r="K86" s="108"/>
      <c r="L86" s="108"/>
      <c r="M86" s="160" t="s">
        <v>203</v>
      </c>
      <c r="N86" s="160" t="s">
        <v>434</v>
      </c>
      <c r="O86" s="140" t="s">
        <v>376</v>
      </c>
    </row>
    <row r="87" spans="1:15" ht="15" customHeight="1">
      <c r="A87" s="39" t="s">
        <v>63</v>
      </c>
      <c r="B87" s="131" t="s">
        <v>293</v>
      </c>
      <c r="C87" s="114">
        <f t="shared" si="10"/>
        <v>0</v>
      </c>
      <c r="D87" s="114"/>
      <c r="E87" s="115">
        <f t="shared" si="11"/>
        <v>0</v>
      </c>
      <c r="F87" s="131"/>
      <c r="G87" s="131"/>
      <c r="H87" s="131"/>
      <c r="I87" s="131"/>
      <c r="J87" s="108"/>
      <c r="K87" s="108"/>
      <c r="L87" s="108"/>
      <c r="M87" s="160" t="s">
        <v>435</v>
      </c>
      <c r="N87" s="160"/>
      <c r="O87" s="141" t="s">
        <v>193</v>
      </c>
    </row>
    <row r="88" spans="1:15" s="7" customFormat="1" ht="15" customHeight="1">
      <c r="A88" s="39" t="s">
        <v>64</v>
      </c>
      <c r="B88" s="131" t="s">
        <v>293</v>
      </c>
      <c r="C88" s="114">
        <f t="shared" si="10"/>
        <v>0</v>
      </c>
      <c r="D88" s="114"/>
      <c r="E88" s="115">
        <f t="shared" si="11"/>
        <v>0</v>
      </c>
      <c r="F88" s="131"/>
      <c r="G88" s="131"/>
      <c r="H88" s="131"/>
      <c r="I88" s="131"/>
      <c r="J88" s="108"/>
      <c r="K88" s="108"/>
      <c r="L88" s="108"/>
      <c r="M88" s="160" t="s">
        <v>484</v>
      </c>
      <c r="N88" s="160"/>
      <c r="O88" s="141" t="s">
        <v>377</v>
      </c>
    </row>
    <row r="89" spans="1:15" s="7" customFormat="1" ht="15" customHeight="1">
      <c r="A89" s="73" t="s">
        <v>65</v>
      </c>
      <c r="B89" s="131" t="s">
        <v>293</v>
      </c>
      <c r="C89" s="114">
        <f t="shared" si="10"/>
        <v>0</v>
      </c>
      <c r="D89" s="114"/>
      <c r="E89" s="115">
        <f t="shared" si="11"/>
        <v>0</v>
      </c>
      <c r="F89" s="131"/>
      <c r="G89" s="131"/>
      <c r="H89" s="131"/>
      <c r="I89" s="131"/>
      <c r="J89" s="108"/>
      <c r="K89" s="108"/>
      <c r="L89" s="108"/>
      <c r="M89" s="160" t="s">
        <v>485</v>
      </c>
      <c r="N89" s="160"/>
      <c r="O89" s="141" t="s">
        <v>563</v>
      </c>
    </row>
    <row r="90" spans="1:15" s="7" customFormat="1" ht="15" customHeight="1">
      <c r="A90" s="39" t="s">
        <v>66</v>
      </c>
      <c r="B90" s="131" t="s">
        <v>249</v>
      </c>
      <c r="C90" s="114">
        <f t="shared" si="10"/>
        <v>2</v>
      </c>
      <c r="D90" s="114"/>
      <c r="E90" s="115">
        <f t="shared" si="11"/>
        <v>2</v>
      </c>
      <c r="F90" s="131" t="s">
        <v>553</v>
      </c>
      <c r="G90" s="131" t="s">
        <v>834</v>
      </c>
      <c r="H90" s="131" t="s">
        <v>553</v>
      </c>
      <c r="I90" s="131" t="s">
        <v>553</v>
      </c>
      <c r="J90" s="108" t="s">
        <v>695</v>
      </c>
      <c r="K90" s="143" t="s">
        <v>824</v>
      </c>
      <c r="L90" s="143"/>
      <c r="M90" s="160" t="s">
        <v>378</v>
      </c>
      <c r="N90" s="160" t="s">
        <v>104</v>
      </c>
      <c r="O90" s="141" t="s">
        <v>379</v>
      </c>
    </row>
    <row r="91" spans="1:15" s="8" customFormat="1" ht="15" customHeight="1">
      <c r="A91" s="37" t="s">
        <v>67</v>
      </c>
      <c r="B91" s="118"/>
      <c r="C91" s="118"/>
      <c r="D91" s="118"/>
      <c r="E91" s="110"/>
      <c r="F91" s="118"/>
      <c r="G91" s="118"/>
      <c r="H91" s="118"/>
      <c r="I91" s="118"/>
      <c r="J91" s="72"/>
      <c r="K91" s="72"/>
      <c r="L91" s="72"/>
      <c r="M91" s="161"/>
      <c r="N91" s="161"/>
      <c r="O91" s="109"/>
    </row>
    <row r="92" spans="1:15" s="7" customFormat="1" ht="15" customHeight="1">
      <c r="A92" s="79" t="s">
        <v>68</v>
      </c>
      <c r="B92" s="131" t="s">
        <v>249</v>
      </c>
      <c r="C92" s="114">
        <f aca="true" t="shared" si="12" ref="C92:C103">IF(B92=$B$16,2,IF(B92=$B$17,1,0))</f>
        <v>2</v>
      </c>
      <c r="D92" s="114"/>
      <c r="E92" s="115">
        <f aca="true" t="shared" si="13" ref="E92:E103">C92*(1-D92)</f>
        <v>2</v>
      </c>
      <c r="F92" s="131" t="s">
        <v>553</v>
      </c>
      <c r="G92" s="131" t="s">
        <v>834</v>
      </c>
      <c r="H92" s="131" t="s">
        <v>553</v>
      </c>
      <c r="I92" s="131" t="s">
        <v>553</v>
      </c>
      <c r="J92" s="108" t="s">
        <v>715</v>
      </c>
      <c r="K92" s="143" t="s">
        <v>399</v>
      </c>
      <c r="L92" s="143"/>
      <c r="M92" s="160" t="s">
        <v>185</v>
      </c>
      <c r="N92" s="160" t="s">
        <v>825</v>
      </c>
      <c r="O92" s="141" t="s">
        <v>380</v>
      </c>
    </row>
    <row r="93" spans="1:15" s="7" customFormat="1" ht="15" customHeight="1">
      <c r="A93" s="79" t="s">
        <v>69</v>
      </c>
      <c r="B93" s="131" t="s">
        <v>293</v>
      </c>
      <c r="C93" s="114">
        <f t="shared" si="12"/>
        <v>0</v>
      </c>
      <c r="D93" s="114"/>
      <c r="E93" s="115">
        <f t="shared" si="13"/>
        <v>0</v>
      </c>
      <c r="F93" s="131"/>
      <c r="G93" s="131"/>
      <c r="H93" s="131"/>
      <c r="I93" s="131"/>
      <c r="J93" s="108" t="s">
        <v>695</v>
      </c>
      <c r="K93" s="143" t="s">
        <v>826</v>
      </c>
      <c r="L93" s="143" t="s">
        <v>985</v>
      </c>
      <c r="M93" s="160" t="s">
        <v>163</v>
      </c>
      <c r="N93" s="160" t="s">
        <v>236</v>
      </c>
      <c r="O93" s="141" t="s">
        <v>381</v>
      </c>
    </row>
    <row r="94" spans="1:15" s="7" customFormat="1" ht="15" customHeight="1">
      <c r="A94" s="79" t="s">
        <v>70</v>
      </c>
      <c r="B94" s="131" t="s">
        <v>293</v>
      </c>
      <c r="C94" s="114">
        <f t="shared" si="12"/>
        <v>0</v>
      </c>
      <c r="D94" s="114"/>
      <c r="E94" s="115">
        <f t="shared" si="13"/>
        <v>0</v>
      </c>
      <c r="F94" s="131"/>
      <c r="G94" s="131"/>
      <c r="H94" s="131"/>
      <c r="I94" s="131"/>
      <c r="J94" s="108"/>
      <c r="K94" s="108"/>
      <c r="L94" s="108"/>
      <c r="M94" s="143" t="s">
        <v>187</v>
      </c>
      <c r="N94" s="143" t="s">
        <v>827</v>
      </c>
      <c r="O94" s="141" t="s">
        <v>479</v>
      </c>
    </row>
    <row r="95" spans="1:15" s="7" customFormat="1" ht="15" customHeight="1">
      <c r="A95" s="79" t="s">
        <v>71</v>
      </c>
      <c r="B95" s="131" t="s">
        <v>293</v>
      </c>
      <c r="C95" s="114">
        <f t="shared" si="12"/>
        <v>0</v>
      </c>
      <c r="D95" s="114"/>
      <c r="E95" s="115">
        <f t="shared" si="13"/>
        <v>0</v>
      </c>
      <c r="F95" s="131"/>
      <c r="G95" s="131"/>
      <c r="H95" s="131"/>
      <c r="I95" s="131"/>
      <c r="J95" s="108"/>
      <c r="K95" s="108"/>
      <c r="L95" s="108"/>
      <c r="M95" s="160" t="s">
        <v>427</v>
      </c>
      <c r="N95" s="160"/>
      <c r="O95" s="141" t="s">
        <v>382</v>
      </c>
    </row>
    <row r="96" spans="1:15" ht="15" customHeight="1">
      <c r="A96" s="79" t="s">
        <v>72</v>
      </c>
      <c r="B96" s="131" t="s">
        <v>293</v>
      </c>
      <c r="C96" s="114">
        <f t="shared" si="12"/>
        <v>0</v>
      </c>
      <c r="D96" s="114"/>
      <c r="E96" s="115">
        <f t="shared" si="13"/>
        <v>0</v>
      </c>
      <c r="F96" s="131"/>
      <c r="G96" s="131"/>
      <c r="H96" s="131"/>
      <c r="I96" s="131"/>
      <c r="J96" s="80"/>
      <c r="K96" s="143"/>
      <c r="L96" s="143"/>
      <c r="M96" s="160" t="s">
        <v>428</v>
      </c>
      <c r="N96" s="160"/>
      <c r="O96" s="141" t="s">
        <v>383</v>
      </c>
    </row>
    <row r="97" spans="1:15" s="7" customFormat="1" ht="15" customHeight="1">
      <c r="A97" s="79" t="s">
        <v>73</v>
      </c>
      <c r="B97" s="131" t="s">
        <v>293</v>
      </c>
      <c r="C97" s="114">
        <f t="shared" si="12"/>
        <v>0</v>
      </c>
      <c r="D97" s="114"/>
      <c r="E97" s="115">
        <f t="shared" si="13"/>
        <v>0</v>
      </c>
      <c r="F97" s="131"/>
      <c r="G97" s="131"/>
      <c r="H97" s="131"/>
      <c r="I97" s="131"/>
      <c r="J97" s="108"/>
      <c r="K97" s="108"/>
      <c r="L97" s="108"/>
      <c r="M97" s="160" t="s">
        <v>429</v>
      </c>
      <c r="N97" s="160"/>
      <c r="O97" s="141" t="s">
        <v>430</v>
      </c>
    </row>
    <row r="98" spans="1:15" ht="15" customHeight="1">
      <c r="A98" s="79" t="s">
        <v>74</v>
      </c>
      <c r="B98" s="131" t="s">
        <v>249</v>
      </c>
      <c r="C98" s="114">
        <f t="shared" si="12"/>
        <v>2</v>
      </c>
      <c r="D98" s="114"/>
      <c r="E98" s="115">
        <f t="shared" si="13"/>
        <v>2</v>
      </c>
      <c r="F98" s="131" t="s">
        <v>553</v>
      </c>
      <c r="G98" s="131" t="s">
        <v>834</v>
      </c>
      <c r="H98" s="131" t="s">
        <v>553</v>
      </c>
      <c r="I98" s="131" t="s">
        <v>553</v>
      </c>
      <c r="J98" s="108" t="s">
        <v>695</v>
      </c>
      <c r="K98" s="143" t="s">
        <v>858</v>
      </c>
      <c r="L98" s="108"/>
      <c r="M98" s="160" t="s">
        <v>164</v>
      </c>
      <c r="N98" s="160"/>
      <c r="O98" s="141" t="s">
        <v>384</v>
      </c>
    </row>
    <row r="99" spans="1:15" s="6" customFormat="1" ht="15" customHeight="1">
      <c r="A99" s="79" t="s">
        <v>75</v>
      </c>
      <c r="B99" s="131" t="s">
        <v>249</v>
      </c>
      <c r="C99" s="114">
        <f t="shared" si="12"/>
        <v>2</v>
      </c>
      <c r="D99" s="131"/>
      <c r="E99" s="115">
        <f t="shared" si="13"/>
        <v>2</v>
      </c>
      <c r="F99" s="131" t="s">
        <v>553</v>
      </c>
      <c r="G99" s="131" t="s">
        <v>834</v>
      </c>
      <c r="H99" s="131" t="s">
        <v>553</v>
      </c>
      <c r="I99" s="131" t="s">
        <v>553</v>
      </c>
      <c r="J99" s="108" t="s">
        <v>715</v>
      </c>
      <c r="K99" s="143" t="s">
        <v>828</v>
      </c>
      <c r="L99" s="143"/>
      <c r="M99" s="160" t="s">
        <v>789</v>
      </c>
      <c r="N99" s="160" t="s">
        <v>221</v>
      </c>
      <c r="O99" s="141" t="s">
        <v>480</v>
      </c>
    </row>
    <row r="100" spans="1:15" s="7" customFormat="1" ht="15" customHeight="1">
      <c r="A100" s="79" t="s">
        <v>76</v>
      </c>
      <c r="B100" s="131" t="s">
        <v>293</v>
      </c>
      <c r="C100" s="114">
        <f t="shared" si="12"/>
        <v>0</v>
      </c>
      <c r="D100" s="114"/>
      <c r="E100" s="115">
        <f t="shared" si="13"/>
        <v>0</v>
      </c>
      <c r="F100" s="131"/>
      <c r="G100" s="131"/>
      <c r="H100" s="131"/>
      <c r="I100" s="131"/>
      <c r="J100" s="108"/>
      <c r="K100" s="108"/>
      <c r="L100" s="108"/>
      <c r="M100" s="160" t="s">
        <v>112</v>
      </c>
      <c r="N100" s="160"/>
      <c r="O100" s="141" t="s">
        <v>385</v>
      </c>
    </row>
    <row r="101" spans="1:15" ht="15" customHeight="1">
      <c r="A101" s="79" t="s">
        <v>77</v>
      </c>
      <c r="B101" s="131" t="s">
        <v>293</v>
      </c>
      <c r="C101" s="114">
        <f t="shared" si="12"/>
        <v>0</v>
      </c>
      <c r="D101" s="114"/>
      <c r="E101" s="115">
        <f t="shared" si="13"/>
        <v>0</v>
      </c>
      <c r="F101" s="131"/>
      <c r="G101" s="131"/>
      <c r="H101" s="131"/>
      <c r="I101" s="131"/>
      <c r="J101" s="108"/>
      <c r="K101" s="108"/>
      <c r="L101" s="108"/>
      <c r="M101" s="160" t="s">
        <v>431</v>
      </c>
      <c r="N101" s="160"/>
      <c r="O101" s="141" t="s">
        <v>386</v>
      </c>
    </row>
    <row r="102" spans="1:15" s="7" customFormat="1" ht="15" customHeight="1">
      <c r="A102" s="79" t="s">
        <v>78</v>
      </c>
      <c r="B102" s="131" t="s">
        <v>249</v>
      </c>
      <c r="C102" s="114">
        <f t="shared" si="12"/>
        <v>2</v>
      </c>
      <c r="D102" s="114"/>
      <c r="E102" s="115">
        <f t="shared" si="13"/>
        <v>2</v>
      </c>
      <c r="F102" s="131" t="s">
        <v>553</v>
      </c>
      <c r="G102" s="131">
        <v>30</v>
      </c>
      <c r="H102" s="131" t="s">
        <v>553</v>
      </c>
      <c r="I102" s="131" t="s">
        <v>553</v>
      </c>
      <c r="J102" s="108" t="s">
        <v>713</v>
      </c>
      <c r="K102" s="143" t="s">
        <v>432</v>
      </c>
      <c r="L102" s="143"/>
      <c r="M102" s="160" t="s">
        <v>482</v>
      </c>
      <c r="N102" s="160" t="s">
        <v>105</v>
      </c>
      <c r="O102" s="141" t="s">
        <v>481</v>
      </c>
    </row>
    <row r="103" spans="1:15" s="7" customFormat="1" ht="15" customHeight="1">
      <c r="A103" s="79" t="s">
        <v>79</v>
      </c>
      <c r="B103" s="131" t="s">
        <v>293</v>
      </c>
      <c r="C103" s="114">
        <f t="shared" si="12"/>
        <v>0</v>
      </c>
      <c r="D103" s="114"/>
      <c r="E103" s="115">
        <f t="shared" si="13"/>
        <v>0</v>
      </c>
      <c r="F103" s="131"/>
      <c r="G103" s="131"/>
      <c r="H103" s="131"/>
      <c r="I103" s="131"/>
      <c r="J103" s="108"/>
      <c r="K103" s="108"/>
      <c r="L103" s="108"/>
      <c r="M103" s="160" t="s">
        <v>166</v>
      </c>
      <c r="N103" s="160" t="s">
        <v>388</v>
      </c>
      <c r="O103" s="141" t="s">
        <v>387</v>
      </c>
    </row>
    <row r="104" spans="1:15" s="8" customFormat="1" ht="15" customHeight="1">
      <c r="A104" s="37" t="s">
        <v>80</v>
      </c>
      <c r="B104" s="118"/>
      <c r="C104" s="118"/>
      <c r="D104" s="118"/>
      <c r="E104" s="110"/>
      <c r="F104" s="118"/>
      <c r="G104" s="118"/>
      <c r="H104" s="118"/>
      <c r="I104" s="118"/>
      <c r="J104" s="72"/>
      <c r="K104" s="72"/>
      <c r="L104" s="72"/>
      <c r="M104" s="161"/>
      <c r="N104" s="161"/>
      <c r="O104" s="109"/>
    </row>
    <row r="105" spans="1:15" s="7" customFormat="1" ht="15" customHeight="1">
      <c r="A105" s="39" t="s">
        <v>81</v>
      </c>
      <c r="B105" s="131" t="s">
        <v>293</v>
      </c>
      <c r="C105" s="114">
        <f aca="true" t="shared" si="14" ref="C105:C113">IF(B105=$B$16,2,IF(B105=$B$17,1,0))</f>
        <v>0</v>
      </c>
      <c r="D105" s="114"/>
      <c r="E105" s="115">
        <f aca="true" t="shared" si="15" ref="E105:E113">C105*(1-D105)</f>
        <v>0</v>
      </c>
      <c r="F105" s="131"/>
      <c r="G105" s="131"/>
      <c r="H105" s="131"/>
      <c r="I105" s="131"/>
      <c r="J105" s="108"/>
      <c r="K105" s="108"/>
      <c r="L105" s="108"/>
      <c r="M105" s="160" t="s">
        <v>341</v>
      </c>
      <c r="N105" s="160" t="s">
        <v>415</v>
      </c>
      <c r="O105" s="141" t="s">
        <v>390</v>
      </c>
    </row>
    <row r="106" spans="1:15" s="7" customFormat="1" ht="15" customHeight="1">
      <c r="A106" s="39" t="s">
        <v>82</v>
      </c>
      <c r="B106" s="131" t="s">
        <v>293</v>
      </c>
      <c r="C106" s="114">
        <f t="shared" si="14"/>
        <v>0</v>
      </c>
      <c r="D106" s="114"/>
      <c r="E106" s="115">
        <f t="shared" si="15"/>
        <v>0</v>
      </c>
      <c r="F106" s="131"/>
      <c r="G106" s="131"/>
      <c r="H106" s="131"/>
      <c r="I106" s="131"/>
      <c r="J106" s="108"/>
      <c r="K106" s="108"/>
      <c r="L106" s="108"/>
      <c r="M106" s="160" t="s">
        <v>418</v>
      </c>
      <c r="N106" s="160" t="s">
        <v>419</v>
      </c>
      <c r="O106" s="141" t="s">
        <v>417</v>
      </c>
    </row>
    <row r="107" spans="1:15" ht="15" customHeight="1">
      <c r="A107" s="79" t="s">
        <v>83</v>
      </c>
      <c r="B107" s="131" t="s">
        <v>671</v>
      </c>
      <c r="C107" s="114">
        <f t="shared" si="14"/>
        <v>0</v>
      </c>
      <c r="D107" s="114"/>
      <c r="E107" s="115">
        <f t="shared" si="15"/>
        <v>0</v>
      </c>
      <c r="F107" s="131"/>
      <c r="G107" s="131"/>
      <c r="H107" s="131"/>
      <c r="I107" s="131"/>
      <c r="J107" s="108" t="s">
        <v>830</v>
      </c>
      <c r="K107" s="143" t="s">
        <v>829</v>
      </c>
      <c r="L107" s="143"/>
      <c r="M107" s="160" t="s">
        <v>151</v>
      </c>
      <c r="N107" s="160" t="s">
        <v>420</v>
      </c>
      <c r="O107" s="141" t="s">
        <v>204</v>
      </c>
    </row>
    <row r="108" spans="1:15" ht="15" customHeight="1">
      <c r="A108" s="79" t="s">
        <v>84</v>
      </c>
      <c r="B108" s="131" t="s">
        <v>671</v>
      </c>
      <c r="C108" s="114">
        <f t="shared" si="14"/>
        <v>0</v>
      </c>
      <c r="D108" s="114"/>
      <c r="E108" s="115">
        <f t="shared" si="15"/>
        <v>0</v>
      </c>
      <c r="F108" s="131"/>
      <c r="G108" s="131"/>
      <c r="H108" s="131"/>
      <c r="I108" s="131"/>
      <c r="J108" s="108" t="s">
        <v>715</v>
      </c>
      <c r="K108" s="143" t="s">
        <v>831</v>
      </c>
      <c r="L108" s="143"/>
      <c r="M108" s="160" t="s">
        <v>421</v>
      </c>
      <c r="N108" s="160" t="s">
        <v>594</v>
      </c>
      <c r="O108" s="141"/>
    </row>
    <row r="109" spans="1:15" ht="15" customHeight="1">
      <c r="A109" s="79" t="s">
        <v>85</v>
      </c>
      <c r="B109" s="131" t="s">
        <v>293</v>
      </c>
      <c r="C109" s="114">
        <f t="shared" si="14"/>
        <v>0</v>
      </c>
      <c r="D109" s="114"/>
      <c r="E109" s="115">
        <f t="shared" si="15"/>
        <v>0</v>
      </c>
      <c r="F109" s="131"/>
      <c r="G109" s="131"/>
      <c r="H109" s="131"/>
      <c r="I109" s="131"/>
      <c r="J109" s="108"/>
      <c r="K109" s="108"/>
      <c r="L109" s="108"/>
      <c r="M109" s="160" t="s">
        <v>258</v>
      </c>
      <c r="N109" s="160"/>
      <c r="O109" s="141" t="s">
        <v>391</v>
      </c>
    </row>
    <row r="110" spans="1:15" s="7" customFormat="1" ht="15" customHeight="1">
      <c r="A110" s="79" t="s">
        <v>86</v>
      </c>
      <c r="B110" s="131" t="s">
        <v>671</v>
      </c>
      <c r="C110" s="114">
        <f t="shared" si="14"/>
        <v>0</v>
      </c>
      <c r="D110" s="114"/>
      <c r="E110" s="115">
        <f t="shared" si="15"/>
        <v>0</v>
      </c>
      <c r="F110" s="131"/>
      <c r="G110" s="131"/>
      <c r="H110" s="131"/>
      <c r="I110" s="131"/>
      <c r="J110" s="108" t="s">
        <v>715</v>
      </c>
      <c r="K110" s="143" t="s">
        <v>832</v>
      </c>
      <c r="L110" s="143"/>
      <c r="M110" s="160" t="s">
        <v>167</v>
      </c>
      <c r="N110" s="160" t="s">
        <v>422</v>
      </c>
      <c r="O110" s="141"/>
    </row>
    <row r="111" spans="1:15" s="7" customFormat="1" ht="15" customHeight="1">
      <c r="A111" s="79" t="s">
        <v>87</v>
      </c>
      <c r="B111" s="131" t="s">
        <v>249</v>
      </c>
      <c r="C111" s="114">
        <f t="shared" si="14"/>
        <v>2</v>
      </c>
      <c r="D111" s="114"/>
      <c r="E111" s="115">
        <f t="shared" si="15"/>
        <v>2</v>
      </c>
      <c r="F111" s="131" t="s">
        <v>553</v>
      </c>
      <c r="G111" s="131" t="s">
        <v>834</v>
      </c>
      <c r="H111" s="131" t="s">
        <v>553</v>
      </c>
      <c r="I111" s="131" t="s">
        <v>553</v>
      </c>
      <c r="J111" s="108" t="s">
        <v>715</v>
      </c>
      <c r="K111" s="143" t="s">
        <v>833</v>
      </c>
      <c r="L111" s="143"/>
      <c r="M111" s="160" t="s">
        <v>168</v>
      </c>
      <c r="N111" s="160" t="s">
        <v>423</v>
      </c>
      <c r="O111" s="141"/>
    </row>
    <row r="112" spans="1:15" s="7" customFormat="1" ht="15" customHeight="1">
      <c r="A112" s="79" t="s">
        <v>88</v>
      </c>
      <c r="B112" s="131" t="s">
        <v>293</v>
      </c>
      <c r="C112" s="114">
        <f t="shared" si="14"/>
        <v>0</v>
      </c>
      <c r="D112" s="114"/>
      <c r="E112" s="115">
        <f t="shared" si="15"/>
        <v>0</v>
      </c>
      <c r="F112" s="131"/>
      <c r="G112" s="131"/>
      <c r="H112" s="131"/>
      <c r="I112" s="131"/>
      <c r="J112" s="108"/>
      <c r="K112" s="108"/>
      <c r="L112" s="108"/>
      <c r="M112" s="160" t="s">
        <v>113</v>
      </c>
      <c r="N112" s="160"/>
      <c r="O112" s="140" t="s">
        <v>425</v>
      </c>
    </row>
    <row r="113" spans="1:15" s="7" customFormat="1" ht="15" customHeight="1">
      <c r="A113" s="79" t="s">
        <v>89</v>
      </c>
      <c r="B113" s="131" t="s">
        <v>293</v>
      </c>
      <c r="C113" s="114">
        <f t="shared" si="14"/>
        <v>0</v>
      </c>
      <c r="D113" s="114"/>
      <c r="E113" s="115">
        <f t="shared" si="15"/>
        <v>0</v>
      </c>
      <c r="F113" s="131"/>
      <c r="G113" s="131"/>
      <c r="H113" s="131"/>
      <c r="I113" s="131"/>
      <c r="J113" s="108"/>
      <c r="K113" s="108"/>
      <c r="L113" s="108"/>
      <c r="M113" s="160" t="s">
        <v>426</v>
      </c>
      <c r="N113" s="160" t="s">
        <v>424</v>
      </c>
      <c r="O113" s="141" t="s">
        <v>205</v>
      </c>
    </row>
    <row r="114" ht="15" customHeight="1">
      <c r="A114" s="15" t="s">
        <v>1062</v>
      </c>
    </row>
    <row r="115" spans="1:14" ht="15" customHeight="1">
      <c r="A115" s="11"/>
      <c r="B115" s="11"/>
      <c r="C115" s="11"/>
      <c r="D115" s="11"/>
      <c r="E115" s="11"/>
      <c r="F115" s="11"/>
      <c r="G115" s="11"/>
      <c r="H115" s="11"/>
      <c r="I115" s="11"/>
      <c r="J115" s="62"/>
      <c r="K115" s="11"/>
      <c r="L115" s="11"/>
      <c r="M115" s="5"/>
      <c r="N115" s="5"/>
    </row>
    <row r="116" ht="15" customHeight="1"/>
    <row r="117" ht="15" customHeight="1"/>
    <row r="118" ht="15" customHeight="1"/>
    <row r="119" spans="1:14" ht="15" customHeight="1">
      <c r="A119" s="11"/>
      <c r="B119" s="11"/>
      <c r="C119" s="11"/>
      <c r="D119" s="11"/>
      <c r="E119" s="11"/>
      <c r="F119" s="11"/>
      <c r="G119" s="11"/>
      <c r="H119" s="11"/>
      <c r="I119" s="11"/>
      <c r="J119" s="62"/>
      <c r="K119" s="11"/>
      <c r="L119" s="11"/>
      <c r="M119" s="5"/>
      <c r="N119" s="5"/>
    </row>
    <row r="120" ht="15" customHeight="1"/>
    <row r="121" ht="15" customHeight="1"/>
    <row r="122" spans="1:14" ht="15" customHeight="1">
      <c r="A122" s="11"/>
      <c r="B122" s="11"/>
      <c r="C122" s="11"/>
      <c r="D122" s="11"/>
      <c r="E122" s="11"/>
      <c r="F122" s="11"/>
      <c r="G122" s="11"/>
      <c r="H122" s="11"/>
      <c r="I122" s="11"/>
      <c r="J122" s="62"/>
      <c r="K122" s="11"/>
      <c r="L122" s="11"/>
      <c r="M122" s="5"/>
      <c r="N122" s="5"/>
    </row>
    <row r="123" ht="15" customHeight="1"/>
    <row r="124" ht="15" customHeight="1"/>
    <row r="125" ht="15" customHeight="1"/>
    <row r="126" spans="1:14" ht="15" customHeight="1">
      <c r="A126" s="11"/>
      <c r="B126" s="11"/>
      <c r="C126" s="11"/>
      <c r="D126" s="11"/>
      <c r="E126" s="11"/>
      <c r="F126" s="11"/>
      <c r="G126" s="11"/>
      <c r="H126" s="11"/>
      <c r="I126" s="11"/>
      <c r="J126" s="62"/>
      <c r="K126" s="11"/>
      <c r="L126" s="11"/>
      <c r="M126" s="5"/>
      <c r="N126" s="5"/>
    </row>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sheetData>
  <sheetProtection/>
  <autoFilter ref="A21:O113"/>
  <mergeCells count="31">
    <mergeCell ref="I16:I20"/>
    <mergeCell ref="A1:O1"/>
    <mergeCell ref="A3:O3"/>
    <mergeCell ref="A4:O4"/>
    <mergeCell ref="G16:G20"/>
    <mergeCell ref="A5:O5"/>
    <mergeCell ref="E16:E20"/>
    <mergeCell ref="A6:O6"/>
    <mergeCell ref="F15:K15"/>
    <mergeCell ref="A8:O8"/>
    <mergeCell ref="A13:O13"/>
    <mergeCell ref="A2:O2"/>
    <mergeCell ref="C15:E15"/>
    <mergeCell ref="N16:N20"/>
    <mergeCell ref="A14:O14"/>
    <mergeCell ref="M16:M20"/>
    <mergeCell ref="A11:O11"/>
    <mergeCell ref="A10:O10"/>
    <mergeCell ref="M15:O15"/>
    <mergeCell ref="J16:J20"/>
    <mergeCell ref="C16:C20"/>
    <mergeCell ref="H16:H20"/>
    <mergeCell ref="L15:L20"/>
    <mergeCell ref="A7:O7"/>
    <mergeCell ref="A15:A20"/>
    <mergeCell ref="O16:O20"/>
    <mergeCell ref="K16:K20"/>
    <mergeCell ref="A12:O12"/>
    <mergeCell ref="D16:D20"/>
    <mergeCell ref="A9:O9"/>
    <mergeCell ref="F16:F20"/>
  </mergeCells>
  <dataValidations count="2">
    <dataValidation type="list" allowBlank="1" showInputMessage="1" showErrorMessage="1" sqref="F21:L21 B21:B113">
      <formula1>$B$16:$B$20</formula1>
    </dataValidation>
    <dataValidation type="list" allowBlank="1" showInputMessage="1" showErrorMessage="1" sqref="D21:D30 D32:D34 D100:D113 D36:D55 D83:D98 D57:D81">
      <formula1>"0,5"</formula1>
    </dataValidation>
  </dataValidations>
  <hyperlinks>
    <hyperlink ref="N60" r:id="rId1" display="http://www.ob.sev.gov.ru/"/>
    <hyperlink ref="M60" r:id="rId2" display="https://sevastopol.gov.ru/goverment/podrazdeleniya/dept-fin/"/>
    <hyperlink ref="O60" r:id="rId3" display="https://sevastopol.gov.ru/index.php"/>
    <hyperlink ref="O55" r:id="rId4" display="http://uslugi.rk.gov.ru/"/>
    <hyperlink ref="M55" r:id="rId5" display="http://minfin.rk.gov.ru/rus/info.php?id=606694"/>
    <hyperlink ref="O57" r:id="rId6" display="https://www.astrobl.ru/"/>
    <hyperlink ref="M108" r:id="rId7" display="http://minfin.khabkrai.ru/portal/Menu/Page/1"/>
    <hyperlink ref="M54" r:id="rId8" display="http://minfin.kalmregion.ru/"/>
    <hyperlink ref="N47" r:id="rId9" display="http://b4u.gov-murman.ru/index.php#idMenu=1"/>
    <hyperlink ref="M47" r:id="rId10" display="http://minfin.gov-murman.ru/index.php"/>
    <hyperlink ref="O44" r:id="rId11" display="http://vologda-oblast.ru/vlast/pravitelstvo_oblasti/"/>
    <hyperlink ref="O36" r:id="rId12" display="http://www.тверскаяобласть.рф/"/>
    <hyperlink ref="O35" r:id="rId13" display="http://www.tambov.gov.ru/"/>
    <hyperlink ref="O31" r:id="rId14" display="http://mosreg.ru/"/>
    <hyperlink ref="N30" r:id="rId15" display="http://ufin48.ru/Menu/Page/1"/>
    <hyperlink ref="O22" r:id="rId16" display="http://www.belregion.ru/"/>
    <hyperlink ref="N113" r:id="rId17" display="http://чукотка.рф/power/priority_areas/open-budget/"/>
    <hyperlink ref="M113" r:id="rId18" display="http://чукотка.рф/power/administrative_setting/Dep_fin_ecom/"/>
    <hyperlink ref="O112" r:id="rId19" display="http://www.eao.ru/"/>
    <hyperlink ref="M112" r:id="rId20" display="http://www.eao.ru/?p=161"/>
    <hyperlink ref="O106" r:id="rId21" display="http://www.kamgov.ru/"/>
    <hyperlink ref="N106" r:id="rId22" display="http://openbudget.kamgov.ru/Dashboard#/main"/>
    <hyperlink ref="M106" r:id="rId23" display="http://www.kamgov.ru/minfin"/>
    <hyperlink ref="N105" r:id="rId24" display="http://budget.sakha.gov.ru/ebudget/Menu/Page/215"/>
    <hyperlink ref="M101" r:id="rId25" display="http://www.mfnso.nso.ru/"/>
    <hyperlink ref="M98" r:id="rId26" display="http://minfin.krskstate.ru/"/>
    <hyperlink ref="O97" r:id="rId27" display="http://www.забайкальскийкрай.рф/"/>
    <hyperlink ref="M97" r:id="rId28" display="http://минфин.забайкальскийкрай.рф/"/>
    <hyperlink ref="M96" r:id="rId29" display="http://fin22.ru/"/>
    <hyperlink ref="O94" r:id="rId30" display="http://gov.tuva.ru/"/>
    <hyperlink ref="M94" r:id="rId31" display="http://www.minfintuva.ru/"/>
    <hyperlink ref="N90" r:id="rId32" display="http://monitoring.yanao.ru/yamal/index.php?option=com_content&amp;view=article&amp;id=299&amp;Itemid=717"/>
    <hyperlink ref="M89" r:id="rId33" display="http://www.depfin.admhmao.ru/wps/portal/fin/home"/>
    <hyperlink ref="M88" r:id="rId34" display="http://www.minfin74.ru/"/>
    <hyperlink ref="N86" r:id="rId35" display="http://info.mfural.ru/ebudget/Menu/Page/1"/>
    <hyperlink ref="M85" r:id="rId36" display="http://www.finupr.kurganobl.ru/"/>
    <hyperlink ref="O77" r:id="rId37" display="http://www.kirovreg.ru/"/>
    <hyperlink ref="M77" r:id="rId38" display="http://www.minfin.kirov.ru/"/>
    <hyperlink ref="N76" r:id="rId39" display="http://budget.permkrai.ru/"/>
    <hyperlink ref="O73" r:id="rId40" display="http://prav.tatarstan.ru/"/>
    <hyperlink ref="M73" r:id="rId41" display="http://minfin.tatarstan.ru/"/>
    <hyperlink ref="O71" r:id="rId42" display="http://mari-el.gov.ru/government/Pages/main.aspx"/>
    <hyperlink ref="M71" r:id="rId43" display="http://mari-el.gov.ru/minfin/Pages/main.aspx"/>
    <hyperlink ref="O66" r:id="rId44" display="http://rso-a.ru/"/>
    <hyperlink ref="M63" r:id="rId45" display="http://www.mfri.ru/"/>
    <hyperlink ref="O62" r:id="rId46" display="http://www.e-dag.ru/2013-05-27-06-55-17.html"/>
    <hyperlink ref="N62" r:id="rId47" display="http://portal.minfinrd.ru/Menu/Page/1"/>
    <hyperlink ref="M62" r:id="rId48" display="http://minfin.e-dag.ru/"/>
    <hyperlink ref="N59" r:id="rId49" display="http://minfin.donland.ru:8088/"/>
    <hyperlink ref="N58" r:id="rId50" display="http://www.minfin34.ru/"/>
    <hyperlink ref="M58" r:id="rId51" display="http://volgafin.volganet.ru/"/>
    <hyperlink ref="O53" r:id="rId52" display="http://www.adygheya.ru/"/>
    <hyperlink ref="M53" r:id="rId53" display="http://minfin01-maykop.ru/Menu/Page/1"/>
    <hyperlink ref="O51" r:id="rId54" display="http://adm-nao.ru//"/>
    <hyperlink ref="M51" r:id="rId55" display="http://dfei.adm-nao.ru/"/>
    <hyperlink ref="M50" r:id="rId56" display="http://www.fincom.spb.ru/cf/main.htm"/>
    <hyperlink ref="O49" r:id="rId57" display="http://www.pskov.ru/press/novosti"/>
    <hyperlink ref="M49" r:id="rId58" display="http://finance.pskov.ru/"/>
    <hyperlink ref="O46" r:id="rId59" display="http://lenobl.ru/"/>
    <hyperlink ref="N46" r:id="rId60" display="http://budget.lenobl.ru/new/"/>
    <hyperlink ref="M46" r:id="rId61" display="http://finance.lenobl.ru/"/>
    <hyperlink ref="M44" r:id="rId62" display="http://www.df35.ru/"/>
    <hyperlink ref="M39" r:id="rId63" display="http://findep.mos.ru/"/>
    <hyperlink ref="O38" r:id="rId64" display="http://www.yarregion.ru/Government/zamestiteli.aspx"/>
    <hyperlink ref="O37" r:id="rId65" display="https://tularegion.ru/"/>
    <hyperlink ref="N37" r:id="rId66" display="http://dfto.ru/"/>
    <hyperlink ref="M37" r:id="rId67" display="http://minfin.tularegion.ru/"/>
    <hyperlink ref="O34" r:id="rId68" display="http://www.admin-smolensk.ru/"/>
    <hyperlink ref="M34" r:id="rId69" display="http://www.finsmol.ru/faq"/>
    <hyperlink ref="O33" r:id="rId70" display="http://ryazangov.ru/"/>
    <hyperlink ref="O29" r:id="rId71" display="http://adm.rkursk.ru/index.php?id=784&amp;year=2016"/>
    <hyperlink ref="M29" r:id="rId72" display="http://adm.rkursk.ru/index.php?id=37"/>
    <hyperlink ref="O28" r:id="rId73" display="http://www.adm44.ru/index.aspx"/>
    <hyperlink ref="N28" r:id="rId74" display="http://nb44.ru/"/>
    <hyperlink ref="O27" r:id="rId75" display="http://www.admoblkaluga.ru/main/"/>
    <hyperlink ref="O26" r:id="rId76" display="http://www.ivanovoobl.ru/"/>
    <hyperlink ref="M26" r:id="rId77" display="http://df.ivanovoobl.ru/"/>
    <hyperlink ref="O25" r:id="rId78" display="http://www.govvrn.ru/wps/portal/gov"/>
    <hyperlink ref="O23" r:id="rId79" display="http://www.bryanskobl.ru/administration"/>
    <hyperlink ref="M25" r:id="rId80" display="http://www.gfu.vrn.ru/"/>
    <hyperlink ref="N111" r:id="rId81" display="http://openbudget.sakhminfin.ru/Menu/Page/272"/>
    <hyperlink ref="N110" r:id="rId82" display="http://iis.minfin.49gov.ru/ebudget/Show/Content/51?ItemId=59"/>
    <hyperlink ref="N102" r:id="rId83" display="http://budget.omsk.ifinmon.ru/"/>
    <hyperlink ref="N99" r:id="rId84" display="http://openbudget.gfu.ru/"/>
    <hyperlink ref="M99" r:id="rId85" display="http://gfu.ru"/>
    <hyperlink ref="M83" r:id="rId86" display="http://ufo.ulntc.ru/"/>
    <hyperlink ref="N82" r:id="rId87" display="http://saratov.ifinmon.ru/"/>
    <hyperlink ref="M74" r:id="rId88" display="http://mfur.ru/"/>
    <hyperlink ref="M70" r:id="rId89" display="https://minfin.bashkortostan.ru/"/>
    <hyperlink ref="M67" r:id="rId90" display="http://www.minfinchr.ru/"/>
    <hyperlink ref="M65" r:id="rId91" display="http://minfin09.ru/"/>
    <hyperlink ref="M57" r:id="rId92" display="https://minfin.astrobl.ru/node"/>
    <hyperlink ref="M56" r:id="rId93" display="http://minfinkubani.ru/"/>
    <hyperlink ref="M35" r:id="rId94" display="http://fin.tmbreg.ru/"/>
    <hyperlink ref="M30" r:id="rId95" display="http://www.admlip.ru/economy/finances/"/>
    <hyperlink ref="M22" r:id="rId96" display="http://beldepfin.ru/"/>
    <hyperlink ref="M75" r:id="rId97" display="http://gov.cap.ru/?gov_id=22"/>
    <hyperlink ref="O39" r:id="rId98" display="https://www.mos.ru/"/>
    <hyperlink ref="M95" r:id="rId99" display="http://www.r-19.ru/authorities/ministry-of-finance-of-the-republic-of-khakassia/common/"/>
    <hyperlink ref="M87" r:id="rId100" display="http://admtyumen.ru/ogv_ru/gov/administrative/finance_department/general_information/more.htm?id=10293778@cmsArticle"/>
    <hyperlink ref="M28" r:id="rId101" display="http://depfin.adm44.ru/index.aspx"/>
    <hyperlink ref="M107" r:id="rId102" display="http://primorsky.ru/authorities/executive-agencies/departments/finance/"/>
    <hyperlink ref="M32" r:id="rId103" display="http://orel-region.ru/index.php?head=20&amp;part=25"/>
    <hyperlink ref="M31" r:id="rId104" display="http://mf.mosreg.ru/"/>
    <hyperlink ref="M33" r:id="rId105" display="http://minfin.ryazangov.ru/"/>
    <hyperlink ref="O32" r:id="rId106" display="http://orel-region.ru/index.php?head=41"/>
    <hyperlink ref="M27" r:id="rId107" display="http://www.admoblkaluga.ru/sub/finan/"/>
    <hyperlink ref="M24" r:id="rId108" display="http://dtf.avo.ru/"/>
    <hyperlink ref="O47" r:id="rId109" display="https://www.gov-murman.ru/"/>
    <hyperlink ref="N57" r:id="rId110" display="http://mf-ao.ru/ "/>
    <hyperlink ref="O59" r:id="rId111" display="http://donland.ru/"/>
    <hyperlink ref="N67" r:id="rId112" display="http://обчр.рф/"/>
    <hyperlink ref="O83" r:id="rId113" display="http://ulgov.ru/"/>
    <hyperlink ref="O103" r:id="rId114" display="http://tomsk.gov.ru/"/>
    <hyperlink ref="O109" r:id="rId115" display="http://www.amurobl.ru/wps/portal/Main"/>
    <hyperlink ref="M48" r:id="rId116" display="http://www.novkfo.ru/"/>
    <hyperlink ref="N39" r:id="rId117" display="http://budget.mos.ru/"/>
    <hyperlink ref="M23" r:id="rId118" display="http://ns.bryanskoblfin.ru/Show/Category/?ItemId=26"/>
    <hyperlink ref="N92" r:id="rId119" display="http://www.open.minfin-altai.ru/"/>
    <hyperlink ref="O96" r:id="rId120" display="http://altairegion22.ru/public_reception/on-line-topics/16100/"/>
    <hyperlink ref="M109" r:id="rId121" display="http://www.fin.amurobl.ru/"/>
    <hyperlink ref="O105" r:id="rId122" display="http://www.sakha.gov.ru/"/>
    <hyperlink ref="M105" r:id="rId123" display="http://minfin.sakha.gov.ru/"/>
    <hyperlink ref="N103" r:id="rId124" display="http://open.findep.org/"/>
    <hyperlink ref="M103" r:id="rId125" display="http://www.findep.org/"/>
    <hyperlink ref="O101" r:id="rId126" display="https://www.nso.ru/"/>
    <hyperlink ref="O100" r:id="rId127" display="http://www.ako.ru/default.asp"/>
    <hyperlink ref="M100" r:id="rId128" display="http://www.ofukem.ru/"/>
    <hyperlink ref="O98" r:id="rId129" display="http://www.krskstate.ru/government"/>
    <hyperlink ref="O95" r:id="rId130" display="http://www.r-19.ru/"/>
    <hyperlink ref="O93" r:id="rId131" display="http://egov-buryatia.ru/index.php?id=292"/>
    <hyperlink ref="M93" r:id="rId132" display="http://xn--90anaogbv3a.xn--p1ai/"/>
    <hyperlink ref="N93" r:id="rId133" display="http://budget.govrb.ru/ebudget/Menu/Page/1"/>
    <hyperlink ref="O92" r:id="rId134" display="http://www.altai-republic.com/"/>
    <hyperlink ref="O90" r:id="rId135" display="http://pravitelstvo.yanao.ru/"/>
    <hyperlink ref="M90" r:id="rId136" display="http://www.yamalfin.ru/"/>
    <hyperlink ref="O89" r:id="rId137" display="http://www.admhmao.ru/"/>
    <hyperlink ref="O88" r:id="rId138" display="http://pravmin74.ru/"/>
    <hyperlink ref="O86" r:id="rId139" display="http://www.midural.ru/"/>
    <hyperlink ref="M86" r:id="rId140" display="http://minfin.midural.ru/faq/list"/>
    <hyperlink ref="O85" r:id="rId141" display="http://kurganobl.ru/"/>
    <hyperlink ref="O82" r:id="rId142" display="http://saratov.gov.ru"/>
    <hyperlink ref="M82" r:id="rId143" display="http://www.saratov.gov.ru/gov/auth/minfin/"/>
    <hyperlink ref="O81" r:id="rId144" display="http://www.samregion.ru/"/>
    <hyperlink ref="M81" r:id="rId145" display="http://minfin-samara.ru/forums/forum/new-forum/"/>
    <hyperlink ref="O80" r:id="rId146" display="http://www.pnzreg.ru/accept_questions"/>
    <hyperlink ref="M80" r:id="rId147" display="http://finance.pnzreg.ru/answer"/>
    <hyperlink ref="M78" r:id="rId148" display="http://mf.nnov.ru/"/>
    <hyperlink ref="O78" r:id="rId149" display="http://www.government-nnov.ru/"/>
    <hyperlink ref="M76" r:id="rId150" display="http://mfin.permkrai.ru/"/>
    <hyperlink ref="O76" r:id="rId151" display="https://reception.permkrai.ru/"/>
    <hyperlink ref="M72" r:id="rId152" display="http://www.minfinrm.ru/obr-gr/"/>
    <hyperlink ref="M68" r:id="rId153" display="http://www.mfsk.ru/forum"/>
    <hyperlink ref="N68" r:id="rId154" display="http://openbudsk.ru/folder/"/>
    <hyperlink ref="M66" r:id="rId155" display="http://www.mfrno-a.ru/citizens/"/>
    <hyperlink ref="O64" r:id="rId156" display="http://pravitelstvo.kbr.ru/pravitelstvo/"/>
    <hyperlink ref="M64" r:id="rId157" display="http://pravitelstvo.kbr.ru/oigv/minfin/"/>
    <hyperlink ref="M59" r:id="rId158" display="http://www.minfin.donland.ru/"/>
    <hyperlink ref="N48" r:id="rId159" display="http://portal.novkfo.ru/Show/Reception"/>
    <hyperlink ref="O48" r:id="rId160" display="http://www.novreg.ru/vlast/"/>
    <hyperlink ref="O50" r:id="rId161" display="https://gov.spb.ru/"/>
    <hyperlink ref="N49" r:id="rId162" display="http://priemnaya.pskov.ru/"/>
    <hyperlink ref="O45" r:id="rId163" display="http://gov39.ru/"/>
    <hyperlink ref="M45" r:id="rId164" display="http://www.minfin39.ru/forum/"/>
    <hyperlink ref="M43" r:id="rId165" display="http://www.dvinaland.ru/-h3ffy732"/>
    <hyperlink ref="O43" r:id="rId166" display="http://dvinaland.ru/"/>
    <hyperlink ref="O42" r:id="rId167" display="http://rkomi.ru/page/112/"/>
    <hyperlink ref="M42" r:id="rId168" display="http://www.minfin.rkomi.ru/"/>
    <hyperlink ref="O41" r:id="rId169" display="http://www.gov.karelia.ru/"/>
    <hyperlink ref="M41" r:id="rId170" display="http://minfin.karelia.ru/vopros-otvet/"/>
    <hyperlink ref="M38" r:id="rId171" display="http://www.yarregion.ru/depts/depfin/tmpPages/programs.aspx"/>
    <hyperlink ref="O113" r:id="rId172" display="http://xn--80atapud1a.xn--p1ai/waiting_room/feedback/"/>
    <hyperlink ref="O107" r:id="rId173" display="http://primorsky.ru/forum/3/"/>
    <hyperlink ref="O87" r:id="rId174" display="http://admtyumen.ru/ogv_ru/finance/finance/bugjet.htm"/>
    <hyperlink ref="O72" r:id="rId175" display="http://mf.e-mordovia.ru/"/>
    <hyperlink ref="O63" r:id="rId176" display="http://pravitelstvori.ru/"/>
    <hyperlink ref="O67" r:id="rId177" display="http://www.chechnya.gov.ru/"/>
    <hyperlink ref="M36" r:id="rId178" display="http://www.tverfin.ru/"/>
    <hyperlink ref="K22" r:id="rId179" display="http://beldepfin.ru/forums/%D1%84%D0%BE%D1%80%D1%83%D0%BC/osnovnoj-razdel/"/>
    <hyperlink ref="K24" r:id="rId180" display="http://vopros-otvet.avo.ru/viewforum.php?id=28"/>
    <hyperlink ref="K27" r:id="rId181" display="http://www.admoblkaluga.ru/sub/finan/forum/?PAGE_NAME=list&amp;FID=16"/>
    <hyperlink ref="O30" r:id="rId182" display="http://admlip.ru/"/>
    <hyperlink ref="K30" r:id="rId183" display="http://www.narodportal.ru/idea/"/>
    <hyperlink ref="N31" r:id="rId184" display="http://budget.mosreg.ru/"/>
    <hyperlink ref="K31" r:id="rId185" display="http://budget.mosreg.ru/blog/portfolio-item/forum/"/>
    <hyperlink ref="K35" r:id="rId186" display="http://finapp.tambov.gov.ru/forum/index.php"/>
    <hyperlink ref="N36" r:id="rId187" display="http://portal.tverfin.ru/portal/Menu/Page/24"/>
    <hyperlink ref="K37" r:id="rId188" display="https://forum.tularegion.ru/index.php?/forum/182-ministerstvo-finansov/"/>
    <hyperlink ref="K44" r:id="rId189" display="http://forum.df35.ru/"/>
    <hyperlink ref="K45" r:id="rId190" display="http://www.minfin39.ru/forum/"/>
    <hyperlink ref="K47" r:id="rId191" display="http://openregion.gov-murman.ru/ideas/category/finansy/"/>
    <hyperlink ref="K48" r:id="rId192" display="http://portal.novkfo.ru/MvcForum"/>
    <hyperlink ref="K53" r:id="rId193" display="http://minfin01-maykop.ru/mvcforum"/>
    <hyperlink ref="K56" r:id="rId194" display="http://www.minfinkubani.ru/communication/forum/"/>
    <hyperlink ref="K57" r:id="rId195" display="http://mf-ao.ru/forum/"/>
    <hyperlink ref="K58" r:id="rId196" display="http://www.minfin34.ru/forum/"/>
    <hyperlink ref="K60" r:id="rId197" display="http://www.ob.sev.gov.ru/servises/site-forum"/>
    <hyperlink ref="K64" r:id="rId198" display="http://pravitelstvo.kbr.ru/oigv/minfin/forum_ministerstva_finansov.php?PAGE_NAME=list&amp;FID=2"/>
    <hyperlink ref="K65" r:id="rId199" display="http://minfin09.ru/forums/"/>
    <hyperlink ref="K67" r:id="rId200" display="http://обчр.рф/index.php/forum/index"/>
    <hyperlink ref="K68" r:id="rId201" display="http://openbudsk.ru/forum/"/>
    <hyperlink ref="K70" r:id="rId202" display="https://minfin.bashkortostan.ru/forum/"/>
    <hyperlink ref="K73" r:id="rId203" display="http://85.233.65.19/forum/viewforum.php?id=1"/>
    <hyperlink ref="N74" r:id="rId204" display="http://budjet.gosman-mp.ru/"/>
    <hyperlink ref="O74" r:id="rId205" display="http://www.udmurt.ru/feedback/"/>
    <hyperlink ref="K74" r:id="rId206" display="http://www.mfur.ru/forum/"/>
    <hyperlink ref="K75" r:id="rId207" display="http://mfforum.cap.ru/"/>
    <hyperlink ref="N78" r:id="rId208" display="http://mf.nnov.ru:8025/index.php/public-hearings/po-proektu-oblastnogo-byudzheta/forum-budget"/>
    <hyperlink ref="K78" r:id="rId209" display="http://mf.nnov.ru:8025/index.php/public-hearings/po-proektu-oblastnogo-byudzheta/forum-budget"/>
    <hyperlink ref="M79" r:id="rId210" display="http://minfin.orb.ru/"/>
    <hyperlink ref="K79" r:id="rId211" display="http://minfin.orb.ru/forum/"/>
    <hyperlink ref="K82" r:id="rId212" display="http://saratov.ifinmon.ru/index.php/forum/index"/>
    <hyperlink ref="K83" r:id="rId213" display="http://ufo.ulntc.ru/fr/"/>
    <hyperlink ref="K90" r:id="rId214" display="http://forum.yamalfin.ru/"/>
    <hyperlink ref="M92" r:id="rId215" display="http://www.minfin-altai.ru/"/>
    <hyperlink ref="K92" r:id="rId216" display="http://www.open.minfin-altai.ru/forum/index.html"/>
    <hyperlink ref="K93" r:id="rId217" display="http://budget.govrb.ru/forum/"/>
    <hyperlink ref="N94" r:id="rId218" display="http://budget17.ru/#"/>
    <hyperlink ref="M102" r:id="rId219" display="http://mf.omskportal.ru/ru/RegionalPublicAuthorities/executivelist/MF.html"/>
    <hyperlink ref="K102" r:id="rId220" display="http://budget.omsk.ifinmon.ru/index.php/forum/index"/>
    <hyperlink ref="K107" r:id="rId221" display="http://primorsky.ru/forum/"/>
    <hyperlink ref="N108" r:id="rId222" display="https://minfin.khabkrai.ru/forum/"/>
    <hyperlink ref="M110" r:id="rId223" display="http://minfin.49gov.ru/"/>
    <hyperlink ref="K110" r:id="rId224" display="http://iis.minfin.49gov.ru/forum/"/>
    <hyperlink ref="K111" r:id="rId225" display="http://openbudget.sakhminfin.ru/forum/"/>
    <hyperlink ref="N56" r:id="rId226" display="http://бюджеткубани.рф/"/>
    <hyperlink ref="N75" r:id="rId227" display="http://budget.cap.ru/Menu/Page/1"/>
    <hyperlink ref="N107" r:id="rId228" display="http://ebudget.primorsky.ru/Menu/Page/1"/>
    <hyperlink ref="K98" r:id="rId229" display="http://minfin.krskstate.ru/openbudget/forum"/>
    <hyperlink ref="K28" r:id="rId230" display="http://dfko.forum2x2.ru/"/>
    <hyperlink ref="K46" r:id="rId231" display="http://budget.lenobl.ru/new/takepart/"/>
  </hyperlinks>
  <printOptions/>
  <pageMargins left="0.5118110236220472" right="0.5118110236220472" top="0.5511811023622047" bottom="0.5511811023622047" header="0.31496062992125984" footer="0.31496062992125984"/>
  <pageSetup fitToHeight="3" fitToWidth="1" horizontalDpi="600" verticalDpi="600" orientation="landscape" paperSize="9" scale="70" r:id="rId232"/>
  <headerFooter>
    <oddFooter>&amp;C&amp;"Times New Roman,обычный"&amp;8&amp;P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114"/>
  <sheetViews>
    <sheetView zoomScalePageLayoutView="0" workbookViewId="0" topLeftCell="A1">
      <pane xSplit="1" ySplit="9" topLeftCell="B10" activePane="bottomRight" state="frozen"/>
      <selection pane="topLeft" activeCell="A6" sqref="A6"/>
      <selection pane="topRight" activeCell="B6" sqref="B6"/>
      <selection pane="bottomLeft" activeCell="A10" sqref="A10"/>
      <selection pane="bottomRight" activeCell="O102" sqref="O102"/>
    </sheetView>
  </sheetViews>
  <sheetFormatPr defaultColWidth="9.140625" defaultRowHeight="15"/>
  <cols>
    <col min="1" max="1" width="28.8515625" style="2" customWidth="1"/>
    <col min="2" max="2" width="35.00390625" style="2" customWidth="1"/>
    <col min="3" max="5" width="6.7109375" style="10" customWidth="1"/>
    <col min="6" max="7" width="9.7109375" style="10" customWidth="1"/>
    <col min="8" max="8" width="10.7109375" style="10" customWidth="1"/>
    <col min="9" max="9" width="9.7109375" style="10" customWidth="1"/>
    <col min="10" max="10" width="10.421875" style="10" customWidth="1"/>
    <col min="11" max="11" width="19.140625" style="10" customWidth="1"/>
    <col min="12" max="14" width="18.7109375" style="4" customWidth="1"/>
    <col min="15" max="16" width="20.7109375" style="0" customWidth="1"/>
  </cols>
  <sheetData>
    <row r="1" spans="1:14" s="1" customFormat="1" ht="15.75" customHeight="1">
      <c r="A1" s="198" t="s">
        <v>674</v>
      </c>
      <c r="B1" s="198"/>
      <c r="C1" s="198"/>
      <c r="D1" s="198"/>
      <c r="E1" s="198"/>
      <c r="F1" s="198"/>
      <c r="G1" s="198"/>
      <c r="H1" s="198"/>
      <c r="I1" s="198"/>
      <c r="J1" s="198"/>
      <c r="K1" s="198"/>
      <c r="L1" s="198"/>
      <c r="M1" s="198"/>
      <c r="N1" s="198"/>
    </row>
    <row r="2" spans="1:14" s="1" customFormat="1" ht="15.75" customHeight="1">
      <c r="A2" s="217" t="s">
        <v>1041</v>
      </c>
      <c r="B2" s="217"/>
      <c r="C2" s="217"/>
      <c r="D2" s="217"/>
      <c r="E2" s="217"/>
      <c r="F2" s="217"/>
      <c r="G2" s="217"/>
      <c r="H2" s="217"/>
      <c r="I2" s="217"/>
      <c r="J2" s="217"/>
      <c r="K2" s="217"/>
      <c r="L2" s="217"/>
      <c r="M2" s="217"/>
      <c r="N2" s="217"/>
    </row>
    <row r="3" spans="1:14" s="1" customFormat="1" ht="15.75" customHeight="1" hidden="1">
      <c r="A3" s="227" t="s">
        <v>279</v>
      </c>
      <c r="B3" s="228"/>
      <c r="C3" s="228"/>
      <c r="D3" s="228"/>
      <c r="E3" s="228"/>
      <c r="F3" s="228"/>
      <c r="G3" s="228"/>
      <c r="H3" s="228"/>
      <c r="I3" s="228"/>
      <c r="J3" s="228"/>
      <c r="K3" s="228"/>
      <c r="L3" s="228"/>
      <c r="M3" s="228"/>
      <c r="N3" s="228"/>
    </row>
    <row r="4" spans="1:14" s="1" customFormat="1" ht="26.25" customHeight="1" hidden="1">
      <c r="A4" s="218" t="s">
        <v>265</v>
      </c>
      <c r="B4" s="218"/>
      <c r="C4" s="218"/>
      <c r="D4" s="218"/>
      <c r="E4" s="218"/>
      <c r="F4" s="218"/>
      <c r="G4" s="218"/>
      <c r="H4" s="218"/>
      <c r="I4" s="218"/>
      <c r="J4" s="218"/>
      <c r="K4" s="218"/>
      <c r="L4" s="218"/>
      <c r="M4" s="218"/>
      <c r="N4" s="218"/>
    </row>
    <row r="5" spans="1:14" s="1" customFormat="1" ht="30" customHeight="1" hidden="1">
      <c r="A5" s="218" t="s">
        <v>644</v>
      </c>
      <c r="B5" s="218"/>
      <c r="C5" s="218"/>
      <c r="D5" s="218"/>
      <c r="E5" s="218"/>
      <c r="F5" s="218"/>
      <c r="G5" s="218"/>
      <c r="H5" s="218"/>
      <c r="I5" s="218"/>
      <c r="J5" s="218"/>
      <c r="K5" s="218"/>
      <c r="L5" s="218"/>
      <c r="M5" s="218"/>
      <c r="N5" s="218"/>
    </row>
    <row r="6" spans="1:16" ht="51" customHeight="1">
      <c r="A6" s="204" t="s">
        <v>94</v>
      </c>
      <c r="B6" s="157" t="s">
        <v>675</v>
      </c>
      <c r="C6" s="231" t="s">
        <v>677</v>
      </c>
      <c r="D6" s="232"/>
      <c r="E6" s="233"/>
      <c r="F6" s="222" t="s">
        <v>405</v>
      </c>
      <c r="G6" s="223"/>
      <c r="H6" s="223"/>
      <c r="I6" s="224"/>
      <c r="J6" s="204" t="s">
        <v>584</v>
      </c>
      <c r="K6" s="204" t="s">
        <v>608</v>
      </c>
      <c r="L6" s="230" t="s">
        <v>416</v>
      </c>
      <c r="M6" s="212"/>
      <c r="N6" s="212"/>
      <c r="O6" s="229"/>
      <c r="P6" s="229"/>
    </row>
    <row r="7" spans="1:16" ht="16.5" customHeight="1">
      <c r="A7" s="205"/>
      <c r="B7" s="81" t="s">
        <v>261</v>
      </c>
      <c r="C7" s="204" t="s">
        <v>96</v>
      </c>
      <c r="D7" s="204" t="s">
        <v>883</v>
      </c>
      <c r="E7" s="225" t="s">
        <v>95</v>
      </c>
      <c r="F7" s="219" t="s">
        <v>99</v>
      </c>
      <c r="G7" s="219" t="s">
        <v>98</v>
      </c>
      <c r="H7" s="219" t="s">
        <v>619</v>
      </c>
      <c r="I7" s="219" t="s">
        <v>306</v>
      </c>
      <c r="J7" s="205"/>
      <c r="K7" s="205"/>
      <c r="L7" s="192" t="s">
        <v>99</v>
      </c>
      <c r="M7" s="192" t="s">
        <v>98</v>
      </c>
      <c r="N7" s="192" t="s">
        <v>100</v>
      </c>
      <c r="O7" s="191" t="s">
        <v>992</v>
      </c>
      <c r="P7" s="191" t="s">
        <v>993</v>
      </c>
    </row>
    <row r="8" spans="1:16" s="12" customFormat="1" ht="16.5" customHeight="1">
      <c r="A8" s="205"/>
      <c r="B8" s="81" t="s">
        <v>302</v>
      </c>
      <c r="C8" s="221"/>
      <c r="D8" s="221"/>
      <c r="E8" s="226"/>
      <c r="F8" s="220"/>
      <c r="G8" s="220"/>
      <c r="H8" s="220"/>
      <c r="I8" s="220"/>
      <c r="J8" s="205"/>
      <c r="K8" s="205"/>
      <c r="L8" s="192"/>
      <c r="M8" s="192"/>
      <c r="N8" s="192"/>
      <c r="O8" s="229"/>
      <c r="P8" s="229"/>
    </row>
    <row r="9" spans="1:16" s="12" customFormat="1" ht="16.5" customHeight="1">
      <c r="A9" s="205"/>
      <c r="B9" s="81" t="s">
        <v>303</v>
      </c>
      <c r="C9" s="221"/>
      <c r="D9" s="221"/>
      <c r="E9" s="226"/>
      <c r="F9" s="206"/>
      <c r="G9" s="206"/>
      <c r="H9" s="206"/>
      <c r="I9" s="206"/>
      <c r="J9" s="205"/>
      <c r="K9" s="205"/>
      <c r="L9" s="192"/>
      <c r="M9" s="192"/>
      <c r="N9" s="192"/>
      <c r="O9" s="229"/>
      <c r="P9" s="229"/>
    </row>
    <row r="10" spans="1:16" s="8" customFormat="1" ht="15.75" customHeight="1">
      <c r="A10" s="70" t="s">
        <v>0</v>
      </c>
      <c r="B10" s="37"/>
      <c r="C10" s="37"/>
      <c r="D10" s="37"/>
      <c r="E10" s="75"/>
      <c r="F10" s="37"/>
      <c r="G10" s="37"/>
      <c r="H10" s="37"/>
      <c r="I10" s="37"/>
      <c r="J10" s="37"/>
      <c r="K10" s="37"/>
      <c r="L10" s="90"/>
      <c r="M10" s="90"/>
      <c r="N10" s="90"/>
      <c r="O10" s="37"/>
      <c r="P10" s="72"/>
    </row>
    <row r="11" spans="1:16" s="6" customFormat="1" ht="15.75" customHeight="1">
      <c r="A11" s="71" t="s">
        <v>1</v>
      </c>
      <c r="B11" s="114" t="s">
        <v>261</v>
      </c>
      <c r="C11" s="114">
        <f aca="true" t="shared" si="0" ref="C11:C28">IF(B11=$B$7,2,0)</f>
        <v>2</v>
      </c>
      <c r="D11" s="114"/>
      <c r="E11" s="115">
        <f>C11*(1-D11)</f>
        <v>2</v>
      </c>
      <c r="F11" s="114">
        <v>8</v>
      </c>
      <c r="G11" s="114">
        <v>3</v>
      </c>
      <c r="H11" s="114"/>
      <c r="I11" s="114"/>
      <c r="J11" s="114" t="s">
        <v>553</v>
      </c>
      <c r="K11" s="113"/>
      <c r="L11" s="160" t="s">
        <v>219</v>
      </c>
      <c r="M11" s="160" t="s">
        <v>552</v>
      </c>
      <c r="N11" s="168"/>
      <c r="O11" s="108" t="s">
        <v>106</v>
      </c>
      <c r="P11" s="143" t="s">
        <v>994</v>
      </c>
    </row>
    <row r="12" spans="1:16" ht="15.75" customHeight="1">
      <c r="A12" s="73" t="s">
        <v>2</v>
      </c>
      <c r="B12" s="114" t="s">
        <v>302</v>
      </c>
      <c r="C12" s="114">
        <f t="shared" si="0"/>
        <v>0</v>
      </c>
      <c r="D12" s="114"/>
      <c r="E12" s="115">
        <f aca="true" t="shared" si="1" ref="E12:E28">C12*(1-D12)</f>
        <v>0</v>
      </c>
      <c r="F12" s="114"/>
      <c r="G12" s="114">
        <v>2</v>
      </c>
      <c r="H12" s="114">
        <v>4</v>
      </c>
      <c r="I12" s="114"/>
      <c r="J12" s="114" t="s">
        <v>553</v>
      </c>
      <c r="K12" s="113" t="s">
        <v>988</v>
      </c>
      <c r="L12" s="168"/>
      <c r="M12" s="168" t="s">
        <v>597</v>
      </c>
      <c r="N12" s="160" t="s">
        <v>987</v>
      </c>
      <c r="O12" s="108" t="s">
        <v>223</v>
      </c>
      <c r="P12" s="145" t="s">
        <v>994</v>
      </c>
    </row>
    <row r="13" spans="1:16" ht="15.75" customHeight="1">
      <c r="A13" s="73" t="s">
        <v>3</v>
      </c>
      <c r="B13" s="114" t="s">
        <v>303</v>
      </c>
      <c r="C13" s="114">
        <f t="shared" si="0"/>
        <v>0</v>
      </c>
      <c r="D13" s="114"/>
      <c r="E13" s="115">
        <f t="shared" si="1"/>
        <v>0</v>
      </c>
      <c r="F13" s="114"/>
      <c r="G13" s="114"/>
      <c r="H13" s="114"/>
      <c r="I13" s="114"/>
      <c r="J13" s="114"/>
      <c r="K13" s="113"/>
      <c r="L13" s="168"/>
      <c r="M13" s="168"/>
      <c r="N13" s="168"/>
      <c r="O13" s="108" t="s">
        <v>304</v>
      </c>
      <c r="P13" s="145" t="s">
        <v>994</v>
      </c>
    </row>
    <row r="14" spans="1:16" s="6" customFormat="1" ht="15.75" customHeight="1">
      <c r="A14" s="73" t="s">
        <v>4</v>
      </c>
      <c r="B14" s="114" t="s">
        <v>302</v>
      </c>
      <c r="C14" s="114">
        <f t="shared" si="0"/>
        <v>0</v>
      </c>
      <c r="D14" s="114"/>
      <c r="E14" s="115">
        <f t="shared" si="1"/>
        <v>0</v>
      </c>
      <c r="F14" s="114"/>
      <c r="G14" s="114"/>
      <c r="H14" s="114">
        <v>34</v>
      </c>
      <c r="I14" s="114"/>
      <c r="J14" s="114" t="s">
        <v>553</v>
      </c>
      <c r="K14" s="113" t="s">
        <v>989</v>
      </c>
      <c r="L14" s="168"/>
      <c r="M14" s="168"/>
      <c r="N14" s="141" t="s">
        <v>327</v>
      </c>
      <c r="O14" s="108" t="s">
        <v>154</v>
      </c>
      <c r="P14" s="145" t="s">
        <v>994</v>
      </c>
    </row>
    <row r="15" spans="1:16" s="7" customFormat="1" ht="15.75" customHeight="1">
      <c r="A15" s="73" t="s">
        <v>5</v>
      </c>
      <c r="B15" s="114" t="s">
        <v>303</v>
      </c>
      <c r="C15" s="114">
        <f t="shared" si="0"/>
        <v>0</v>
      </c>
      <c r="D15" s="114"/>
      <c r="E15" s="115">
        <f t="shared" si="1"/>
        <v>0</v>
      </c>
      <c r="F15" s="114"/>
      <c r="G15" s="114"/>
      <c r="H15" s="114"/>
      <c r="I15" s="114"/>
      <c r="J15" s="114"/>
      <c r="K15" s="113" t="s">
        <v>1036</v>
      </c>
      <c r="L15" s="168"/>
      <c r="M15" s="168"/>
      <c r="N15" s="168" t="s">
        <v>990</v>
      </c>
      <c r="O15" s="108" t="s">
        <v>305</v>
      </c>
      <c r="P15" s="145" t="s">
        <v>994</v>
      </c>
    </row>
    <row r="16" spans="1:16" ht="15.75" customHeight="1">
      <c r="A16" s="71" t="s">
        <v>6</v>
      </c>
      <c r="B16" s="114" t="s">
        <v>302</v>
      </c>
      <c r="C16" s="114">
        <f t="shared" si="0"/>
        <v>0</v>
      </c>
      <c r="D16" s="114"/>
      <c r="E16" s="115">
        <f t="shared" si="1"/>
        <v>0</v>
      </c>
      <c r="F16" s="114">
        <v>5</v>
      </c>
      <c r="G16" s="114"/>
      <c r="H16" s="114">
        <v>83</v>
      </c>
      <c r="I16" s="114"/>
      <c r="J16" s="114" t="s">
        <v>553</v>
      </c>
      <c r="K16" s="113" t="s">
        <v>1037</v>
      </c>
      <c r="L16" s="160" t="s">
        <v>866</v>
      </c>
      <c r="M16" s="168" t="s">
        <v>867</v>
      </c>
      <c r="N16" s="160" t="s">
        <v>865</v>
      </c>
      <c r="O16" s="108" t="s">
        <v>995</v>
      </c>
      <c r="P16" s="145" t="s">
        <v>994</v>
      </c>
    </row>
    <row r="17" spans="1:16" s="6" customFormat="1" ht="15.75" customHeight="1">
      <c r="A17" s="71" t="s">
        <v>7</v>
      </c>
      <c r="B17" s="114" t="s">
        <v>302</v>
      </c>
      <c r="C17" s="114">
        <f t="shared" si="0"/>
        <v>0</v>
      </c>
      <c r="D17" s="114"/>
      <c r="E17" s="115">
        <f t="shared" si="1"/>
        <v>0</v>
      </c>
      <c r="F17" s="114"/>
      <c r="G17" s="114">
        <v>208</v>
      </c>
      <c r="H17" s="114">
        <v>8</v>
      </c>
      <c r="I17" s="114"/>
      <c r="J17" s="114" t="s">
        <v>553</v>
      </c>
      <c r="K17" s="113" t="s">
        <v>991</v>
      </c>
      <c r="L17" s="168"/>
      <c r="M17" s="163" t="s">
        <v>403</v>
      </c>
      <c r="N17" s="160" t="s">
        <v>878</v>
      </c>
      <c r="O17" s="108" t="s">
        <v>118</v>
      </c>
      <c r="P17" s="143" t="s">
        <v>1027</v>
      </c>
    </row>
    <row r="18" spans="1:16" s="7" customFormat="1" ht="15.75" customHeight="1">
      <c r="A18" s="71" t="s">
        <v>8</v>
      </c>
      <c r="B18" s="131" t="s">
        <v>261</v>
      </c>
      <c r="C18" s="114">
        <f t="shared" si="0"/>
        <v>2</v>
      </c>
      <c r="D18" s="114"/>
      <c r="E18" s="115">
        <f t="shared" si="1"/>
        <v>2</v>
      </c>
      <c r="F18" s="114"/>
      <c r="G18" s="114"/>
      <c r="H18" s="114">
        <v>116</v>
      </c>
      <c r="I18" s="114"/>
      <c r="J18" s="114" t="s">
        <v>553</v>
      </c>
      <c r="K18" s="113"/>
      <c r="L18" s="168"/>
      <c r="M18" s="168"/>
      <c r="N18" s="163" t="s">
        <v>404</v>
      </c>
      <c r="O18" s="108" t="s">
        <v>298</v>
      </c>
      <c r="P18" s="145" t="s">
        <v>994</v>
      </c>
    </row>
    <row r="19" spans="1:16" s="7" customFormat="1" ht="15.75" customHeight="1">
      <c r="A19" s="71" t="s">
        <v>9</v>
      </c>
      <c r="B19" s="114" t="s">
        <v>303</v>
      </c>
      <c r="C19" s="114">
        <f t="shared" si="0"/>
        <v>0</v>
      </c>
      <c r="D19" s="114"/>
      <c r="E19" s="115">
        <f t="shared" si="1"/>
        <v>0</v>
      </c>
      <c r="F19" s="114"/>
      <c r="G19" s="114"/>
      <c r="H19" s="114"/>
      <c r="I19" s="114"/>
      <c r="J19" s="114"/>
      <c r="K19" s="113"/>
      <c r="L19" s="141"/>
      <c r="M19" s="168"/>
      <c r="N19" s="169"/>
      <c r="O19" s="108" t="s">
        <v>119</v>
      </c>
      <c r="P19" s="145" t="s">
        <v>460</v>
      </c>
    </row>
    <row r="20" spans="1:16" ht="15.75" customHeight="1">
      <c r="A20" s="71" t="s">
        <v>10</v>
      </c>
      <c r="B20" s="114" t="s">
        <v>261</v>
      </c>
      <c r="C20" s="114">
        <f t="shared" si="0"/>
        <v>2</v>
      </c>
      <c r="D20" s="131"/>
      <c r="E20" s="115">
        <f t="shared" si="1"/>
        <v>2</v>
      </c>
      <c r="F20" s="114">
        <v>31</v>
      </c>
      <c r="G20" s="131"/>
      <c r="H20" s="131">
        <v>138</v>
      </c>
      <c r="I20" s="131"/>
      <c r="J20" s="131" t="s">
        <v>553</v>
      </c>
      <c r="K20" s="108"/>
      <c r="L20" s="160" t="s">
        <v>307</v>
      </c>
      <c r="M20" s="168"/>
      <c r="N20" s="160" t="s">
        <v>173</v>
      </c>
      <c r="O20" s="108" t="s">
        <v>175</v>
      </c>
      <c r="P20" s="145" t="s">
        <v>462</v>
      </c>
    </row>
    <row r="21" spans="1:16" s="6" customFormat="1" ht="15.75" customHeight="1">
      <c r="A21" s="71" t="s">
        <v>11</v>
      </c>
      <c r="B21" s="114" t="s">
        <v>303</v>
      </c>
      <c r="C21" s="114">
        <f t="shared" si="0"/>
        <v>0</v>
      </c>
      <c r="D21" s="114"/>
      <c r="E21" s="115">
        <f t="shared" si="1"/>
        <v>0</v>
      </c>
      <c r="F21" s="114"/>
      <c r="G21" s="114"/>
      <c r="H21" s="114"/>
      <c r="I21" s="114"/>
      <c r="J21" s="114"/>
      <c r="K21" s="113"/>
      <c r="L21" s="168"/>
      <c r="M21" s="168"/>
      <c r="N21" s="168"/>
      <c r="O21" s="143" t="s">
        <v>308</v>
      </c>
      <c r="P21" s="145" t="s">
        <v>994</v>
      </c>
    </row>
    <row r="22" spans="1:16" s="6" customFormat="1" ht="15.75" customHeight="1">
      <c r="A22" s="71" t="s">
        <v>12</v>
      </c>
      <c r="B22" s="114" t="s">
        <v>303</v>
      </c>
      <c r="C22" s="114">
        <f t="shared" si="0"/>
        <v>0</v>
      </c>
      <c r="D22" s="114"/>
      <c r="E22" s="115">
        <f t="shared" si="1"/>
        <v>0</v>
      </c>
      <c r="F22" s="114"/>
      <c r="G22" s="114"/>
      <c r="H22" s="114"/>
      <c r="I22" s="114"/>
      <c r="J22" s="114"/>
      <c r="K22" s="113"/>
      <c r="L22" s="168"/>
      <c r="M22" s="168"/>
      <c r="N22" s="168"/>
      <c r="O22" s="143" t="s">
        <v>300</v>
      </c>
      <c r="P22" s="145" t="s">
        <v>994</v>
      </c>
    </row>
    <row r="23" spans="1:16" s="6" customFormat="1" ht="15.75" customHeight="1">
      <c r="A23" s="71" t="s">
        <v>13</v>
      </c>
      <c r="B23" s="114" t="s">
        <v>303</v>
      </c>
      <c r="C23" s="114">
        <f t="shared" si="0"/>
        <v>0</v>
      </c>
      <c r="D23" s="114"/>
      <c r="E23" s="115">
        <f t="shared" si="1"/>
        <v>0</v>
      </c>
      <c r="F23" s="114"/>
      <c r="G23" s="114"/>
      <c r="H23" s="114"/>
      <c r="I23" s="114"/>
      <c r="J23" s="114"/>
      <c r="K23" s="113"/>
      <c r="L23" s="168"/>
      <c r="M23" s="168"/>
      <c r="N23" s="168"/>
      <c r="O23" s="143" t="s">
        <v>1028</v>
      </c>
      <c r="P23" s="145" t="s">
        <v>994</v>
      </c>
    </row>
    <row r="24" spans="1:16" s="7" customFormat="1" ht="15.75" customHeight="1">
      <c r="A24" s="71" t="s">
        <v>14</v>
      </c>
      <c r="B24" s="114" t="s">
        <v>261</v>
      </c>
      <c r="C24" s="114">
        <f t="shared" si="0"/>
        <v>2</v>
      </c>
      <c r="D24" s="114"/>
      <c r="E24" s="115">
        <f t="shared" si="1"/>
        <v>2</v>
      </c>
      <c r="F24" s="114">
        <v>65</v>
      </c>
      <c r="G24" s="114">
        <v>10</v>
      </c>
      <c r="H24" s="114"/>
      <c r="I24" s="114"/>
      <c r="J24" s="114" t="s">
        <v>553</v>
      </c>
      <c r="K24" s="113"/>
      <c r="L24" s="160" t="s">
        <v>174</v>
      </c>
      <c r="M24" s="160" t="s">
        <v>309</v>
      </c>
      <c r="N24" s="168"/>
      <c r="O24" s="108" t="s">
        <v>176</v>
      </c>
      <c r="P24" s="145" t="s">
        <v>994</v>
      </c>
    </row>
    <row r="25" spans="1:16" s="7" customFormat="1" ht="15.75" customHeight="1">
      <c r="A25" s="71" t="s">
        <v>15</v>
      </c>
      <c r="B25" s="114" t="s">
        <v>303</v>
      </c>
      <c r="C25" s="114">
        <f t="shared" si="0"/>
        <v>0</v>
      </c>
      <c r="D25" s="114"/>
      <c r="E25" s="115">
        <f t="shared" si="1"/>
        <v>0</v>
      </c>
      <c r="F25" s="114"/>
      <c r="G25" s="114"/>
      <c r="H25" s="114"/>
      <c r="I25" s="114"/>
      <c r="J25" s="114"/>
      <c r="K25" s="113"/>
      <c r="L25" s="168"/>
      <c r="M25" s="168"/>
      <c r="N25" s="168"/>
      <c r="O25" s="143" t="s">
        <v>592</v>
      </c>
      <c r="P25" s="145" t="s">
        <v>841</v>
      </c>
    </row>
    <row r="26" spans="1:16" s="6" customFormat="1" ht="15.75" customHeight="1">
      <c r="A26" s="71" t="s">
        <v>16</v>
      </c>
      <c r="B26" s="114" t="s">
        <v>261</v>
      </c>
      <c r="C26" s="114">
        <f t="shared" si="0"/>
        <v>2</v>
      </c>
      <c r="D26" s="114"/>
      <c r="E26" s="115">
        <f t="shared" si="1"/>
        <v>2</v>
      </c>
      <c r="F26" s="114">
        <v>60</v>
      </c>
      <c r="G26" s="114"/>
      <c r="H26" s="114"/>
      <c r="I26" s="114"/>
      <c r="J26" s="114" t="s">
        <v>553</v>
      </c>
      <c r="K26" s="113"/>
      <c r="L26" s="160" t="s">
        <v>310</v>
      </c>
      <c r="M26" s="168"/>
      <c r="N26" s="168"/>
      <c r="O26" s="108" t="s">
        <v>329</v>
      </c>
      <c r="P26" s="145" t="s">
        <v>212</v>
      </c>
    </row>
    <row r="27" spans="1:16" ht="15.75" customHeight="1">
      <c r="A27" s="71" t="s">
        <v>17</v>
      </c>
      <c r="B27" s="114" t="s">
        <v>303</v>
      </c>
      <c r="C27" s="114">
        <f t="shared" si="0"/>
        <v>0</v>
      </c>
      <c r="D27" s="114"/>
      <c r="E27" s="115">
        <f t="shared" si="1"/>
        <v>0</v>
      </c>
      <c r="F27" s="114"/>
      <c r="G27" s="114"/>
      <c r="H27" s="114"/>
      <c r="I27" s="114"/>
      <c r="J27" s="114"/>
      <c r="K27" s="113"/>
      <c r="L27" s="168"/>
      <c r="M27" s="168"/>
      <c r="N27" s="168"/>
      <c r="O27" s="108" t="s">
        <v>177</v>
      </c>
      <c r="P27" s="145" t="s">
        <v>994</v>
      </c>
    </row>
    <row r="28" spans="1:16" ht="15.75" customHeight="1">
      <c r="A28" s="71" t="s">
        <v>18</v>
      </c>
      <c r="B28" s="131" t="s">
        <v>261</v>
      </c>
      <c r="C28" s="114">
        <f t="shared" si="0"/>
        <v>2</v>
      </c>
      <c r="D28" s="114"/>
      <c r="E28" s="115">
        <f t="shared" si="1"/>
        <v>2</v>
      </c>
      <c r="F28" s="114">
        <v>296</v>
      </c>
      <c r="G28" s="114"/>
      <c r="H28" s="114"/>
      <c r="I28" s="114"/>
      <c r="J28" s="114" t="s">
        <v>553</v>
      </c>
      <c r="K28" s="113"/>
      <c r="L28" s="160" t="s">
        <v>155</v>
      </c>
      <c r="M28" s="168"/>
      <c r="N28" s="168"/>
      <c r="O28" s="108" t="s">
        <v>123</v>
      </c>
      <c r="P28" s="145" t="s">
        <v>101</v>
      </c>
    </row>
    <row r="29" spans="1:16" s="8" customFormat="1" ht="15.75" customHeight="1">
      <c r="A29" s="70" t="s">
        <v>19</v>
      </c>
      <c r="B29" s="120"/>
      <c r="C29" s="118"/>
      <c r="D29" s="118"/>
      <c r="E29" s="110"/>
      <c r="F29" s="120"/>
      <c r="G29" s="120"/>
      <c r="H29" s="120"/>
      <c r="I29" s="120"/>
      <c r="J29" s="120"/>
      <c r="K29" s="120"/>
      <c r="L29" s="170"/>
      <c r="M29" s="170"/>
      <c r="N29" s="170"/>
      <c r="O29" s="112"/>
      <c r="P29" s="109"/>
    </row>
    <row r="30" spans="1:16" s="6" customFormat="1" ht="15.75" customHeight="1">
      <c r="A30" s="71" t="s">
        <v>20</v>
      </c>
      <c r="B30" s="131" t="s">
        <v>302</v>
      </c>
      <c r="C30" s="114">
        <f aca="true" t="shared" si="2" ref="C30:C40">IF(B30=$B$7,2,0)</f>
        <v>0</v>
      </c>
      <c r="D30" s="131"/>
      <c r="E30" s="105">
        <f aca="true" t="shared" si="3" ref="E30:E40">C30*(1-D30)</f>
        <v>0</v>
      </c>
      <c r="F30" s="131">
        <v>11</v>
      </c>
      <c r="G30" s="131"/>
      <c r="H30" s="131">
        <v>53</v>
      </c>
      <c r="I30" s="131"/>
      <c r="J30" s="131" t="s">
        <v>553</v>
      </c>
      <c r="K30" s="108" t="s">
        <v>1029</v>
      </c>
      <c r="L30" s="163" t="s">
        <v>156</v>
      </c>
      <c r="M30" s="163" t="s">
        <v>798</v>
      </c>
      <c r="N30" s="163" t="s">
        <v>799</v>
      </c>
      <c r="O30" s="143" t="s">
        <v>178</v>
      </c>
      <c r="P30" s="145" t="s">
        <v>994</v>
      </c>
    </row>
    <row r="31" spans="1:16" ht="15.75" customHeight="1">
      <c r="A31" s="71" t="s">
        <v>21</v>
      </c>
      <c r="B31" s="131" t="s">
        <v>261</v>
      </c>
      <c r="C31" s="114">
        <f t="shared" si="2"/>
        <v>2</v>
      </c>
      <c r="D31" s="131"/>
      <c r="E31" s="105">
        <f t="shared" si="3"/>
        <v>2</v>
      </c>
      <c r="F31" s="131">
        <v>56</v>
      </c>
      <c r="G31" s="131"/>
      <c r="H31" s="131">
        <v>749</v>
      </c>
      <c r="I31" s="131"/>
      <c r="J31" s="131" t="s">
        <v>553</v>
      </c>
      <c r="K31" s="131"/>
      <c r="L31" s="163" t="s">
        <v>554</v>
      </c>
      <c r="M31" s="171"/>
      <c r="N31" s="163" t="s">
        <v>157</v>
      </c>
      <c r="O31" s="108" t="s">
        <v>736</v>
      </c>
      <c r="P31" s="145" t="s">
        <v>994</v>
      </c>
    </row>
    <row r="32" spans="1:16" ht="15.75" customHeight="1">
      <c r="A32" s="71" t="s">
        <v>22</v>
      </c>
      <c r="B32" s="131" t="s">
        <v>303</v>
      </c>
      <c r="C32" s="114">
        <f t="shared" si="2"/>
        <v>0</v>
      </c>
      <c r="D32" s="131"/>
      <c r="E32" s="105">
        <f t="shared" si="3"/>
        <v>0</v>
      </c>
      <c r="F32" s="131"/>
      <c r="G32" s="131"/>
      <c r="H32" s="131"/>
      <c r="I32" s="131"/>
      <c r="J32" s="131"/>
      <c r="K32" s="131"/>
      <c r="L32" s="171"/>
      <c r="M32" s="171"/>
      <c r="N32" s="171"/>
      <c r="O32" s="108" t="s">
        <v>996</v>
      </c>
      <c r="P32" s="145" t="s">
        <v>994</v>
      </c>
    </row>
    <row r="33" spans="1:16" ht="15.75" customHeight="1">
      <c r="A33" s="71" t="s">
        <v>23</v>
      </c>
      <c r="B33" s="131" t="s">
        <v>261</v>
      </c>
      <c r="C33" s="114">
        <f t="shared" si="2"/>
        <v>2</v>
      </c>
      <c r="D33" s="131"/>
      <c r="E33" s="105">
        <f t="shared" si="3"/>
        <v>2</v>
      </c>
      <c r="F33" s="131"/>
      <c r="G33" s="131"/>
      <c r="H33" s="131">
        <v>1018</v>
      </c>
      <c r="I33" s="131"/>
      <c r="J33" s="131" t="s">
        <v>553</v>
      </c>
      <c r="K33" s="108"/>
      <c r="L33" s="171"/>
      <c r="M33" s="171"/>
      <c r="N33" s="163" t="s">
        <v>392</v>
      </c>
      <c r="O33" s="108" t="s">
        <v>110</v>
      </c>
      <c r="P33" s="143" t="s">
        <v>994</v>
      </c>
    </row>
    <row r="34" spans="1:16" ht="15.75" customHeight="1">
      <c r="A34" s="71" t="s">
        <v>24</v>
      </c>
      <c r="B34" s="131" t="s">
        <v>303</v>
      </c>
      <c r="C34" s="114">
        <f t="shared" si="2"/>
        <v>0</v>
      </c>
      <c r="D34" s="131"/>
      <c r="E34" s="105">
        <f t="shared" si="3"/>
        <v>0</v>
      </c>
      <c r="F34" s="131"/>
      <c r="G34" s="131"/>
      <c r="H34" s="131"/>
      <c r="I34" s="131"/>
      <c r="J34" s="131"/>
      <c r="K34" s="131"/>
      <c r="L34" s="171"/>
      <c r="M34" s="171"/>
      <c r="N34" s="171"/>
      <c r="O34" s="108" t="s">
        <v>126</v>
      </c>
      <c r="P34" s="145" t="s">
        <v>994</v>
      </c>
    </row>
    <row r="35" spans="1:16" s="6" customFormat="1" ht="15.75" customHeight="1">
      <c r="A35" s="71" t="s">
        <v>25</v>
      </c>
      <c r="B35" s="131" t="s">
        <v>261</v>
      </c>
      <c r="C35" s="114">
        <f t="shared" si="2"/>
        <v>2</v>
      </c>
      <c r="D35" s="131"/>
      <c r="E35" s="105">
        <f t="shared" si="3"/>
        <v>2</v>
      </c>
      <c r="F35" s="131">
        <v>92</v>
      </c>
      <c r="G35" s="131"/>
      <c r="H35" s="131"/>
      <c r="I35" s="131"/>
      <c r="J35" s="131" t="s">
        <v>553</v>
      </c>
      <c r="K35" s="131"/>
      <c r="L35" s="163" t="s">
        <v>158</v>
      </c>
      <c r="M35" s="171"/>
      <c r="N35" s="171"/>
      <c r="O35" s="108" t="s">
        <v>179</v>
      </c>
      <c r="P35" s="145" t="s">
        <v>199</v>
      </c>
    </row>
    <row r="36" spans="1:16" ht="15.75" customHeight="1">
      <c r="A36" s="71" t="s">
        <v>26</v>
      </c>
      <c r="B36" s="131" t="s">
        <v>261</v>
      </c>
      <c r="C36" s="114">
        <f t="shared" si="2"/>
        <v>2</v>
      </c>
      <c r="D36" s="131"/>
      <c r="E36" s="105">
        <f t="shared" si="3"/>
        <v>2</v>
      </c>
      <c r="F36" s="131">
        <v>51</v>
      </c>
      <c r="G36" s="131"/>
      <c r="H36" s="131"/>
      <c r="I36" s="131"/>
      <c r="J36" s="131" t="s">
        <v>553</v>
      </c>
      <c r="K36" s="131"/>
      <c r="L36" s="163" t="s">
        <v>180</v>
      </c>
      <c r="M36" s="171"/>
      <c r="N36" s="171"/>
      <c r="O36" s="108" t="s">
        <v>331</v>
      </c>
      <c r="P36" s="145" t="s">
        <v>330</v>
      </c>
    </row>
    <row r="37" spans="1:16" ht="15.75" customHeight="1">
      <c r="A37" s="71" t="s">
        <v>27</v>
      </c>
      <c r="B37" s="131" t="s">
        <v>261</v>
      </c>
      <c r="C37" s="114">
        <f t="shared" si="2"/>
        <v>2</v>
      </c>
      <c r="D37" s="131"/>
      <c r="E37" s="105">
        <f t="shared" si="3"/>
        <v>2</v>
      </c>
      <c r="F37" s="131">
        <v>36</v>
      </c>
      <c r="G37" s="131">
        <v>56</v>
      </c>
      <c r="H37" s="131"/>
      <c r="I37" s="131"/>
      <c r="J37" s="131" t="s">
        <v>553</v>
      </c>
      <c r="K37" s="108" t="s">
        <v>870</v>
      </c>
      <c r="L37" s="163" t="s">
        <v>191</v>
      </c>
      <c r="M37" s="163" t="s">
        <v>869</v>
      </c>
      <c r="N37" s="171"/>
      <c r="O37" s="108" t="s">
        <v>997</v>
      </c>
      <c r="P37" s="145" t="s">
        <v>743</v>
      </c>
    </row>
    <row r="38" spans="1:16" ht="15.75" customHeight="1">
      <c r="A38" s="71" t="s">
        <v>28</v>
      </c>
      <c r="B38" s="131" t="s">
        <v>303</v>
      </c>
      <c r="C38" s="114">
        <f t="shared" si="2"/>
        <v>0</v>
      </c>
      <c r="D38" s="131"/>
      <c r="E38" s="105">
        <f t="shared" si="3"/>
        <v>0</v>
      </c>
      <c r="F38" s="131"/>
      <c r="G38" s="131"/>
      <c r="H38" s="131"/>
      <c r="I38" s="131"/>
      <c r="J38" s="131"/>
      <c r="K38" s="131"/>
      <c r="L38" s="171"/>
      <c r="M38" s="171"/>
      <c r="N38" s="171"/>
      <c r="O38" s="108" t="s">
        <v>393</v>
      </c>
      <c r="P38" s="145" t="s">
        <v>994</v>
      </c>
    </row>
    <row r="39" spans="1:16" ht="15.75" customHeight="1">
      <c r="A39" s="71" t="s">
        <v>29</v>
      </c>
      <c r="B39" s="131" t="s">
        <v>261</v>
      </c>
      <c r="C39" s="114">
        <f t="shared" si="2"/>
        <v>2</v>
      </c>
      <c r="D39" s="131"/>
      <c r="E39" s="105">
        <f t="shared" si="3"/>
        <v>2</v>
      </c>
      <c r="F39" s="131">
        <v>6</v>
      </c>
      <c r="G39" s="131"/>
      <c r="H39" s="131"/>
      <c r="I39" s="131"/>
      <c r="J39" s="131" t="s">
        <v>553</v>
      </c>
      <c r="K39" s="108"/>
      <c r="L39" s="163" t="s">
        <v>567</v>
      </c>
      <c r="M39" s="171"/>
      <c r="N39" s="171"/>
      <c r="O39" s="143" t="s">
        <v>129</v>
      </c>
      <c r="P39" s="145" t="s">
        <v>994</v>
      </c>
    </row>
    <row r="40" spans="1:16" ht="15.75" customHeight="1">
      <c r="A40" s="71" t="s">
        <v>30</v>
      </c>
      <c r="B40" s="131" t="s">
        <v>261</v>
      </c>
      <c r="C40" s="114">
        <f t="shared" si="2"/>
        <v>2</v>
      </c>
      <c r="D40" s="131"/>
      <c r="E40" s="105">
        <f t="shared" si="3"/>
        <v>2</v>
      </c>
      <c r="F40" s="131">
        <v>373</v>
      </c>
      <c r="G40" s="131">
        <v>222</v>
      </c>
      <c r="H40" s="131">
        <v>4456</v>
      </c>
      <c r="I40" s="131"/>
      <c r="J40" s="131" t="s">
        <v>553</v>
      </c>
      <c r="K40" s="108"/>
      <c r="L40" s="163" t="s">
        <v>394</v>
      </c>
      <c r="M40" s="163" t="s">
        <v>406</v>
      </c>
      <c r="N40" s="163" t="s">
        <v>407</v>
      </c>
      <c r="O40" s="108" t="s">
        <v>332</v>
      </c>
      <c r="P40" s="145" t="s">
        <v>994</v>
      </c>
    </row>
    <row r="41" spans="1:16" s="8" customFormat="1" ht="15.75" customHeight="1">
      <c r="A41" s="70" t="s">
        <v>31</v>
      </c>
      <c r="B41" s="120"/>
      <c r="C41" s="118"/>
      <c r="D41" s="118"/>
      <c r="E41" s="110"/>
      <c r="F41" s="120"/>
      <c r="G41" s="120"/>
      <c r="H41" s="120"/>
      <c r="I41" s="120"/>
      <c r="J41" s="120"/>
      <c r="K41" s="120"/>
      <c r="L41" s="172"/>
      <c r="M41" s="172"/>
      <c r="N41" s="172"/>
      <c r="O41" s="112"/>
      <c r="P41" s="109"/>
    </row>
    <row r="42" spans="1:16" s="7" customFormat="1" ht="15.75" customHeight="1">
      <c r="A42" s="71" t="s">
        <v>32</v>
      </c>
      <c r="B42" s="131" t="s">
        <v>261</v>
      </c>
      <c r="C42" s="114">
        <f aca="true" t="shared" si="4" ref="C42:C48">IF(B42=$B$7,2,0)</f>
        <v>2</v>
      </c>
      <c r="D42" s="131"/>
      <c r="E42" s="105">
        <f aca="true" t="shared" si="5" ref="E42:E48">C42*(1-D42)</f>
        <v>2</v>
      </c>
      <c r="F42" s="131">
        <v>2</v>
      </c>
      <c r="G42" s="131"/>
      <c r="H42" s="131">
        <v>0</v>
      </c>
      <c r="I42" s="131"/>
      <c r="J42" s="131" t="s">
        <v>553</v>
      </c>
      <c r="K42" s="108"/>
      <c r="L42" s="163" t="s">
        <v>575</v>
      </c>
      <c r="M42" s="171"/>
      <c r="N42" s="163" t="s">
        <v>576</v>
      </c>
      <c r="O42" s="108" t="s">
        <v>998</v>
      </c>
      <c r="P42" s="145" t="s">
        <v>994</v>
      </c>
    </row>
    <row r="43" spans="1:16" s="7" customFormat="1" ht="15.75" customHeight="1">
      <c r="A43" s="71" t="s">
        <v>33</v>
      </c>
      <c r="B43" s="131" t="s">
        <v>303</v>
      </c>
      <c r="C43" s="114">
        <f t="shared" si="4"/>
        <v>0</v>
      </c>
      <c r="D43" s="131"/>
      <c r="E43" s="105">
        <f t="shared" si="5"/>
        <v>0</v>
      </c>
      <c r="F43" s="131"/>
      <c r="G43" s="131"/>
      <c r="H43" s="131"/>
      <c r="I43" s="131"/>
      <c r="J43" s="131"/>
      <c r="K43" s="131"/>
      <c r="L43" s="171"/>
      <c r="M43" s="171"/>
      <c r="N43" s="171"/>
      <c r="O43" s="108" t="s">
        <v>999</v>
      </c>
      <c r="P43" s="145" t="s">
        <v>994</v>
      </c>
    </row>
    <row r="44" spans="1:16" s="7" customFormat="1" ht="15.75" customHeight="1">
      <c r="A44" s="71" t="s">
        <v>92</v>
      </c>
      <c r="B44" s="114" t="s">
        <v>261</v>
      </c>
      <c r="C44" s="114">
        <f>IF(B44=$B$7,2,0)</f>
        <v>2</v>
      </c>
      <c r="D44" s="114"/>
      <c r="E44" s="115">
        <f>C44*(1-D44)</f>
        <v>2</v>
      </c>
      <c r="F44" s="114">
        <v>801</v>
      </c>
      <c r="G44" s="114">
        <v>71</v>
      </c>
      <c r="H44" s="114"/>
      <c r="I44" s="114"/>
      <c r="J44" s="114" t="s">
        <v>553</v>
      </c>
      <c r="K44" s="114"/>
      <c r="L44" s="160" t="s">
        <v>189</v>
      </c>
      <c r="M44" s="160" t="s">
        <v>397</v>
      </c>
      <c r="N44" s="168"/>
      <c r="O44" s="108" t="s">
        <v>1000</v>
      </c>
      <c r="P44" s="145" t="s">
        <v>994</v>
      </c>
    </row>
    <row r="45" spans="1:16" ht="15.75" customHeight="1">
      <c r="A45" s="71" t="s">
        <v>34</v>
      </c>
      <c r="B45" s="131" t="s">
        <v>261</v>
      </c>
      <c r="C45" s="114">
        <f t="shared" si="4"/>
        <v>2</v>
      </c>
      <c r="D45" s="131"/>
      <c r="E45" s="105">
        <f t="shared" si="5"/>
        <v>2</v>
      </c>
      <c r="F45" s="131">
        <v>5</v>
      </c>
      <c r="G45" s="131"/>
      <c r="H45" s="131"/>
      <c r="I45" s="131"/>
      <c r="J45" s="131" t="s">
        <v>553</v>
      </c>
      <c r="K45" s="108"/>
      <c r="L45" s="163" t="s">
        <v>401</v>
      </c>
      <c r="M45" s="171"/>
      <c r="N45" s="171"/>
      <c r="O45" s="143" t="s">
        <v>1001</v>
      </c>
      <c r="P45" s="145" t="s">
        <v>449</v>
      </c>
    </row>
    <row r="46" spans="1:16" s="6" customFormat="1" ht="15.75" customHeight="1">
      <c r="A46" s="71" t="s">
        <v>35</v>
      </c>
      <c r="B46" s="131" t="s">
        <v>303</v>
      </c>
      <c r="C46" s="114">
        <f t="shared" si="4"/>
        <v>0</v>
      </c>
      <c r="D46" s="131"/>
      <c r="E46" s="105">
        <f t="shared" si="5"/>
        <v>0</v>
      </c>
      <c r="F46" s="131"/>
      <c r="G46" s="131"/>
      <c r="H46" s="131"/>
      <c r="I46" s="131"/>
      <c r="J46" s="131"/>
      <c r="K46" s="131"/>
      <c r="L46" s="171"/>
      <c r="M46" s="171"/>
      <c r="N46" s="171"/>
      <c r="O46" s="143" t="s">
        <v>447</v>
      </c>
      <c r="P46" s="143" t="s">
        <v>994</v>
      </c>
    </row>
    <row r="47" spans="1:16" s="7" customFormat="1" ht="15.75" customHeight="1">
      <c r="A47" s="71" t="s">
        <v>36</v>
      </c>
      <c r="B47" s="131" t="s">
        <v>302</v>
      </c>
      <c r="C47" s="114">
        <f t="shared" si="4"/>
        <v>0</v>
      </c>
      <c r="D47" s="131"/>
      <c r="E47" s="105">
        <f t="shared" si="5"/>
        <v>0</v>
      </c>
      <c r="F47" s="131">
        <v>31</v>
      </c>
      <c r="G47" s="131"/>
      <c r="H47" s="131">
        <v>7</v>
      </c>
      <c r="I47" s="131"/>
      <c r="J47" s="131" t="s">
        <v>553</v>
      </c>
      <c r="K47" s="108" t="s">
        <v>1030</v>
      </c>
      <c r="L47" s="163" t="s">
        <v>556</v>
      </c>
      <c r="M47" s="171"/>
      <c r="N47" s="163" t="s">
        <v>555</v>
      </c>
      <c r="O47" s="143" t="s">
        <v>446</v>
      </c>
      <c r="P47" s="143" t="s">
        <v>512</v>
      </c>
    </row>
    <row r="48" spans="1:16" s="7" customFormat="1" ht="15.75" customHeight="1">
      <c r="A48" s="71" t="s">
        <v>37</v>
      </c>
      <c r="B48" s="131" t="s">
        <v>261</v>
      </c>
      <c r="C48" s="114">
        <f t="shared" si="4"/>
        <v>2</v>
      </c>
      <c r="D48" s="131"/>
      <c r="E48" s="105">
        <f t="shared" si="5"/>
        <v>2</v>
      </c>
      <c r="F48" s="131">
        <v>1</v>
      </c>
      <c r="G48" s="131"/>
      <c r="H48" s="131"/>
      <c r="I48" s="131"/>
      <c r="J48" s="131" t="s">
        <v>553</v>
      </c>
      <c r="K48" s="108"/>
      <c r="L48" s="163" t="s">
        <v>568</v>
      </c>
      <c r="M48" s="171"/>
      <c r="N48" s="171"/>
      <c r="O48" s="143" t="s">
        <v>111</v>
      </c>
      <c r="P48" s="145" t="s">
        <v>444</v>
      </c>
    </row>
    <row r="49" spans="1:16" s="7" customFormat="1" ht="15.75" customHeight="1">
      <c r="A49" s="39" t="s">
        <v>93</v>
      </c>
      <c r="B49" s="114" t="s">
        <v>303</v>
      </c>
      <c r="C49" s="114">
        <f>IF(B49=$B$7,2,0)</f>
        <v>0</v>
      </c>
      <c r="D49" s="114"/>
      <c r="E49" s="115">
        <f>C49*(1-D49)</f>
        <v>0</v>
      </c>
      <c r="F49" s="114"/>
      <c r="G49" s="114"/>
      <c r="H49" s="114"/>
      <c r="I49" s="114"/>
      <c r="J49" s="114"/>
      <c r="K49" s="113"/>
      <c r="L49" s="168"/>
      <c r="M49" s="168"/>
      <c r="N49" s="168"/>
      <c r="O49" s="143" t="s">
        <v>1002</v>
      </c>
      <c r="P49" s="145" t="s">
        <v>414</v>
      </c>
    </row>
    <row r="50" spans="1:16" s="8" customFormat="1" ht="15.75" customHeight="1">
      <c r="A50" s="70" t="s">
        <v>38</v>
      </c>
      <c r="B50" s="120"/>
      <c r="C50" s="118"/>
      <c r="D50" s="118"/>
      <c r="E50" s="110"/>
      <c r="F50" s="120"/>
      <c r="G50" s="120"/>
      <c r="H50" s="120"/>
      <c r="I50" s="120"/>
      <c r="J50" s="120"/>
      <c r="K50" s="120"/>
      <c r="L50" s="172"/>
      <c r="M50" s="172"/>
      <c r="N50" s="172"/>
      <c r="O50" s="72"/>
      <c r="P50" s="165"/>
    </row>
    <row r="51" spans="1:16" s="7" customFormat="1" ht="15.75" customHeight="1">
      <c r="A51" s="71" t="s">
        <v>39</v>
      </c>
      <c r="B51" s="114" t="s">
        <v>303</v>
      </c>
      <c r="C51" s="114">
        <f aca="true" t="shared" si="6" ref="C51:C57">IF(B51=$B$7,2,0)</f>
        <v>0</v>
      </c>
      <c r="D51" s="114"/>
      <c r="E51" s="115">
        <f aca="true" t="shared" si="7" ref="E51:E57">C51*(1-D51)</f>
        <v>0</v>
      </c>
      <c r="F51" s="114"/>
      <c r="G51" s="114"/>
      <c r="H51" s="114"/>
      <c r="I51" s="114"/>
      <c r="J51" s="114"/>
      <c r="K51" s="114"/>
      <c r="L51" s="168"/>
      <c r="M51" s="168"/>
      <c r="N51" s="168"/>
      <c r="O51" s="108" t="s">
        <v>181</v>
      </c>
      <c r="P51" s="108" t="s">
        <v>1003</v>
      </c>
    </row>
    <row r="52" spans="1:16" s="7" customFormat="1" ht="15.75" customHeight="1">
      <c r="A52" s="71" t="s">
        <v>40</v>
      </c>
      <c r="B52" s="114" t="s">
        <v>261</v>
      </c>
      <c r="C52" s="114">
        <f t="shared" si="6"/>
        <v>2</v>
      </c>
      <c r="D52" s="114"/>
      <c r="E52" s="115">
        <f t="shared" si="7"/>
        <v>2</v>
      </c>
      <c r="F52" s="114">
        <v>496</v>
      </c>
      <c r="G52" s="114">
        <v>2855</v>
      </c>
      <c r="H52" s="114"/>
      <c r="I52" s="113" t="s">
        <v>800</v>
      </c>
      <c r="J52" s="114" t="s">
        <v>553</v>
      </c>
      <c r="K52" s="113"/>
      <c r="L52" s="163" t="s">
        <v>409</v>
      </c>
      <c r="M52" s="160" t="s">
        <v>182</v>
      </c>
      <c r="N52" s="168"/>
      <c r="O52" s="108" t="s">
        <v>183</v>
      </c>
      <c r="P52" s="145" t="s">
        <v>994</v>
      </c>
    </row>
    <row r="53" spans="1:16" ht="15.75" customHeight="1">
      <c r="A53" s="71" t="s">
        <v>41</v>
      </c>
      <c r="B53" s="114" t="s">
        <v>261</v>
      </c>
      <c r="C53" s="114">
        <f t="shared" si="6"/>
        <v>2</v>
      </c>
      <c r="D53" s="114"/>
      <c r="E53" s="115">
        <f t="shared" si="7"/>
        <v>2</v>
      </c>
      <c r="F53" s="131"/>
      <c r="G53" s="131">
        <v>575</v>
      </c>
      <c r="H53" s="131"/>
      <c r="I53" s="113" t="s">
        <v>801</v>
      </c>
      <c r="J53" s="131" t="s">
        <v>553</v>
      </c>
      <c r="K53" s="131"/>
      <c r="L53" s="168"/>
      <c r="M53" s="160" t="s">
        <v>207</v>
      </c>
      <c r="N53" s="168"/>
      <c r="O53" s="108" t="s">
        <v>358</v>
      </c>
      <c r="P53" s="145" t="s">
        <v>994</v>
      </c>
    </row>
    <row r="54" spans="1:16" ht="15.75" customHeight="1">
      <c r="A54" s="71" t="s">
        <v>42</v>
      </c>
      <c r="B54" s="114" t="s">
        <v>303</v>
      </c>
      <c r="C54" s="114">
        <f t="shared" si="6"/>
        <v>0</v>
      </c>
      <c r="D54" s="114"/>
      <c r="E54" s="115">
        <f t="shared" si="7"/>
        <v>0</v>
      </c>
      <c r="F54" s="114"/>
      <c r="G54" s="114"/>
      <c r="H54" s="114"/>
      <c r="I54" s="114"/>
      <c r="J54" s="114"/>
      <c r="K54" s="113"/>
      <c r="L54" s="168"/>
      <c r="M54" s="168"/>
      <c r="N54" s="168"/>
      <c r="O54" s="108" t="s">
        <v>443</v>
      </c>
      <c r="P54" s="143" t="s">
        <v>994</v>
      </c>
    </row>
    <row r="55" spans="1:16" s="7" customFormat="1" ht="15.75" customHeight="1">
      <c r="A55" s="71" t="s">
        <v>90</v>
      </c>
      <c r="B55" s="114" t="s">
        <v>303</v>
      </c>
      <c r="C55" s="114">
        <f t="shared" si="6"/>
        <v>0</v>
      </c>
      <c r="D55" s="114"/>
      <c r="E55" s="115">
        <f t="shared" si="7"/>
        <v>0</v>
      </c>
      <c r="F55" s="114"/>
      <c r="G55" s="114"/>
      <c r="H55" s="114"/>
      <c r="I55" s="114"/>
      <c r="J55" s="114"/>
      <c r="K55" s="114"/>
      <c r="L55" s="168"/>
      <c r="M55" s="168"/>
      <c r="N55" s="168"/>
      <c r="O55" s="108" t="s">
        <v>1004</v>
      </c>
      <c r="P55" s="145" t="s">
        <v>994</v>
      </c>
    </row>
    <row r="56" spans="1:16" ht="15.75" customHeight="1">
      <c r="A56" s="71" t="s">
        <v>43</v>
      </c>
      <c r="B56" s="114" t="s">
        <v>261</v>
      </c>
      <c r="C56" s="114">
        <f t="shared" si="6"/>
        <v>2</v>
      </c>
      <c r="D56" s="114"/>
      <c r="E56" s="115">
        <f t="shared" si="7"/>
        <v>2</v>
      </c>
      <c r="F56" s="114"/>
      <c r="G56" s="114">
        <v>550</v>
      </c>
      <c r="H56" s="114"/>
      <c r="I56" s="113" t="s">
        <v>802</v>
      </c>
      <c r="J56" s="114" t="s">
        <v>561</v>
      </c>
      <c r="K56" s="87" t="s">
        <v>1031</v>
      </c>
      <c r="L56" s="168"/>
      <c r="M56" s="160" t="s">
        <v>580</v>
      </c>
      <c r="N56" s="168"/>
      <c r="O56" s="143" t="s">
        <v>232</v>
      </c>
      <c r="P56" s="164" t="s">
        <v>1005</v>
      </c>
    </row>
    <row r="57" spans="1:16" ht="15.75" customHeight="1">
      <c r="A57" s="71" t="s">
        <v>44</v>
      </c>
      <c r="B57" s="114" t="s">
        <v>261</v>
      </c>
      <c r="C57" s="114">
        <f t="shared" si="6"/>
        <v>2</v>
      </c>
      <c r="D57" s="114"/>
      <c r="E57" s="115">
        <f t="shared" si="7"/>
        <v>2</v>
      </c>
      <c r="F57" s="114"/>
      <c r="G57" s="114">
        <v>321</v>
      </c>
      <c r="H57" s="114"/>
      <c r="I57" s="114"/>
      <c r="J57" s="114" t="s">
        <v>553</v>
      </c>
      <c r="K57" s="114"/>
      <c r="L57" s="168"/>
      <c r="M57" s="168"/>
      <c r="N57" s="160" t="s">
        <v>159</v>
      </c>
      <c r="O57" s="108" t="s">
        <v>1006</v>
      </c>
      <c r="P57" s="145" t="s">
        <v>1007</v>
      </c>
    </row>
    <row r="58" spans="1:16" s="8" customFormat="1" ht="15.75" customHeight="1">
      <c r="A58" s="70" t="s">
        <v>45</v>
      </c>
      <c r="B58" s="120"/>
      <c r="C58" s="118"/>
      <c r="D58" s="118"/>
      <c r="E58" s="110"/>
      <c r="F58" s="120"/>
      <c r="G58" s="120"/>
      <c r="H58" s="120"/>
      <c r="I58" s="120"/>
      <c r="J58" s="120"/>
      <c r="K58" s="120"/>
      <c r="L58" s="172"/>
      <c r="M58" s="172"/>
      <c r="N58" s="172"/>
      <c r="O58" s="72"/>
      <c r="P58" s="165"/>
    </row>
    <row r="59" spans="1:16" s="7" customFormat="1" ht="15.75" customHeight="1">
      <c r="A59" s="71" t="s">
        <v>46</v>
      </c>
      <c r="B59" s="114" t="s">
        <v>261</v>
      </c>
      <c r="C59" s="114">
        <f aca="true" t="shared" si="8" ref="C59:C72">IF(B59=$B$7,2,0)</f>
        <v>2</v>
      </c>
      <c r="D59" s="114"/>
      <c r="E59" s="115">
        <f aca="true" t="shared" si="9" ref="E59:E72">C59*(1-D59)</f>
        <v>2</v>
      </c>
      <c r="F59" s="114"/>
      <c r="G59" s="114"/>
      <c r="H59" s="114">
        <v>980</v>
      </c>
      <c r="I59" s="114"/>
      <c r="J59" s="114" t="s">
        <v>553</v>
      </c>
      <c r="K59" s="114"/>
      <c r="L59" s="168"/>
      <c r="M59" s="168"/>
      <c r="N59" s="160" t="s">
        <v>209</v>
      </c>
      <c r="O59" s="108" t="s">
        <v>1008</v>
      </c>
      <c r="P59" s="145" t="s">
        <v>994</v>
      </c>
    </row>
    <row r="60" spans="1:16" s="7" customFormat="1" ht="15.75" customHeight="1">
      <c r="A60" s="71" t="s">
        <v>47</v>
      </c>
      <c r="B60" s="114" t="s">
        <v>303</v>
      </c>
      <c r="C60" s="114">
        <f t="shared" si="8"/>
        <v>0</v>
      </c>
      <c r="D60" s="114"/>
      <c r="E60" s="115">
        <f t="shared" si="9"/>
        <v>0</v>
      </c>
      <c r="F60" s="114"/>
      <c r="G60" s="114"/>
      <c r="H60" s="114"/>
      <c r="I60" s="114"/>
      <c r="J60" s="114"/>
      <c r="K60" s="114"/>
      <c r="L60" s="168"/>
      <c r="M60" s="168"/>
      <c r="N60" s="168"/>
      <c r="O60" s="108" t="s">
        <v>486</v>
      </c>
      <c r="P60" s="145" t="s">
        <v>994</v>
      </c>
    </row>
    <row r="61" spans="1:16" s="7" customFormat="1" ht="15.75" customHeight="1">
      <c r="A61" s="71" t="s">
        <v>48</v>
      </c>
      <c r="B61" s="114" t="s">
        <v>303</v>
      </c>
      <c r="C61" s="114">
        <f t="shared" si="8"/>
        <v>0</v>
      </c>
      <c r="D61" s="114"/>
      <c r="E61" s="115">
        <f t="shared" si="9"/>
        <v>0</v>
      </c>
      <c r="F61" s="114"/>
      <c r="G61" s="114"/>
      <c r="H61" s="114"/>
      <c r="I61" s="114"/>
      <c r="J61" s="114"/>
      <c r="K61" s="114"/>
      <c r="L61" s="168"/>
      <c r="M61" s="168"/>
      <c r="N61" s="168"/>
      <c r="O61" s="108" t="s">
        <v>160</v>
      </c>
      <c r="P61" s="145" t="s">
        <v>994</v>
      </c>
    </row>
    <row r="62" spans="1:16" s="7" customFormat="1" ht="15.75" customHeight="1">
      <c r="A62" s="71" t="s">
        <v>49</v>
      </c>
      <c r="B62" s="114" t="s">
        <v>261</v>
      </c>
      <c r="C62" s="114">
        <f t="shared" si="8"/>
        <v>2</v>
      </c>
      <c r="D62" s="114"/>
      <c r="E62" s="115">
        <f t="shared" si="9"/>
        <v>2</v>
      </c>
      <c r="F62" s="114">
        <v>100</v>
      </c>
      <c r="G62" s="114"/>
      <c r="H62" s="114">
        <v>300</v>
      </c>
      <c r="I62" s="114"/>
      <c r="J62" s="114" t="s">
        <v>553</v>
      </c>
      <c r="K62" s="108" t="s">
        <v>1032</v>
      </c>
      <c r="L62" s="160" t="s">
        <v>395</v>
      </c>
      <c r="M62" s="168"/>
      <c r="N62" s="160" t="s">
        <v>558</v>
      </c>
      <c r="O62" s="143" t="s">
        <v>171</v>
      </c>
      <c r="P62" s="145" t="s">
        <v>994</v>
      </c>
    </row>
    <row r="63" spans="1:16" s="8" customFormat="1" ht="15.75" customHeight="1">
      <c r="A63" s="71" t="s">
        <v>50</v>
      </c>
      <c r="B63" s="114" t="s">
        <v>303</v>
      </c>
      <c r="C63" s="114">
        <f t="shared" si="8"/>
        <v>0</v>
      </c>
      <c r="D63" s="131"/>
      <c r="E63" s="105">
        <f t="shared" si="9"/>
        <v>0</v>
      </c>
      <c r="F63" s="131"/>
      <c r="G63" s="131"/>
      <c r="H63" s="131"/>
      <c r="I63" s="131"/>
      <c r="J63" s="131"/>
      <c r="K63" s="108" t="s">
        <v>1033</v>
      </c>
      <c r="L63" s="171"/>
      <c r="M63" s="163"/>
      <c r="N63" s="171"/>
      <c r="O63" s="143" t="s">
        <v>766</v>
      </c>
      <c r="P63" s="145" t="s">
        <v>994</v>
      </c>
    </row>
    <row r="64" spans="1:16" s="7" customFormat="1" ht="15.75" customHeight="1">
      <c r="A64" s="71" t="s">
        <v>51</v>
      </c>
      <c r="B64" s="114" t="s">
        <v>261</v>
      </c>
      <c r="C64" s="114">
        <f t="shared" si="8"/>
        <v>2</v>
      </c>
      <c r="D64" s="114"/>
      <c r="E64" s="115">
        <f t="shared" si="9"/>
        <v>2</v>
      </c>
      <c r="F64" s="114"/>
      <c r="G64" s="114">
        <v>174</v>
      </c>
      <c r="H64" s="114"/>
      <c r="I64" s="114"/>
      <c r="J64" s="114" t="s">
        <v>553</v>
      </c>
      <c r="K64" s="113"/>
      <c r="L64" s="168"/>
      <c r="M64" s="160" t="s">
        <v>211</v>
      </c>
      <c r="N64" s="168"/>
      <c r="O64" s="108" t="s">
        <v>210</v>
      </c>
      <c r="P64" s="143" t="s">
        <v>1009</v>
      </c>
    </row>
    <row r="65" spans="1:16" s="7" customFormat="1" ht="15.75" customHeight="1">
      <c r="A65" s="71" t="s">
        <v>52</v>
      </c>
      <c r="B65" s="114" t="s">
        <v>261</v>
      </c>
      <c r="C65" s="114">
        <f t="shared" si="8"/>
        <v>2</v>
      </c>
      <c r="D65" s="114"/>
      <c r="E65" s="115">
        <f t="shared" si="9"/>
        <v>2</v>
      </c>
      <c r="F65" s="114">
        <v>28</v>
      </c>
      <c r="G65" s="114">
        <v>0</v>
      </c>
      <c r="H65" s="114"/>
      <c r="I65" s="114"/>
      <c r="J65" s="114" t="s">
        <v>553</v>
      </c>
      <c r="K65" s="114"/>
      <c r="L65" s="160" t="s">
        <v>208</v>
      </c>
      <c r="M65" s="160" t="s">
        <v>803</v>
      </c>
      <c r="N65" s="168"/>
      <c r="O65" s="108" t="s">
        <v>336</v>
      </c>
      <c r="P65" s="145" t="s">
        <v>103</v>
      </c>
    </row>
    <row r="66" spans="1:16" s="7" customFormat="1" ht="15.75" customHeight="1">
      <c r="A66" s="71" t="s">
        <v>53</v>
      </c>
      <c r="B66" s="114" t="s">
        <v>303</v>
      </c>
      <c r="C66" s="114">
        <f t="shared" si="8"/>
        <v>0</v>
      </c>
      <c r="D66" s="114"/>
      <c r="E66" s="115">
        <f t="shared" si="9"/>
        <v>0</v>
      </c>
      <c r="F66" s="114"/>
      <c r="G66" s="114"/>
      <c r="H66" s="114"/>
      <c r="I66" s="114"/>
      <c r="J66" s="114"/>
      <c r="K66" s="114"/>
      <c r="L66" s="168"/>
      <c r="M66" s="168"/>
      <c r="N66" s="168"/>
      <c r="O66" s="108" t="s">
        <v>337</v>
      </c>
      <c r="P66" s="145" t="s">
        <v>994</v>
      </c>
    </row>
    <row r="67" spans="1:16" s="7" customFormat="1" ht="15.75" customHeight="1">
      <c r="A67" s="71" t="s">
        <v>54</v>
      </c>
      <c r="B67" s="114" t="s">
        <v>303</v>
      </c>
      <c r="C67" s="114">
        <f t="shared" si="8"/>
        <v>0</v>
      </c>
      <c r="D67" s="114"/>
      <c r="E67" s="115">
        <f t="shared" si="9"/>
        <v>0</v>
      </c>
      <c r="F67" s="114"/>
      <c r="G67" s="114"/>
      <c r="H67" s="114"/>
      <c r="I67" s="114"/>
      <c r="J67" s="114"/>
      <c r="K67" s="114"/>
      <c r="L67" s="168"/>
      <c r="M67" s="168"/>
      <c r="N67" s="168"/>
      <c r="O67" s="108" t="s">
        <v>369</v>
      </c>
      <c r="P67" s="145" t="s">
        <v>1010</v>
      </c>
    </row>
    <row r="68" spans="1:16" s="14" customFormat="1" ht="15.75" customHeight="1">
      <c r="A68" s="71" t="s">
        <v>55</v>
      </c>
      <c r="B68" s="131" t="s">
        <v>261</v>
      </c>
      <c r="C68" s="114">
        <f t="shared" si="8"/>
        <v>2</v>
      </c>
      <c r="D68" s="131"/>
      <c r="E68" s="105">
        <f t="shared" si="9"/>
        <v>2</v>
      </c>
      <c r="F68" s="131">
        <v>48</v>
      </c>
      <c r="G68" s="131">
        <v>21</v>
      </c>
      <c r="H68" s="131"/>
      <c r="I68" s="131"/>
      <c r="J68" s="131" t="s">
        <v>553</v>
      </c>
      <c r="K68" s="131"/>
      <c r="L68" s="163" t="s">
        <v>184</v>
      </c>
      <c r="M68" s="163" t="s">
        <v>396</v>
      </c>
      <c r="N68" s="171"/>
      <c r="O68" s="108" t="s">
        <v>562</v>
      </c>
      <c r="P68" s="145" t="s">
        <v>1011</v>
      </c>
    </row>
    <row r="69" spans="1:16" ht="15.75" customHeight="1">
      <c r="A69" s="71" t="s">
        <v>56</v>
      </c>
      <c r="B69" s="114" t="s">
        <v>261</v>
      </c>
      <c r="C69" s="114">
        <f t="shared" si="8"/>
        <v>2</v>
      </c>
      <c r="D69" s="114"/>
      <c r="E69" s="115">
        <f t="shared" si="9"/>
        <v>2</v>
      </c>
      <c r="F69" s="114"/>
      <c r="G69" s="114">
        <v>2</v>
      </c>
      <c r="H69" s="114"/>
      <c r="I69" s="114"/>
      <c r="J69" s="114" t="s">
        <v>553</v>
      </c>
      <c r="K69" s="114"/>
      <c r="L69" s="168"/>
      <c r="M69" s="168" t="s">
        <v>611</v>
      </c>
      <c r="N69" s="168"/>
      <c r="O69" s="108" t="s">
        <v>612</v>
      </c>
      <c r="P69" s="145" t="s">
        <v>994</v>
      </c>
    </row>
    <row r="70" spans="1:16" s="7" customFormat="1" ht="15.75" customHeight="1">
      <c r="A70" s="71" t="s">
        <v>57</v>
      </c>
      <c r="B70" s="114" t="s">
        <v>303</v>
      </c>
      <c r="C70" s="114">
        <f t="shared" si="8"/>
        <v>0</v>
      </c>
      <c r="D70" s="114"/>
      <c r="E70" s="115">
        <f t="shared" si="9"/>
        <v>0</v>
      </c>
      <c r="F70" s="114"/>
      <c r="G70" s="114"/>
      <c r="H70" s="114"/>
      <c r="I70" s="114"/>
      <c r="J70" s="114"/>
      <c r="K70" s="114"/>
      <c r="L70" s="168"/>
      <c r="M70" s="168"/>
      <c r="N70" s="168"/>
      <c r="O70" s="143" t="s">
        <v>773</v>
      </c>
      <c r="P70" s="164" t="s">
        <v>994</v>
      </c>
    </row>
    <row r="71" spans="1:16" s="7" customFormat="1" ht="15.75" customHeight="1">
      <c r="A71" s="71" t="s">
        <v>58</v>
      </c>
      <c r="B71" s="114" t="s">
        <v>261</v>
      </c>
      <c r="C71" s="114">
        <f t="shared" si="8"/>
        <v>2</v>
      </c>
      <c r="D71" s="114"/>
      <c r="E71" s="115">
        <f t="shared" si="9"/>
        <v>2</v>
      </c>
      <c r="F71" s="114">
        <v>15</v>
      </c>
      <c r="G71" s="114"/>
      <c r="H71" s="114"/>
      <c r="I71" s="114"/>
      <c r="J71" s="114" t="s">
        <v>553</v>
      </c>
      <c r="K71" s="113"/>
      <c r="L71" s="160" t="s">
        <v>161</v>
      </c>
      <c r="M71" s="168"/>
      <c r="N71" s="168"/>
      <c r="O71" s="108" t="s">
        <v>372</v>
      </c>
      <c r="P71" s="164" t="s">
        <v>220</v>
      </c>
    </row>
    <row r="72" spans="1:16" s="8" customFormat="1" ht="15.75" customHeight="1">
      <c r="A72" s="73" t="s">
        <v>59</v>
      </c>
      <c r="B72" s="131" t="s">
        <v>261</v>
      </c>
      <c r="C72" s="114">
        <f t="shared" si="8"/>
        <v>2</v>
      </c>
      <c r="D72" s="131"/>
      <c r="E72" s="105">
        <f t="shared" si="9"/>
        <v>2</v>
      </c>
      <c r="F72" s="131">
        <v>288</v>
      </c>
      <c r="G72" s="131"/>
      <c r="H72" s="131">
        <v>119</v>
      </c>
      <c r="I72" s="131"/>
      <c r="J72" s="131" t="s">
        <v>553</v>
      </c>
      <c r="K72" s="159"/>
      <c r="L72" s="163" t="s">
        <v>410</v>
      </c>
      <c r="M72" s="171"/>
      <c r="N72" s="163" t="s">
        <v>400</v>
      </c>
      <c r="O72" s="108" t="s">
        <v>172</v>
      </c>
      <c r="P72" s="108" t="s">
        <v>994</v>
      </c>
    </row>
    <row r="73" spans="1:16" s="8" customFormat="1" ht="15.75" customHeight="1">
      <c r="A73" s="70" t="s">
        <v>60</v>
      </c>
      <c r="B73" s="120"/>
      <c r="C73" s="118"/>
      <c r="D73" s="118"/>
      <c r="E73" s="110"/>
      <c r="F73" s="120"/>
      <c r="G73" s="120"/>
      <c r="H73" s="120"/>
      <c r="I73" s="120"/>
      <c r="J73" s="120"/>
      <c r="K73" s="120"/>
      <c r="L73" s="172"/>
      <c r="M73" s="172"/>
      <c r="N73" s="172"/>
      <c r="O73" s="118"/>
      <c r="P73" s="173"/>
    </row>
    <row r="74" spans="1:16" s="7" customFormat="1" ht="15.75" customHeight="1">
      <c r="A74" s="71" t="s">
        <v>61</v>
      </c>
      <c r="B74" s="114" t="s">
        <v>303</v>
      </c>
      <c r="C74" s="114">
        <f aca="true" t="shared" si="10" ref="C74:C79">IF(B74=$B$7,2,0)</f>
        <v>0</v>
      </c>
      <c r="D74" s="114"/>
      <c r="E74" s="115">
        <f aca="true" t="shared" si="11" ref="E74:E79">C74*(1-D74)</f>
        <v>0</v>
      </c>
      <c r="F74" s="114"/>
      <c r="G74" s="114"/>
      <c r="H74" s="114"/>
      <c r="I74" s="114"/>
      <c r="J74" s="114"/>
      <c r="K74" s="114"/>
      <c r="L74" s="168"/>
      <c r="M74" s="168"/>
      <c r="N74" s="168"/>
      <c r="O74" s="108" t="s">
        <v>1012</v>
      </c>
      <c r="P74" s="145" t="s">
        <v>994</v>
      </c>
    </row>
    <row r="75" spans="1:16" ht="15.75" customHeight="1">
      <c r="A75" s="73" t="s">
        <v>62</v>
      </c>
      <c r="B75" s="114" t="s">
        <v>303</v>
      </c>
      <c r="C75" s="114">
        <f t="shared" si="10"/>
        <v>0</v>
      </c>
      <c r="D75" s="114"/>
      <c r="E75" s="115">
        <f t="shared" si="11"/>
        <v>0</v>
      </c>
      <c r="F75" s="114"/>
      <c r="G75" s="114"/>
      <c r="H75" s="114"/>
      <c r="I75" s="114"/>
      <c r="J75" s="114"/>
      <c r="K75" s="114"/>
      <c r="L75" s="168"/>
      <c r="M75" s="168"/>
      <c r="N75" s="168"/>
      <c r="O75" s="108" t="s">
        <v>777</v>
      </c>
      <c r="P75" s="145" t="s">
        <v>434</v>
      </c>
    </row>
    <row r="76" spans="1:16" ht="15.75" customHeight="1">
      <c r="A76" s="71" t="s">
        <v>63</v>
      </c>
      <c r="B76" s="114" t="s">
        <v>303</v>
      </c>
      <c r="C76" s="114">
        <f t="shared" si="10"/>
        <v>0</v>
      </c>
      <c r="D76" s="114"/>
      <c r="E76" s="115">
        <f t="shared" si="11"/>
        <v>0</v>
      </c>
      <c r="F76" s="114"/>
      <c r="G76" s="114"/>
      <c r="H76" s="114"/>
      <c r="I76" s="114"/>
      <c r="J76" s="114"/>
      <c r="K76" s="114"/>
      <c r="L76" s="168"/>
      <c r="M76" s="168"/>
      <c r="N76" s="168"/>
      <c r="O76" s="108" t="s">
        <v>1013</v>
      </c>
      <c r="P76" s="145" t="s">
        <v>994</v>
      </c>
    </row>
    <row r="77" spans="1:16" s="7" customFormat="1" ht="15.75" customHeight="1">
      <c r="A77" s="71" t="s">
        <v>64</v>
      </c>
      <c r="B77" s="114" t="s">
        <v>303</v>
      </c>
      <c r="C77" s="114">
        <f t="shared" si="10"/>
        <v>0</v>
      </c>
      <c r="D77" s="114"/>
      <c r="E77" s="115">
        <f t="shared" si="11"/>
        <v>0</v>
      </c>
      <c r="F77" s="114"/>
      <c r="G77" s="114"/>
      <c r="H77" s="114"/>
      <c r="I77" s="114"/>
      <c r="J77" s="114"/>
      <c r="K77" s="114"/>
      <c r="L77" s="168"/>
      <c r="M77" s="168"/>
      <c r="N77" s="168"/>
      <c r="O77" s="143" t="s">
        <v>484</v>
      </c>
      <c r="P77" s="145" t="s">
        <v>994</v>
      </c>
    </row>
    <row r="78" spans="1:16" s="7" customFormat="1" ht="15.75" customHeight="1">
      <c r="A78" s="71" t="s">
        <v>65</v>
      </c>
      <c r="B78" s="114" t="s">
        <v>302</v>
      </c>
      <c r="C78" s="114">
        <f t="shared" si="10"/>
        <v>0</v>
      </c>
      <c r="D78" s="114"/>
      <c r="E78" s="115">
        <f t="shared" si="11"/>
        <v>0</v>
      </c>
      <c r="F78" s="131">
        <v>2</v>
      </c>
      <c r="G78" s="131"/>
      <c r="H78" s="131"/>
      <c r="I78" s="131"/>
      <c r="J78" s="131" t="s">
        <v>553</v>
      </c>
      <c r="K78" s="108" t="s">
        <v>1030</v>
      </c>
      <c r="L78" s="160" t="s">
        <v>559</v>
      </c>
      <c r="M78" s="168"/>
      <c r="N78" s="168"/>
      <c r="O78" s="143" t="s">
        <v>560</v>
      </c>
      <c r="P78" s="164" t="s">
        <v>994</v>
      </c>
    </row>
    <row r="79" spans="1:16" s="7" customFormat="1" ht="15.75" customHeight="1">
      <c r="A79" s="71" t="s">
        <v>66</v>
      </c>
      <c r="B79" s="114" t="s">
        <v>261</v>
      </c>
      <c r="C79" s="114">
        <f t="shared" si="10"/>
        <v>2</v>
      </c>
      <c r="D79" s="114"/>
      <c r="E79" s="115">
        <f t="shared" si="11"/>
        <v>2</v>
      </c>
      <c r="F79" s="114"/>
      <c r="G79" s="114"/>
      <c r="H79" s="114">
        <v>756</v>
      </c>
      <c r="I79" s="114"/>
      <c r="J79" s="114" t="s">
        <v>553</v>
      </c>
      <c r="K79" s="113"/>
      <c r="L79" s="168"/>
      <c r="M79" s="168"/>
      <c r="N79" s="163" t="s">
        <v>436</v>
      </c>
      <c r="O79" s="108" t="s">
        <v>1014</v>
      </c>
      <c r="P79" s="145" t="s">
        <v>104</v>
      </c>
    </row>
    <row r="80" spans="1:16" s="8" customFormat="1" ht="15.75" customHeight="1">
      <c r="A80" s="70" t="s">
        <v>67</v>
      </c>
      <c r="B80" s="120"/>
      <c r="C80" s="118"/>
      <c r="D80" s="118"/>
      <c r="E80" s="110"/>
      <c r="F80" s="120"/>
      <c r="G80" s="120"/>
      <c r="H80" s="120"/>
      <c r="I80" s="120"/>
      <c r="J80" s="120"/>
      <c r="K80" s="120"/>
      <c r="L80" s="172"/>
      <c r="M80" s="172"/>
      <c r="N80" s="172"/>
      <c r="O80" s="72"/>
      <c r="P80" s="165"/>
    </row>
    <row r="81" spans="1:16" s="7" customFormat="1" ht="15.75" customHeight="1">
      <c r="A81" s="71" t="s">
        <v>68</v>
      </c>
      <c r="B81" s="114" t="s">
        <v>302</v>
      </c>
      <c r="C81" s="114">
        <f aca="true" t="shared" si="12" ref="C81:C92">IF(B81=$B$7,2,0)</f>
        <v>0</v>
      </c>
      <c r="D81" s="114"/>
      <c r="E81" s="115">
        <f aca="true" t="shared" si="13" ref="E81:E92">C81*(1-D81)</f>
        <v>0</v>
      </c>
      <c r="F81" s="114">
        <v>749</v>
      </c>
      <c r="G81" s="114"/>
      <c r="H81" s="114"/>
      <c r="I81" s="114"/>
      <c r="J81" s="114" t="s">
        <v>553</v>
      </c>
      <c r="K81" s="108" t="s">
        <v>1030</v>
      </c>
      <c r="L81" s="160" t="s">
        <v>162</v>
      </c>
      <c r="M81" s="168"/>
      <c r="N81" s="168"/>
      <c r="O81" s="153" t="s">
        <v>185</v>
      </c>
      <c r="P81" s="166" t="s">
        <v>825</v>
      </c>
    </row>
    <row r="82" spans="1:16" s="7" customFormat="1" ht="15.75" customHeight="1">
      <c r="A82" s="71" t="s">
        <v>69</v>
      </c>
      <c r="B82" s="114" t="s">
        <v>302</v>
      </c>
      <c r="C82" s="114">
        <f t="shared" si="12"/>
        <v>0</v>
      </c>
      <c r="D82" s="114"/>
      <c r="E82" s="115">
        <f t="shared" si="13"/>
        <v>0</v>
      </c>
      <c r="F82" s="114">
        <v>20</v>
      </c>
      <c r="G82" s="114"/>
      <c r="H82" s="114"/>
      <c r="I82" s="114"/>
      <c r="J82" s="114" t="s">
        <v>553</v>
      </c>
      <c r="K82" s="108" t="s">
        <v>1034</v>
      </c>
      <c r="L82" s="160" t="s">
        <v>569</v>
      </c>
      <c r="M82" s="168"/>
      <c r="N82" s="168"/>
      <c r="O82" s="153" t="s">
        <v>1015</v>
      </c>
      <c r="P82" s="166" t="s">
        <v>236</v>
      </c>
    </row>
    <row r="83" spans="1:16" s="7" customFormat="1" ht="15.75" customHeight="1">
      <c r="A83" s="71" t="s">
        <v>70</v>
      </c>
      <c r="B83" s="114" t="s">
        <v>261</v>
      </c>
      <c r="C83" s="114">
        <f t="shared" si="12"/>
        <v>2</v>
      </c>
      <c r="D83" s="114"/>
      <c r="E83" s="115">
        <f t="shared" si="13"/>
        <v>2</v>
      </c>
      <c r="F83" s="114"/>
      <c r="G83" s="114"/>
      <c r="H83" s="114">
        <v>514</v>
      </c>
      <c r="I83" s="114"/>
      <c r="J83" s="114" t="s">
        <v>553</v>
      </c>
      <c r="K83" s="113"/>
      <c r="L83" s="168"/>
      <c r="M83" s="168"/>
      <c r="N83" s="160" t="s">
        <v>186</v>
      </c>
      <c r="O83" s="73" t="s">
        <v>1016</v>
      </c>
      <c r="P83" s="166" t="s">
        <v>1017</v>
      </c>
    </row>
    <row r="84" spans="1:16" s="7" customFormat="1" ht="15.75" customHeight="1">
      <c r="A84" s="71" t="s">
        <v>71</v>
      </c>
      <c r="B84" s="114" t="s">
        <v>303</v>
      </c>
      <c r="C84" s="114">
        <f t="shared" si="12"/>
        <v>0</v>
      </c>
      <c r="D84" s="114"/>
      <c r="E84" s="115">
        <f t="shared" si="13"/>
        <v>0</v>
      </c>
      <c r="F84" s="114"/>
      <c r="G84" s="114"/>
      <c r="H84" s="114"/>
      <c r="I84" s="114"/>
      <c r="J84" s="114"/>
      <c r="K84" s="114"/>
      <c r="L84" s="168"/>
      <c r="M84" s="168"/>
      <c r="N84" s="168"/>
      <c r="O84" s="73" t="s">
        <v>1018</v>
      </c>
      <c r="P84" s="166" t="s">
        <v>994</v>
      </c>
    </row>
    <row r="85" spans="1:16" ht="15.75" customHeight="1">
      <c r="A85" s="71" t="s">
        <v>72</v>
      </c>
      <c r="B85" s="114" t="s">
        <v>303</v>
      </c>
      <c r="C85" s="114">
        <f t="shared" si="12"/>
        <v>0</v>
      </c>
      <c r="D85" s="114"/>
      <c r="E85" s="115">
        <f t="shared" si="13"/>
        <v>0</v>
      </c>
      <c r="F85" s="114"/>
      <c r="G85" s="114"/>
      <c r="H85" s="114"/>
      <c r="I85" s="114"/>
      <c r="J85" s="114"/>
      <c r="K85" s="114"/>
      <c r="L85" s="168"/>
      <c r="M85" s="168"/>
      <c r="N85" s="168"/>
      <c r="O85" s="73" t="s">
        <v>428</v>
      </c>
      <c r="P85" s="166" t="s">
        <v>994</v>
      </c>
    </row>
    <row r="86" spans="1:16" s="7" customFormat="1" ht="15.75" customHeight="1">
      <c r="A86" s="71" t="s">
        <v>73</v>
      </c>
      <c r="B86" s="114" t="s">
        <v>303</v>
      </c>
      <c r="C86" s="114">
        <f t="shared" si="12"/>
        <v>0</v>
      </c>
      <c r="D86" s="114"/>
      <c r="E86" s="115">
        <f t="shared" si="13"/>
        <v>0</v>
      </c>
      <c r="F86" s="114"/>
      <c r="G86" s="114"/>
      <c r="H86" s="114"/>
      <c r="I86" s="114"/>
      <c r="J86" s="114" t="s">
        <v>553</v>
      </c>
      <c r="K86" s="113" t="s">
        <v>1039</v>
      </c>
      <c r="L86" s="168"/>
      <c r="M86" s="168"/>
      <c r="N86" s="168"/>
      <c r="O86" s="153" t="s">
        <v>429</v>
      </c>
      <c r="P86" s="166" t="s">
        <v>994</v>
      </c>
    </row>
    <row r="87" spans="1:16" ht="15.75" customHeight="1">
      <c r="A87" s="71" t="s">
        <v>74</v>
      </c>
      <c r="B87" s="114" t="s">
        <v>302</v>
      </c>
      <c r="C87" s="114">
        <f t="shared" si="12"/>
        <v>0</v>
      </c>
      <c r="D87" s="114"/>
      <c r="E87" s="115">
        <f t="shared" si="13"/>
        <v>0</v>
      </c>
      <c r="F87" s="114"/>
      <c r="G87" s="114">
        <v>39</v>
      </c>
      <c r="H87" s="114"/>
      <c r="I87" s="114"/>
      <c r="J87" s="114" t="s">
        <v>553</v>
      </c>
      <c r="K87" s="113" t="s">
        <v>1035</v>
      </c>
      <c r="L87" s="168"/>
      <c r="M87" s="160" t="s">
        <v>859</v>
      </c>
      <c r="N87" s="168"/>
      <c r="O87" s="153" t="s">
        <v>164</v>
      </c>
      <c r="P87" s="166" t="s">
        <v>994</v>
      </c>
    </row>
    <row r="88" spans="1:16" s="6" customFormat="1" ht="15.75" customHeight="1">
      <c r="A88" s="71" t="s">
        <v>75</v>
      </c>
      <c r="B88" s="114" t="s">
        <v>261</v>
      </c>
      <c r="C88" s="114">
        <f t="shared" si="12"/>
        <v>2</v>
      </c>
      <c r="D88" s="114"/>
      <c r="E88" s="115">
        <f t="shared" si="13"/>
        <v>2</v>
      </c>
      <c r="F88" s="114"/>
      <c r="G88" s="114"/>
      <c r="H88" s="114">
        <v>178</v>
      </c>
      <c r="I88" s="114"/>
      <c r="J88" s="114" t="s">
        <v>553</v>
      </c>
      <c r="K88" s="113"/>
      <c r="L88" s="168"/>
      <c r="M88" s="168"/>
      <c r="N88" s="160" t="s">
        <v>165</v>
      </c>
      <c r="O88" s="73" t="s">
        <v>1019</v>
      </c>
      <c r="P88" s="166" t="s">
        <v>221</v>
      </c>
    </row>
    <row r="89" spans="1:16" s="7" customFormat="1" ht="15.75" customHeight="1">
      <c r="A89" s="71" t="s">
        <v>76</v>
      </c>
      <c r="B89" s="114" t="s">
        <v>303</v>
      </c>
      <c r="C89" s="114">
        <f t="shared" si="12"/>
        <v>0</v>
      </c>
      <c r="D89" s="114"/>
      <c r="E89" s="115">
        <f t="shared" si="13"/>
        <v>0</v>
      </c>
      <c r="F89" s="114"/>
      <c r="G89" s="114"/>
      <c r="H89" s="114"/>
      <c r="I89" s="114"/>
      <c r="J89" s="114"/>
      <c r="K89" s="114"/>
      <c r="L89" s="168"/>
      <c r="M89" s="168"/>
      <c r="N89" s="168"/>
      <c r="O89" s="73" t="s">
        <v>112</v>
      </c>
      <c r="P89" s="166" t="s">
        <v>994</v>
      </c>
    </row>
    <row r="90" spans="1:16" ht="15.75" customHeight="1">
      <c r="A90" s="71" t="s">
        <v>77</v>
      </c>
      <c r="B90" s="114" t="s">
        <v>303</v>
      </c>
      <c r="C90" s="114">
        <f t="shared" si="12"/>
        <v>0</v>
      </c>
      <c r="D90" s="114"/>
      <c r="E90" s="115">
        <f t="shared" si="13"/>
        <v>0</v>
      </c>
      <c r="F90" s="114"/>
      <c r="G90" s="114"/>
      <c r="H90" s="114"/>
      <c r="I90" s="114"/>
      <c r="J90" s="114"/>
      <c r="K90" s="114"/>
      <c r="L90" s="168"/>
      <c r="M90" s="168"/>
      <c r="N90" s="168"/>
      <c r="O90" s="153" t="s">
        <v>431</v>
      </c>
      <c r="P90" s="166" t="s">
        <v>994</v>
      </c>
    </row>
    <row r="91" spans="1:16" s="7" customFormat="1" ht="15.75" customHeight="1">
      <c r="A91" s="71" t="s">
        <v>78</v>
      </c>
      <c r="B91" s="131" t="s">
        <v>261</v>
      </c>
      <c r="C91" s="114">
        <f t="shared" si="12"/>
        <v>2</v>
      </c>
      <c r="D91" s="114"/>
      <c r="E91" s="115">
        <f t="shared" si="13"/>
        <v>2</v>
      </c>
      <c r="F91" s="131">
        <v>23</v>
      </c>
      <c r="G91" s="131"/>
      <c r="H91" s="131">
        <v>1023</v>
      </c>
      <c r="I91" s="131"/>
      <c r="J91" s="131" t="s">
        <v>553</v>
      </c>
      <c r="K91" s="108" t="s">
        <v>1038</v>
      </c>
      <c r="L91" s="160" t="s">
        <v>570</v>
      </c>
      <c r="M91" s="168"/>
      <c r="N91" s="160" t="s">
        <v>188</v>
      </c>
      <c r="O91" s="153" t="s">
        <v>1020</v>
      </c>
      <c r="P91" s="167" t="s">
        <v>105</v>
      </c>
    </row>
    <row r="92" spans="1:16" s="7" customFormat="1" ht="15.75" customHeight="1">
      <c r="A92" s="71" t="s">
        <v>79</v>
      </c>
      <c r="B92" s="114" t="s">
        <v>261</v>
      </c>
      <c r="C92" s="114">
        <f t="shared" si="12"/>
        <v>2</v>
      </c>
      <c r="D92" s="114"/>
      <c r="E92" s="115">
        <f t="shared" si="13"/>
        <v>2</v>
      </c>
      <c r="F92" s="114"/>
      <c r="G92" s="114">
        <v>41</v>
      </c>
      <c r="H92" s="114"/>
      <c r="I92" s="114"/>
      <c r="J92" s="114" t="s">
        <v>553</v>
      </c>
      <c r="K92" s="113"/>
      <c r="L92" s="168"/>
      <c r="M92" s="160" t="s">
        <v>214</v>
      </c>
      <c r="N92" s="168"/>
      <c r="O92" s="73" t="s">
        <v>166</v>
      </c>
      <c r="P92" s="167" t="s">
        <v>1021</v>
      </c>
    </row>
    <row r="93" spans="1:16" s="8" customFormat="1" ht="15.75" customHeight="1">
      <c r="A93" s="70" t="s">
        <v>80</v>
      </c>
      <c r="B93" s="120"/>
      <c r="C93" s="118"/>
      <c r="D93" s="118"/>
      <c r="E93" s="110"/>
      <c r="F93" s="120"/>
      <c r="G93" s="120"/>
      <c r="H93" s="120"/>
      <c r="I93" s="120"/>
      <c r="J93" s="120"/>
      <c r="K93" s="120"/>
      <c r="L93" s="172"/>
      <c r="M93" s="172"/>
      <c r="N93" s="172"/>
      <c r="O93" s="118"/>
      <c r="P93" s="165"/>
    </row>
    <row r="94" spans="1:16" s="7" customFormat="1" ht="15.75" customHeight="1">
      <c r="A94" s="71" t="s">
        <v>81</v>
      </c>
      <c r="B94" s="114" t="s">
        <v>303</v>
      </c>
      <c r="C94" s="114">
        <f aca="true" t="shared" si="14" ref="C94:C102">IF(B94=$B$7,2,0)</f>
        <v>0</v>
      </c>
      <c r="D94" s="114"/>
      <c r="E94" s="115">
        <f aca="true" t="shared" si="15" ref="E94:E102">C94*(1-D94)</f>
        <v>0</v>
      </c>
      <c r="F94" s="114"/>
      <c r="G94" s="114"/>
      <c r="H94" s="114"/>
      <c r="I94" s="114"/>
      <c r="J94" s="114"/>
      <c r="K94" s="114"/>
      <c r="L94" s="168"/>
      <c r="M94" s="168"/>
      <c r="N94" s="168"/>
      <c r="O94" s="108" t="s">
        <v>1022</v>
      </c>
      <c r="P94" s="145" t="s">
        <v>415</v>
      </c>
    </row>
    <row r="95" spans="1:16" s="7" customFormat="1" ht="15.75" customHeight="1">
      <c r="A95" s="71" t="s">
        <v>82</v>
      </c>
      <c r="B95" s="114" t="s">
        <v>303</v>
      </c>
      <c r="C95" s="114">
        <f t="shared" si="14"/>
        <v>0</v>
      </c>
      <c r="D95" s="114"/>
      <c r="E95" s="115">
        <f t="shared" si="15"/>
        <v>0</v>
      </c>
      <c r="F95" s="114"/>
      <c r="G95" s="114"/>
      <c r="H95" s="114"/>
      <c r="I95" s="114"/>
      <c r="J95" s="114"/>
      <c r="K95" s="114"/>
      <c r="L95" s="168"/>
      <c r="M95" s="168"/>
      <c r="N95" s="168"/>
      <c r="O95" s="108" t="s">
        <v>418</v>
      </c>
      <c r="P95" s="145" t="s">
        <v>419</v>
      </c>
    </row>
    <row r="96" spans="1:16" ht="15.75" customHeight="1">
      <c r="A96" s="71" t="s">
        <v>83</v>
      </c>
      <c r="B96" s="114" t="s">
        <v>261</v>
      </c>
      <c r="C96" s="114">
        <f t="shared" si="14"/>
        <v>2</v>
      </c>
      <c r="D96" s="114"/>
      <c r="E96" s="115">
        <f t="shared" si="15"/>
        <v>2</v>
      </c>
      <c r="F96" s="114"/>
      <c r="G96" s="114">
        <v>7</v>
      </c>
      <c r="H96" s="114">
        <v>3</v>
      </c>
      <c r="I96" s="113" t="s">
        <v>804</v>
      </c>
      <c r="J96" s="114" t="s">
        <v>553</v>
      </c>
      <c r="K96" s="114"/>
      <c r="L96" s="160"/>
      <c r="M96" s="168" t="s">
        <v>595</v>
      </c>
      <c r="N96" s="168" t="s">
        <v>596</v>
      </c>
      <c r="O96" s="108" t="s">
        <v>151</v>
      </c>
      <c r="P96" s="145" t="s">
        <v>420</v>
      </c>
    </row>
    <row r="97" spans="1:16" ht="15.75" customHeight="1">
      <c r="A97" s="71" t="s">
        <v>84</v>
      </c>
      <c r="B97" s="114" t="s">
        <v>302</v>
      </c>
      <c r="C97" s="114">
        <f t="shared" si="14"/>
        <v>0</v>
      </c>
      <c r="D97" s="114"/>
      <c r="E97" s="115">
        <f t="shared" si="15"/>
        <v>0</v>
      </c>
      <c r="F97" s="114"/>
      <c r="G97" s="114">
        <v>2</v>
      </c>
      <c r="H97" s="114"/>
      <c r="I97" s="114"/>
      <c r="J97" s="114" t="s">
        <v>553</v>
      </c>
      <c r="K97" s="108" t="s">
        <v>1030</v>
      </c>
      <c r="L97" s="168"/>
      <c r="M97" s="168" t="s">
        <v>571</v>
      </c>
      <c r="N97" s="168"/>
      <c r="O97" s="143" t="s">
        <v>796</v>
      </c>
      <c r="P97" s="145" t="s">
        <v>1023</v>
      </c>
    </row>
    <row r="98" spans="1:16" ht="15.75" customHeight="1">
      <c r="A98" s="71" t="s">
        <v>85</v>
      </c>
      <c r="B98" s="114" t="s">
        <v>303</v>
      </c>
      <c r="C98" s="114">
        <f t="shared" si="14"/>
        <v>0</v>
      </c>
      <c r="D98" s="114"/>
      <c r="E98" s="115">
        <f t="shared" si="15"/>
        <v>0</v>
      </c>
      <c r="F98" s="114"/>
      <c r="G98" s="114"/>
      <c r="H98" s="114"/>
      <c r="I98" s="114"/>
      <c r="J98" s="114"/>
      <c r="K98" s="114"/>
      <c r="L98" s="168"/>
      <c r="M98" s="168"/>
      <c r="N98" s="168"/>
      <c r="O98" s="108" t="s">
        <v>1024</v>
      </c>
      <c r="P98" s="145" t="s">
        <v>994</v>
      </c>
    </row>
    <row r="99" spans="1:16" s="7" customFormat="1" ht="15.75" customHeight="1">
      <c r="A99" s="71" t="s">
        <v>86</v>
      </c>
      <c r="B99" s="114" t="s">
        <v>303</v>
      </c>
      <c r="C99" s="114">
        <f t="shared" si="14"/>
        <v>0</v>
      </c>
      <c r="D99" s="114"/>
      <c r="E99" s="115">
        <f t="shared" si="15"/>
        <v>0</v>
      </c>
      <c r="F99" s="114"/>
      <c r="G99" s="114"/>
      <c r="H99" s="114"/>
      <c r="I99" s="114"/>
      <c r="J99" s="114"/>
      <c r="K99" s="114"/>
      <c r="L99" s="168"/>
      <c r="M99" s="168"/>
      <c r="N99" s="168"/>
      <c r="O99" s="108" t="s">
        <v>167</v>
      </c>
      <c r="P99" s="108" t="s">
        <v>1025</v>
      </c>
    </row>
    <row r="100" spans="1:16" s="7" customFormat="1" ht="15.75" customHeight="1">
      <c r="A100" s="71" t="s">
        <v>87</v>
      </c>
      <c r="B100" s="114" t="s">
        <v>261</v>
      </c>
      <c r="C100" s="114">
        <f t="shared" si="14"/>
        <v>2</v>
      </c>
      <c r="D100" s="114"/>
      <c r="E100" s="115">
        <f t="shared" si="15"/>
        <v>2</v>
      </c>
      <c r="F100" s="114"/>
      <c r="G100" s="114"/>
      <c r="H100" s="114">
        <v>63</v>
      </c>
      <c r="I100" s="114"/>
      <c r="J100" s="114" t="s">
        <v>553</v>
      </c>
      <c r="K100" s="113"/>
      <c r="L100" s="168"/>
      <c r="M100" s="168"/>
      <c r="N100" s="160" t="s">
        <v>857</v>
      </c>
      <c r="O100" s="108" t="s">
        <v>168</v>
      </c>
      <c r="P100" s="145" t="s">
        <v>423</v>
      </c>
    </row>
    <row r="101" spans="1:16" s="7" customFormat="1" ht="15.75" customHeight="1">
      <c r="A101" s="71" t="s">
        <v>88</v>
      </c>
      <c r="B101" s="114" t="s">
        <v>303</v>
      </c>
      <c r="C101" s="114">
        <f t="shared" si="14"/>
        <v>0</v>
      </c>
      <c r="D101" s="114"/>
      <c r="E101" s="115">
        <f t="shared" si="15"/>
        <v>0</v>
      </c>
      <c r="F101" s="114"/>
      <c r="G101" s="114"/>
      <c r="H101" s="114"/>
      <c r="I101" s="114"/>
      <c r="J101" s="114"/>
      <c r="K101" s="114"/>
      <c r="L101" s="168"/>
      <c r="M101" s="168"/>
      <c r="N101" s="168"/>
      <c r="O101" s="108" t="s">
        <v>1026</v>
      </c>
      <c r="P101" s="73" t="s">
        <v>994</v>
      </c>
    </row>
    <row r="102" spans="1:16" s="7" customFormat="1" ht="15.75" customHeight="1">
      <c r="A102" s="71" t="s">
        <v>89</v>
      </c>
      <c r="B102" s="114" t="s">
        <v>303</v>
      </c>
      <c r="C102" s="114">
        <f t="shared" si="14"/>
        <v>0</v>
      </c>
      <c r="D102" s="114"/>
      <c r="E102" s="115">
        <f t="shared" si="15"/>
        <v>0</v>
      </c>
      <c r="F102" s="114"/>
      <c r="G102" s="114"/>
      <c r="H102" s="114"/>
      <c r="I102" s="114"/>
      <c r="J102" s="114"/>
      <c r="K102" s="113" t="s">
        <v>1040</v>
      </c>
      <c r="L102" s="160" t="s">
        <v>572</v>
      </c>
      <c r="M102" s="168"/>
      <c r="N102" s="168"/>
      <c r="O102" s="108" t="s">
        <v>426</v>
      </c>
      <c r="P102" s="152" t="s">
        <v>994</v>
      </c>
    </row>
    <row r="107" spans="1:14" ht="15">
      <c r="A107" s="3"/>
      <c r="B107" s="3"/>
      <c r="C107" s="11"/>
      <c r="D107" s="11"/>
      <c r="E107" s="11"/>
      <c r="F107" s="11"/>
      <c r="G107" s="11"/>
      <c r="H107" s="11"/>
      <c r="I107" s="11"/>
      <c r="J107" s="11"/>
      <c r="K107" s="11"/>
      <c r="L107" s="5"/>
      <c r="M107" s="5"/>
      <c r="N107" s="5"/>
    </row>
    <row r="110" spans="1:14" ht="15">
      <c r="A110" s="3"/>
      <c r="B110" s="3"/>
      <c r="C110" s="11"/>
      <c r="D110" s="11"/>
      <c r="E110" s="11"/>
      <c r="F110" s="11"/>
      <c r="G110" s="11"/>
      <c r="H110" s="11"/>
      <c r="I110" s="11"/>
      <c r="J110" s="11"/>
      <c r="K110" s="11"/>
      <c r="L110" s="5"/>
      <c r="M110" s="5"/>
      <c r="N110" s="5"/>
    </row>
    <row r="114" spans="1:14" ht="15">
      <c r="A114" s="3"/>
      <c r="B114" s="3"/>
      <c r="C114" s="11"/>
      <c r="D114" s="11"/>
      <c r="E114" s="11"/>
      <c r="F114" s="11"/>
      <c r="G114" s="11"/>
      <c r="H114" s="11"/>
      <c r="I114" s="11"/>
      <c r="J114" s="11"/>
      <c r="K114" s="11"/>
      <c r="L114" s="5"/>
      <c r="M114" s="5"/>
      <c r="N114" s="5"/>
    </row>
  </sheetData>
  <sheetProtection/>
  <mergeCells count="23">
    <mergeCell ref="O7:O9"/>
    <mergeCell ref="P7:P9"/>
    <mergeCell ref="L6:P6"/>
    <mergeCell ref="F7:F9"/>
    <mergeCell ref="C6:E6"/>
    <mergeCell ref="C7:C9"/>
    <mergeCell ref="A1:N1"/>
    <mergeCell ref="A4:N4"/>
    <mergeCell ref="A6:A9"/>
    <mergeCell ref="L7:L9"/>
    <mergeCell ref="M7:M9"/>
    <mergeCell ref="F6:I6"/>
    <mergeCell ref="E7:E9"/>
    <mergeCell ref="A3:N3"/>
    <mergeCell ref="N7:N9"/>
    <mergeCell ref="G7:G9"/>
    <mergeCell ref="A2:N2"/>
    <mergeCell ref="A5:N5"/>
    <mergeCell ref="H7:H9"/>
    <mergeCell ref="J6:J9"/>
    <mergeCell ref="K6:K9"/>
    <mergeCell ref="D7:D9"/>
    <mergeCell ref="I7:I9"/>
  </mergeCells>
  <dataValidations count="4">
    <dataValidation type="list" allowBlank="1" showInputMessage="1" showErrorMessage="1" sqref="D11:D28 D30:D40 D51:D57 D59:D72 D74:D79 D81:D92 D94:D102 D42:D49">
      <formula1>"0,5"</formula1>
    </dataValidation>
    <dataValidation type="list" allowBlank="1" showInputMessage="1" showErrorMessage="1" sqref="F10:H10 B10 B58 B50 B41 B73 B80 B93 B29">
      <formula1>$B$7:$B$7</formula1>
    </dataValidation>
    <dataValidation type="list" allowBlank="1" showInputMessage="1" showErrorMessage="1" sqref="B81:B92 B74:B79 B59:B72 B30:B40 B94:B102 B51:B57 B11:B28 B42:B49">
      <formula1>$B$7:$B$9</formula1>
    </dataValidation>
    <dataValidation type="list" allowBlank="1" showInputMessage="1" showErrorMessage="1" sqref="O10">
      <formula1>'12.3'!#REF!</formula1>
    </dataValidation>
  </dataValidations>
  <hyperlinks>
    <hyperlink ref="M52" r:id="rId1" display="https://www.facebook.com/mfri.press"/>
    <hyperlink ref="M53" r:id="rId2" display="https://www.facebook.com/minfinkbr"/>
    <hyperlink ref="L65" r:id="rId3" display="https://twitter.com/MinfinPermkrai"/>
    <hyperlink ref="L28" r:id="rId4" display="https://twitter.com/budgetmosru"/>
    <hyperlink ref="N31" r:id="rId5" display="https://vk.com/minfinrk"/>
    <hyperlink ref="L37" r:id="rId6" display="https://twitter.com/finans53"/>
    <hyperlink ref="N59" r:id="rId7" display="https://vk.com/minfinrb"/>
    <hyperlink ref="M64" r:id="rId8" display="https://www.facebook.com/Министерство-финансов-Чувашской-Республики-1602983263286747/"/>
    <hyperlink ref="N83" r:id="rId9" display="https://vk.com/minfinrt"/>
    <hyperlink ref="L81" r:id="rId10" display="https://twitter.com/minfinaltay"/>
    <hyperlink ref="L72" r:id="rId11" display="https://twitter.com/buckaya_ev"/>
    <hyperlink ref="L71" r:id="rId12" display="https://twitter.com/ifinmon"/>
    <hyperlink ref="L68" r:id="rId13" display="https://twitter.com/minfin56"/>
    <hyperlink ref="L36" r:id="rId14" display="https://twitter.com/minfin51"/>
    <hyperlink ref="L35" r:id="rId15" display="https://twitter.com/finance_lenobl"/>
    <hyperlink ref="L30" r:id="rId16" display="https://twitter.com/MinfinKarelia"/>
    <hyperlink ref="M92" r:id="rId17" display="https://www.facebook.com/findeptomsk?fref=ts"/>
    <hyperlink ref="N20" r:id="rId18" display="https://vk.com/openbudget"/>
    <hyperlink ref="L11" r:id="rId19" display="https://twitter.com/beldepfin_ru"/>
    <hyperlink ref="N33" r:id="rId20" display="https://vk.com/depfin35"/>
    <hyperlink ref="N30" r:id="rId21" display="https://vk.com/minfinkarelia"/>
    <hyperlink ref="N72" r:id="rId22" display="https://vk.com/public49581205"/>
    <hyperlink ref="L45" r:id="rId23" display="https://twitter.com/minfinkk"/>
    <hyperlink ref="L20" r:id="rId24" display="https://twitter.com/Open_Budget_MR"/>
    <hyperlink ref="M17" r:id="rId25" display="https://www.facebook.com/pages/%D0%9D%D0%B0%D1%80%D0%BE%D0%B4%D0%BD%D1%8B%D0%B9-%D0%B1%D1%8E%D0%B4%D0%B6%D0%B5%D1%82-%D0%9A%D0%BE%D1%81%D1%82%D1%80%D0%BE%D0%BC%D1%81%D0%BA%D0%BE%D0%B9-%D0%BE%D0%B1%D0%BB%D0%B0%D1%81%D1%82%D0%B8/482378551831994"/>
    <hyperlink ref="N18" r:id="rId26" display="https://vk.com/club103445314"/>
    <hyperlink ref="L40" r:id="rId27" display="https://twitter.com/EconomicsNAO"/>
    <hyperlink ref="N57" r:id="rId28" display="https://vk.com/openbudsk"/>
    <hyperlink ref="L62" r:id="rId29" display="https://twitter.com/RtMinfin"/>
    <hyperlink ref="M68" r:id="rId30" display="https://www.facebook.com/orenminfin/"/>
    <hyperlink ref="N88" r:id="rId31" display="https://vk.com/id300048909"/>
    <hyperlink ref="N91" r:id="rId32" display="https://vk.com/club96260486"/>
    <hyperlink ref="N40" r:id="rId33" display="https://vk.com/economicsnao"/>
    <hyperlink ref="M11" r:id="rId34" display="https://www.facebook.com/beldepfinru"/>
    <hyperlink ref="N17" r:id="rId35" display="https://vk.com/depfin44"/>
    <hyperlink ref="L26" r:id="rId36" display="https://twitter.com/Minfin71?ref_src=twsrc^tfw"/>
    <hyperlink ref="L31" r:id="rId37" display="https://twitter.com/minfinrk"/>
    <hyperlink ref="N47" r:id="rId38" display="https://vk.com/public122466826"/>
    <hyperlink ref="L47" r:id="rId39" display="https://twitter.com/Fin_34"/>
    <hyperlink ref="N62" r:id="rId40" display="https://vk.com/id354519452"/>
    <hyperlink ref="N79" r:id="rId41" display="https://vk.com/yamalfin"/>
    <hyperlink ref="L78" r:id="rId42" display="https://twitter.com/Depfin_HMAO86"/>
    <hyperlink ref="L39" r:id="rId43" display="https://twitter.com/fincomspb"/>
    <hyperlink ref="M40" r:id="rId44" display="https://www.facebook.com/economicsnao"/>
    <hyperlink ref="L48" r:id="rId45" display="https://twitter.com/minfinro"/>
    <hyperlink ref="L82" r:id="rId46" display="https://twitter.com/minfin_bur"/>
    <hyperlink ref="L91" r:id="rId47" display="https://twitter.com/minfinomsk55"/>
    <hyperlink ref="L102" r:id="rId48" display="https://twitter.com/account/suspended"/>
    <hyperlink ref="L42" r:id="rId49" display="https://twitter.com/minfin01_maykop"/>
    <hyperlink ref="N42" r:id="rId50" display="https://vk.com/id371118903"/>
    <hyperlink ref="M56" r:id="rId51" display="https://www.facebook.com/usmanrass?fref=ts"/>
    <hyperlink ref="L24" r:id="rId52" display="https://twitter.com/finance_tambobl"/>
    <hyperlink ref="M24" r:id="rId53" display="https://www.facebook.com/profile.php?id=100004698137065"/>
    <hyperlink ref="L52" r:id="rId54" display="https://twitter.com/minfin_ri"/>
    <hyperlink ref="L44" r:id="rId55" display="https://twitter.com/MinfinCrimea16"/>
    <hyperlink ref="M44" r:id="rId56" display="https://www.facebook.com/minfinancerk"/>
    <hyperlink ref="M30" r:id="rId57" display="https://www.facebook.com/minfinkarelia"/>
    <hyperlink ref="M65" r:id="rId58" display="https://www.facebook.com/mfin.permkrai.ru/"/>
    <hyperlink ref="N14" r:id="rId59" display="https://vk.com/dfbpvo"/>
    <hyperlink ref="N100" r:id="rId60" display="https://vk.com/budget65"/>
    <hyperlink ref="M87" r:id="rId61" display="https://www.facebook.com/krasfin/"/>
    <hyperlink ref="N16" r:id="rId62" display="https://vk.com/public128675525"/>
    <hyperlink ref="L16" r:id="rId63" display="https://twitter.com/MinfinKO"/>
    <hyperlink ref="M37" r:id="rId64" display="https://www.facebook.com/profile.php?id=100013336567425&amp;fref=ts"/>
    <hyperlink ref="P83" r:id="rId65" display="http://budget17.ru/# (не актуализируется)"/>
    <hyperlink ref="P92" r:id="rId66" display="http://open.findep.org/ - не загружается"/>
    <hyperlink ref="P67" r:id="rId67" display="http://mf.nnov.ru:8025/ "/>
    <hyperlink ref="P51" r:id="rId68" display="http://portal.minfinrd.ru/Menu/Page/1 не загружается"/>
    <hyperlink ref="O49" r:id="rId69" display="http://sevastopol.gov.ru/"/>
    <hyperlink ref="P17" r:id="rId70" display="http://nb44.ru/ (не актуализируется с 2014 г.)"/>
    <hyperlink ref="O21" r:id="rId71" display="http://orel-region.ru/index.php?head=20&amp;part=25"/>
    <hyperlink ref="O22" r:id="rId72" display="http://minfin.ryazangov.ru/"/>
    <hyperlink ref="O25" r:id="rId73" display="http://www.tverfin.ru/"/>
    <hyperlink ref="O30" r:id="rId74" display="http://minfin.karelia.ru/"/>
    <hyperlink ref="O39" r:id="rId75" display="http://www.fincom.spb.ru/cf/main.htm"/>
    <hyperlink ref="O45" r:id="rId76" display="http://www.minfinkubani.ru/"/>
    <hyperlink ref="P45" r:id="rId77" display="http://бюджеткубани.рф/"/>
    <hyperlink ref="O46" r:id="rId78" display="https://minfin.astrobl.ru/node"/>
    <hyperlink ref="O47" r:id="rId79" display="http://volgafin.volganet.ru/"/>
    <hyperlink ref="P47" r:id="rId80" display="http://www.minfin34.ru/"/>
    <hyperlink ref="O48" r:id="rId81" display="http://www.minfin.donland.ru/"/>
    <hyperlink ref="P48" r:id="rId82" display="http://minfin.donland.ru:8088/"/>
    <hyperlink ref="P49" r:id="rId83" display="http://www.ob.sev.gov.ru/"/>
    <hyperlink ref="O56" r:id="rId84" display="http://www.minfinchr.ru/"/>
    <hyperlink ref="O62" r:id="rId85" display="http://minfin.tatarstan.ru/"/>
    <hyperlink ref="O63" r:id="rId86" display="http://www.mfur.ru/"/>
    <hyperlink ref="O70" r:id="rId87" display="http://minfin-samara.ru/"/>
    <hyperlink ref="O77" r:id="rId88" display="http://www.minfin74.ru/"/>
    <hyperlink ref="O78" r:id="rId89" display="http://www.depfin.admhmao.ru/"/>
    <hyperlink ref="O81" r:id="rId90" display="http://www.minfin-altai.ru/"/>
    <hyperlink ref="O82" r:id="rId91" display="http://minfinrb.ru/"/>
    <hyperlink ref="O87" r:id="rId92" display="http://minfin.krskstate.ru/"/>
    <hyperlink ref="O90" r:id="rId93" display="http://www.mfnso.nso.ru/"/>
    <hyperlink ref="O91" r:id="rId94" display="http://mf.omskportal.ru/"/>
    <hyperlink ref="O97" r:id="rId95" display="https://minfin.khabkrai.ru/portal/Menu/Page/1"/>
    <hyperlink ref="O86" r:id="rId96" display="http://минфин.забайкальскийкрай.рф/"/>
    <hyperlink ref="O102" r:id="rId97" display="http://чукотка.рф/power/administrative_setting/Dep_fin_ecom/"/>
  </hyperlinks>
  <printOptions/>
  <pageMargins left="0.5118110236220472" right="0.5118110236220472" top="0.5511811023622047" bottom="0.5511811023622047" header="0.31496062992125984" footer="0.31496062992125984"/>
  <pageSetup fitToHeight="3" fitToWidth="1" horizontalDpi="600" verticalDpi="600" orientation="landscape" paperSize="9" scale="59" r:id="rId98"/>
  <headerFooter>
    <oddFooter>&amp;C&amp;"Times New Roman,обычный"&amp;8&amp;P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124"/>
  <sheetViews>
    <sheetView zoomScalePageLayoutView="0" workbookViewId="0" topLeftCell="A1">
      <pane xSplit="1" ySplit="19" topLeftCell="K20" activePane="bottomRight" state="frozen"/>
      <selection pane="topLeft" activeCell="A15" sqref="A15"/>
      <selection pane="topRight" activeCell="A15" sqref="A15"/>
      <selection pane="bottomLeft" activeCell="A20" sqref="A20"/>
      <selection pane="bottomRight" activeCell="U112" sqref="U112"/>
    </sheetView>
  </sheetViews>
  <sheetFormatPr defaultColWidth="17.140625" defaultRowHeight="14.25" customHeight="1"/>
  <cols>
    <col min="1" max="1" width="31.8515625" style="10" customWidth="1"/>
    <col min="2" max="2" width="47.7109375" style="10" customWidth="1"/>
    <col min="3" max="6" width="6.7109375" style="10" customWidth="1"/>
    <col min="7" max="7" width="13.57421875" style="10" customWidth="1"/>
    <col min="8" max="10" width="10.7109375" style="10" customWidth="1"/>
    <col min="11" max="11" width="12.421875" style="10" customWidth="1"/>
    <col min="12" max="12" width="12.00390625" style="22" customWidth="1"/>
    <col min="13" max="13" width="11.421875" style="22" customWidth="1"/>
    <col min="14" max="14" width="11.57421875" style="10" customWidth="1"/>
    <col min="15" max="15" width="10.28125" style="10" customWidth="1"/>
    <col min="16" max="16" width="9.7109375" style="10" customWidth="1"/>
    <col min="17" max="17" width="10.57421875" style="10" customWidth="1"/>
    <col min="18" max="18" width="8.7109375" style="10" customWidth="1"/>
    <col min="19" max="19" width="11.421875" style="10" customWidth="1"/>
    <col min="20" max="20" width="14.57421875" style="10" customWidth="1"/>
    <col min="21" max="21" width="20.7109375" style="12" customWidth="1"/>
    <col min="22" max="253" width="9.140625" style="12" customWidth="1"/>
    <col min="254" max="16384" width="17.140625" style="12" customWidth="1"/>
  </cols>
  <sheetData>
    <row r="1" spans="1:21" s="1" customFormat="1" ht="27.75" customHeight="1">
      <c r="A1" s="198" t="s">
        <v>678</v>
      </c>
      <c r="B1" s="198"/>
      <c r="C1" s="198"/>
      <c r="D1" s="198"/>
      <c r="E1" s="198"/>
      <c r="F1" s="198"/>
      <c r="G1" s="198"/>
      <c r="H1" s="198"/>
      <c r="I1" s="198"/>
      <c r="J1" s="198"/>
      <c r="K1" s="198"/>
      <c r="L1" s="198"/>
      <c r="M1" s="198"/>
      <c r="N1" s="198"/>
      <c r="O1" s="198"/>
      <c r="P1" s="198"/>
      <c r="Q1" s="198"/>
      <c r="R1" s="198"/>
      <c r="S1" s="198"/>
      <c r="T1" s="198"/>
      <c r="U1" s="199"/>
    </row>
    <row r="2" spans="1:21" s="1" customFormat="1" ht="15.75" customHeight="1">
      <c r="A2" s="217" t="s">
        <v>886</v>
      </c>
      <c r="B2" s="217"/>
      <c r="C2" s="217"/>
      <c r="D2" s="217"/>
      <c r="E2" s="217"/>
      <c r="F2" s="217"/>
      <c r="G2" s="217"/>
      <c r="H2" s="217"/>
      <c r="I2" s="217"/>
      <c r="J2" s="217"/>
      <c r="K2" s="217"/>
      <c r="L2" s="217"/>
      <c r="M2" s="217"/>
      <c r="N2" s="217"/>
      <c r="O2" s="217"/>
      <c r="P2" s="217"/>
      <c r="Q2" s="217"/>
      <c r="R2" s="217"/>
      <c r="S2" s="217"/>
      <c r="T2" s="217"/>
      <c r="U2" s="245"/>
    </row>
    <row r="3" spans="1:21" s="1" customFormat="1" ht="15" customHeight="1" hidden="1">
      <c r="A3" s="227" t="s">
        <v>279</v>
      </c>
      <c r="B3" s="228"/>
      <c r="C3" s="228"/>
      <c r="D3" s="228"/>
      <c r="E3" s="228"/>
      <c r="F3" s="228"/>
      <c r="G3" s="228"/>
      <c r="H3" s="228"/>
      <c r="I3" s="228"/>
      <c r="J3" s="228"/>
      <c r="K3" s="228"/>
      <c r="L3" s="228"/>
      <c r="M3" s="228"/>
      <c r="N3" s="228"/>
      <c r="O3" s="228"/>
      <c r="P3" s="228"/>
      <c r="Q3" s="228"/>
      <c r="R3" s="228"/>
      <c r="S3" s="228"/>
      <c r="T3" s="228"/>
      <c r="U3" s="228"/>
    </row>
    <row r="4" spans="1:21" s="1" customFormat="1" ht="15" customHeight="1" hidden="1">
      <c r="A4" s="240" t="s">
        <v>266</v>
      </c>
      <c r="B4" s="241"/>
      <c r="C4" s="241"/>
      <c r="D4" s="241"/>
      <c r="E4" s="241"/>
      <c r="F4" s="241"/>
      <c r="G4" s="241"/>
      <c r="H4" s="241"/>
      <c r="I4" s="241"/>
      <c r="J4" s="241"/>
      <c r="K4" s="241"/>
      <c r="L4" s="241"/>
      <c r="M4" s="241"/>
      <c r="N4" s="241"/>
      <c r="O4" s="241"/>
      <c r="P4" s="241"/>
      <c r="Q4" s="241"/>
      <c r="R4" s="241"/>
      <c r="S4" s="241"/>
      <c r="T4" s="241"/>
      <c r="U4" s="241"/>
    </row>
    <row r="5" spans="1:21" s="1" customFormat="1" ht="39" customHeight="1" hidden="1">
      <c r="A5" s="218" t="s">
        <v>267</v>
      </c>
      <c r="B5" s="239"/>
      <c r="C5" s="239"/>
      <c r="D5" s="239"/>
      <c r="E5" s="239"/>
      <c r="F5" s="239"/>
      <c r="G5" s="239"/>
      <c r="H5" s="239"/>
      <c r="I5" s="239"/>
      <c r="J5" s="239"/>
      <c r="K5" s="239"/>
      <c r="L5" s="239"/>
      <c r="M5" s="239"/>
      <c r="N5" s="239"/>
      <c r="O5" s="239"/>
      <c r="P5" s="239"/>
      <c r="Q5" s="239"/>
      <c r="R5" s="239"/>
      <c r="S5" s="239"/>
      <c r="T5" s="239"/>
      <c r="U5" s="239"/>
    </row>
    <row r="6" spans="1:21" s="1" customFormat="1" ht="15" customHeight="1" hidden="1">
      <c r="A6" s="218" t="s">
        <v>268</v>
      </c>
      <c r="B6" s="239"/>
      <c r="C6" s="239"/>
      <c r="D6" s="239"/>
      <c r="E6" s="239"/>
      <c r="F6" s="239"/>
      <c r="G6" s="239"/>
      <c r="H6" s="239"/>
      <c r="I6" s="239"/>
      <c r="J6" s="239"/>
      <c r="K6" s="239"/>
      <c r="L6" s="239"/>
      <c r="M6" s="239"/>
      <c r="N6" s="239"/>
      <c r="O6" s="239"/>
      <c r="P6" s="239"/>
      <c r="Q6" s="239"/>
      <c r="R6" s="239"/>
      <c r="S6" s="239"/>
      <c r="T6" s="239"/>
      <c r="U6" s="239"/>
    </row>
    <row r="7" spans="1:21" s="1" customFormat="1" ht="25.5" customHeight="1" hidden="1">
      <c r="A7" s="218" t="s">
        <v>269</v>
      </c>
      <c r="B7" s="239"/>
      <c r="C7" s="239"/>
      <c r="D7" s="239"/>
      <c r="E7" s="239"/>
      <c r="F7" s="239"/>
      <c r="G7" s="239"/>
      <c r="H7" s="239"/>
      <c r="I7" s="239"/>
      <c r="J7" s="239"/>
      <c r="K7" s="239"/>
      <c r="L7" s="239"/>
      <c r="M7" s="239"/>
      <c r="N7" s="239"/>
      <c r="O7" s="239"/>
      <c r="P7" s="239"/>
      <c r="Q7" s="239"/>
      <c r="R7" s="239"/>
      <c r="S7" s="239"/>
      <c r="T7" s="239"/>
      <c r="U7" s="239"/>
    </row>
    <row r="8" spans="1:21" s="1" customFormat="1" ht="27.75" customHeight="1" hidden="1">
      <c r="A8" s="218" t="s">
        <v>270</v>
      </c>
      <c r="B8" s="239"/>
      <c r="C8" s="239"/>
      <c r="D8" s="239"/>
      <c r="E8" s="239"/>
      <c r="F8" s="239"/>
      <c r="G8" s="239"/>
      <c r="H8" s="239"/>
      <c r="I8" s="239"/>
      <c r="J8" s="239"/>
      <c r="K8" s="239"/>
      <c r="L8" s="239"/>
      <c r="M8" s="239"/>
      <c r="N8" s="239"/>
      <c r="O8" s="239"/>
      <c r="P8" s="239"/>
      <c r="Q8" s="239"/>
      <c r="R8" s="239"/>
      <c r="S8" s="239"/>
      <c r="T8" s="239"/>
      <c r="U8" s="239"/>
    </row>
    <row r="9" spans="1:21" s="1" customFormat="1" ht="15" customHeight="1" hidden="1">
      <c r="A9" s="218" t="s">
        <v>271</v>
      </c>
      <c r="B9" s="239"/>
      <c r="C9" s="239"/>
      <c r="D9" s="239"/>
      <c r="E9" s="239"/>
      <c r="F9" s="239"/>
      <c r="G9" s="239"/>
      <c r="H9" s="239"/>
      <c r="I9" s="239"/>
      <c r="J9" s="239"/>
      <c r="K9" s="239"/>
      <c r="L9" s="239"/>
      <c r="M9" s="239"/>
      <c r="N9" s="239"/>
      <c r="O9" s="239"/>
      <c r="P9" s="239"/>
      <c r="Q9" s="239"/>
      <c r="R9" s="239"/>
      <c r="S9" s="239"/>
      <c r="T9" s="239"/>
      <c r="U9" s="239"/>
    </row>
    <row r="10" spans="1:21" s="1" customFormat="1" ht="15" customHeight="1" hidden="1">
      <c r="A10" s="218" t="s">
        <v>272</v>
      </c>
      <c r="B10" s="239"/>
      <c r="C10" s="239"/>
      <c r="D10" s="239"/>
      <c r="E10" s="239"/>
      <c r="F10" s="239"/>
      <c r="G10" s="239"/>
      <c r="H10" s="239"/>
      <c r="I10" s="239"/>
      <c r="J10" s="239"/>
      <c r="K10" s="239"/>
      <c r="L10" s="239"/>
      <c r="M10" s="239"/>
      <c r="N10" s="239"/>
      <c r="O10" s="239"/>
      <c r="P10" s="239"/>
      <c r="Q10" s="239"/>
      <c r="R10" s="239"/>
      <c r="S10" s="239"/>
      <c r="T10" s="239"/>
      <c r="U10" s="239"/>
    </row>
    <row r="11" spans="1:21" s="1" customFormat="1" ht="15" customHeight="1" hidden="1">
      <c r="A11" s="218" t="s">
        <v>549</v>
      </c>
      <c r="B11" s="239"/>
      <c r="C11" s="239"/>
      <c r="D11" s="239"/>
      <c r="E11" s="239"/>
      <c r="F11" s="239"/>
      <c r="G11" s="239"/>
      <c r="H11" s="239"/>
      <c r="I11" s="239"/>
      <c r="J11" s="239"/>
      <c r="K11" s="239"/>
      <c r="L11" s="239"/>
      <c r="M11" s="239"/>
      <c r="N11" s="239"/>
      <c r="O11" s="239"/>
      <c r="P11" s="239"/>
      <c r="Q11" s="239"/>
      <c r="R11" s="239"/>
      <c r="S11" s="239"/>
      <c r="T11" s="239"/>
      <c r="U11" s="239"/>
    </row>
    <row r="12" spans="1:21" s="1" customFormat="1" ht="15" customHeight="1" hidden="1">
      <c r="A12" s="240" t="s">
        <v>550</v>
      </c>
      <c r="B12" s="241"/>
      <c r="C12" s="241"/>
      <c r="D12" s="241"/>
      <c r="E12" s="241"/>
      <c r="F12" s="241"/>
      <c r="G12" s="241"/>
      <c r="H12" s="241"/>
      <c r="I12" s="241"/>
      <c r="J12" s="241"/>
      <c r="K12" s="241"/>
      <c r="L12" s="241"/>
      <c r="M12" s="241"/>
      <c r="N12" s="241"/>
      <c r="O12" s="241"/>
      <c r="P12" s="241"/>
      <c r="Q12" s="241"/>
      <c r="R12" s="241"/>
      <c r="S12" s="241"/>
      <c r="T12" s="241"/>
      <c r="U12" s="241"/>
    </row>
    <row r="13" spans="1:21" s="1" customFormat="1" ht="29.25" customHeight="1" hidden="1">
      <c r="A13" s="218" t="s">
        <v>684</v>
      </c>
      <c r="B13" s="239"/>
      <c r="C13" s="239"/>
      <c r="D13" s="239"/>
      <c r="E13" s="239"/>
      <c r="F13" s="239"/>
      <c r="G13" s="239"/>
      <c r="H13" s="239"/>
      <c r="I13" s="239"/>
      <c r="J13" s="239"/>
      <c r="K13" s="239"/>
      <c r="L13" s="239"/>
      <c r="M13" s="239"/>
      <c r="N13" s="239"/>
      <c r="O13" s="239"/>
      <c r="P13" s="239"/>
      <c r="Q13" s="239"/>
      <c r="R13" s="239"/>
      <c r="S13" s="239"/>
      <c r="T13" s="239"/>
      <c r="U13" s="239"/>
    </row>
    <row r="14" spans="1:21" ht="50.25" customHeight="1">
      <c r="A14" s="204" t="s">
        <v>94</v>
      </c>
      <c r="B14" s="147" t="s">
        <v>679</v>
      </c>
      <c r="C14" s="231" t="s">
        <v>682</v>
      </c>
      <c r="D14" s="232"/>
      <c r="E14" s="246"/>
      <c r="F14" s="233"/>
      <c r="G14" s="224" t="s">
        <v>585</v>
      </c>
      <c r="H14" s="235" t="s">
        <v>311</v>
      </c>
      <c r="I14" s="236"/>
      <c r="J14" s="237"/>
      <c r="K14" s="224" t="s">
        <v>315</v>
      </c>
      <c r="L14" s="224" t="s">
        <v>689</v>
      </c>
      <c r="M14" s="224" t="s">
        <v>586</v>
      </c>
      <c r="N14" s="224" t="s">
        <v>587</v>
      </c>
      <c r="O14" s="242" t="s">
        <v>316</v>
      </c>
      <c r="P14" s="194"/>
      <c r="Q14" s="194"/>
      <c r="R14" s="194"/>
      <c r="S14" s="195"/>
      <c r="T14" s="224" t="s">
        <v>608</v>
      </c>
      <c r="U14" s="204" t="s">
        <v>91</v>
      </c>
    </row>
    <row r="15" spans="1:21" ht="15.75" customHeight="1">
      <c r="A15" s="205"/>
      <c r="B15" s="34" t="s">
        <v>321</v>
      </c>
      <c r="C15" s="204" t="s">
        <v>96</v>
      </c>
      <c r="D15" s="204" t="s">
        <v>883</v>
      </c>
      <c r="E15" s="204" t="s">
        <v>884</v>
      </c>
      <c r="F15" s="225" t="s">
        <v>95</v>
      </c>
      <c r="G15" s="234"/>
      <c r="H15" s="243" t="s">
        <v>312</v>
      </c>
      <c r="I15" s="223" t="s">
        <v>313</v>
      </c>
      <c r="J15" s="224" t="s">
        <v>314</v>
      </c>
      <c r="K15" s="234"/>
      <c r="L15" s="234"/>
      <c r="M15" s="234"/>
      <c r="N15" s="234"/>
      <c r="O15" s="204" t="s">
        <v>490</v>
      </c>
      <c r="P15" s="204" t="s">
        <v>217</v>
      </c>
      <c r="Q15" s="204" t="s">
        <v>317</v>
      </c>
      <c r="R15" s="204" t="s">
        <v>318</v>
      </c>
      <c r="S15" s="204" t="s">
        <v>319</v>
      </c>
      <c r="T15" s="234"/>
      <c r="U15" s="238"/>
    </row>
    <row r="16" spans="1:21" ht="25.5" customHeight="1">
      <c r="A16" s="205"/>
      <c r="B16" s="34" t="s">
        <v>511</v>
      </c>
      <c r="C16" s="221"/>
      <c r="D16" s="221"/>
      <c r="E16" s="221"/>
      <c r="F16" s="226"/>
      <c r="G16" s="234"/>
      <c r="H16" s="244"/>
      <c r="I16" s="247"/>
      <c r="J16" s="234"/>
      <c r="K16" s="234"/>
      <c r="L16" s="234"/>
      <c r="M16" s="234"/>
      <c r="N16" s="234"/>
      <c r="O16" s="221"/>
      <c r="P16" s="221"/>
      <c r="Q16" s="221"/>
      <c r="R16" s="221"/>
      <c r="S16" s="221"/>
      <c r="T16" s="234"/>
      <c r="U16" s="238"/>
    </row>
    <row r="17" spans="1:21" ht="15.75" customHeight="1">
      <c r="A17" s="205"/>
      <c r="B17" s="34" t="s">
        <v>496</v>
      </c>
      <c r="C17" s="221"/>
      <c r="D17" s="221"/>
      <c r="E17" s="221"/>
      <c r="F17" s="226"/>
      <c r="G17" s="234"/>
      <c r="H17" s="244"/>
      <c r="I17" s="247"/>
      <c r="J17" s="234"/>
      <c r="K17" s="234"/>
      <c r="L17" s="234"/>
      <c r="M17" s="234"/>
      <c r="N17" s="234"/>
      <c r="O17" s="221"/>
      <c r="P17" s="221"/>
      <c r="Q17" s="221"/>
      <c r="R17" s="221"/>
      <c r="S17" s="221"/>
      <c r="T17" s="234"/>
      <c r="U17" s="238"/>
    </row>
    <row r="18" spans="1:21" s="99" customFormat="1" ht="29.25" customHeight="1">
      <c r="A18" s="205"/>
      <c r="B18" s="34" t="s">
        <v>598</v>
      </c>
      <c r="C18" s="221"/>
      <c r="D18" s="221"/>
      <c r="E18" s="221"/>
      <c r="F18" s="226"/>
      <c r="G18" s="234"/>
      <c r="H18" s="244"/>
      <c r="I18" s="247"/>
      <c r="J18" s="234"/>
      <c r="K18" s="234"/>
      <c r="L18" s="234"/>
      <c r="M18" s="234"/>
      <c r="N18" s="234"/>
      <c r="O18" s="221"/>
      <c r="P18" s="221"/>
      <c r="Q18" s="221"/>
      <c r="R18" s="221"/>
      <c r="S18" s="221"/>
      <c r="T18" s="234"/>
      <c r="U18" s="238"/>
    </row>
    <row r="19" spans="1:21" ht="15" customHeight="1">
      <c r="A19" s="205"/>
      <c r="B19" s="34" t="s">
        <v>924</v>
      </c>
      <c r="C19" s="221"/>
      <c r="D19" s="221"/>
      <c r="E19" s="221"/>
      <c r="F19" s="226"/>
      <c r="G19" s="234"/>
      <c r="H19" s="244"/>
      <c r="I19" s="247"/>
      <c r="J19" s="234"/>
      <c r="K19" s="234"/>
      <c r="L19" s="234"/>
      <c r="M19" s="234"/>
      <c r="N19" s="234"/>
      <c r="O19" s="221"/>
      <c r="P19" s="221"/>
      <c r="Q19" s="221"/>
      <c r="R19" s="221"/>
      <c r="S19" s="221"/>
      <c r="T19" s="234"/>
      <c r="U19" s="238"/>
    </row>
    <row r="20" spans="1:21" s="8" customFormat="1" ht="15" customHeight="1">
      <c r="A20" s="70" t="s">
        <v>0</v>
      </c>
      <c r="B20" s="37"/>
      <c r="C20" s="37"/>
      <c r="D20" s="37"/>
      <c r="E20" s="37"/>
      <c r="F20" s="37"/>
      <c r="G20" s="37"/>
      <c r="H20" s="37"/>
      <c r="I20" s="37"/>
      <c r="J20" s="37"/>
      <c r="K20" s="37"/>
      <c r="L20" s="37"/>
      <c r="M20" s="37"/>
      <c r="N20" s="37"/>
      <c r="O20" s="37"/>
      <c r="P20" s="37"/>
      <c r="Q20" s="37"/>
      <c r="R20" s="37"/>
      <c r="S20" s="37"/>
      <c r="T20" s="37"/>
      <c r="U20" s="72"/>
    </row>
    <row r="21" spans="1:21" s="20" customFormat="1" ht="15" customHeight="1">
      <c r="A21" s="73" t="s">
        <v>1</v>
      </c>
      <c r="B21" s="108" t="s">
        <v>598</v>
      </c>
      <c r="C21" s="131">
        <f aca="true" t="shared" si="0" ref="C21:C38">IF(B21=$B$15,2,0)</f>
        <v>0</v>
      </c>
      <c r="D21" s="131"/>
      <c r="E21" s="131"/>
      <c r="F21" s="105">
        <f>C21*(1-D21)*(1-E21)</f>
        <v>0</v>
      </c>
      <c r="G21" s="131" t="s">
        <v>553</v>
      </c>
      <c r="H21" s="131" t="s">
        <v>553</v>
      </c>
      <c r="I21" s="131" t="s">
        <v>553</v>
      </c>
      <c r="J21" s="131" t="s">
        <v>613</v>
      </c>
      <c r="K21" s="131" t="s">
        <v>553</v>
      </c>
      <c r="L21" s="131">
        <v>1</v>
      </c>
      <c r="M21" s="131" t="s">
        <v>690</v>
      </c>
      <c r="N21" s="131" t="s">
        <v>553</v>
      </c>
      <c r="O21" s="131" t="s">
        <v>553</v>
      </c>
      <c r="P21" s="131" t="s">
        <v>553</v>
      </c>
      <c r="Q21" s="131" t="s">
        <v>553</v>
      </c>
      <c r="R21" s="131" t="s">
        <v>553</v>
      </c>
      <c r="S21" s="131" t="s">
        <v>553</v>
      </c>
      <c r="T21" s="108" t="s">
        <v>922</v>
      </c>
      <c r="U21" s="143" t="s">
        <v>114</v>
      </c>
    </row>
    <row r="22" spans="1:21" ht="15" customHeight="1">
      <c r="A22" s="73" t="s">
        <v>2</v>
      </c>
      <c r="B22" s="77" t="s">
        <v>496</v>
      </c>
      <c r="C22" s="131">
        <f t="shared" si="0"/>
        <v>0</v>
      </c>
      <c r="D22" s="131"/>
      <c r="E22" s="131"/>
      <c r="F22" s="105">
        <f aca="true" t="shared" si="1" ref="F22:F87">C22*(1-D22)*(1-E22)</f>
        <v>0</v>
      </c>
      <c r="G22" s="114" t="str">
        <f>IF(AND(H22="Да",I22="Да",J22="Да"),"Да","Нет")</f>
        <v>Нет</v>
      </c>
      <c r="H22" s="114" t="s">
        <v>557</v>
      </c>
      <c r="I22" s="114" t="s">
        <v>553</v>
      </c>
      <c r="J22" s="114" t="s">
        <v>557</v>
      </c>
      <c r="K22" s="131" t="s">
        <v>573</v>
      </c>
      <c r="L22" s="114" t="s">
        <v>573</v>
      </c>
      <c r="M22" s="114"/>
      <c r="N22" s="114"/>
      <c r="O22" s="114"/>
      <c r="P22" s="114"/>
      <c r="Q22" s="114"/>
      <c r="R22" s="114"/>
      <c r="S22" s="114"/>
      <c r="T22" s="113"/>
      <c r="U22" s="141" t="s">
        <v>489</v>
      </c>
    </row>
    <row r="23" spans="1:21" s="8" customFormat="1" ht="15" customHeight="1">
      <c r="A23" s="73" t="s">
        <v>3</v>
      </c>
      <c r="B23" s="108" t="s">
        <v>321</v>
      </c>
      <c r="C23" s="131">
        <f t="shared" si="0"/>
        <v>2</v>
      </c>
      <c r="D23" s="131"/>
      <c r="E23" s="131"/>
      <c r="F23" s="105">
        <f t="shared" si="1"/>
        <v>2</v>
      </c>
      <c r="G23" s="131" t="str">
        <f>IF(AND(H23="Да",I23="Да",J23="Да"),"Да","Нет")</f>
        <v>Да</v>
      </c>
      <c r="H23" s="131" t="s">
        <v>553</v>
      </c>
      <c r="I23" s="131" t="s">
        <v>553</v>
      </c>
      <c r="J23" s="131" t="s">
        <v>553</v>
      </c>
      <c r="K23" s="131" t="s">
        <v>553</v>
      </c>
      <c r="L23" s="131">
        <v>2</v>
      </c>
      <c r="M23" s="131" t="s">
        <v>690</v>
      </c>
      <c r="N23" s="131" t="s">
        <v>553</v>
      </c>
      <c r="O23" s="131" t="s">
        <v>923</v>
      </c>
      <c r="P23" s="131" t="s">
        <v>553</v>
      </c>
      <c r="Q23" s="131" t="s">
        <v>553</v>
      </c>
      <c r="R23" s="131" t="s">
        <v>553</v>
      </c>
      <c r="S23" s="131" t="s">
        <v>553</v>
      </c>
      <c r="T23" s="108"/>
      <c r="U23" s="145" t="s">
        <v>115</v>
      </c>
    </row>
    <row r="24" spans="1:21" s="6" customFormat="1" ht="15" customHeight="1">
      <c r="A24" s="73" t="s">
        <v>4</v>
      </c>
      <c r="B24" s="113" t="s">
        <v>321</v>
      </c>
      <c r="C24" s="131">
        <f t="shared" si="0"/>
        <v>2</v>
      </c>
      <c r="D24" s="131"/>
      <c r="E24" s="131"/>
      <c r="F24" s="105">
        <f t="shared" si="1"/>
        <v>2</v>
      </c>
      <c r="G24" s="114" t="s">
        <v>553</v>
      </c>
      <c r="H24" s="114" t="s">
        <v>553</v>
      </c>
      <c r="I24" s="114" t="s">
        <v>553</v>
      </c>
      <c r="J24" s="114" t="s">
        <v>553</v>
      </c>
      <c r="K24" s="114" t="s">
        <v>553</v>
      </c>
      <c r="L24" s="114">
        <v>1</v>
      </c>
      <c r="M24" s="113" t="s">
        <v>811</v>
      </c>
      <c r="N24" s="114" t="s">
        <v>553</v>
      </c>
      <c r="O24" s="131" t="s">
        <v>923</v>
      </c>
      <c r="P24" s="114" t="s">
        <v>553</v>
      </c>
      <c r="Q24" s="114" t="s">
        <v>553</v>
      </c>
      <c r="R24" s="114" t="s">
        <v>553</v>
      </c>
      <c r="S24" s="114" t="s">
        <v>553</v>
      </c>
      <c r="T24" s="113"/>
      <c r="U24" s="141" t="s">
        <v>116</v>
      </c>
    </row>
    <row r="25" spans="1:21" s="7" customFormat="1" ht="15" customHeight="1">
      <c r="A25" s="73" t="s">
        <v>5</v>
      </c>
      <c r="B25" s="113" t="s">
        <v>321</v>
      </c>
      <c r="C25" s="131">
        <f t="shared" si="0"/>
        <v>2</v>
      </c>
      <c r="D25" s="131">
        <v>0.5</v>
      </c>
      <c r="E25" s="131"/>
      <c r="F25" s="105">
        <f t="shared" si="1"/>
        <v>1</v>
      </c>
      <c r="G25" s="114" t="s">
        <v>553</v>
      </c>
      <c r="H25" s="114" t="s">
        <v>621</v>
      </c>
      <c r="I25" s="114" t="s">
        <v>553</v>
      </c>
      <c r="J25" s="113" t="s">
        <v>951</v>
      </c>
      <c r="K25" s="114" t="s">
        <v>621</v>
      </c>
      <c r="L25" s="114">
        <v>1</v>
      </c>
      <c r="M25" s="114" t="s">
        <v>690</v>
      </c>
      <c r="N25" s="114" t="s">
        <v>553</v>
      </c>
      <c r="O25" s="131" t="s">
        <v>923</v>
      </c>
      <c r="P25" s="114" t="s">
        <v>553</v>
      </c>
      <c r="Q25" s="114" t="s">
        <v>553</v>
      </c>
      <c r="R25" s="114" t="s">
        <v>553</v>
      </c>
      <c r="S25" s="114" t="s">
        <v>553</v>
      </c>
      <c r="T25" s="113" t="s">
        <v>954</v>
      </c>
      <c r="U25" s="141" t="s">
        <v>599</v>
      </c>
    </row>
    <row r="26" spans="1:21" ht="15" customHeight="1">
      <c r="A26" s="73" t="s">
        <v>6</v>
      </c>
      <c r="B26" s="76" t="s">
        <v>321</v>
      </c>
      <c r="C26" s="131">
        <f t="shared" si="0"/>
        <v>2</v>
      </c>
      <c r="D26" s="131"/>
      <c r="E26" s="131"/>
      <c r="F26" s="105">
        <f t="shared" si="1"/>
        <v>2</v>
      </c>
      <c r="G26" s="114" t="str">
        <f aca="true" t="shared" si="2" ref="G26:G38">IF(AND(H26="Да",I26="Да",J26="Да"),"Да","Нет")</f>
        <v>Нет</v>
      </c>
      <c r="H26" s="113" t="s">
        <v>600</v>
      </c>
      <c r="I26" s="114" t="s">
        <v>553</v>
      </c>
      <c r="J26" s="114" t="s">
        <v>553</v>
      </c>
      <c r="K26" s="114" t="s">
        <v>553</v>
      </c>
      <c r="L26" s="114">
        <v>1</v>
      </c>
      <c r="M26" s="113" t="s">
        <v>811</v>
      </c>
      <c r="N26" s="114" t="s">
        <v>553</v>
      </c>
      <c r="O26" s="114" t="s">
        <v>553</v>
      </c>
      <c r="P26" s="114" t="s">
        <v>553</v>
      </c>
      <c r="Q26" s="114" t="s">
        <v>553</v>
      </c>
      <c r="R26" s="114" t="s">
        <v>553</v>
      </c>
      <c r="S26" s="114" t="s">
        <v>553</v>
      </c>
      <c r="T26" s="113"/>
      <c r="U26" s="141" t="s">
        <v>117</v>
      </c>
    </row>
    <row r="27" spans="1:21" s="6" customFormat="1" ht="15" customHeight="1">
      <c r="A27" s="73" t="s">
        <v>7</v>
      </c>
      <c r="B27" s="108" t="s">
        <v>598</v>
      </c>
      <c r="C27" s="131">
        <f t="shared" si="0"/>
        <v>0</v>
      </c>
      <c r="D27" s="131"/>
      <c r="E27" s="131"/>
      <c r="F27" s="105">
        <f t="shared" si="1"/>
        <v>0</v>
      </c>
      <c r="G27" s="131" t="str">
        <f t="shared" si="2"/>
        <v>Нет</v>
      </c>
      <c r="H27" s="131" t="s">
        <v>553</v>
      </c>
      <c r="I27" s="131" t="s">
        <v>553</v>
      </c>
      <c r="J27" s="131" t="s">
        <v>557</v>
      </c>
      <c r="K27" s="131" t="s">
        <v>553</v>
      </c>
      <c r="L27" s="131" t="s">
        <v>573</v>
      </c>
      <c r="M27" s="131"/>
      <c r="N27" s="131"/>
      <c r="O27" s="131"/>
      <c r="P27" s="131"/>
      <c r="Q27" s="131"/>
      <c r="R27" s="131"/>
      <c r="S27" s="131"/>
      <c r="T27" s="108"/>
      <c r="U27" s="151" t="s">
        <v>402</v>
      </c>
    </row>
    <row r="28" spans="1:21" s="101" customFormat="1" ht="15" customHeight="1">
      <c r="A28" s="73" t="s">
        <v>8</v>
      </c>
      <c r="B28" s="113" t="s">
        <v>321</v>
      </c>
      <c r="C28" s="131">
        <f t="shared" si="0"/>
        <v>2</v>
      </c>
      <c r="D28" s="131">
        <v>0.5</v>
      </c>
      <c r="E28" s="131"/>
      <c r="F28" s="105">
        <f t="shared" si="1"/>
        <v>1</v>
      </c>
      <c r="G28" s="114" t="s">
        <v>553</v>
      </c>
      <c r="H28" s="114" t="s">
        <v>553</v>
      </c>
      <c r="I28" s="114" t="s">
        <v>553</v>
      </c>
      <c r="J28" s="114" t="s">
        <v>553</v>
      </c>
      <c r="K28" s="131" t="s">
        <v>553</v>
      </c>
      <c r="L28" s="114">
        <v>1</v>
      </c>
      <c r="M28" s="114" t="s">
        <v>690</v>
      </c>
      <c r="N28" s="114" t="s">
        <v>553</v>
      </c>
      <c r="O28" s="114" t="s">
        <v>553</v>
      </c>
      <c r="P28" s="114" t="s">
        <v>553</v>
      </c>
      <c r="Q28" s="114" t="s">
        <v>553</v>
      </c>
      <c r="R28" s="114" t="s">
        <v>553</v>
      </c>
      <c r="S28" s="114" t="s">
        <v>553</v>
      </c>
      <c r="T28" s="113" t="s">
        <v>953</v>
      </c>
      <c r="U28" s="141" t="s">
        <v>952</v>
      </c>
    </row>
    <row r="29" spans="1:21" s="7" customFormat="1" ht="15" customHeight="1">
      <c r="A29" s="73" t="s">
        <v>9</v>
      </c>
      <c r="B29" s="77" t="s">
        <v>924</v>
      </c>
      <c r="C29" s="131">
        <f t="shared" si="0"/>
        <v>0</v>
      </c>
      <c r="D29" s="131"/>
      <c r="E29" s="131"/>
      <c r="F29" s="105">
        <f t="shared" si="1"/>
        <v>0</v>
      </c>
      <c r="G29" s="114" t="str">
        <f t="shared" si="2"/>
        <v>Нет</v>
      </c>
      <c r="H29" s="114" t="s">
        <v>557</v>
      </c>
      <c r="I29" s="114" t="s">
        <v>557</v>
      </c>
      <c r="J29" s="114" t="s">
        <v>557</v>
      </c>
      <c r="K29" s="131" t="s">
        <v>573</v>
      </c>
      <c r="L29" s="114"/>
      <c r="M29" s="114"/>
      <c r="N29" s="114"/>
      <c r="O29" s="114"/>
      <c r="P29" s="114"/>
      <c r="Q29" s="114"/>
      <c r="R29" s="114"/>
      <c r="S29" s="114"/>
      <c r="T29" s="113"/>
      <c r="U29" s="151" t="s">
        <v>601</v>
      </c>
    </row>
    <row r="30" spans="1:21" ht="15" customHeight="1">
      <c r="A30" s="73" t="s">
        <v>10</v>
      </c>
      <c r="B30" s="108" t="s">
        <v>321</v>
      </c>
      <c r="C30" s="131">
        <f t="shared" si="0"/>
        <v>2</v>
      </c>
      <c r="D30" s="131"/>
      <c r="E30" s="131"/>
      <c r="F30" s="105">
        <f t="shared" si="1"/>
        <v>2</v>
      </c>
      <c r="G30" s="131" t="str">
        <f t="shared" si="2"/>
        <v>Да</v>
      </c>
      <c r="H30" s="131" t="s">
        <v>553</v>
      </c>
      <c r="I30" s="131" t="s">
        <v>553</v>
      </c>
      <c r="J30" s="131" t="s">
        <v>553</v>
      </c>
      <c r="K30" s="131" t="s">
        <v>553</v>
      </c>
      <c r="L30" s="131">
        <v>1</v>
      </c>
      <c r="M30" s="131" t="s">
        <v>690</v>
      </c>
      <c r="N30" s="82" t="s">
        <v>553</v>
      </c>
      <c r="O30" s="131" t="s">
        <v>553</v>
      </c>
      <c r="P30" s="131" t="s">
        <v>553</v>
      </c>
      <c r="Q30" s="131" t="s">
        <v>553</v>
      </c>
      <c r="R30" s="131" t="s">
        <v>553</v>
      </c>
      <c r="S30" s="131" t="s">
        <v>553</v>
      </c>
      <c r="T30" s="108"/>
      <c r="U30" s="141" t="s">
        <v>602</v>
      </c>
    </row>
    <row r="31" spans="1:21" s="6" customFormat="1" ht="15" customHeight="1">
      <c r="A31" s="73" t="s">
        <v>11</v>
      </c>
      <c r="B31" s="113" t="s">
        <v>598</v>
      </c>
      <c r="C31" s="131">
        <f t="shared" si="0"/>
        <v>0</v>
      </c>
      <c r="D31" s="131">
        <v>0.5</v>
      </c>
      <c r="E31" s="131"/>
      <c r="F31" s="105">
        <f t="shared" si="1"/>
        <v>0</v>
      </c>
      <c r="G31" s="114" t="str">
        <f t="shared" si="2"/>
        <v>Нет</v>
      </c>
      <c r="H31" s="108" t="s">
        <v>933</v>
      </c>
      <c r="I31" s="114" t="s">
        <v>553</v>
      </c>
      <c r="J31" s="113" t="s">
        <v>950</v>
      </c>
      <c r="K31" s="131" t="s">
        <v>573</v>
      </c>
      <c r="L31" s="114" t="s">
        <v>573</v>
      </c>
      <c r="M31" s="131"/>
      <c r="N31" s="131"/>
      <c r="O31" s="131"/>
      <c r="P31" s="131"/>
      <c r="Q31" s="131"/>
      <c r="R31" s="131"/>
      <c r="S31" s="131"/>
      <c r="T31" s="113" t="s">
        <v>955</v>
      </c>
      <c r="U31" s="141" t="s">
        <v>604</v>
      </c>
    </row>
    <row r="32" spans="1:21" s="6" customFormat="1" ht="15" customHeight="1">
      <c r="A32" s="73" t="s">
        <v>12</v>
      </c>
      <c r="B32" s="113" t="s">
        <v>321</v>
      </c>
      <c r="C32" s="131">
        <f t="shared" si="0"/>
        <v>2</v>
      </c>
      <c r="D32" s="131"/>
      <c r="E32" s="131"/>
      <c r="F32" s="105">
        <f t="shared" si="1"/>
        <v>2</v>
      </c>
      <c r="G32" s="114" t="str">
        <f t="shared" si="2"/>
        <v>Да</v>
      </c>
      <c r="H32" s="114" t="s">
        <v>553</v>
      </c>
      <c r="I32" s="114" t="s">
        <v>553</v>
      </c>
      <c r="J32" s="114" t="s">
        <v>553</v>
      </c>
      <c r="K32" s="114" t="s">
        <v>553</v>
      </c>
      <c r="L32" s="114">
        <v>1</v>
      </c>
      <c r="M32" s="114" t="s">
        <v>690</v>
      </c>
      <c r="N32" s="114" t="s">
        <v>553</v>
      </c>
      <c r="O32" s="114" t="s">
        <v>561</v>
      </c>
      <c r="P32" s="114" t="s">
        <v>553</v>
      </c>
      <c r="Q32" s="114" t="s">
        <v>553</v>
      </c>
      <c r="R32" s="114" t="s">
        <v>553</v>
      </c>
      <c r="S32" s="114" t="s">
        <v>553</v>
      </c>
      <c r="T32" s="113"/>
      <c r="U32" s="141" t="s">
        <v>120</v>
      </c>
    </row>
    <row r="33" spans="1:21" s="6" customFormat="1" ht="15" customHeight="1">
      <c r="A33" s="71" t="s">
        <v>13</v>
      </c>
      <c r="B33" s="108" t="s">
        <v>321</v>
      </c>
      <c r="C33" s="131">
        <f t="shared" si="0"/>
        <v>2</v>
      </c>
      <c r="D33" s="131"/>
      <c r="E33" s="131"/>
      <c r="F33" s="105">
        <f t="shared" si="1"/>
        <v>2</v>
      </c>
      <c r="G33" s="114" t="str">
        <f t="shared" si="2"/>
        <v>Да</v>
      </c>
      <c r="H33" s="114" t="s">
        <v>553</v>
      </c>
      <c r="I33" s="114" t="s">
        <v>553</v>
      </c>
      <c r="J33" s="114" t="s">
        <v>553</v>
      </c>
      <c r="K33" s="114" t="s">
        <v>553</v>
      </c>
      <c r="L33" s="114">
        <v>1</v>
      </c>
      <c r="M33" s="114" t="s">
        <v>690</v>
      </c>
      <c r="N33" s="114" t="s">
        <v>553</v>
      </c>
      <c r="O33" s="114" t="s">
        <v>561</v>
      </c>
      <c r="P33" s="114" t="s">
        <v>553</v>
      </c>
      <c r="Q33" s="114" t="s">
        <v>553</v>
      </c>
      <c r="R33" s="114" t="s">
        <v>553</v>
      </c>
      <c r="S33" s="114" t="s">
        <v>553</v>
      </c>
      <c r="T33" s="113"/>
      <c r="U33" s="141" t="s">
        <v>121</v>
      </c>
    </row>
    <row r="34" spans="1:21" s="7" customFormat="1" ht="15" customHeight="1">
      <c r="A34" s="73" t="s">
        <v>14</v>
      </c>
      <c r="B34" s="113" t="s">
        <v>321</v>
      </c>
      <c r="C34" s="131">
        <f t="shared" si="0"/>
        <v>2</v>
      </c>
      <c r="D34" s="131"/>
      <c r="E34" s="131"/>
      <c r="F34" s="105">
        <f t="shared" si="1"/>
        <v>2</v>
      </c>
      <c r="G34" s="114" t="str">
        <f t="shared" si="2"/>
        <v>Да</v>
      </c>
      <c r="H34" s="114" t="s">
        <v>553</v>
      </c>
      <c r="I34" s="114" t="s">
        <v>553</v>
      </c>
      <c r="J34" s="114" t="s">
        <v>553</v>
      </c>
      <c r="K34" s="114" t="s">
        <v>553</v>
      </c>
      <c r="L34" s="114">
        <v>1</v>
      </c>
      <c r="M34" s="114" t="s">
        <v>690</v>
      </c>
      <c r="N34" s="114" t="s">
        <v>553</v>
      </c>
      <c r="O34" s="114" t="s">
        <v>553</v>
      </c>
      <c r="P34" s="114" t="s">
        <v>553</v>
      </c>
      <c r="Q34" s="114" t="s">
        <v>553</v>
      </c>
      <c r="R34" s="114" t="s">
        <v>553</v>
      </c>
      <c r="S34" s="114" t="s">
        <v>553</v>
      </c>
      <c r="T34" s="113"/>
      <c r="U34" s="141" t="s">
        <v>122</v>
      </c>
    </row>
    <row r="35" spans="1:21" s="7" customFormat="1" ht="15" customHeight="1">
      <c r="A35" s="73" t="s">
        <v>15</v>
      </c>
      <c r="B35" s="113" t="s">
        <v>598</v>
      </c>
      <c r="C35" s="131">
        <f t="shared" si="0"/>
        <v>0</v>
      </c>
      <c r="D35" s="131"/>
      <c r="E35" s="131"/>
      <c r="F35" s="105">
        <f t="shared" si="1"/>
        <v>0</v>
      </c>
      <c r="G35" s="131" t="str">
        <f t="shared" si="2"/>
        <v>Нет</v>
      </c>
      <c r="H35" s="131" t="s">
        <v>553</v>
      </c>
      <c r="I35" s="131" t="s">
        <v>557</v>
      </c>
      <c r="J35" s="131" t="s">
        <v>557</v>
      </c>
      <c r="K35" s="131" t="s">
        <v>573</v>
      </c>
      <c r="L35" s="131" t="s">
        <v>573</v>
      </c>
      <c r="M35" s="108"/>
      <c r="N35" s="131"/>
      <c r="O35" s="131"/>
      <c r="P35" s="131"/>
      <c r="Q35" s="131"/>
      <c r="R35" s="131"/>
      <c r="S35" s="131"/>
      <c r="T35" s="108"/>
      <c r="U35" s="151" t="s">
        <v>691</v>
      </c>
    </row>
    <row r="36" spans="1:21" s="6" customFormat="1" ht="15" customHeight="1">
      <c r="A36" s="73" t="s">
        <v>16</v>
      </c>
      <c r="B36" s="113" t="s">
        <v>321</v>
      </c>
      <c r="C36" s="131">
        <f t="shared" si="0"/>
        <v>2</v>
      </c>
      <c r="D36" s="131">
        <v>0.5</v>
      </c>
      <c r="E36" s="131"/>
      <c r="F36" s="105">
        <f t="shared" si="1"/>
        <v>1</v>
      </c>
      <c r="G36" s="114" t="str">
        <f t="shared" si="2"/>
        <v>Да</v>
      </c>
      <c r="H36" s="114" t="s">
        <v>553</v>
      </c>
      <c r="I36" s="114" t="s">
        <v>553</v>
      </c>
      <c r="J36" s="114" t="s">
        <v>553</v>
      </c>
      <c r="K36" s="114" t="s">
        <v>553</v>
      </c>
      <c r="L36" s="114">
        <v>1</v>
      </c>
      <c r="M36" s="114" t="s">
        <v>690</v>
      </c>
      <c r="N36" s="114" t="s">
        <v>553</v>
      </c>
      <c r="O36" s="114" t="s">
        <v>553</v>
      </c>
      <c r="P36" s="114" t="s">
        <v>553</v>
      </c>
      <c r="Q36" s="114" t="s">
        <v>553</v>
      </c>
      <c r="R36" s="114" t="s">
        <v>553</v>
      </c>
      <c r="S36" s="114" t="s">
        <v>553</v>
      </c>
      <c r="T36" s="113" t="s">
        <v>925</v>
      </c>
      <c r="U36" s="141" t="s">
        <v>605</v>
      </c>
    </row>
    <row r="37" spans="1:21" ht="15" customHeight="1">
      <c r="A37" s="71" t="s">
        <v>17</v>
      </c>
      <c r="B37" s="108" t="s">
        <v>496</v>
      </c>
      <c r="C37" s="131">
        <f t="shared" si="0"/>
        <v>0</v>
      </c>
      <c r="D37" s="131">
        <v>0.5</v>
      </c>
      <c r="E37" s="131"/>
      <c r="F37" s="105">
        <f t="shared" si="1"/>
        <v>0</v>
      </c>
      <c r="G37" s="114" t="str">
        <f t="shared" si="2"/>
        <v>Да</v>
      </c>
      <c r="H37" s="114" t="s">
        <v>553</v>
      </c>
      <c r="I37" s="114" t="s">
        <v>553</v>
      </c>
      <c r="J37" s="114" t="s">
        <v>553</v>
      </c>
      <c r="K37" s="114" t="s">
        <v>553</v>
      </c>
      <c r="L37" s="114" t="s">
        <v>573</v>
      </c>
      <c r="M37" s="114"/>
      <c r="N37" s="114"/>
      <c r="O37" s="114"/>
      <c r="P37" s="114"/>
      <c r="Q37" s="114"/>
      <c r="R37" s="114"/>
      <c r="S37" s="114"/>
      <c r="T37" s="113" t="s">
        <v>926</v>
      </c>
      <c r="U37" s="141" t="s">
        <v>606</v>
      </c>
    </row>
    <row r="38" spans="1:21" ht="15" customHeight="1">
      <c r="A38" s="71" t="s">
        <v>18</v>
      </c>
      <c r="B38" s="77" t="s">
        <v>496</v>
      </c>
      <c r="C38" s="131">
        <f t="shared" si="0"/>
        <v>0</v>
      </c>
      <c r="D38" s="131"/>
      <c r="E38" s="131"/>
      <c r="F38" s="105">
        <f t="shared" si="1"/>
        <v>0</v>
      </c>
      <c r="G38" s="131" t="str">
        <f t="shared" si="2"/>
        <v>Нет</v>
      </c>
      <c r="H38" s="131" t="s">
        <v>557</v>
      </c>
      <c r="I38" s="131" t="s">
        <v>557</v>
      </c>
      <c r="J38" s="131" t="s">
        <v>557</v>
      </c>
      <c r="K38" s="131" t="s">
        <v>573</v>
      </c>
      <c r="L38" s="131"/>
      <c r="M38" s="131"/>
      <c r="N38" s="131"/>
      <c r="O38" s="131"/>
      <c r="P38" s="131"/>
      <c r="Q38" s="131"/>
      <c r="R38" s="131"/>
      <c r="S38" s="131"/>
      <c r="T38" s="108"/>
      <c r="U38" s="145" t="s">
        <v>123</v>
      </c>
    </row>
    <row r="39" spans="1:21" s="8" customFormat="1" ht="15" customHeight="1">
      <c r="A39" s="70" t="s">
        <v>19</v>
      </c>
      <c r="B39" s="112"/>
      <c r="C39" s="118"/>
      <c r="D39" s="118"/>
      <c r="E39" s="118"/>
      <c r="F39" s="110"/>
      <c r="G39" s="118"/>
      <c r="H39" s="120"/>
      <c r="I39" s="120"/>
      <c r="J39" s="120"/>
      <c r="K39" s="120"/>
      <c r="L39" s="120"/>
      <c r="M39" s="112"/>
      <c r="N39" s="120"/>
      <c r="O39" s="120"/>
      <c r="P39" s="120"/>
      <c r="Q39" s="120"/>
      <c r="R39" s="120"/>
      <c r="S39" s="120"/>
      <c r="T39" s="112"/>
      <c r="U39" s="109"/>
    </row>
    <row r="40" spans="1:21" s="6" customFormat="1" ht="15" customHeight="1">
      <c r="A40" s="73" t="s">
        <v>20</v>
      </c>
      <c r="B40" s="108" t="s">
        <v>321</v>
      </c>
      <c r="C40" s="131">
        <f aca="true" t="shared" si="3" ref="C40:C50">IF(B40=$B$15,2,0)</f>
        <v>2</v>
      </c>
      <c r="D40" s="131"/>
      <c r="E40" s="131"/>
      <c r="F40" s="105">
        <f t="shared" si="1"/>
        <v>2</v>
      </c>
      <c r="G40" s="131" t="s">
        <v>553</v>
      </c>
      <c r="H40" s="131" t="s">
        <v>553</v>
      </c>
      <c r="I40" s="131" t="s">
        <v>553</v>
      </c>
      <c r="J40" s="131" t="s">
        <v>553</v>
      </c>
      <c r="K40" s="131" t="s">
        <v>553</v>
      </c>
      <c r="L40" s="131">
        <v>1</v>
      </c>
      <c r="M40" s="131" t="s">
        <v>690</v>
      </c>
      <c r="N40" s="131" t="s">
        <v>553</v>
      </c>
      <c r="O40" s="131" t="s">
        <v>923</v>
      </c>
      <c r="P40" s="131" t="s">
        <v>553</v>
      </c>
      <c r="Q40" s="131" t="s">
        <v>553</v>
      </c>
      <c r="R40" s="131" t="s">
        <v>553</v>
      </c>
      <c r="S40" s="131" t="s">
        <v>553</v>
      </c>
      <c r="T40" s="108"/>
      <c r="U40" s="151" t="s">
        <v>509</v>
      </c>
    </row>
    <row r="41" spans="1:21" ht="15" customHeight="1">
      <c r="A41" s="73" t="s">
        <v>21</v>
      </c>
      <c r="B41" s="113" t="s">
        <v>321</v>
      </c>
      <c r="C41" s="131">
        <f t="shared" si="3"/>
        <v>2</v>
      </c>
      <c r="D41" s="131"/>
      <c r="E41" s="131"/>
      <c r="F41" s="105">
        <f t="shared" si="1"/>
        <v>2</v>
      </c>
      <c r="G41" s="114" t="str">
        <f aca="true" t="shared" si="4" ref="G41:G49">IF(AND(H41="Да",I41="Да",J41="Да"),"Да","Нет")</f>
        <v>Да</v>
      </c>
      <c r="H41" s="114" t="s">
        <v>553</v>
      </c>
      <c r="I41" s="114" t="s">
        <v>553</v>
      </c>
      <c r="J41" s="114" t="s">
        <v>553</v>
      </c>
      <c r="K41" s="114" t="s">
        <v>553</v>
      </c>
      <c r="L41" s="114">
        <v>2</v>
      </c>
      <c r="M41" s="113" t="s">
        <v>694</v>
      </c>
      <c r="N41" s="114" t="s">
        <v>553</v>
      </c>
      <c r="O41" s="114" t="s">
        <v>553</v>
      </c>
      <c r="P41" s="114" t="s">
        <v>553</v>
      </c>
      <c r="Q41" s="114" t="s">
        <v>553</v>
      </c>
      <c r="R41" s="114" t="s">
        <v>553</v>
      </c>
      <c r="S41" s="114" t="s">
        <v>553</v>
      </c>
      <c r="T41" s="113"/>
      <c r="U41" s="141" t="s">
        <v>124</v>
      </c>
    </row>
    <row r="42" spans="1:21" ht="15" customHeight="1">
      <c r="A42" s="71" t="s">
        <v>22</v>
      </c>
      <c r="B42" s="113" t="s">
        <v>321</v>
      </c>
      <c r="C42" s="131">
        <f t="shared" si="3"/>
        <v>2</v>
      </c>
      <c r="D42" s="131"/>
      <c r="E42" s="131"/>
      <c r="F42" s="105">
        <f t="shared" si="1"/>
        <v>2</v>
      </c>
      <c r="G42" s="114" t="s">
        <v>553</v>
      </c>
      <c r="H42" s="114" t="s">
        <v>621</v>
      </c>
      <c r="I42" s="114" t="s">
        <v>553</v>
      </c>
      <c r="J42" s="114" t="s">
        <v>553</v>
      </c>
      <c r="K42" s="114" t="s">
        <v>621</v>
      </c>
      <c r="L42" s="114">
        <v>1</v>
      </c>
      <c r="M42" s="114" t="s">
        <v>690</v>
      </c>
      <c r="N42" s="114" t="s">
        <v>553</v>
      </c>
      <c r="O42" s="114" t="s">
        <v>553</v>
      </c>
      <c r="P42" s="114" t="s">
        <v>553</v>
      </c>
      <c r="Q42" s="114" t="s">
        <v>553</v>
      </c>
      <c r="R42" s="114" t="s">
        <v>553</v>
      </c>
      <c r="S42" s="114" t="s">
        <v>553</v>
      </c>
      <c r="T42" s="113" t="s">
        <v>927</v>
      </c>
      <c r="U42" s="141" t="s">
        <v>125</v>
      </c>
    </row>
    <row r="43" spans="1:21" s="8" customFormat="1" ht="15" customHeight="1">
      <c r="A43" s="73" t="s">
        <v>23</v>
      </c>
      <c r="B43" s="76" t="s">
        <v>321</v>
      </c>
      <c r="C43" s="131">
        <f t="shared" si="3"/>
        <v>2</v>
      </c>
      <c r="D43" s="131"/>
      <c r="E43" s="131"/>
      <c r="F43" s="105">
        <f t="shared" si="1"/>
        <v>2</v>
      </c>
      <c r="G43" s="131" t="str">
        <f t="shared" si="4"/>
        <v>Да</v>
      </c>
      <c r="H43" s="131" t="s">
        <v>553</v>
      </c>
      <c r="I43" s="131" t="s">
        <v>553</v>
      </c>
      <c r="J43" s="131" t="s">
        <v>553</v>
      </c>
      <c r="K43" s="131" t="s">
        <v>553</v>
      </c>
      <c r="L43" s="131">
        <v>3</v>
      </c>
      <c r="M43" s="108" t="s">
        <v>928</v>
      </c>
      <c r="N43" s="131" t="s">
        <v>553</v>
      </c>
      <c r="O43" s="131" t="s">
        <v>553</v>
      </c>
      <c r="P43" s="131" t="s">
        <v>553</v>
      </c>
      <c r="Q43" s="131" t="s">
        <v>553</v>
      </c>
      <c r="R43" s="131" t="s">
        <v>553</v>
      </c>
      <c r="S43" s="131" t="s">
        <v>553</v>
      </c>
      <c r="T43" s="108"/>
      <c r="U43" s="143" t="s">
        <v>510</v>
      </c>
    </row>
    <row r="44" spans="1:21" ht="15" customHeight="1">
      <c r="A44" s="73" t="s">
        <v>24</v>
      </c>
      <c r="B44" s="77" t="s">
        <v>924</v>
      </c>
      <c r="C44" s="131">
        <f t="shared" si="3"/>
        <v>0</v>
      </c>
      <c r="D44" s="131"/>
      <c r="E44" s="131"/>
      <c r="F44" s="105">
        <f t="shared" si="1"/>
        <v>0</v>
      </c>
      <c r="G44" s="114" t="str">
        <f t="shared" si="4"/>
        <v>Нет</v>
      </c>
      <c r="H44" s="114" t="s">
        <v>557</v>
      </c>
      <c r="I44" s="114" t="s">
        <v>557</v>
      </c>
      <c r="J44" s="114" t="s">
        <v>557</v>
      </c>
      <c r="K44" s="131" t="s">
        <v>573</v>
      </c>
      <c r="L44" s="114"/>
      <c r="M44" s="114"/>
      <c r="N44" s="114"/>
      <c r="O44" s="114"/>
      <c r="P44" s="114"/>
      <c r="Q44" s="114"/>
      <c r="R44" s="114"/>
      <c r="S44" s="114"/>
      <c r="T44" s="113"/>
      <c r="U44" s="141" t="s">
        <v>126</v>
      </c>
    </row>
    <row r="45" spans="1:21" s="6" customFormat="1" ht="15" customHeight="1">
      <c r="A45" s="73" t="s">
        <v>25</v>
      </c>
      <c r="B45" s="77" t="s">
        <v>924</v>
      </c>
      <c r="C45" s="131">
        <f t="shared" si="3"/>
        <v>0</v>
      </c>
      <c r="D45" s="131"/>
      <c r="E45" s="131"/>
      <c r="F45" s="105">
        <f t="shared" si="1"/>
        <v>0</v>
      </c>
      <c r="G45" s="114" t="str">
        <f t="shared" si="4"/>
        <v>Нет</v>
      </c>
      <c r="H45" s="114" t="s">
        <v>557</v>
      </c>
      <c r="I45" s="114" t="s">
        <v>557</v>
      </c>
      <c r="J45" s="114" t="s">
        <v>557</v>
      </c>
      <c r="K45" s="131" t="s">
        <v>573</v>
      </c>
      <c r="L45" s="114"/>
      <c r="M45" s="114"/>
      <c r="N45" s="114"/>
      <c r="O45" s="114"/>
      <c r="P45" s="114"/>
      <c r="Q45" s="114"/>
      <c r="R45" s="114"/>
      <c r="S45" s="114"/>
      <c r="T45" s="113"/>
      <c r="U45" s="141" t="s">
        <v>179</v>
      </c>
    </row>
    <row r="46" spans="1:21" ht="15" customHeight="1">
      <c r="A46" s="73" t="s">
        <v>26</v>
      </c>
      <c r="B46" s="108" t="s">
        <v>321</v>
      </c>
      <c r="C46" s="131">
        <f t="shared" si="3"/>
        <v>2</v>
      </c>
      <c r="D46" s="131"/>
      <c r="E46" s="131"/>
      <c r="F46" s="105">
        <f t="shared" si="1"/>
        <v>2</v>
      </c>
      <c r="G46" s="131" t="str">
        <f t="shared" si="4"/>
        <v>Да</v>
      </c>
      <c r="H46" s="131" t="s">
        <v>553</v>
      </c>
      <c r="I46" s="131" t="s">
        <v>553</v>
      </c>
      <c r="J46" s="131" t="s">
        <v>553</v>
      </c>
      <c r="K46" s="131" t="s">
        <v>553</v>
      </c>
      <c r="L46" s="131">
        <v>1</v>
      </c>
      <c r="M46" s="131" t="s">
        <v>690</v>
      </c>
      <c r="N46" s="131" t="s">
        <v>553</v>
      </c>
      <c r="O46" s="114" t="s">
        <v>553</v>
      </c>
      <c r="P46" s="131" t="s">
        <v>553</v>
      </c>
      <c r="Q46" s="131" t="s">
        <v>553</v>
      </c>
      <c r="R46" s="131" t="s">
        <v>553</v>
      </c>
      <c r="S46" s="131" t="s">
        <v>553</v>
      </c>
      <c r="T46" s="108"/>
      <c r="U46" s="141" t="s">
        <v>127</v>
      </c>
    </row>
    <row r="47" spans="1:21" ht="15" customHeight="1">
      <c r="A47" s="73" t="s">
        <v>27</v>
      </c>
      <c r="B47" s="108" t="s">
        <v>321</v>
      </c>
      <c r="C47" s="131">
        <f t="shared" si="3"/>
        <v>2</v>
      </c>
      <c r="D47" s="131"/>
      <c r="E47" s="131"/>
      <c r="F47" s="105">
        <f t="shared" si="1"/>
        <v>2</v>
      </c>
      <c r="G47" s="131" t="str">
        <f t="shared" si="4"/>
        <v>Да</v>
      </c>
      <c r="H47" s="131" t="s">
        <v>553</v>
      </c>
      <c r="I47" s="131" t="s">
        <v>553</v>
      </c>
      <c r="J47" s="131" t="s">
        <v>553</v>
      </c>
      <c r="K47" s="131" t="s">
        <v>553</v>
      </c>
      <c r="L47" s="131">
        <v>1</v>
      </c>
      <c r="M47" s="131" t="s">
        <v>690</v>
      </c>
      <c r="N47" s="131" t="s">
        <v>553</v>
      </c>
      <c r="O47" s="114" t="s">
        <v>553</v>
      </c>
      <c r="P47" s="131" t="s">
        <v>553</v>
      </c>
      <c r="Q47" s="131" t="s">
        <v>553</v>
      </c>
      <c r="R47" s="131" t="s">
        <v>553</v>
      </c>
      <c r="S47" s="131" t="s">
        <v>553</v>
      </c>
      <c r="T47" s="108"/>
      <c r="U47" s="141" t="s">
        <v>128</v>
      </c>
    </row>
    <row r="48" spans="1:21" ht="15" customHeight="1">
      <c r="A48" s="73" t="s">
        <v>28</v>
      </c>
      <c r="B48" s="113" t="s">
        <v>598</v>
      </c>
      <c r="C48" s="131">
        <f t="shared" si="3"/>
        <v>0</v>
      </c>
      <c r="D48" s="131"/>
      <c r="E48" s="131"/>
      <c r="F48" s="105">
        <f t="shared" si="1"/>
        <v>0</v>
      </c>
      <c r="G48" s="114" t="str">
        <f t="shared" si="4"/>
        <v>Нет</v>
      </c>
      <c r="H48" s="114" t="s">
        <v>553</v>
      </c>
      <c r="I48" s="114" t="s">
        <v>553</v>
      </c>
      <c r="J48" s="114" t="s">
        <v>557</v>
      </c>
      <c r="K48" s="114" t="s">
        <v>553</v>
      </c>
      <c r="L48" s="114" t="s">
        <v>573</v>
      </c>
      <c r="M48" s="114"/>
      <c r="N48" s="114"/>
      <c r="O48" s="114"/>
      <c r="P48" s="114"/>
      <c r="Q48" s="114"/>
      <c r="R48" s="114"/>
      <c r="S48" s="114"/>
      <c r="T48" s="113"/>
      <c r="U48" s="141" t="s">
        <v>256</v>
      </c>
    </row>
    <row r="49" spans="1:21" ht="15" customHeight="1">
      <c r="A49" s="73" t="s">
        <v>29</v>
      </c>
      <c r="B49" s="77" t="s">
        <v>496</v>
      </c>
      <c r="C49" s="131">
        <f t="shared" si="3"/>
        <v>0</v>
      </c>
      <c r="D49" s="131"/>
      <c r="E49" s="131"/>
      <c r="F49" s="105">
        <f t="shared" si="1"/>
        <v>0</v>
      </c>
      <c r="G49" s="114" t="str">
        <f t="shared" si="4"/>
        <v>Нет</v>
      </c>
      <c r="H49" s="114" t="s">
        <v>557</v>
      </c>
      <c r="I49" s="114" t="s">
        <v>557</v>
      </c>
      <c r="J49" s="114" t="s">
        <v>557</v>
      </c>
      <c r="K49" s="131" t="s">
        <v>573</v>
      </c>
      <c r="L49" s="114"/>
      <c r="M49" s="114"/>
      <c r="N49" s="114"/>
      <c r="O49" s="114"/>
      <c r="P49" s="114"/>
      <c r="Q49" s="114"/>
      <c r="R49" s="114"/>
      <c r="S49" s="114"/>
      <c r="T49" s="113"/>
      <c r="U49" s="141" t="s">
        <v>129</v>
      </c>
    </row>
    <row r="50" spans="1:21" ht="15" customHeight="1">
      <c r="A50" s="73" t="s">
        <v>30</v>
      </c>
      <c r="B50" s="108" t="s">
        <v>496</v>
      </c>
      <c r="C50" s="131">
        <f t="shared" si="3"/>
        <v>0</v>
      </c>
      <c r="D50" s="131"/>
      <c r="E50" s="131"/>
      <c r="F50" s="105">
        <f t="shared" si="1"/>
        <v>0</v>
      </c>
      <c r="G50" s="131" t="s">
        <v>553</v>
      </c>
      <c r="H50" s="131" t="s">
        <v>553</v>
      </c>
      <c r="I50" s="131" t="s">
        <v>553</v>
      </c>
      <c r="J50" s="108" t="s">
        <v>565</v>
      </c>
      <c r="K50" s="131" t="s">
        <v>553</v>
      </c>
      <c r="L50" s="114" t="s">
        <v>573</v>
      </c>
      <c r="M50" s="131"/>
      <c r="N50" s="108"/>
      <c r="O50" s="131"/>
      <c r="P50" s="131"/>
      <c r="Q50" s="131"/>
      <c r="R50" s="131"/>
      <c r="S50" s="131"/>
      <c r="T50" s="108"/>
      <c r="U50" s="141" t="s">
        <v>130</v>
      </c>
    </row>
    <row r="51" spans="1:21" s="8" customFormat="1" ht="15" customHeight="1">
      <c r="A51" s="70" t="s">
        <v>31</v>
      </c>
      <c r="B51" s="112"/>
      <c r="C51" s="118"/>
      <c r="D51" s="118"/>
      <c r="E51" s="118"/>
      <c r="F51" s="110"/>
      <c r="G51" s="118"/>
      <c r="H51" s="120"/>
      <c r="I51" s="120"/>
      <c r="J51" s="120"/>
      <c r="K51" s="120"/>
      <c r="L51" s="120"/>
      <c r="M51" s="112"/>
      <c r="N51" s="120"/>
      <c r="O51" s="120"/>
      <c r="P51" s="120"/>
      <c r="Q51" s="120"/>
      <c r="R51" s="120"/>
      <c r="S51" s="120"/>
      <c r="T51" s="112"/>
      <c r="U51" s="109"/>
    </row>
    <row r="52" spans="1:21" s="7" customFormat="1" ht="15" customHeight="1">
      <c r="A52" s="73" t="s">
        <v>32</v>
      </c>
      <c r="B52" s="108" t="s">
        <v>321</v>
      </c>
      <c r="C52" s="131">
        <f aca="true" t="shared" si="5" ref="C52:C58">IF(B52=$B$15,2,0)</f>
        <v>2</v>
      </c>
      <c r="D52" s="131"/>
      <c r="E52" s="131"/>
      <c r="F52" s="105">
        <f t="shared" si="1"/>
        <v>2</v>
      </c>
      <c r="G52" s="131" t="str">
        <f>IF(AND(H52="Да",I52="Да",J52="Да"),"Да","Нет")</f>
        <v>Да</v>
      </c>
      <c r="H52" s="131" t="s">
        <v>553</v>
      </c>
      <c r="I52" s="131" t="s">
        <v>553</v>
      </c>
      <c r="J52" s="131" t="s">
        <v>553</v>
      </c>
      <c r="K52" s="131" t="s">
        <v>553</v>
      </c>
      <c r="L52" s="131">
        <v>1</v>
      </c>
      <c r="M52" s="131" t="s">
        <v>690</v>
      </c>
      <c r="N52" s="114" t="s">
        <v>553</v>
      </c>
      <c r="O52" s="114" t="s">
        <v>553</v>
      </c>
      <c r="P52" s="114" t="s">
        <v>553</v>
      </c>
      <c r="Q52" s="114" t="s">
        <v>553</v>
      </c>
      <c r="R52" s="114" t="s">
        <v>553</v>
      </c>
      <c r="S52" s="114" t="s">
        <v>553</v>
      </c>
      <c r="T52" s="108"/>
      <c r="U52" s="151" t="s">
        <v>497</v>
      </c>
    </row>
    <row r="53" spans="1:21" s="7" customFormat="1" ht="15" customHeight="1">
      <c r="A53" s="73" t="s">
        <v>33</v>
      </c>
      <c r="B53" s="113" t="s">
        <v>598</v>
      </c>
      <c r="C53" s="131">
        <f t="shared" si="5"/>
        <v>0</v>
      </c>
      <c r="D53" s="131">
        <v>0.5</v>
      </c>
      <c r="E53" s="131"/>
      <c r="F53" s="105">
        <f t="shared" si="1"/>
        <v>0</v>
      </c>
      <c r="G53" s="114" t="str">
        <f>IF(AND(H53="Да",I53="Да",J53="Да"),"Да","Нет")</f>
        <v>Нет</v>
      </c>
      <c r="H53" s="108" t="s">
        <v>933</v>
      </c>
      <c r="I53" s="114" t="s">
        <v>553</v>
      </c>
      <c r="J53" s="114" t="s">
        <v>553</v>
      </c>
      <c r="K53" s="114" t="s">
        <v>573</v>
      </c>
      <c r="L53" s="114" t="s">
        <v>573</v>
      </c>
      <c r="M53" s="114"/>
      <c r="N53" s="114"/>
      <c r="O53" s="114"/>
      <c r="P53" s="114"/>
      <c r="Q53" s="114"/>
      <c r="R53" s="114"/>
      <c r="S53" s="114"/>
      <c r="T53" s="113" t="s">
        <v>930</v>
      </c>
      <c r="U53" s="141" t="s">
        <v>929</v>
      </c>
    </row>
    <row r="54" spans="1:21" s="7" customFormat="1" ht="15" customHeight="1">
      <c r="A54" s="73" t="s">
        <v>92</v>
      </c>
      <c r="B54" s="108" t="s">
        <v>321</v>
      </c>
      <c r="C54" s="131">
        <f>IF(B54=$B$15,2,0)</f>
        <v>2</v>
      </c>
      <c r="D54" s="131"/>
      <c r="E54" s="88"/>
      <c r="F54" s="105">
        <f t="shared" si="1"/>
        <v>2</v>
      </c>
      <c r="G54" s="131" t="str">
        <f>IF(AND(H54="Да",I54="Да",J54="Да"),"Да","Нет")</f>
        <v>Да</v>
      </c>
      <c r="H54" s="82" t="s">
        <v>553</v>
      </c>
      <c r="I54" s="82" t="s">
        <v>553</v>
      </c>
      <c r="J54" s="82" t="s">
        <v>553</v>
      </c>
      <c r="K54" s="82" t="s">
        <v>553</v>
      </c>
      <c r="L54" s="131">
        <v>2</v>
      </c>
      <c r="M54" s="131" t="s">
        <v>690</v>
      </c>
      <c r="N54" s="131" t="s">
        <v>553</v>
      </c>
      <c r="O54" s="114" t="s">
        <v>553</v>
      </c>
      <c r="P54" s="131" t="s">
        <v>553</v>
      </c>
      <c r="Q54" s="131" t="s">
        <v>553</v>
      </c>
      <c r="R54" s="131" t="s">
        <v>553</v>
      </c>
      <c r="S54" s="131" t="s">
        <v>553</v>
      </c>
      <c r="T54" s="89"/>
      <c r="U54" s="152" t="s">
        <v>153</v>
      </c>
    </row>
    <row r="55" spans="1:21" ht="15" customHeight="1">
      <c r="A55" s="73" t="s">
        <v>34</v>
      </c>
      <c r="B55" s="108" t="s">
        <v>321</v>
      </c>
      <c r="C55" s="131">
        <f t="shared" si="5"/>
        <v>2</v>
      </c>
      <c r="D55" s="131"/>
      <c r="E55" s="131"/>
      <c r="F55" s="105">
        <f t="shared" si="1"/>
        <v>2</v>
      </c>
      <c r="G55" s="131" t="s">
        <v>553</v>
      </c>
      <c r="H55" s="131" t="s">
        <v>553</v>
      </c>
      <c r="I55" s="131" t="s">
        <v>553</v>
      </c>
      <c r="J55" s="131" t="s">
        <v>553</v>
      </c>
      <c r="K55" s="131" t="s">
        <v>553</v>
      </c>
      <c r="L55" s="131">
        <v>2</v>
      </c>
      <c r="M55" s="131" t="s">
        <v>690</v>
      </c>
      <c r="N55" s="131" t="s">
        <v>553</v>
      </c>
      <c r="O55" s="131" t="s">
        <v>553</v>
      </c>
      <c r="P55" s="131" t="s">
        <v>553</v>
      </c>
      <c r="Q55" s="131" t="s">
        <v>553</v>
      </c>
      <c r="R55" s="131" t="s">
        <v>553</v>
      </c>
      <c r="S55" s="131" t="s">
        <v>553</v>
      </c>
      <c r="T55" s="108"/>
      <c r="U55" s="151" t="s">
        <v>498</v>
      </c>
    </row>
    <row r="56" spans="1:21" s="6" customFormat="1" ht="15" customHeight="1">
      <c r="A56" s="73" t="s">
        <v>35</v>
      </c>
      <c r="B56" s="108" t="s">
        <v>598</v>
      </c>
      <c r="C56" s="131">
        <f t="shared" si="5"/>
        <v>0</v>
      </c>
      <c r="D56" s="131"/>
      <c r="E56" s="131"/>
      <c r="F56" s="105">
        <f t="shared" si="1"/>
        <v>0</v>
      </c>
      <c r="G56" s="131" t="str">
        <f>IF(AND(H56="Да",I56="Да",J56="Да"),"Да","Нет")</f>
        <v>Нет</v>
      </c>
      <c r="H56" s="131" t="s">
        <v>557</v>
      </c>
      <c r="I56" s="131" t="s">
        <v>553</v>
      </c>
      <c r="J56" s="131" t="s">
        <v>557</v>
      </c>
      <c r="K56" s="131" t="s">
        <v>573</v>
      </c>
      <c r="L56" s="131" t="s">
        <v>573</v>
      </c>
      <c r="M56" s="131"/>
      <c r="N56" s="131"/>
      <c r="O56" s="131"/>
      <c r="P56" s="131"/>
      <c r="Q56" s="131"/>
      <c r="R56" s="131"/>
      <c r="S56" s="131"/>
      <c r="T56" s="108"/>
      <c r="U56" s="151" t="s">
        <v>499</v>
      </c>
    </row>
    <row r="57" spans="1:21" s="7" customFormat="1" ht="15" customHeight="1">
      <c r="A57" s="73" t="s">
        <v>36</v>
      </c>
      <c r="B57" s="113" t="s">
        <v>598</v>
      </c>
      <c r="C57" s="131">
        <f t="shared" si="5"/>
        <v>0</v>
      </c>
      <c r="D57" s="131"/>
      <c r="E57" s="131"/>
      <c r="F57" s="105">
        <f t="shared" si="1"/>
        <v>0</v>
      </c>
      <c r="G57" s="114" t="str">
        <f>IF(AND(H57="Да",I57="Да",J57="Да"),"Да","Нет")</f>
        <v>Нет</v>
      </c>
      <c r="H57" s="113" t="s">
        <v>934</v>
      </c>
      <c r="I57" s="114" t="s">
        <v>553</v>
      </c>
      <c r="J57" s="114" t="s">
        <v>553</v>
      </c>
      <c r="K57" s="113" t="s">
        <v>931</v>
      </c>
      <c r="L57" s="114" t="s">
        <v>573</v>
      </c>
      <c r="M57" s="114"/>
      <c r="N57" s="114"/>
      <c r="O57" s="114"/>
      <c r="P57" s="114"/>
      <c r="Q57" s="114"/>
      <c r="R57" s="114"/>
      <c r="S57" s="114"/>
      <c r="T57" s="113"/>
      <c r="U57" s="145" t="s">
        <v>500</v>
      </c>
    </row>
    <row r="58" spans="1:21" s="7" customFormat="1" ht="15" customHeight="1">
      <c r="A58" s="73" t="s">
        <v>37</v>
      </c>
      <c r="B58" s="113" t="s">
        <v>598</v>
      </c>
      <c r="C58" s="131">
        <f t="shared" si="5"/>
        <v>0</v>
      </c>
      <c r="D58" s="131"/>
      <c r="E58" s="131"/>
      <c r="F58" s="105">
        <f t="shared" si="1"/>
        <v>0</v>
      </c>
      <c r="G58" s="114" t="str">
        <f>IF(AND(H58="Да",I58="Да",J58="Да"),"Да","Нет")</f>
        <v>Да</v>
      </c>
      <c r="H58" s="114" t="s">
        <v>553</v>
      </c>
      <c r="I58" s="114" t="s">
        <v>553</v>
      </c>
      <c r="J58" s="114" t="s">
        <v>553</v>
      </c>
      <c r="K58" s="149" t="s">
        <v>557</v>
      </c>
      <c r="L58" s="114" t="s">
        <v>573</v>
      </c>
      <c r="M58" s="114"/>
      <c r="N58" s="114"/>
      <c r="O58" s="114"/>
      <c r="P58" s="114"/>
      <c r="Q58" s="114"/>
      <c r="R58" s="114"/>
      <c r="S58" s="114"/>
      <c r="T58" s="83" t="s">
        <v>932</v>
      </c>
      <c r="U58" s="153" t="s">
        <v>131</v>
      </c>
    </row>
    <row r="59" spans="1:21" s="7" customFormat="1" ht="15" customHeight="1">
      <c r="A59" s="73" t="s">
        <v>93</v>
      </c>
      <c r="B59" s="108" t="s">
        <v>924</v>
      </c>
      <c r="C59" s="131">
        <f>IF(B59=$B$15,2,0)</f>
        <v>0</v>
      </c>
      <c r="D59" s="131"/>
      <c r="E59" s="88"/>
      <c r="F59" s="105">
        <f t="shared" si="1"/>
        <v>0</v>
      </c>
      <c r="G59" s="131" t="str">
        <f>IF(AND(H59="Да",I59="Да",J59="Да"),"Да","Нет")</f>
        <v>Нет</v>
      </c>
      <c r="H59" s="82" t="s">
        <v>557</v>
      </c>
      <c r="I59" s="82" t="s">
        <v>557</v>
      </c>
      <c r="J59" s="82" t="s">
        <v>557</v>
      </c>
      <c r="K59" s="131" t="s">
        <v>573</v>
      </c>
      <c r="L59" s="131"/>
      <c r="M59" s="131"/>
      <c r="N59" s="131"/>
      <c r="O59" s="131"/>
      <c r="P59" s="131"/>
      <c r="Q59" s="131"/>
      <c r="R59" s="131"/>
      <c r="S59" s="131"/>
      <c r="T59" s="89"/>
      <c r="U59" s="152" t="s">
        <v>414</v>
      </c>
    </row>
    <row r="60" spans="1:21" s="8" customFormat="1" ht="15" customHeight="1">
      <c r="A60" s="70" t="s">
        <v>38</v>
      </c>
      <c r="B60" s="112"/>
      <c r="C60" s="118"/>
      <c r="D60" s="118"/>
      <c r="E60" s="118"/>
      <c r="F60" s="110"/>
      <c r="G60" s="118"/>
      <c r="H60" s="120"/>
      <c r="I60" s="120"/>
      <c r="J60" s="120"/>
      <c r="K60" s="120"/>
      <c r="L60" s="120"/>
      <c r="M60" s="112"/>
      <c r="N60" s="120"/>
      <c r="O60" s="120"/>
      <c r="P60" s="120"/>
      <c r="Q60" s="120"/>
      <c r="R60" s="120"/>
      <c r="S60" s="120"/>
      <c r="T60" s="112"/>
      <c r="U60" s="109"/>
    </row>
    <row r="61" spans="1:21" s="7" customFormat="1" ht="15" customHeight="1">
      <c r="A61" s="71" t="s">
        <v>39</v>
      </c>
      <c r="B61" s="113" t="s">
        <v>598</v>
      </c>
      <c r="C61" s="131">
        <f aca="true" t="shared" si="6" ref="C61:C67">IF(B61=$B$15,2,0)</f>
        <v>0</v>
      </c>
      <c r="D61" s="131"/>
      <c r="E61" s="131"/>
      <c r="F61" s="105">
        <f t="shared" si="1"/>
        <v>0</v>
      </c>
      <c r="G61" s="114" t="str">
        <f aca="true" t="shared" si="7" ref="G61:G67">IF(AND(H61="Да",I61="Да",J61="Да"),"Да","Нет")</f>
        <v>Нет</v>
      </c>
      <c r="H61" s="114" t="s">
        <v>553</v>
      </c>
      <c r="I61" s="114" t="s">
        <v>553</v>
      </c>
      <c r="J61" s="114" t="s">
        <v>557</v>
      </c>
      <c r="K61" s="114" t="s">
        <v>553</v>
      </c>
      <c r="L61" s="114" t="s">
        <v>573</v>
      </c>
      <c r="M61" s="113"/>
      <c r="N61" s="114"/>
      <c r="O61" s="114"/>
      <c r="P61" s="114"/>
      <c r="Q61" s="114"/>
      <c r="R61" s="114"/>
      <c r="S61" s="114"/>
      <c r="T61" s="113"/>
      <c r="U61" s="141" t="s">
        <v>501</v>
      </c>
    </row>
    <row r="62" spans="1:21" s="7" customFormat="1" ht="15" customHeight="1">
      <c r="A62" s="71" t="s">
        <v>40</v>
      </c>
      <c r="B62" s="77" t="s">
        <v>924</v>
      </c>
      <c r="C62" s="131">
        <f t="shared" si="6"/>
        <v>0</v>
      </c>
      <c r="D62" s="131"/>
      <c r="E62" s="131"/>
      <c r="F62" s="105">
        <f t="shared" si="1"/>
        <v>0</v>
      </c>
      <c r="G62" s="114" t="str">
        <f t="shared" si="7"/>
        <v>Нет</v>
      </c>
      <c r="H62" s="114" t="s">
        <v>557</v>
      </c>
      <c r="I62" s="114" t="s">
        <v>557</v>
      </c>
      <c r="J62" s="114" t="s">
        <v>557</v>
      </c>
      <c r="K62" s="131" t="s">
        <v>573</v>
      </c>
      <c r="L62" s="114"/>
      <c r="M62" s="113"/>
      <c r="N62" s="114"/>
      <c r="O62" s="114"/>
      <c r="P62" s="114"/>
      <c r="Q62" s="114"/>
      <c r="R62" s="114"/>
      <c r="S62" s="114"/>
      <c r="T62" s="113"/>
      <c r="U62" s="141" t="s">
        <v>132</v>
      </c>
    </row>
    <row r="63" spans="1:21" ht="15" customHeight="1">
      <c r="A63" s="73" t="s">
        <v>41</v>
      </c>
      <c r="B63" s="108" t="s">
        <v>321</v>
      </c>
      <c r="C63" s="131">
        <f t="shared" si="6"/>
        <v>2</v>
      </c>
      <c r="D63" s="131"/>
      <c r="E63" s="131"/>
      <c r="F63" s="105">
        <f t="shared" si="1"/>
        <v>2</v>
      </c>
      <c r="G63" s="131" t="str">
        <f t="shared" si="7"/>
        <v>Да</v>
      </c>
      <c r="H63" s="131" t="s">
        <v>553</v>
      </c>
      <c r="I63" s="131" t="s">
        <v>553</v>
      </c>
      <c r="J63" s="131" t="s">
        <v>553</v>
      </c>
      <c r="K63" s="131" t="s">
        <v>553</v>
      </c>
      <c r="L63" s="131">
        <v>1</v>
      </c>
      <c r="M63" s="131" t="s">
        <v>690</v>
      </c>
      <c r="N63" s="131" t="s">
        <v>553</v>
      </c>
      <c r="O63" s="114" t="s">
        <v>553</v>
      </c>
      <c r="P63" s="131" t="s">
        <v>553</v>
      </c>
      <c r="Q63" s="131" t="s">
        <v>553</v>
      </c>
      <c r="R63" s="131" t="s">
        <v>553</v>
      </c>
      <c r="S63" s="131" t="s">
        <v>553</v>
      </c>
      <c r="T63" s="108"/>
      <c r="U63" s="141" t="s">
        <v>215</v>
      </c>
    </row>
    <row r="64" spans="1:21" ht="15" customHeight="1">
      <c r="A64" s="71" t="s">
        <v>42</v>
      </c>
      <c r="B64" s="113" t="s">
        <v>598</v>
      </c>
      <c r="C64" s="131">
        <f t="shared" si="6"/>
        <v>0</v>
      </c>
      <c r="D64" s="131"/>
      <c r="E64" s="131"/>
      <c r="F64" s="105">
        <f t="shared" si="1"/>
        <v>0</v>
      </c>
      <c r="G64" s="114" t="str">
        <f t="shared" si="7"/>
        <v>Нет</v>
      </c>
      <c r="H64" s="108" t="s">
        <v>933</v>
      </c>
      <c r="I64" s="114" t="s">
        <v>553</v>
      </c>
      <c r="J64" s="114" t="s">
        <v>553</v>
      </c>
      <c r="K64" s="114" t="s">
        <v>573</v>
      </c>
      <c r="L64" s="114" t="s">
        <v>573</v>
      </c>
      <c r="M64" s="114"/>
      <c r="N64" s="114"/>
      <c r="O64" s="114"/>
      <c r="P64" s="114"/>
      <c r="Q64" s="114"/>
      <c r="R64" s="114"/>
      <c r="S64" s="114"/>
      <c r="T64" s="113"/>
      <c r="U64" s="141" t="s">
        <v>502</v>
      </c>
    </row>
    <row r="65" spans="1:21" s="7" customFormat="1" ht="15" customHeight="1">
      <c r="A65" s="71" t="s">
        <v>90</v>
      </c>
      <c r="B65" s="108" t="s">
        <v>598</v>
      </c>
      <c r="C65" s="131">
        <f t="shared" si="6"/>
        <v>0</v>
      </c>
      <c r="D65" s="131">
        <v>0.5</v>
      </c>
      <c r="E65" s="131"/>
      <c r="F65" s="105">
        <f t="shared" si="1"/>
        <v>0</v>
      </c>
      <c r="G65" s="114" t="str">
        <f t="shared" si="7"/>
        <v>Нет</v>
      </c>
      <c r="H65" s="113" t="s">
        <v>935</v>
      </c>
      <c r="I65" s="114" t="s">
        <v>553</v>
      </c>
      <c r="J65" s="114" t="s">
        <v>557</v>
      </c>
      <c r="K65" s="114" t="s">
        <v>557</v>
      </c>
      <c r="L65" s="114" t="s">
        <v>573</v>
      </c>
      <c r="M65" s="114"/>
      <c r="N65" s="114"/>
      <c r="O65" s="114"/>
      <c r="P65" s="114"/>
      <c r="Q65" s="114"/>
      <c r="R65" s="114"/>
      <c r="S65" s="114"/>
      <c r="T65" s="113" t="s">
        <v>936</v>
      </c>
      <c r="U65" s="141" t="s">
        <v>939</v>
      </c>
    </row>
    <row r="66" spans="1:21" ht="15" customHeight="1">
      <c r="A66" s="73" t="s">
        <v>43</v>
      </c>
      <c r="B66" s="77" t="s">
        <v>321</v>
      </c>
      <c r="C66" s="131">
        <f t="shared" si="6"/>
        <v>2</v>
      </c>
      <c r="D66" s="131"/>
      <c r="E66" s="131"/>
      <c r="F66" s="105">
        <f t="shared" si="1"/>
        <v>2</v>
      </c>
      <c r="G66" s="114" t="str">
        <f t="shared" si="7"/>
        <v>Да</v>
      </c>
      <c r="H66" s="114" t="s">
        <v>553</v>
      </c>
      <c r="I66" s="114" t="s">
        <v>553</v>
      </c>
      <c r="J66" s="114" t="s">
        <v>553</v>
      </c>
      <c r="K66" s="114" t="s">
        <v>553</v>
      </c>
      <c r="L66" s="114">
        <v>1</v>
      </c>
      <c r="M66" s="114" t="s">
        <v>690</v>
      </c>
      <c r="N66" s="114" t="s">
        <v>553</v>
      </c>
      <c r="O66" s="114" t="s">
        <v>553</v>
      </c>
      <c r="P66" s="114" t="s">
        <v>553</v>
      </c>
      <c r="Q66" s="114" t="s">
        <v>553</v>
      </c>
      <c r="R66" s="114" t="s">
        <v>553</v>
      </c>
      <c r="S66" s="114" t="s">
        <v>553</v>
      </c>
      <c r="T66" s="113"/>
      <c r="U66" s="151" t="s">
        <v>503</v>
      </c>
    </row>
    <row r="67" spans="1:21" ht="15" customHeight="1">
      <c r="A67" s="71" t="s">
        <v>44</v>
      </c>
      <c r="B67" s="113" t="s">
        <v>321</v>
      </c>
      <c r="C67" s="131">
        <f t="shared" si="6"/>
        <v>2</v>
      </c>
      <c r="D67" s="131"/>
      <c r="E67" s="131"/>
      <c r="F67" s="105">
        <f t="shared" si="1"/>
        <v>2</v>
      </c>
      <c r="G67" s="114" t="str">
        <f t="shared" si="7"/>
        <v>Да</v>
      </c>
      <c r="H67" s="114" t="s">
        <v>553</v>
      </c>
      <c r="I67" s="114" t="s">
        <v>553</v>
      </c>
      <c r="J67" s="114" t="s">
        <v>553</v>
      </c>
      <c r="K67" s="114" t="s">
        <v>553</v>
      </c>
      <c r="L67" s="131">
        <v>1</v>
      </c>
      <c r="M67" s="114" t="s">
        <v>690</v>
      </c>
      <c r="N67" s="114" t="s">
        <v>553</v>
      </c>
      <c r="O67" s="114" t="s">
        <v>553</v>
      </c>
      <c r="P67" s="114" t="s">
        <v>553</v>
      </c>
      <c r="Q67" s="114" t="s">
        <v>553</v>
      </c>
      <c r="R67" s="114" t="s">
        <v>553</v>
      </c>
      <c r="S67" s="114" t="s">
        <v>553</v>
      </c>
      <c r="T67" s="113"/>
      <c r="U67" s="141" t="s">
        <v>504</v>
      </c>
    </row>
    <row r="68" spans="1:21" s="8" customFormat="1" ht="15" customHeight="1">
      <c r="A68" s="70" t="s">
        <v>45</v>
      </c>
      <c r="B68" s="112"/>
      <c r="C68" s="118"/>
      <c r="D68" s="118"/>
      <c r="E68" s="118"/>
      <c r="F68" s="110"/>
      <c r="G68" s="118"/>
      <c r="H68" s="120"/>
      <c r="I68" s="120"/>
      <c r="J68" s="120"/>
      <c r="K68" s="120"/>
      <c r="L68" s="120"/>
      <c r="M68" s="112"/>
      <c r="N68" s="120"/>
      <c r="O68" s="120"/>
      <c r="P68" s="120"/>
      <c r="Q68" s="120"/>
      <c r="R68" s="120"/>
      <c r="S68" s="120"/>
      <c r="T68" s="112"/>
      <c r="U68" s="109"/>
    </row>
    <row r="69" spans="1:21" s="7" customFormat="1" ht="15" customHeight="1">
      <c r="A69" s="73" t="s">
        <v>46</v>
      </c>
      <c r="B69" s="113" t="s">
        <v>321</v>
      </c>
      <c r="C69" s="131">
        <f aca="true" t="shared" si="8" ref="C69:C82">IF(B69=$B$15,2,0)</f>
        <v>2</v>
      </c>
      <c r="D69" s="131"/>
      <c r="E69" s="131"/>
      <c r="F69" s="105">
        <f t="shared" si="1"/>
        <v>2</v>
      </c>
      <c r="G69" s="114" t="str">
        <f aca="true" t="shared" si="9" ref="G69:G82">IF(AND(H69="Да",I69="Да",J69="Да"),"Да","Нет")</f>
        <v>Да</v>
      </c>
      <c r="H69" s="114" t="s">
        <v>553</v>
      </c>
      <c r="I69" s="114" t="s">
        <v>553</v>
      </c>
      <c r="J69" s="114" t="s">
        <v>553</v>
      </c>
      <c r="K69" s="114" t="s">
        <v>553</v>
      </c>
      <c r="L69" s="114">
        <v>1</v>
      </c>
      <c r="M69" s="114" t="s">
        <v>690</v>
      </c>
      <c r="N69" s="114" t="s">
        <v>692</v>
      </c>
      <c r="O69" s="114" t="s">
        <v>553</v>
      </c>
      <c r="P69" s="114" t="s">
        <v>553</v>
      </c>
      <c r="Q69" s="114" t="s">
        <v>553</v>
      </c>
      <c r="R69" s="114" t="s">
        <v>553</v>
      </c>
      <c r="S69" s="114" t="s">
        <v>553</v>
      </c>
      <c r="T69" s="113"/>
      <c r="U69" s="141" t="s">
        <v>133</v>
      </c>
    </row>
    <row r="70" spans="1:21" s="7" customFormat="1" ht="15" customHeight="1">
      <c r="A70" s="73" t="s">
        <v>47</v>
      </c>
      <c r="B70" s="113" t="s">
        <v>598</v>
      </c>
      <c r="C70" s="131">
        <f t="shared" si="8"/>
        <v>0</v>
      </c>
      <c r="D70" s="131"/>
      <c r="E70" s="131"/>
      <c r="F70" s="105">
        <f t="shared" si="1"/>
        <v>0</v>
      </c>
      <c r="G70" s="114" t="str">
        <f t="shared" si="9"/>
        <v>Нет</v>
      </c>
      <c r="H70" s="114" t="s">
        <v>553</v>
      </c>
      <c r="I70" s="114" t="s">
        <v>553</v>
      </c>
      <c r="J70" s="114" t="s">
        <v>557</v>
      </c>
      <c r="K70" s="114" t="s">
        <v>553</v>
      </c>
      <c r="L70" s="114" t="s">
        <v>573</v>
      </c>
      <c r="M70" s="114"/>
      <c r="N70" s="114"/>
      <c r="O70" s="114"/>
      <c r="P70" s="114"/>
      <c r="Q70" s="114"/>
      <c r="R70" s="114"/>
      <c r="S70" s="114"/>
      <c r="T70" s="113"/>
      <c r="U70" s="141" t="s">
        <v>134</v>
      </c>
    </row>
    <row r="71" spans="1:21" s="7" customFormat="1" ht="15" customHeight="1">
      <c r="A71" s="73" t="s">
        <v>48</v>
      </c>
      <c r="B71" s="77" t="s">
        <v>496</v>
      </c>
      <c r="C71" s="131">
        <f t="shared" si="8"/>
        <v>0</v>
      </c>
      <c r="D71" s="131"/>
      <c r="E71" s="131"/>
      <c r="F71" s="105">
        <f t="shared" si="1"/>
        <v>0</v>
      </c>
      <c r="G71" s="114" t="str">
        <f t="shared" si="9"/>
        <v>Да</v>
      </c>
      <c r="H71" s="114" t="s">
        <v>553</v>
      </c>
      <c r="I71" s="114" t="s">
        <v>553</v>
      </c>
      <c r="J71" s="114" t="s">
        <v>553</v>
      </c>
      <c r="K71" s="114" t="s">
        <v>553</v>
      </c>
      <c r="L71" s="114" t="s">
        <v>573</v>
      </c>
      <c r="M71" s="114"/>
      <c r="N71" s="114"/>
      <c r="O71" s="114"/>
      <c r="P71" s="114"/>
      <c r="Q71" s="114"/>
      <c r="R71" s="114"/>
      <c r="S71" s="114"/>
      <c r="T71" s="113"/>
      <c r="U71" s="141" t="s">
        <v>135</v>
      </c>
    </row>
    <row r="72" spans="1:21" s="14" customFormat="1" ht="15" customHeight="1">
      <c r="A72" s="73" t="s">
        <v>49</v>
      </c>
      <c r="B72" s="108" t="s">
        <v>321</v>
      </c>
      <c r="C72" s="131">
        <f t="shared" si="8"/>
        <v>2</v>
      </c>
      <c r="D72" s="131"/>
      <c r="E72" s="131"/>
      <c r="F72" s="105">
        <f t="shared" si="1"/>
        <v>2</v>
      </c>
      <c r="G72" s="131" t="str">
        <f t="shared" si="9"/>
        <v>Да</v>
      </c>
      <c r="H72" s="131" t="s">
        <v>553</v>
      </c>
      <c r="I72" s="131" t="s">
        <v>553</v>
      </c>
      <c r="J72" s="131" t="s">
        <v>553</v>
      </c>
      <c r="K72" s="131" t="s">
        <v>553</v>
      </c>
      <c r="L72" s="131">
        <v>1</v>
      </c>
      <c r="M72" s="131" t="s">
        <v>690</v>
      </c>
      <c r="N72" s="131" t="s">
        <v>553</v>
      </c>
      <c r="O72" s="131" t="s">
        <v>553</v>
      </c>
      <c r="P72" s="131" t="s">
        <v>553</v>
      </c>
      <c r="Q72" s="131" t="s">
        <v>553</v>
      </c>
      <c r="R72" s="131" t="s">
        <v>553</v>
      </c>
      <c r="S72" s="131" t="s">
        <v>553</v>
      </c>
      <c r="T72" s="108"/>
      <c r="U72" s="145" t="s">
        <v>190</v>
      </c>
    </row>
    <row r="73" spans="1:21" ht="15" customHeight="1">
      <c r="A73" s="73" t="s">
        <v>50</v>
      </c>
      <c r="B73" s="108" t="s">
        <v>321</v>
      </c>
      <c r="C73" s="131">
        <f t="shared" si="8"/>
        <v>2</v>
      </c>
      <c r="D73" s="131"/>
      <c r="E73" s="131"/>
      <c r="F73" s="105">
        <f t="shared" si="1"/>
        <v>2</v>
      </c>
      <c r="G73" s="131" t="str">
        <f t="shared" si="9"/>
        <v>Да</v>
      </c>
      <c r="H73" s="131" t="s">
        <v>553</v>
      </c>
      <c r="I73" s="131" t="s">
        <v>553</v>
      </c>
      <c r="J73" s="131" t="s">
        <v>553</v>
      </c>
      <c r="K73" s="131" t="s">
        <v>553</v>
      </c>
      <c r="L73" s="131">
        <v>1</v>
      </c>
      <c r="M73" s="131" t="s">
        <v>690</v>
      </c>
      <c r="N73" s="131" t="s">
        <v>553</v>
      </c>
      <c r="O73" s="131" t="s">
        <v>553</v>
      </c>
      <c r="P73" s="131" t="s">
        <v>553</v>
      </c>
      <c r="Q73" s="131" t="s">
        <v>553</v>
      </c>
      <c r="R73" s="131" t="s">
        <v>553</v>
      </c>
      <c r="S73" s="131" t="s">
        <v>553</v>
      </c>
      <c r="T73" s="108"/>
      <c r="U73" s="141" t="s">
        <v>505</v>
      </c>
    </row>
    <row r="74" spans="1:21" s="7" customFormat="1" ht="15" customHeight="1">
      <c r="A74" s="73" t="s">
        <v>51</v>
      </c>
      <c r="B74" s="113" t="s">
        <v>321</v>
      </c>
      <c r="C74" s="131">
        <f t="shared" si="8"/>
        <v>2</v>
      </c>
      <c r="D74" s="131"/>
      <c r="E74" s="131"/>
      <c r="F74" s="105">
        <f t="shared" si="1"/>
        <v>2</v>
      </c>
      <c r="G74" s="114" t="str">
        <f t="shared" si="9"/>
        <v>Да</v>
      </c>
      <c r="H74" s="114" t="s">
        <v>553</v>
      </c>
      <c r="I74" s="114" t="s">
        <v>553</v>
      </c>
      <c r="J74" s="114" t="s">
        <v>553</v>
      </c>
      <c r="K74" s="114" t="s">
        <v>553</v>
      </c>
      <c r="L74" s="84">
        <v>4</v>
      </c>
      <c r="M74" s="123" t="s">
        <v>690</v>
      </c>
      <c r="N74" s="114" t="s">
        <v>553</v>
      </c>
      <c r="O74" s="114" t="s">
        <v>553</v>
      </c>
      <c r="P74" s="123" t="s">
        <v>553</v>
      </c>
      <c r="Q74" s="123" t="s">
        <v>553</v>
      </c>
      <c r="R74" s="114" t="s">
        <v>553</v>
      </c>
      <c r="S74" s="114" t="s">
        <v>553</v>
      </c>
      <c r="T74" s="113"/>
      <c r="U74" s="141" t="s">
        <v>136</v>
      </c>
    </row>
    <row r="75" spans="1:21" s="7" customFormat="1" ht="15" customHeight="1">
      <c r="A75" s="73" t="s">
        <v>52</v>
      </c>
      <c r="B75" s="113" t="s">
        <v>321</v>
      </c>
      <c r="C75" s="131">
        <f t="shared" si="8"/>
        <v>2</v>
      </c>
      <c r="D75" s="131"/>
      <c r="E75" s="131"/>
      <c r="F75" s="105">
        <f t="shared" si="1"/>
        <v>2</v>
      </c>
      <c r="G75" s="114" t="str">
        <f t="shared" si="9"/>
        <v>Да</v>
      </c>
      <c r="H75" s="114" t="s">
        <v>553</v>
      </c>
      <c r="I75" s="114" t="s">
        <v>553</v>
      </c>
      <c r="J75" s="114" t="s">
        <v>553</v>
      </c>
      <c r="K75" s="149" t="s">
        <v>553</v>
      </c>
      <c r="L75" s="114">
        <v>1</v>
      </c>
      <c r="M75" s="114" t="s">
        <v>690</v>
      </c>
      <c r="N75" s="149" t="s">
        <v>553</v>
      </c>
      <c r="O75" s="114" t="s">
        <v>553</v>
      </c>
      <c r="P75" s="114" t="s">
        <v>553</v>
      </c>
      <c r="Q75" s="114" t="s">
        <v>553</v>
      </c>
      <c r="R75" s="85" t="s">
        <v>553</v>
      </c>
      <c r="S75" s="114" t="s">
        <v>553</v>
      </c>
      <c r="T75" s="83"/>
      <c r="U75" s="141" t="s">
        <v>137</v>
      </c>
    </row>
    <row r="76" spans="1:21" s="7" customFormat="1" ht="15" customHeight="1">
      <c r="A76" s="73" t="s">
        <v>53</v>
      </c>
      <c r="B76" s="77" t="s">
        <v>496</v>
      </c>
      <c r="C76" s="131">
        <f t="shared" si="8"/>
        <v>0</v>
      </c>
      <c r="D76" s="131"/>
      <c r="E76" s="131"/>
      <c r="F76" s="105">
        <f t="shared" si="1"/>
        <v>0</v>
      </c>
      <c r="G76" s="114" t="str">
        <f t="shared" si="9"/>
        <v>Да</v>
      </c>
      <c r="H76" s="114" t="s">
        <v>553</v>
      </c>
      <c r="I76" s="114" t="s">
        <v>553</v>
      </c>
      <c r="J76" s="114" t="s">
        <v>553</v>
      </c>
      <c r="K76" s="114" t="s">
        <v>553</v>
      </c>
      <c r="L76" s="114" t="s">
        <v>573</v>
      </c>
      <c r="M76" s="86"/>
      <c r="N76" s="114"/>
      <c r="O76" s="86"/>
      <c r="P76" s="86"/>
      <c r="Q76" s="86"/>
      <c r="R76" s="114"/>
      <c r="S76" s="114"/>
      <c r="T76" s="113"/>
      <c r="U76" s="151" t="s">
        <v>506</v>
      </c>
    </row>
    <row r="77" spans="1:21" s="7" customFormat="1" ht="15" customHeight="1">
      <c r="A77" s="73" t="s">
        <v>54</v>
      </c>
      <c r="B77" s="108" t="s">
        <v>321</v>
      </c>
      <c r="C77" s="131">
        <f t="shared" si="8"/>
        <v>2</v>
      </c>
      <c r="D77" s="131"/>
      <c r="E77" s="131"/>
      <c r="F77" s="105">
        <f t="shared" si="1"/>
        <v>2</v>
      </c>
      <c r="G77" s="131" t="s">
        <v>553</v>
      </c>
      <c r="H77" s="131" t="s">
        <v>553</v>
      </c>
      <c r="I77" s="131" t="s">
        <v>553</v>
      </c>
      <c r="J77" s="131" t="s">
        <v>553</v>
      </c>
      <c r="K77" s="131" t="s">
        <v>553</v>
      </c>
      <c r="L77" s="131">
        <v>1</v>
      </c>
      <c r="M77" s="131" t="s">
        <v>690</v>
      </c>
      <c r="N77" s="131" t="s">
        <v>553</v>
      </c>
      <c r="O77" s="131" t="s">
        <v>923</v>
      </c>
      <c r="P77" s="131" t="s">
        <v>553</v>
      </c>
      <c r="Q77" s="131" t="s">
        <v>553</v>
      </c>
      <c r="R77" s="131" t="s">
        <v>553</v>
      </c>
      <c r="S77" s="131" t="s">
        <v>553</v>
      </c>
      <c r="T77" s="108"/>
      <c r="U77" s="141" t="s">
        <v>138</v>
      </c>
    </row>
    <row r="78" spans="1:21" s="7" customFormat="1" ht="15" customHeight="1">
      <c r="A78" s="73" t="s">
        <v>55</v>
      </c>
      <c r="B78" s="108" t="s">
        <v>321</v>
      </c>
      <c r="C78" s="131">
        <f t="shared" si="8"/>
        <v>2</v>
      </c>
      <c r="D78" s="131"/>
      <c r="E78" s="131"/>
      <c r="F78" s="105">
        <f t="shared" si="1"/>
        <v>2</v>
      </c>
      <c r="G78" s="131" t="str">
        <f t="shared" si="9"/>
        <v>Да</v>
      </c>
      <c r="H78" s="131" t="s">
        <v>553</v>
      </c>
      <c r="I78" s="131" t="s">
        <v>553</v>
      </c>
      <c r="J78" s="131" t="s">
        <v>553</v>
      </c>
      <c r="K78" s="131" t="s">
        <v>553</v>
      </c>
      <c r="L78" s="131">
        <v>1</v>
      </c>
      <c r="M78" s="131" t="s">
        <v>690</v>
      </c>
      <c r="N78" s="131" t="s">
        <v>553</v>
      </c>
      <c r="O78" s="114" t="s">
        <v>553</v>
      </c>
      <c r="P78" s="131" t="s">
        <v>553</v>
      </c>
      <c r="Q78" s="131" t="s">
        <v>553</v>
      </c>
      <c r="R78" s="131" t="s">
        <v>553</v>
      </c>
      <c r="S78" s="131" t="s">
        <v>553</v>
      </c>
      <c r="T78" s="108"/>
      <c r="U78" s="151" t="s">
        <v>610</v>
      </c>
    </row>
    <row r="79" spans="1:21" ht="15" customHeight="1">
      <c r="A79" s="73" t="s">
        <v>56</v>
      </c>
      <c r="B79" s="113" t="s">
        <v>321</v>
      </c>
      <c r="C79" s="131">
        <f t="shared" si="8"/>
        <v>2</v>
      </c>
      <c r="D79" s="131"/>
      <c r="E79" s="131"/>
      <c r="F79" s="105">
        <f t="shared" si="1"/>
        <v>2</v>
      </c>
      <c r="G79" s="114" t="str">
        <f t="shared" si="9"/>
        <v>Да</v>
      </c>
      <c r="H79" s="114" t="s">
        <v>553</v>
      </c>
      <c r="I79" s="114" t="s">
        <v>553</v>
      </c>
      <c r="J79" s="114" t="s">
        <v>553</v>
      </c>
      <c r="K79" s="114" t="s">
        <v>553</v>
      </c>
      <c r="L79" s="114">
        <v>1</v>
      </c>
      <c r="M79" s="114" t="s">
        <v>690</v>
      </c>
      <c r="N79" s="114" t="s">
        <v>553</v>
      </c>
      <c r="O79" s="131" t="s">
        <v>923</v>
      </c>
      <c r="P79" s="114" t="s">
        <v>553</v>
      </c>
      <c r="Q79" s="114" t="s">
        <v>553</v>
      </c>
      <c r="R79" s="114" t="s">
        <v>553</v>
      </c>
      <c r="S79" s="114" t="s">
        <v>553</v>
      </c>
      <c r="T79" s="113"/>
      <c r="U79" s="141" t="s">
        <v>139</v>
      </c>
    </row>
    <row r="80" spans="1:21" s="7" customFormat="1" ht="15" customHeight="1">
      <c r="A80" s="73" t="s">
        <v>57</v>
      </c>
      <c r="B80" s="113" t="s">
        <v>598</v>
      </c>
      <c r="C80" s="131">
        <f t="shared" si="8"/>
        <v>0</v>
      </c>
      <c r="D80" s="131"/>
      <c r="E80" s="131"/>
      <c r="F80" s="105">
        <f t="shared" si="1"/>
        <v>0</v>
      </c>
      <c r="G80" s="114" t="str">
        <f t="shared" si="9"/>
        <v>Нет</v>
      </c>
      <c r="H80" s="114" t="s">
        <v>553</v>
      </c>
      <c r="I80" s="114" t="s">
        <v>553</v>
      </c>
      <c r="J80" s="114" t="s">
        <v>557</v>
      </c>
      <c r="K80" s="114" t="s">
        <v>557</v>
      </c>
      <c r="L80" s="114">
        <v>1</v>
      </c>
      <c r="M80" s="114" t="s">
        <v>690</v>
      </c>
      <c r="N80" s="114" t="s">
        <v>553</v>
      </c>
      <c r="O80" s="114" t="s">
        <v>553</v>
      </c>
      <c r="P80" s="114" t="s">
        <v>553</v>
      </c>
      <c r="Q80" s="114" t="s">
        <v>553</v>
      </c>
      <c r="R80" s="114" t="s">
        <v>553</v>
      </c>
      <c r="S80" s="114" t="s">
        <v>553</v>
      </c>
      <c r="T80" s="113" t="s">
        <v>937</v>
      </c>
      <c r="U80" s="141" t="s">
        <v>938</v>
      </c>
    </row>
    <row r="81" spans="1:21" s="7" customFormat="1" ht="15" customHeight="1">
      <c r="A81" s="73" t="s">
        <v>58</v>
      </c>
      <c r="B81" s="113" t="s">
        <v>321</v>
      </c>
      <c r="C81" s="131">
        <f t="shared" si="8"/>
        <v>2</v>
      </c>
      <c r="D81" s="131"/>
      <c r="E81" s="131"/>
      <c r="F81" s="105">
        <f t="shared" si="1"/>
        <v>2</v>
      </c>
      <c r="G81" s="114" t="str">
        <f t="shared" si="9"/>
        <v>Да</v>
      </c>
      <c r="H81" s="114" t="s">
        <v>553</v>
      </c>
      <c r="I81" s="114" t="s">
        <v>553</v>
      </c>
      <c r="J81" s="114" t="s">
        <v>553</v>
      </c>
      <c r="K81" s="114" t="s">
        <v>553</v>
      </c>
      <c r="L81" s="114">
        <v>1</v>
      </c>
      <c r="M81" s="114" t="s">
        <v>690</v>
      </c>
      <c r="N81" s="114" t="s">
        <v>553</v>
      </c>
      <c r="O81" s="114" t="s">
        <v>553</v>
      </c>
      <c r="P81" s="114" t="s">
        <v>553</v>
      </c>
      <c r="Q81" s="114" t="s">
        <v>553</v>
      </c>
      <c r="R81" s="114" t="s">
        <v>553</v>
      </c>
      <c r="S81" s="114" t="s">
        <v>553</v>
      </c>
      <c r="T81" s="113"/>
      <c r="U81" s="151" t="s">
        <v>507</v>
      </c>
    </row>
    <row r="82" spans="1:21" ht="15" customHeight="1">
      <c r="A82" s="73" t="s">
        <v>59</v>
      </c>
      <c r="B82" s="108" t="s">
        <v>321</v>
      </c>
      <c r="C82" s="131">
        <f t="shared" si="8"/>
        <v>2</v>
      </c>
      <c r="D82" s="131"/>
      <c r="E82" s="131"/>
      <c r="F82" s="105">
        <f t="shared" si="1"/>
        <v>2</v>
      </c>
      <c r="G82" s="131" t="str">
        <f t="shared" si="9"/>
        <v>Да</v>
      </c>
      <c r="H82" s="131" t="s">
        <v>553</v>
      </c>
      <c r="I82" s="131" t="s">
        <v>553</v>
      </c>
      <c r="J82" s="131" t="s">
        <v>553</v>
      </c>
      <c r="K82" s="131" t="s">
        <v>553</v>
      </c>
      <c r="L82" s="114">
        <v>1</v>
      </c>
      <c r="M82" s="114" t="s">
        <v>690</v>
      </c>
      <c r="N82" s="114" t="s">
        <v>553</v>
      </c>
      <c r="O82" s="114" t="s">
        <v>553</v>
      </c>
      <c r="P82" s="114" t="s">
        <v>553</v>
      </c>
      <c r="Q82" s="114" t="s">
        <v>553</v>
      </c>
      <c r="R82" s="114" t="s">
        <v>553</v>
      </c>
      <c r="S82" s="114" t="s">
        <v>553</v>
      </c>
      <c r="T82" s="108"/>
      <c r="U82" s="151" t="s">
        <v>508</v>
      </c>
    </row>
    <row r="83" spans="1:21" s="8" customFormat="1" ht="15" customHeight="1">
      <c r="A83" s="70" t="s">
        <v>60</v>
      </c>
      <c r="B83" s="112"/>
      <c r="C83" s="118"/>
      <c r="D83" s="118"/>
      <c r="E83" s="118"/>
      <c r="F83" s="110"/>
      <c r="G83" s="118"/>
      <c r="H83" s="120"/>
      <c r="I83" s="120"/>
      <c r="J83" s="120"/>
      <c r="K83" s="120"/>
      <c r="L83" s="120"/>
      <c r="M83" s="112"/>
      <c r="N83" s="120"/>
      <c r="O83" s="120"/>
      <c r="P83" s="120"/>
      <c r="Q83" s="120"/>
      <c r="R83" s="120"/>
      <c r="S83" s="120"/>
      <c r="T83" s="112"/>
      <c r="U83" s="109"/>
    </row>
    <row r="84" spans="1:21" s="7" customFormat="1" ht="15" customHeight="1">
      <c r="A84" s="71" t="s">
        <v>61</v>
      </c>
      <c r="B84" s="113" t="s">
        <v>598</v>
      </c>
      <c r="C84" s="131">
        <f aca="true" t="shared" si="10" ref="C84:C89">IF(B84=$B$15,2,0)</f>
        <v>0</v>
      </c>
      <c r="D84" s="131"/>
      <c r="E84" s="131"/>
      <c r="F84" s="105">
        <f t="shared" si="1"/>
        <v>0</v>
      </c>
      <c r="G84" s="114" t="s">
        <v>553</v>
      </c>
      <c r="H84" s="113" t="s">
        <v>940</v>
      </c>
      <c r="I84" s="114" t="s">
        <v>553</v>
      </c>
      <c r="J84" s="114" t="s">
        <v>553</v>
      </c>
      <c r="K84" s="114" t="s">
        <v>573</v>
      </c>
      <c r="L84" s="114" t="s">
        <v>573</v>
      </c>
      <c r="M84" s="114"/>
      <c r="N84" s="114"/>
      <c r="O84" s="114"/>
      <c r="P84" s="114"/>
      <c r="Q84" s="114"/>
      <c r="R84" s="114"/>
      <c r="S84" s="114"/>
      <c r="T84" s="108"/>
      <c r="U84" s="141" t="s">
        <v>140</v>
      </c>
    </row>
    <row r="85" spans="1:21" ht="15" customHeight="1">
      <c r="A85" s="73" t="s">
        <v>62</v>
      </c>
      <c r="B85" s="113" t="s">
        <v>496</v>
      </c>
      <c r="C85" s="131">
        <f t="shared" si="10"/>
        <v>0</v>
      </c>
      <c r="D85" s="131"/>
      <c r="E85" s="131"/>
      <c r="F85" s="105">
        <f t="shared" si="1"/>
        <v>0</v>
      </c>
      <c r="G85" s="114" t="str">
        <f>IF(AND(H85="Да",I85="Да",J85="Да"),"Да","Нет")</f>
        <v>Да</v>
      </c>
      <c r="H85" s="114" t="s">
        <v>553</v>
      </c>
      <c r="I85" s="114" t="s">
        <v>553</v>
      </c>
      <c r="J85" s="114" t="s">
        <v>553</v>
      </c>
      <c r="K85" s="114" t="s">
        <v>553</v>
      </c>
      <c r="L85" s="114" t="s">
        <v>573</v>
      </c>
      <c r="M85" s="113"/>
      <c r="N85" s="114"/>
      <c r="O85" s="114"/>
      <c r="P85" s="114"/>
      <c r="Q85" s="114"/>
      <c r="R85" s="114"/>
      <c r="S85" s="114"/>
      <c r="T85" s="113"/>
      <c r="U85" s="140" t="s">
        <v>141</v>
      </c>
    </row>
    <row r="86" spans="1:21" ht="15" customHeight="1">
      <c r="A86" s="71" t="s">
        <v>63</v>
      </c>
      <c r="B86" s="113" t="s">
        <v>924</v>
      </c>
      <c r="C86" s="131">
        <f t="shared" si="10"/>
        <v>0</v>
      </c>
      <c r="D86" s="131"/>
      <c r="E86" s="131"/>
      <c r="F86" s="105">
        <f t="shared" si="1"/>
        <v>0</v>
      </c>
      <c r="G86" s="114" t="str">
        <f>IF(AND(H86="Да",I86="Да",J86="Да"),"Да","Нет")</f>
        <v>Нет</v>
      </c>
      <c r="H86" s="114" t="s">
        <v>557</v>
      </c>
      <c r="I86" s="114" t="s">
        <v>557</v>
      </c>
      <c r="J86" s="114" t="s">
        <v>557</v>
      </c>
      <c r="K86" s="131" t="s">
        <v>573</v>
      </c>
      <c r="L86" s="114"/>
      <c r="M86" s="114"/>
      <c r="N86" s="114"/>
      <c r="O86" s="114"/>
      <c r="P86" s="114"/>
      <c r="Q86" s="114"/>
      <c r="R86" s="114"/>
      <c r="S86" s="114"/>
      <c r="T86" s="113"/>
      <c r="U86" s="141" t="s">
        <v>142</v>
      </c>
    </row>
    <row r="87" spans="1:21" s="7" customFormat="1" ht="15" customHeight="1">
      <c r="A87" s="71" t="s">
        <v>64</v>
      </c>
      <c r="B87" s="113" t="s">
        <v>598</v>
      </c>
      <c r="C87" s="131">
        <f t="shared" si="10"/>
        <v>0</v>
      </c>
      <c r="D87" s="131"/>
      <c r="E87" s="131"/>
      <c r="F87" s="105">
        <f t="shared" si="1"/>
        <v>0</v>
      </c>
      <c r="G87" s="114" t="str">
        <f>IF(AND(H87="Да",I87="Да",J87="Да"),"Да","Нет")</f>
        <v>Нет</v>
      </c>
      <c r="H87" s="114" t="s">
        <v>553</v>
      </c>
      <c r="I87" s="114" t="s">
        <v>553</v>
      </c>
      <c r="J87" s="114" t="s">
        <v>557</v>
      </c>
      <c r="K87" s="114" t="s">
        <v>553</v>
      </c>
      <c r="L87" s="114" t="s">
        <v>573</v>
      </c>
      <c r="M87" s="114"/>
      <c r="N87" s="114"/>
      <c r="O87" s="114"/>
      <c r="P87" s="114"/>
      <c r="Q87" s="114"/>
      <c r="R87" s="114"/>
      <c r="S87" s="114"/>
      <c r="T87" s="113"/>
      <c r="U87" s="141" t="s">
        <v>143</v>
      </c>
    </row>
    <row r="88" spans="1:21" s="7" customFormat="1" ht="15" customHeight="1">
      <c r="A88" s="73" t="s">
        <v>65</v>
      </c>
      <c r="B88" s="108" t="s">
        <v>321</v>
      </c>
      <c r="C88" s="131">
        <f t="shared" si="10"/>
        <v>2</v>
      </c>
      <c r="D88" s="131"/>
      <c r="E88" s="131"/>
      <c r="F88" s="105">
        <f aca="true" t="shared" si="11" ref="F88:F112">C88*(1-D88)*(1-E88)</f>
        <v>2</v>
      </c>
      <c r="G88" s="114" t="str">
        <f>IF(AND(H88="Да",I88="Да",J88="Да"),"Да","Нет")</f>
        <v>Да</v>
      </c>
      <c r="H88" s="131" t="s">
        <v>553</v>
      </c>
      <c r="I88" s="131" t="s">
        <v>553</v>
      </c>
      <c r="J88" s="131" t="s">
        <v>553</v>
      </c>
      <c r="K88" s="114" t="s">
        <v>553</v>
      </c>
      <c r="L88" s="131">
        <v>1</v>
      </c>
      <c r="M88" s="108" t="s">
        <v>811</v>
      </c>
      <c r="N88" s="131" t="s">
        <v>553</v>
      </c>
      <c r="O88" s="131" t="s">
        <v>553</v>
      </c>
      <c r="P88" s="131" t="s">
        <v>553</v>
      </c>
      <c r="Q88" s="131" t="s">
        <v>553</v>
      </c>
      <c r="R88" s="131" t="s">
        <v>553</v>
      </c>
      <c r="S88" s="131" t="s">
        <v>553</v>
      </c>
      <c r="T88" s="108"/>
      <c r="U88" s="141" t="s">
        <v>614</v>
      </c>
    </row>
    <row r="89" spans="1:21" s="7" customFormat="1" ht="15" customHeight="1">
      <c r="A89" s="71" t="s">
        <v>66</v>
      </c>
      <c r="B89" s="113" t="s">
        <v>598</v>
      </c>
      <c r="C89" s="131">
        <f t="shared" si="10"/>
        <v>0</v>
      </c>
      <c r="D89" s="131"/>
      <c r="E89" s="131"/>
      <c r="F89" s="105">
        <f t="shared" si="11"/>
        <v>0</v>
      </c>
      <c r="G89" s="114" t="str">
        <f>IF(AND(H89="Да",I89="Да",J89="Да"),"Да","Нет")</f>
        <v>Нет</v>
      </c>
      <c r="H89" s="113" t="s">
        <v>933</v>
      </c>
      <c r="I89" s="114" t="s">
        <v>603</v>
      </c>
      <c r="J89" s="114" t="s">
        <v>553</v>
      </c>
      <c r="K89" s="131" t="s">
        <v>573</v>
      </c>
      <c r="L89" s="114" t="s">
        <v>573</v>
      </c>
      <c r="M89" s="114"/>
      <c r="N89" s="114"/>
      <c r="O89" s="114"/>
      <c r="P89" s="114"/>
      <c r="Q89" s="114"/>
      <c r="R89" s="114"/>
      <c r="S89" s="114"/>
      <c r="T89" s="113"/>
      <c r="U89" s="141" t="s">
        <v>144</v>
      </c>
    </row>
    <row r="90" spans="1:21" s="8" customFormat="1" ht="15" customHeight="1">
      <c r="A90" s="70" t="s">
        <v>67</v>
      </c>
      <c r="B90" s="112"/>
      <c r="C90" s="118"/>
      <c r="D90" s="118"/>
      <c r="E90" s="118"/>
      <c r="F90" s="110"/>
      <c r="G90" s="118"/>
      <c r="H90" s="120"/>
      <c r="I90" s="120"/>
      <c r="J90" s="120"/>
      <c r="K90" s="120"/>
      <c r="L90" s="120"/>
      <c r="M90" s="120"/>
      <c r="N90" s="120"/>
      <c r="O90" s="120"/>
      <c r="P90" s="120"/>
      <c r="Q90" s="120"/>
      <c r="R90" s="120"/>
      <c r="S90" s="120"/>
      <c r="T90" s="112"/>
      <c r="U90" s="109"/>
    </row>
    <row r="91" spans="1:21" s="7" customFormat="1" ht="15" customHeight="1">
      <c r="A91" s="73" t="s">
        <v>68</v>
      </c>
      <c r="B91" s="108" t="s">
        <v>321</v>
      </c>
      <c r="C91" s="131">
        <f aca="true" t="shared" si="12" ref="C91:C102">IF(B91=$B$15,2,0)</f>
        <v>2</v>
      </c>
      <c r="D91" s="131"/>
      <c r="E91" s="131"/>
      <c r="F91" s="105">
        <f t="shared" si="11"/>
        <v>2</v>
      </c>
      <c r="G91" s="131" t="s">
        <v>553</v>
      </c>
      <c r="H91" s="131" t="s">
        <v>553</v>
      </c>
      <c r="I91" s="131" t="s">
        <v>553</v>
      </c>
      <c r="J91" s="131" t="s">
        <v>553</v>
      </c>
      <c r="K91" s="131" t="s">
        <v>553</v>
      </c>
      <c r="L91" s="131">
        <v>1</v>
      </c>
      <c r="M91" s="131" t="s">
        <v>690</v>
      </c>
      <c r="N91" s="131" t="s">
        <v>553</v>
      </c>
      <c r="O91" s="114" t="s">
        <v>553</v>
      </c>
      <c r="P91" s="131" t="s">
        <v>553</v>
      </c>
      <c r="Q91" s="131" t="s">
        <v>553</v>
      </c>
      <c r="R91" s="131" t="s">
        <v>553</v>
      </c>
      <c r="S91" s="131" t="s">
        <v>553</v>
      </c>
      <c r="T91" s="108"/>
      <c r="U91" s="151" t="s">
        <v>493</v>
      </c>
    </row>
    <row r="92" spans="1:21" s="7" customFormat="1" ht="15" customHeight="1">
      <c r="A92" s="73" t="s">
        <v>69</v>
      </c>
      <c r="B92" s="113" t="s">
        <v>321</v>
      </c>
      <c r="C92" s="131">
        <f t="shared" si="12"/>
        <v>2</v>
      </c>
      <c r="D92" s="131">
        <v>0.5</v>
      </c>
      <c r="E92" s="131"/>
      <c r="F92" s="105">
        <f t="shared" si="11"/>
        <v>1</v>
      </c>
      <c r="G92" s="114" t="str">
        <f>IF(AND(H92="Да",I92="Да",J92="Да"),"Да","Нет")</f>
        <v>Нет</v>
      </c>
      <c r="H92" s="114" t="s">
        <v>553</v>
      </c>
      <c r="I92" s="114" t="s">
        <v>553</v>
      </c>
      <c r="J92" s="113" t="s">
        <v>615</v>
      </c>
      <c r="K92" s="114" t="s">
        <v>553</v>
      </c>
      <c r="L92" s="131">
        <v>1</v>
      </c>
      <c r="M92" s="114" t="s">
        <v>690</v>
      </c>
      <c r="N92" s="114" t="s">
        <v>553</v>
      </c>
      <c r="O92" s="114" t="s">
        <v>553</v>
      </c>
      <c r="P92" s="114" t="s">
        <v>553</v>
      </c>
      <c r="Q92" s="114" t="s">
        <v>553</v>
      </c>
      <c r="R92" s="114" t="s">
        <v>553</v>
      </c>
      <c r="S92" s="114" t="s">
        <v>553</v>
      </c>
      <c r="T92" s="113" t="s">
        <v>956</v>
      </c>
      <c r="U92" s="141" t="s">
        <v>145</v>
      </c>
    </row>
    <row r="93" spans="1:21" s="7" customFormat="1" ht="15" customHeight="1">
      <c r="A93" s="73" t="s">
        <v>70</v>
      </c>
      <c r="B93" s="113" t="s">
        <v>924</v>
      </c>
      <c r="C93" s="131">
        <f t="shared" si="12"/>
        <v>0</v>
      </c>
      <c r="D93" s="131"/>
      <c r="E93" s="131"/>
      <c r="F93" s="105">
        <f t="shared" si="11"/>
        <v>0</v>
      </c>
      <c r="G93" s="114" t="s">
        <v>557</v>
      </c>
      <c r="H93" s="114" t="s">
        <v>557</v>
      </c>
      <c r="I93" s="114" t="s">
        <v>557</v>
      </c>
      <c r="J93" s="114" t="s">
        <v>557</v>
      </c>
      <c r="K93" s="131" t="s">
        <v>573</v>
      </c>
      <c r="L93" s="114"/>
      <c r="M93" s="114"/>
      <c r="N93" s="87"/>
      <c r="O93" s="114"/>
      <c r="P93" s="114"/>
      <c r="Q93" s="114"/>
      <c r="R93" s="114"/>
      <c r="S93" s="114"/>
      <c r="T93" s="113"/>
      <c r="U93" s="141" t="s">
        <v>187</v>
      </c>
    </row>
    <row r="94" spans="1:21" s="7" customFormat="1" ht="15" customHeight="1">
      <c r="A94" s="73" t="s">
        <v>71</v>
      </c>
      <c r="B94" s="113" t="s">
        <v>496</v>
      </c>
      <c r="C94" s="131">
        <f t="shared" si="12"/>
        <v>0</v>
      </c>
      <c r="D94" s="131"/>
      <c r="E94" s="131"/>
      <c r="F94" s="105">
        <f t="shared" si="11"/>
        <v>0</v>
      </c>
      <c r="G94" s="114" t="str">
        <f aca="true" t="shared" si="13" ref="G94:G102">IF(AND(H94="Да",I94="Да",J94="Да"),"Да","Нет")</f>
        <v>Да</v>
      </c>
      <c r="H94" s="114" t="s">
        <v>553</v>
      </c>
      <c r="I94" s="114" t="s">
        <v>553</v>
      </c>
      <c r="J94" s="114" t="s">
        <v>553</v>
      </c>
      <c r="K94" s="114" t="s">
        <v>553</v>
      </c>
      <c r="L94" s="114" t="s">
        <v>573</v>
      </c>
      <c r="M94" s="114"/>
      <c r="N94" s="114"/>
      <c r="O94" s="114"/>
      <c r="P94" s="114"/>
      <c r="Q94" s="114"/>
      <c r="R94" s="114"/>
      <c r="S94" s="114"/>
      <c r="T94" s="113"/>
      <c r="U94" s="141" t="s">
        <v>146</v>
      </c>
    </row>
    <row r="95" spans="1:21" ht="15" customHeight="1">
      <c r="A95" s="73" t="s">
        <v>72</v>
      </c>
      <c r="B95" s="113" t="s">
        <v>496</v>
      </c>
      <c r="C95" s="131">
        <f t="shared" si="12"/>
        <v>0</v>
      </c>
      <c r="D95" s="131"/>
      <c r="E95" s="131"/>
      <c r="F95" s="105">
        <f t="shared" si="11"/>
        <v>0</v>
      </c>
      <c r="G95" s="114" t="str">
        <f t="shared" si="13"/>
        <v>Да</v>
      </c>
      <c r="H95" s="114" t="s">
        <v>553</v>
      </c>
      <c r="I95" s="114" t="s">
        <v>553</v>
      </c>
      <c r="J95" s="114" t="s">
        <v>553</v>
      </c>
      <c r="K95" s="114" t="s">
        <v>553</v>
      </c>
      <c r="L95" s="114" t="s">
        <v>573</v>
      </c>
      <c r="M95" s="113"/>
      <c r="N95" s="114"/>
      <c r="O95" s="114"/>
      <c r="P95" s="114"/>
      <c r="Q95" s="114"/>
      <c r="R95" s="114"/>
      <c r="S95" s="114"/>
      <c r="T95" s="113"/>
      <c r="U95" s="154" t="s">
        <v>147</v>
      </c>
    </row>
    <row r="96" spans="1:21" s="7" customFormat="1" ht="15" customHeight="1">
      <c r="A96" s="73" t="s">
        <v>73</v>
      </c>
      <c r="B96" s="113" t="s">
        <v>924</v>
      </c>
      <c r="C96" s="131">
        <f t="shared" si="12"/>
        <v>0</v>
      </c>
      <c r="D96" s="131"/>
      <c r="E96" s="131"/>
      <c r="F96" s="105">
        <f t="shared" si="11"/>
        <v>0</v>
      </c>
      <c r="G96" s="114" t="str">
        <f t="shared" si="13"/>
        <v>Нет</v>
      </c>
      <c r="H96" s="114" t="s">
        <v>557</v>
      </c>
      <c r="I96" s="114" t="s">
        <v>557</v>
      </c>
      <c r="J96" s="114" t="s">
        <v>557</v>
      </c>
      <c r="K96" s="131" t="s">
        <v>573</v>
      </c>
      <c r="L96" s="114"/>
      <c r="M96" s="114"/>
      <c r="N96" s="114"/>
      <c r="O96" s="114"/>
      <c r="P96" s="114"/>
      <c r="Q96" s="114"/>
      <c r="R96" s="114"/>
      <c r="S96" s="114"/>
      <c r="T96" s="113"/>
      <c r="U96" s="141" t="s">
        <v>148</v>
      </c>
    </row>
    <row r="97" spans="1:21" ht="15" customHeight="1">
      <c r="A97" s="73" t="s">
        <v>74</v>
      </c>
      <c r="B97" s="108" t="s">
        <v>321</v>
      </c>
      <c r="C97" s="131">
        <f t="shared" si="12"/>
        <v>2</v>
      </c>
      <c r="D97" s="131"/>
      <c r="E97" s="131"/>
      <c r="F97" s="105">
        <f t="shared" si="11"/>
        <v>2</v>
      </c>
      <c r="G97" s="131" t="s">
        <v>553</v>
      </c>
      <c r="H97" s="131" t="s">
        <v>621</v>
      </c>
      <c r="I97" s="131" t="s">
        <v>553</v>
      </c>
      <c r="J97" s="131" t="s">
        <v>553</v>
      </c>
      <c r="K97" s="131" t="s">
        <v>621</v>
      </c>
      <c r="L97" s="131">
        <v>1</v>
      </c>
      <c r="M97" s="131" t="s">
        <v>690</v>
      </c>
      <c r="N97" s="131" t="s">
        <v>553</v>
      </c>
      <c r="O97" s="114" t="s">
        <v>553</v>
      </c>
      <c r="P97" s="131" t="s">
        <v>553</v>
      </c>
      <c r="Q97" s="131" t="s">
        <v>553</v>
      </c>
      <c r="R97" s="131" t="s">
        <v>553</v>
      </c>
      <c r="S97" s="131" t="s">
        <v>553</v>
      </c>
      <c r="T97" s="108" t="s">
        <v>941</v>
      </c>
      <c r="U97" s="141" t="s">
        <v>149</v>
      </c>
    </row>
    <row r="98" spans="1:21" s="6" customFormat="1" ht="15" customHeight="1">
      <c r="A98" s="73" t="s">
        <v>75</v>
      </c>
      <c r="B98" s="113" t="s">
        <v>321</v>
      </c>
      <c r="C98" s="131">
        <f t="shared" si="12"/>
        <v>2</v>
      </c>
      <c r="D98" s="131"/>
      <c r="E98" s="131"/>
      <c r="F98" s="105">
        <f t="shared" si="11"/>
        <v>2</v>
      </c>
      <c r="G98" s="114" t="s">
        <v>553</v>
      </c>
      <c r="H98" s="131" t="s">
        <v>621</v>
      </c>
      <c r="I98" s="114" t="s">
        <v>553</v>
      </c>
      <c r="J98" s="114" t="s">
        <v>553</v>
      </c>
      <c r="K98" s="131" t="s">
        <v>621</v>
      </c>
      <c r="L98" s="114">
        <v>1</v>
      </c>
      <c r="M98" s="114" t="s">
        <v>690</v>
      </c>
      <c r="N98" s="114" t="s">
        <v>553</v>
      </c>
      <c r="O98" s="114" t="s">
        <v>553</v>
      </c>
      <c r="P98" s="114" t="s">
        <v>553</v>
      </c>
      <c r="Q98" s="114" t="s">
        <v>553</v>
      </c>
      <c r="R98" s="114" t="s">
        <v>553</v>
      </c>
      <c r="S98" s="114" t="s">
        <v>553</v>
      </c>
      <c r="T98" s="108" t="s">
        <v>942</v>
      </c>
      <c r="U98" s="141" t="s">
        <v>150</v>
      </c>
    </row>
    <row r="99" spans="1:21" s="7" customFormat="1" ht="15" customHeight="1">
      <c r="A99" s="73" t="s">
        <v>76</v>
      </c>
      <c r="B99" s="113" t="s">
        <v>924</v>
      </c>
      <c r="C99" s="131">
        <f t="shared" si="12"/>
        <v>0</v>
      </c>
      <c r="D99" s="131"/>
      <c r="E99" s="131"/>
      <c r="F99" s="105">
        <f t="shared" si="11"/>
        <v>0</v>
      </c>
      <c r="G99" s="114" t="str">
        <f t="shared" si="13"/>
        <v>Нет</v>
      </c>
      <c r="H99" s="114" t="s">
        <v>553</v>
      </c>
      <c r="I99" s="114" t="s">
        <v>557</v>
      </c>
      <c r="J99" s="114" t="s">
        <v>557</v>
      </c>
      <c r="K99" s="114" t="s">
        <v>557</v>
      </c>
      <c r="L99" s="114"/>
      <c r="M99" s="114"/>
      <c r="N99" s="114"/>
      <c r="O99" s="114"/>
      <c r="P99" s="114"/>
      <c r="Q99" s="114"/>
      <c r="R99" s="114"/>
      <c r="S99" s="114"/>
      <c r="T99" s="113"/>
      <c r="U99" s="141" t="s">
        <v>494</v>
      </c>
    </row>
    <row r="100" spans="1:21" ht="15" customHeight="1">
      <c r="A100" s="73" t="s">
        <v>77</v>
      </c>
      <c r="B100" s="113" t="s">
        <v>321</v>
      </c>
      <c r="C100" s="131">
        <f t="shared" si="12"/>
        <v>2</v>
      </c>
      <c r="D100" s="131">
        <v>0.5</v>
      </c>
      <c r="E100" s="131"/>
      <c r="F100" s="105">
        <f t="shared" si="11"/>
        <v>1</v>
      </c>
      <c r="G100" s="114" t="str">
        <f t="shared" si="13"/>
        <v>Нет</v>
      </c>
      <c r="H100" s="114" t="s">
        <v>553</v>
      </c>
      <c r="I100" s="114" t="s">
        <v>553</v>
      </c>
      <c r="J100" s="113" t="s">
        <v>949</v>
      </c>
      <c r="K100" s="131" t="s">
        <v>553</v>
      </c>
      <c r="L100" s="114">
        <v>1</v>
      </c>
      <c r="M100" s="114" t="s">
        <v>690</v>
      </c>
      <c r="N100" s="114" t="s">
        <v>553</v>
      </c>
      <c r="O100" s="114" t="s">
        <v>553</v>
      </c>
      <c r="P100" s="114" t="s">
        <v>553</v>
      </c>
      <c r="Q100" s="114" t="s">
        <v>553</v>
      </c>
      <c r="R100" s="114" t="s">
        <v>553</v>
      </c>
      <c r="S100" s="114" t="s">
        <v>553</v>
      </c>
      <c r="T100" s="113" t="s">
        <v>955</v>
      </c>
      <c r="U100" s="151" t="s">
        <v>943</v>
      </c>
    </row>
    <row r="101" spans="1:21" s="7" customFormat="1" ht="15" customHeight="1">
      <c r="A101" s="73" t="s">
        <v>78</v>
      </c>
      <c r="B101" s="108" t="s">
        <v>321</v>
      </c>
      <c r="C101" s="131">
        <f t="shared" si="12"/>
        <v>2</v>
      </c>
      <c r="D101" s="131"/>
      <c r="E101" s="131"/>
      <c r="F101" s="105">
        <f t="shared" si="11"/>
        <v>2</v>
      </c>
      <c r="G101" s="131" t="str">
        <f t="shared" si="13"/>
        <v>Да</v>
      </c>
      <c r="H101" s="131" t="s">
        <v>553</v>
      </c>
      <c r="I101" s="131" t="s">
        <v>553</v>
      </c>
      <c r="J101" s="131" t="s">
        <v>553</v>
      </c>
      <c r="K101" s="131" t="s">
        <v>553</v>
      </c>
      <c r="L101" s="131">
        <v>1</v>
      </c>
      <c r="M101" s="108" t="s">
        <v>693</v>
      </c>
      <c r="N101" s="131" t="s">
        <v>553</v>
      </c>
      <c r="O101" s="131" t="s">
        <v>553</v>
      </c>
      <c r="P101" s="131" t="s">
        <v>553</v>
      </c>
      <c r="Q101" s="131" t="s">
        <v>553</v>
      </c>
      <c r="R101" s="131" t="s">
        <v>553</v>
      </c>
      <c r="S101" s="131" t="s">
        <v>553</v>
      </c>
      <c r="T101" s="108"/>
      <c r="U101" s="141" t="s">
        <v>495</v>
      </c>
    </row>
    <row r="102" spans="1:21" s="7" customFormat="1" ht="15" customHeight="1">
      <c r="A102" s="73" t="s">
        <v>79</v>
      </c>
      <c r="B102" s="113" t="s">
        <v>598</v>
      </c>
      <c r="C102" s="131">
        <f t="shared" si="12"/>
        <v>0</v>
      </c>
      <c r="D102" s="131">
        <v>0.5</v>
      </c>
      <c r="E102" s="131"/>
      <c r="F102" s="105">
        <f t="shared" si="11"/>
        <v>0</v>
      </c>
      <c r="G102" s="114" t="str">
        <f t="shared" si="13"/>
        <v>Нет</v>
      </c>
      <c r="H102" s="114" t="s">
        <v>557</v>
      </c>
      <c r="I102" s="114" t="s">
        <v>553</v>
      </c>
      <c r="J102" s="114" t="s">
        <v>557</v>
      </c>
      <c r="K102" s="114" t="s">
        <v>573</v>
      </c>
      <c r="L102" s="114" t="s">
        <v>573</v>
      </c>
      <c r="M102" s="113"/>
      <c r="N102" s="114"/>
      <c r="O102" s="114"/>
      <c r="P102" s="114"/>
      <c r="Q102" s="114"/>
      <c r="R102" s="114"/>
      <c r="S102" s="114"/>
      <c r="T102" s="113" t="s">
        <v>945</v>
      </c>
      <c r="U102" s="141" t="s">
        <v>944</v>
      </c>
    </row>
    <row r="103" spans="1:21" s="8" customFormat="1" ht="15" customHeight="1">
      <c r="A103" s="70" t="s">
        <v>80</v>
      </c>
      <c r="B103" s="112"/>
      <c r="C103" s="118"/>
      <c r="D103" s="118"/>
      <c r="E103" s="118"/>
      <c r="F103" s="110"/>
      <c r="G103" s="118"/>
      <c r="H103" s="120"/>
      <c r="I103" s="120"/>
      <c r="J103" s="120"/>
      <c r="K103" s="120"/>
      <c r="L103" s="120"/>
      <c r="M103" s="112"/>
      <c r="N103" s="120"/>
      <c r="O103" s="120"/>
      <c r="P103" s="120"/>
      <c r="Q103" s="120"/>
      <c r="R103" s="120"/>
      <c r="S103" s="120"/>
      <c r="T103" s="112"/>
      <c r="U103" s="109"/>
    </row>
    <row r="104" spans="1:21" s="7" customFormat="1" ht="15" customHeight="1">
      <c r="A104" s="73" t="s">
        <v>81</v>
      </c>
      <c r="B104" s="113" t="s">
        <v>598</v>
      </c>
      <c r="C104" s="131">
        <f aca="true" t="shared" si="14" ref="C104:C112">IF(B104=$B$15,2,0)</f>
        <v>0</v>
      </c>
      <c r="D104" s="131"/>
      <c r="E104" s="131"/>
      <c r="F104" s="105">
        <f t="shared" si="11"/>
        <v>0</v>
      </c>
      <c r="G104" s="114" t="str">
        <f aca="true" t="shared" si="15" ref="G104:G112">IF(AND(H104="Да",I104="Да",J104="Да"),"Да","Нет")</f>
        <v>Нет</v>
      </c>
      <c r="H104" s="114" t="s">
        <v>553</v>
      </c>
      <c r="I104" s="114" t="s">
        <v>553</v>
      </c>
      <c r="J104" s="114" t="s">
        <v>557</v>
      </c>
      <c r="K104" s="114" t="s">
        <v>553</v>
      </c>
      <c r="L104" s="114" t="s">
        <v>573</v>
      </c>
      <c r="M104" s="114"/>
      <c r="N104" s="114"/>
      <c r="O104" s="114"/>
      <c r="P104" s="114"/>
      <c r="Q104" s="114"/>
      <c r="R104" s="114"/>
      <c r="S104" s="114"/>
      <c r="T104" s="113"/>
      <c r="U104" s="151" t="s">
        <v>491</v>
      </c>
    </row>
    <row r="105" spans="1:21" s="7" customFormat="1" ht="15" customHeight="1">
      <c r="A105" s="73" t="s">
        <v>82</v>
      </c>
      <c r="B105" s="113" t="s">
        <v>598</v>
      </c>
      <c r="C105" s="131">
        <f t="shared" si="14"/>
        <v>0</v>
      </c>
      <c r="D105" s="131"/>
      <c r="E105" s="131"/>
      <c r="F105" s="105">
        <f t="shared" si="11"/>
        <v>0</v>
      </c>
      <c r="G105" s="114" t="str">
        <f t="shared" si="15"/>
        <v>Да</v>
      </c>
      <c r="H105" s="114" t="s">
        <v>553</v>
      </c>
      <c r="I105" s="114" t="s">
        <v>553</v>
      </c>
      <c r="J105" s="114" t="s">
        <v>553</v>
      </c>
      <c r="K105" s="114" t="s">
        <v>557</v>
      </c>
      <c r="L105" s="114">
        <v>1</v>
      </c>
      <c r="M105" s="131" t="s">
        <v>690</v>
      </c>
      <c r="N105" s="131" t="s">
        <v>553</v>
      </c>
      <c r="O105" s="114" t="s">
        <v>553</v>
      </c>
      <c r="P105" s="131" t="s">
        <v>553</v>
      </c>
      <c r="Q105" s="131" t="s">
        <v>553</v>
      </c>
      <c r="R105" s="131" t="s">
        <v>553</v>
      </c>
      <c r="S105" s="131" t="s">
        <v>553</v>
      </c>
      <c r="T105" s="113" t="s">
        <v>946</v>
      </c>
      <c r="U105" s="151" t="s">
        <v>492</v>
      </c>
    </row>
    <row r="106" spans="1:21" ht="15" customHeight="1">
      <c r="A106" s="73" t="s">
        <v>83</v>
      </c>
      <c r="B106" s="113" t="s">
        <v>924</v>
      </c>
      <c r="C106" s="131">
        <f t="shared" si="14"/>
        <v>0</v>
      </c>
      <c r="D106" s="131"/>
      <c r="E106" s="131"/>
      <c r="F106" s="105">
        <f t="shared" si="11"/>
        <v>0</v>
      </c>
      <c r="G106" s="114" t="str">
        <f t="shared" si="15"/>
        <v>Нет</v>
      </c>
      <c r="H106" s="114" t="s">
        <v>557</v>
      </c>
      <c r="I106" s="114" t="s">
        <v>557</v>
      </c>
      <c r="J106" s="114" t="s">
        <v>557</v>
      </c>
      <c r="K106" s="131" t="s">
        <v>573</v>
      </c>
      <c r="L106" s="114"/>
      <c r="M106" s="114"/>
      <c r="N106" s="114"/>
      <c r="O106" s="114"/>
      <c r="P106" s="114"/>
      <c r="Q106" s="114"/>
      <c r="R106" s="114"/>
      <c r="S106" s="114"/>
      <c r="T106" s="113"/>
      <c r="U106" s="141" t="s">
        <v>151</v>
      </c>
    </row>
    <row r="107" spans="1:21" ht="15" customHeight="1">
      <c r="A107" s="73" t="s">
        <v>84</v>
      </c>
      <c r="B107" s="113" t="s">
        <v>321</v>
      </c>
      <c r="C107" s="131">
        <f t="shared" si="14"/>
        <v>2</v>
      </c>
      <c r="D107" s="131"/>
      <c r="E107" s="131"/>
      <c r="F107" s="105">
        <f t="shared" si="11"/>
        <v>2</v>
      </c>
      <c r="G107" s="114" t="str">
        <f t="shared" si="15"/>
        <v>Да</v>
      </c>
      <c r="H107" s="114" t="s">
        <v>553</v>
      </c>
      <c r="I107" s="114" t="s">
        <v>553</v>
      </c>
      <c r="J107" s="114" t="s">
        <v>553</v>
      </c>
      <c r="K107" s="114" t="s">
        <v>553</v>
      </c>
      <c r="L107" s="123">
        <v>2</v>
      </c>
      <c r="M107" s="130" t="s">
        <v>694</v>
      </c>
      <c r="N107" s="114" t="s">
        <v>553</v>
      </c>
      <c r="O107" s="123" t="s">
        <v>553</v>
      </c>
      <c r="P107" s="123" t="s">
        <v>553</v>
      </c>
      <c r="Q107" s="123" t="s">
        <v>553</v>
      </c>
      <c r="R107" s="114" t="s">
        <v>553</v>
      </c>
      <c r="S107" s="114" t="s">
        <v>553</v>
      </c>
      <c r="T107" s="113"/>
      <c r="U107" s="141" t="s">
        <v>616</v>
      </c>
    </row>
    <row r="108" spans="1:21" ht="15" customHeight="1">
      <c r="A108" s="73" t="s">
        <v>85</v>
      </c>
      <c r="B108" s="113" t="s">
        <v>496</v>
      </c>
      <c r="C108" s="131">
        <f t="shared" si="14"/>
        <v>0</v>
      </c>
      <c r="D108" s="131"/>
      <c r="E108" s="131"/>
      <c r="F108" s="105">
        <f t="shared" si="11"/>
        <v>0</v>
      </c>
      <c r="G108" s="114" t="str">
        <f t="shared" si="15"/>
        <v>Да</v>
      </c>
      <c r="H108" s="114" t="s">
        <v>553</v>
      </c>
      <c r="I108" s="114" t="s">
        <v>553</v>
      </c>
      <c r="J108" s="114" t="s">
        <v>553</v>
      </c>
      <c r="K108" s="149" t="s">
        <v>557</v>
      </c>
      <c r="L108" s="113" t="s">
        <v>947</v>
      </c>
      <c r="M108" s="114"/>
      <c r="N108" s="149"/>
      <c r="O108" s="114"/>
      <c r="P108" s="114"/>
      <c r="Q108" s="114"/>
      <c r="R108" s="114"/>
      <c r="S108" s="93"/>
      <c r="T108" s="83"/>
      <c r="U108" s="141" t="s">
        <v>218</v>
      </c>
    </row>
    <row r="109" spans="1:21" s="7" customFormat="1" ht="15" customHeight="1">
      <c r="A109" s="73" t="s">
        <v>86</v>
      </c>
      <c r="B109" s="113" t="s">
        <v>321</v>
      </c>
      <c r="C109" s="131">
        <f t="shared" si="14"/>
        <v>2</v>
      </c>
      <c r="D109" s="131">
        <v>0.5</v>
      </c>
      <c r="E109" s="131"/>
      <c r="F109" s="105">
        <f t="shared" si="11"/>
        <v>1</v>
      </c>
      <c r="G109" s="114" t="str">
        <f t="shared" si="15"/>
        <v>Нет</v>
      </c>
      <c r="H109" s="114" t="s">
        <v>553</v>
      </c>
      <c r="I109" s="114" t="s">
        <v>553</v>
      </c>
      <c r="J109" s="113" t="s">
        <v>948</v>
      </c>
      <c r="K109" s="113" t="s">
        <v>561</v>
      </c>
      <c r="L109" s="86">
        <v>1</v>
      </c>
      <c r="M109" s="86" t="s">
        <v>690</v>
      </c>
      <c r="N109" s="114" t="s">
        <v>553</v>
      </c>
      <c r="O109" s="86" t="s">
        <v>553</v>
      </c>
      <c r="P109" s="86" t="s">
        <v>553</v>
      </c>
      <c r="Q109" s="86" t="s">
        <v>553</v>
      </c>
      <c r="R109" s="114" t="s">
        <v>553</v>
      </c>
      <c r="S109" s="114" t="s">
        <v>553</v>
      </c>
      <c r="T109" s="113" t="s">
        <v>955</v>
      </c>
      <c r="U109" s="141" t="s">
        <v>520</v>
      </c>
    </row>
    <row r="110" spans="1:21" s="7" customFormat="1" ht="15" customHeight="1">
      <c r="A110" s="73" t="s">
        <v>87</v>
      </c>
      <c r="B110" s="108" t="s">
        <v>321</v>
      </c>
      <c r="C110" s="131">
        <f t="shared" si="14"/>
        <v>2</v>
      </c>
      <c r="D110" s="131"/>
      <c r="E110" s="131"/>
      <c r="F110" s="105">
        <f t="shared" si="11"/>
        <v>2</v>
      </c>
      <c r="G110" s="131" t="str">
        <f t="shared" si="15"/>
        <v>Да</v>
      </c>
      <c r="H110" s="131" t="s">
        <v>553</v>
      </c>
      <c r="I110" s="131" t="s">
        <v>553</v>
      </c>
      <c r="J110" s="131" t="s">
        <v>553</v>
      </c>
      <c r="K110" s="131" t="s">
        <v>553</v>
      </c>
      <c r="L110" s="114">
        <v>1</v>
      </c>
      <c r="M110" s="114" t="s">
        <v>690</v>
      </c>
      <c r="N110" s="131" t="s">
        <v>553</v>
      </c>
      <c r="O110" s="114" t="s">
        <v>553</v>
      </c>
      <c r="P110" s="131" t="s">
        <v>553</v>
      </c>
      <c r="Q110" s="131" t="s">
        <v>553</v>
      </c>
      <c r="R110" s="131" t="s">
        <v>553</v>
      </c>
      <c r="S110" s="131" t="s">
        <v>553</v>
      </c>
      <c r="T110" s="108"/>
      <c r="U110" s="141" t="s">
        <v>617</v>
      </c>
    </row>
    <row r="111" spans="1:21" s="7" customFormat="1" ht="15" customHeight="1">
      <c r="A111" s="73" t="s">
        <v>88</v>
      </c>
      <c r="B111" s="113" t="s">
        <v>924</v>
      </c>
      <c r="C111" s="131">
        <f t="shared" si="14"/>
        <v>0</v>
      </c>
      <c r="D111" s="131"/>
      <c r="E111" s="131"/>
      <c r="F111" s="105">
        <f t="shared" si="11"/>
        <v>0</v>
      </c>
      <c r="G111" s="114" t="str">
        <f t="shared" si="15"/>
        <v>Нет</v>
      </c>
      <c r="H111" s="114" t="s">
        <v>557</v>
      </c>
      <c r="I111" s="114" t="s">
        <v>557</v>
      </c>
      <c r="J111" s="114" t="s">
        <v>557</v>
      </c>
      <c r="K111" s="131" t="s">
        <v>573</v>
      </c>
      <c r="L111" s="114"/>
      <c r="M111" s="114"/>
      <c r="N111" s="114"/>
      <c r="O111" s="114"/>
      <c r="P111" s="114"/>
      <c r="Q111" s="114"/>
      <c r="R111" s="114"/>
      <c r="S111" s="114"/>
      <c r="T111" s="113"/>
      <c r="U111" s="140" t="s">
        <v>152</v>
      </c>
    </row>
    <row r="112" spans="1:21" s="7" customFormat="1" ht="15" customHeight="1">
      <c r="A112" s="73" t="s">
        <v>89</v>
      </c>
      <c r="B112" s="113" t="s">
        <v>924</v>
      </c>
      <c r="C112" s="131">
        <f t="shared" si="14"/>
        <v>0</v>
      </c>
      <c r="D112" s="131"/>
      <c r="E112" s="131"/>
      <c r="F112" s="105">
        <f t="shared" si="11"/>
        <v>0</v>
      </c>
      <c r="G112" s="114" t="str">
        <f t="shared" si="15"/>
        <v>Нет</v>
      </c>
      <c r="H112" s="114" t="s">
        <v>557</v>
      </c>
      <c r="I112" s="114" t="s">
        <v>557</v>
      </c>
      <c r="J112" s="114" t="s">
        <v>557</v>
      </c>
      <c r="K112" s="131" t="s">
        <v>573</v>
      </c>
      <c r="L112" s="114"/>
      <c r="M112" s="114"/>
      <c r="N112" s="114"/>
      <c r="O112" s="114"/>
      <c r="P112" s="114"/>
      <c r="Q112" s="114"/>
      <c r="R112" s="114"/>
      <c r="S112" s="114"/>
      <c r="T112" s="113"/>
      <c r="U112" s="141" t="s">
        <v>426</v>
      </c>
    </row>
    <row r="113" spans="1:21" ht="14.25" customHeight="1">
      <c r="A113" s="19"/>
      <c r="B113" s="19"/>
      <c r="C113" s="19"/>
      <c r="D113" s="19"/>
      <c r="E113" s="19"/>
      <c r="F113" s="19"/>
      <c r="G113" s="19"/>
      <c r="H113" s="19"/>
      <c r="I113" s="19"/>
      <c r="J113" s="19"/>
      <c r="K113" s="19"/>
      <c r="L113" s="21"/>
      <c r="M113" s="21"/>
      <c r="N113" s="19"/>
      <c r="O113" s="19"/>
      <c r="P113" s="19"/>
      <c r="Q113" s="19"/>
      <c r="R113" s="19"/>
      <c r="S113" s="19"/>
      <c r="T113" s="19"/>
      <c r="U113" s="19"/>
    </row>
    <row r="116" ht="14.25" customHeight="1">
      <c r="U116" s="9"/>
    </row>
    <row r="117" spans="1:20" ht="14.25" customHeight="1">
      <c r="A117" s="11"/>
      <c r="B117" s="11"/>
      <c r="C117" s="11"/>
      <c r="D117" s="11"/>
      <c r="E117" s="11"/>
      <c r="F117" s="11"/>
      <c r="G117" s="11"/>
      <c r="H117" s="11"/>
      <c r="I117" s="11"/>
      <c r="J117" s="11"/>
      <c r="K117" s="11"/>
      <c r="L117" s="23"/>
      <c r="M117" s="23"/>
      <c r="N117" s="11"/>
      <c r="O117" s="11"/>
      <c r="P117" s="11"/>
      <c r="Q117" s="11"/>
      <c r="R117" s="11"/>
      <c r="S117" s="11"/>
      <c r="T117" s="11"/>
    </row>
    <row r="120" spans="1:20" ht="14.25" customHeight="1">
      <c r="A120" s="11"/>
      <c r="B120" s="11"/>
      <c r="C120" s="11"/>
      <c r="D120" s="11"/>
      <c r="E120" s="11"/>
      <c r="F120" s="11"/>
      <c r="G120" s="11"/>
      <c r="H120" s="11"/>
      <c r="I120" s="11"/>
      <c r="J120" s="11"/>
      <c r="K120" s="11"/>
      <c r="L120" s="23"/>
      <c r="M120" s="23"/>
      <c r="N120" s="11"/>
      <c r="O120" s="11"/>
      <c r="P120" s="11"/>
      <c r="Q120" s="11"/>
      <c r="R120" s="11"/>
      <c r="S120" s="11"/>
      <c r="T120" s="11"/>
    </row>
    <row r="124" spans="1:20" ht="14.25" customHeight="1">
      <c r="A124" s="11"/>
      <c r="B124" s="11"/>
      <c r="C124" s="11"/>
      <c r="D124" s="11"/>
      <c r="E124" s="11"/>
      <c r="F124" s="11"/>
      <c r="G124" s="11"/>
      <c r="H124" s="11"/>
      <c r="I124" s="11"/>
      <c r="J124" s="11"/>
      <c r="K124" s="11"/>
      <c r="L124" s="23"/>
      <c r="M124" s="23"/>
      <c r="N124" s="11"/>
      <c r="O124" s="11"/>
      <c r="P124" s="11"/>
      <c r="Q124" s="11"/>
      <c r="R124" s="11"/>
      <c r="S124" s="11"/>
      <c r="T124" s="11"/>
    </row>
  </sheetData>
  <sheetProtection/>
  <mergeCells count="36">
    <mergeCell ref="A8:U8"/>
    <mergeCell ref="A9:U9"/>
    <mergeCell ref="A10:U10"/>
    <mergeCell ref="L14:L19"/>
    <mergeCell ref="M14:M19"/>
    <mergeCell ref="C14:F14"/>
    <mergeCell ref="A13:U13"/>
    <mergeCell ref="K14:K19"/>
    <mergeCell ref="I15:I19"/>
    <mergeCell ref="J15:J19"/>
    <mergeCell ref="A1:U1"/>
    <mergeCell ref="A2:U2"/>
    <mergeCell ref="A4:U4"/>
    <mergeCell ref="A5:U5"/>
    <mergeCell ref="A6:U6"/>
    <mergeCell ref="A7:U7"/>
    <mergeCell ref="A11:U11"/>
    <mergeCell ref="A3:U3"/>
    <mergeCell ref="A12:U12"/>
    <mergeCell ref="A14:A19"/>
    <mergeCell ref="N14:N19"/>
    <mergeCell ref="O14:S14"/>
    <mergeCell ref="H15:H19"/>
    <mergeCell ref="C15:C19"/>
    <mergeCell ref="D15:D19"/>
    <mergeCell ref="E15:E19"/>
    <mergeCell ref="F15:F19"/>
    <mergeCell ref="G14:G19"/>
    <mergeCell ref="H14:J14"/>
    <mergeCell ref="U14:U19"/>
    <mergeCell ref="O15:O19"/>
    <mergeCell ref="P15:P19"/>
    <mergeCell ref="Q15:Q19"/>
    <mergeCell ref="R15:R19"/>
    <mergeCell ref="S15:S19"/>
    <mergeCell ref="T14:T19"/>
  </mergeCells>
  <dataValidations count="1">
    <dataValidation type="list" allowBlank="1" showInputMessage="1" showErrorMessage="1" sqref="B21:B112">
      <formula1>$B$15:$B$19</formula1>
    </dataValidation>
  </dataValidations>
  <hyperlinks>
    <hyperlink ref="U21" r:id="rId1" display="http://beldepfin.ru/?page_id=2085"/>
    <hyperlink ref="U23" r:id="rId2" display="http://dtf.avo.ru/index.php?option=com_content&amp;view=article&amp;id=235:2015-05-21-06-08-40&amp;catid=84:2015-05-21-06-06-51&amp;Itemid=173"/>
    <hyperlink ref="U26" r:id="rId3" display="http://admoblkaluga.ru/sub/finan/sovet.php"/>
    <hyperlink ref="U32" r:id="rId4" display="http://minfin.ryazangov.ru/department/ob_sov/"/>
    <hyperlink ref="U33" r:id="rId5" display="http://www.finsmol.ru/council"/>
    <hyperlink ref="U34" r:id="rId6" display="http://fin.tmbreg.ru/6228/7517.html"/>
    <hyperlink ref="U38" r:id="rId7" display="http://findep.mos.ru/"/>
    <hyperlink ref="U41" r:id="rId8" display="http://minfin.rkomi.ru/page/9576/"/>
    <hyperlink ref="U42" r:id="rId9" display="http://dvinaland.ru/gov/-6x0eyecf"/>
    <hyperlink ref="U44" r:id="rId10" display="http://www.minfin39.ru/index.php"/>
    <hyperlink ref="U46" r:id="rId11" display="http://minfin.gov-murman.ru/activities/public_council/work/"/>
    <hyperlink ref="U47" r:id="rId12" display="http://novkfo.ru/%D0%BE%D0%B1%D1%89%D0%B5%D1%81%D1%82%D0%B2%D0%B5%D0%BD%D0%BD%D1%8B%D0%B9_%D1%81%D0%BE%D0%B2%D0%B5%D1%82/"/>
    <hyperlink ref="U49" r:id="rId13" display="http://www.fincom.spb.ru/cf/main.htm"/>
    <hyperlink ref="U50" r:id="rId14" display="http://dfei.adm-nao.ru/informaciya-o-koordinacionnyh-soveshatelnyh-ekspertnyh-organah-sozdann/obshestvennyj-sovet/"/>
    <hyperlink ref="U58" r:id="rId15" display="http://www.minfin.donland.ru/ob_sovet"/>
    <hyperlink ref="U62" r:id="rId16" display="http://www.mfri.ru/"/>
    <hyperlink ref="U63" r:id="rId17" display="http://www.pravitelstvokbr.ru/oigv/minfin/obshchestvennyy_sovet.php"/>
    <hyperlink ref="U65" r:id="rId18" display="http://www.mfrno-a.ru"/>
    <hyperlink ref="U69" r:id="rId19" display="https://minfin.bashkortostan.ru/activity/?SECTION_ID=17113"/>
    <hyperlink ref="U70" r:id="rId20" display="http://mari-el.gov.ru/minfin/Pages/Osovet.aspx"/>
    <hyperlink ref="U71" r:id="rId21" display="http://www.minfinrm.ru/pub-sovet/"/>
    <hyperlink ref="U74" r:id="rId22" display="http://gov.cap.ru/SiteMap.aspx?gov_id=22&amp;id=1787640"/>
    <hyperlink ref="U75" r:id="rId23" display="http://mfin.permkrai.ru/sow/osminfin/2015/"/>
    <hyperlink ref="U77" r:id="rId24" display="http://mf.nnov.ru/index.php?option=com_k2&amp;view=item&amp;layout=item&amp;id=109&amp;Itemid=363"/>
    <hyperlink ref="U79" r:id="rId25" display="http://finance.pnzreg.ru/Obshestvenniysovet"/>
    <hyperlink ref="U80" r:id="rId26" display="http://minfin-samara.ru/ekspertno-konsultativnyj-sovet-obshh/#"/>
    <hyperlink ref="U84" r:id="rId27" display="http://www.finupr.kurganobl.ru/index.php?test=obsovet"/>
    <hyperlink ref="U85" r:id="rId28" display="http://minfin.midural.ru/document/category/94#document_list"/>
    <hyperlink ref="U86" r:id="rId29" display="http://admtyumen.ru/ogv_ru/gov/administrative/finance_department.htm"/>
    <hyperlink ref="U87" r:id="rId30" display="http://minfin74.ru/mAbout/advisory.php"/>
    <hyperlink ref="U88" r:id="rId31" display="http://www.depfin.admhmao.ru/koordinatsionnye-i-soveshchatelnye-organy/"/>
    <hyperlink ref="U89" r:id="rId32" display="http://xn--80aealotwbjpid2k.xn--80aze9d.xn--p1ai/power/iov/finance_dep/Obsh_sov_DF/#bc"/>
    <hyperlink ref="U92" r:id="rId33" display="http://www.minfinrb.ru/news/671/"/>
    <hyperlink ref="U94" r:id="rId34" display="http://r-19.ru/authorities/ministry-of-finance-of-the-republic-of-khakassia/common/obshchestvennyy-sovet-pr11i-ministerstve-finansov-respubliki-khakasiya/"/>
    <hyperlink ref="U95" r:id="rId35" display="http://fin22.ru/opinion/ob-sovet/"/>
    <hyperlink ref="U96" r:id="rId36" display="http://xn--h1aakfb4b.xn--80aaaac8algcbgbck3fl0q.xn--p1ai/"/>
    <hyperlink ref="U97" r:id="rId37" display="http://minfin.krskstate.ru/social"/>
    <hyperlink ref="U98" r:id="rId38" display="http://www.gfu.ru/sovet/"/>
    <hyperlink ref="U106" r:id="rId39" display="http://primorsky.ru/authorities/executive-agencies/departments/finance/"/>
    <hyperlink ref="U108" r:id="rId40" display="http://www.fin.amurobl.ru/deyatelnost/obshchestvennyy-sovet-pri-ministerstve-finansov-amurskoy-oblasti/"/>
    <hyperlink ref="U111" r:id="rId41" display="http://eao.ru/?p=161"/>
    <hyperlink ref="U112" r:id="rId42" display="http://чукотка.рф/power/administrative_setting/Dep_fin_ecom/"/>
    <hyperlink ref="U30" r:id="rId43" display="http://mf.mosreg.ru/dokumenty/plany-raboty-soveta/"/>
    <hyperlink ref="U72" r:id="rId44" display="http://minfin.tatarstan.ru/rus/obshchestvenniy-sovet.htm"/>
    <hyperlink ref="U109" r:id="rId45" display="http://minfin.49gov.ru/depart/coordinating/"/>
    <hyperlink ref="U48" r:id="rId46" display="http://finance.pskov.ru/ob-upravlenii/obshchestvennyy-sovet-pri-gosudarstvennom-finansovom-upravlenii-pskovskoy-oblasti"/>
    <hyperlink ref="U37" r:id="rId47" display="http://narod.yarregion.ru/service/obschestvennye-sovety/spisok-sovetov/departament-finansov/"/>
    <hyperlink ref="U27" r:id="rId48" display="http://depfin.adm44.ru/Departament/obsov/index.aspx"/>
    <hyperlink ref="U22" r:id="rId49" display="http://bryanskoblfin.ru/Page/Search?text=%D0%BE%D0%B1%D1%89%D0%B5%D1%81%D1%82%D0%B2%D0%B5%D0%BD%D0%BD%D1%8B%D0%B9+%D1%81%D0%BE%D0%B2%D0%B5%D1%82"/>
    <hyperlink ref="U81" r:id="rId50" display="http://saratov.ifinmon.ru/index.php/byudzhet-dlya-grazhdan/obscestvennii-sovet/"/>
    <hyperlink ref="U56" r:id="rId51" display="https://minfin.astrobl.ru/site-page/obshchestvennyy-sovet"/>
    <hyperlink ref="U82" r:id="rId52" display="http://ufo.ulntc.ru/index.php?mgf=sovet&amp;slep=net"/>
    <hyperlink ref="U55" r:id="rId53" display="http://www.minfinkubani.ru/about/advisory_bodies/public_council/index.php"/>
    <hyperlink ref="U91" r:id="rId54" display="http://www.minfin-altai.ru/about/deyatelnost/public-council.php"/>
    <hyperlink ref="U24" r:id="rId55" display="http://www.gfu.vrn.ru/obsch1/obsch2/"/>
    <hyperlink ref="U29" r:id="rId56" display="http://ufin48.ru/Menu/Page/1"/>
    <hyperlink ref="U40" r:id="rId57" display="http://minfin.karelia.ru/obcshestvennyj-sovet/"/>
    <hyperlink ref="U43" r:id="rId58" display="http://df35.ru/index.php?option=com_content&amp;view=article&amp;id=3729%3A2015-05-19-11-36-48&amp;catid=125%3A2013-01-28-10-05-52"/>
    <hyperlink ref="U52" r:id="rId59" display="http://www.minfin01-maykop.ru/Menu/Page/170"/>
    <hyperlink ref="U57" r:id="rId60" display="http://volgafin.volganet.ru/coordination/meeting/protocols/"/>
    <hyperlink ref="U61" r:id="rId61" display="http://minfin.e-dag.ru/about/koordinatsionnye-i-soveshchatelnye-organy/"/>
    <hyperlink ref="U66" r:id="rId62" display="http://www.minfinchr.ru/obshchestvennyj-sovet-pri-ministerstve"/>
    <hyperlink ref="U67" r:id="rId63" display="http://www.mfsk.ru/main/obschestv_sovet"/>
    <hyperlink ref="U73" r:id="rId64" display="http://www.mfur.ru/activities/ob_sovet/"/>
    <hyperlink ref="U76" r:id="rId65" display="http://www.minfin.kirov.ru/o-departamente-finansov/public_counciil/"/>
    <hyperlink ref="U78" r:id="rId66" display="http://minfin.orb.ru/%d0%be%d0%b1%d1%89%d0%b5%d1%81%d1%82%d0%b2%d0%b5%d0%bd%d0%bd%d1%8b%d0%b9-%d1%81%d0%be%d0%b2%d0%b5%d1%82/"/>
    <hyperlink ref="U93" r:id="rId67" display="http://www.minfintuva.ru/"/>
    <hyperlink ref="U99" r:id="rId68" display="http://www.ofukem.ru/content/blogcategory/158/180/"/>
    <hyperlink ref="U101" r:id="rId69" display="http://mf.omskportal.ru/ru/RegionalPublicAuthorities/executivelist/MF/obshsovet.html"/>
    <hyperlink ref="U104" r:id="rId70" display="http://minfin.sakha.gov.ru/obschestvennyj-sovet-pri-ministerstve-finansov-rsja"/>
    <hyperlink ref="U105" r:id="rId71" display="http://www.kamgov.ru/minfin/sostav-obsestvennogo-soveta-pri-ministerstve-finansov-kamcatskogo-kraa"/>
    <hyperlink ref="U25" r:id="rId72" display="http://df.ivanovoobl.ru/?page_id=966"/>
    <hyperlink ref="U31" r:id="rId73" display="http://orel-region.ru/index.php?head=6&amp;part=73&amp;unit=3&amp;op=1"/>
    <hyperlink ref="U54" r:id="rId74" display="http://minfin.rk.gov.ru/rus/info.php?id=606651"/>
    <hyperlink ref="U59" r:id="rId75" display="http://www.ob.sev.gov.ru/"/>
    <hyperlink ref="U35" r:id="rId76" display="http://www.tverfin.ru/obshchestvennyy-sovet/pravovye-osnovy/index.php"/>
    <hyperlink ref="U45" r:id="rId77" display="http://finance.lenobl.ru/"/>
    <hyperlink ref="U53" r:id="rId78" display="http://minfin.kalmregion.ru/deyatelnost/obshchestvennyy-sovet/"/>
    <hyperlink ref="U107" r:id="rId79" display="https://minfin.khabkrai.ru/portal/Menu/Page/468"/>
    <hyperlink ref="U110" r:id="rId80" display="http://openbudget.sakhminfin.ru/Menu/Page/393"/>
  </hyperlinks>
  <printOptions/>
  <pageMargins left="0.5118110236220472" right="0.5118110236220472" top="0.5511811023622047" bottom="0.5511811023622047" header="0.31496062992125984" footer="0.31496062992125984"/>
  <pageSetup fitToHeight="3" fitToWidth="1" horizontalDpi="600" verticalDpi="600" orientation="landscape" paperSize="9" scale="65" r:id="rId82"/>
  <headerFooter>
    <oddFooter>&amp;C&amp;"Times New Roman,обычный"&amp;8&amp;P</oddFooter>
  </headerFooter>
  <legacyDrawing r:id="rId81"/>
</worksheet>
</file>

<file path=xl/worksheets/sheet8.xml><?xml version="1.0" encoding="utf-8"?>
<worksheet xmlns="http://schemas.openxmlformats.org/spreadsheetml/2006/main" xmlns:r="http://schemas.openxmlformats.org/officeDocument/2006/relationships">
  <sheetPr>
    <pageSetUpPr fitToPage="1"/>
  </sheetPr>
  <dimension ref="A1:O122"/>
  <sheetViews>
    <sheetView zoomScalePageLayoutView="0" workbookViewId="0" topLeftCell="A1">
      <pane xSplit="1" ySplit="16" topLeftCell="B32" activePane="bottomRight" state="frozen"/>
      <selection pane="topLeft" activeCell="A1" sqref="A1"/>
      <selection pane="topRight" activeCell="B1" sqref="B1"/>
      <selection pane="bottomLeft" activeCell="A19" sqref="A19"/>
      <selection pane="bottomRight" activeCell="J49" sqref="J49"/>
    </sheetView>
  </sheetViews>
  <sheetFormatPr defaultColWidth="9.140625" defaultRowHeight="15"/>
  <cols>
    <col min="1" max="1" width="34.8515625" style="10" customWidth="1"/>
    <col min="2" max="2" width="48.140625" style="10" customWidth="1"/>
    <col min="3" max="5" width="6.7109375" style="10" customWidth="1"/>
    <col min="6" max="6" width="7.7109375" style="10" customWidth="1"/>
    <col min="7" max="7" width="11.57421875" style="10" customWidth="1"/>
    <col min="8" max="8" width="10.57421875" style="10" customWidth="1"/>
    <col min="9" max="9" width="10.140625" style="10" customWidth="1"/>
    <col min="10" max="10" width="11.28125" style="10" customWidth="1"/>
    <col min="11" max="12" width="20.7109375" style="10" customWidth="1"/>
    <col min="13" max="13" width="20.7109375" style="24" customWidth="1"/>
    <col min="14" max="14" width="20.7109375" style="26" customWidth="1"/>
    <col min="15" max="15" width="15.140625" style="12" customWidth="1"/>
    <col min="16" max="16384" width="9.140625" style="12" customWidth="1"/>
  </cols>
  <sheetData>
    <row r="1" spans="1:14" s="1" customFormat="1" ht="27" customHeight="1">
      <c r="A1" s="198" t="s">
        <v>680</v>
      </c>
      <c r="B1" s="198"/>
      <c r="C1" s="198"/>
      <c r="D1" s="198"/>
      <c r="E1" s="198"/>
      <c r="F1" s="198"/>
      <c r="G1" s="198"/>
      <c r="H1" s="198"/>
      <c r="I1" s="198"/>
      <c r="J1" s="198"/>
      <c r="K1" s="198"/>
      <c r="L1" s="198"/>
      <c r="M1" s="198"/>
      <c r="N1" s="199"/>
    </row>
    <row r="2" spans="1:14" s="1" customFormat="1" ht="15" customHeight="1">
      <c r="A2" s="217" t="s">
        <v>886</v>
      </c>
      <c r="B2" s="217"/>
      <c r="C2" s="217"/>
      <c r="D2" s="217"/>
      <c r="E2" s="217"/>
      <c r="F2" s="217"/>
      <c r="G2" s="217"/>
      <c r="H2" s="217"/>
      <c r="I2" s="217"/>
      <c r="J2" s="217"/>
      <c r="K2" s="217"/>
      <c r="L2" s="217"/>
      <c r="M2" s="217"/>
      <c r="N2" s="217"/>
    </row>
    <row r="3" spans="1:14" s="1" customFormat="1" ht="15" customHeight="1" hidden="1">
      <c r="A3" s="227" t="s">
        <v>279</v>
      </c>
      <c r="B3" s="254"/>
      <c r="C3" s="254"/>
      <c r="D3" s="254"/>
      <c r="E3" s="254"/>
      <c r="F3" s="254"/>
      <c r="G3" s="254"/>
      <c r="H3" s="254"/>
      <c r="I3" s="254"/>
      <c r="J3" s="254"/>
      <c r="K3" s="254"/>
      <c r="L3" s="254"/>
      <c r="M3" s="254"/>
      <c r="N3" s="254"/>
    </row>
    <row r="4" spans="1:14" s="1" customFormat="1" ht="15" customHeight="1" hidden="1">
      <c r="A4" s="218" t="s">
        <v>251</v>
      </c>
      <c r="B4" s="253"/>
      <c r="C4" s="253"/>
      <c r="D4" s="253"/>
      <c r="E4" s="253"/>
      <c r="F4" s="253"/>
      <c r="G4" s="253"/>
      <c r="H4" s="253"/>
      <c r="I4" s="253"/>
      <c r="J4" s="253"/>
      <c r="K4" s="253"/>
      <c r="L4" s="253"/>
      <c r="M4" s="253"/>
      <c r="N4" s="253"/>
    </row>
    <row r="5" spans="1:14" s="1" customFormat="1" ht="15" customHeight="1" hidden="1">
      <c r="A5" s="218" t="s">
        <v>252</v>
      </c>
      <c r="B5" s="253"/>
      <c r="C5" s="253"/>
      <c r="D5" s="253"/>
      <c r="E5" s="253"/>
      <c r="F5" s="253"/>
      <c r="G5" s="253"/>
      <c r="H5" s="253"/>
      <c r="I5" s="253"/>
      <c r="J5" s="253"/>
      <c r="K5" s="253"/>
      <c r="L5" s="253"/>
      <c r="M5" s="253"/>
      <c r="N5" s="253"/>
    </row>
    <row r="6" spans="1:14" s="1" customFormat="1" ht="15" customHeight="1" hidden="1">
      <c r="A6" s="218" t="s">
        <v>514</v>
      </c>
      <c r="B6" s="253"/>
      <c r="C6" s="253"/>
      <c r="D6" s="253"/>
      <c r="E6" s="253"/>
      <c r="F6" s="253"/>
      <c r="G6" s="253"/>
      <c r="H6" s="253"/>
      <c r="I6" s="253"/>
      <c r="J6" s="253"/>
      <c r="K6" s="253"/>
      <c r="L6" s="253"/>
      <c r="M6" s="253"/>
      <c r="N6" s="253"/>
    </row>
    <row r="7" spans="1:14" s="1" customFormat="1" ht="27.75" customHeight="1" hidden="1">
      <c r="A7" s="218" t="s">
        <v>515</v>
      </c>
      <c r="B7" s="253"/>
      <c r="C7" s="253"/>
      <c r="D7" s="253"/>
      <c r="E7" s="253"/>
      <c r="F7" s="253"/>
      <c r="G7" s="253"/>
      <c r="H7" s="253"/>
      <c r="I7" s="253"/>
      <c r="J7" s="253"/>
      <c r="K7" s="253"/>
      <c r="L7" s="253"/>
      <c r="M7" s="253"/>
      <c r="N7" s="253"/>
    </row>
    <row r="8" spans="1:14" s="1" customFormat="1" ht="15" customHeight="1" hidden="1">
      <c r="A8" s="218" t="s">
        <v>516</v>
      </c>
      <c r="B8" s="253"/>
      <c r="C8" s="253"/>
      <c r="D8" s="253"/>
      <c r="E8" s="253"/>
      <c r="F8" s="253"/>
      <c r="G8" s="253"/>
      <c r="H8" s="253"/>
      <c r="I8" s="253"/>
      <c r="J8" s="253"/>
      <c r="K8" s="253"/>
      <c r="L8" s="253"/>
      <c r="M8" s="253"/>
      <c r="N8" s="253"/>
    </row>
    <row r="9" spans="1:14" s="1" customFormat="1" ht="15" customHeight="1" hidden="1">
      <c r="A9" s="218" t="s">
        <v>517</v>
      </c>
      <c r="B9" s="253"/>
      <c r="C9" s="253"/>
      <c r="D9" s="253"/>
      <c r="E9" s="253"/>
      <c r="F9" s="253"/>
      <c r="G9" s="253"/>
      <c r="H9" s="253"/>
      <c r="I9" s="253"/>
      <c r="J9" s="253"/>
      <c r="K9" s="253"/>
      <c r="L9" s="253"/>
      <c r="M9" s="253"/>
      <c r="N9" s="253"/>
    </row>
    <row r="10" spans="1:14" s="1" customFormat="1" ht="38.25" customHeight="1" hidden="1">
      <c r="A10" s="218" t="s">
        <v>518</v>
      </c>
      <c r="B10" s="253"/>
      <c r="C10" s="253"/>
      <c r="D10" s="253"/>
      <c r="E10" s="253"/>
      <c r="F10" s="253"/>
      <c r="G10" s="253"/>
      <c r="H10" s="253"/>
      <c r="I10" s="253"/>
      <c r="J10" s="253"/>
      <c r="K10" s="253"/>
      <c r="L10" s="253"/>
      <c r="M10" s="253"/>
      <c r="N10" s="253"/>
    </row>
    <row r="11" spans="1:14" s="1" customFormat="1" ht="38.25" customHeight="1" hidden="1">
      <c r="A11" s="218" t="s">
        <v>685</v>
      </c>
      <c r="B11" s="253"/>
      <c r="C11" s="253"/>
      <c r="D11" s="253"/>
      <c r="E11" s="253"/>
      <c r="F11" s="253"/>
      <c r="G11" s="253"/>
      <c r="H11" s="253"/>
      <c r="I11" s="253"/>
      <c r="J11" s="253"/>
      <c r="K11" s="253"/>
      <c r="L11" s="253"/>
      <c r="M11" s="253"/>
      <c r="N11" s="253"/>
    </row>
    <row r="12" spans="1:14" s="50" customFormat="1" ht="27.75" customHeight="1" hidden="1">
      <c r="A12" s="257" t="s">
        <v>533</v>
      </c>
      <c r="B12" s="257"/>
      <c r="C12" s="257"/>
      <c r="D12" s="257"/>
      <c r="E12" s="257"/>
      <c r="F12" s="257"/>
      <c r="G12" s="257"/>
      <c r="H12" s="257"/>
      <c r="I12" s="257"/>
      <c r="J12" s="257"/>
      <c r="K12" s="257"/>
      <c r="L12" s="257"/>
      <c r="M12" s="257"/>
      <c r="N12" s="257"/>
    </row>
    <row r="13" spans="1:14" ht="77.25" customHeight="1">
      <c r="A13" s="191" t="s">
        <v>94</v>
      </c>
      <c r="B13" s="148" t="s">
        <v>681</v>
      </c>
      <c r="C13" s="189" t="s">
        <v>683</v>
      </c>
      <c r="D13" s="189"/>
      <c r="E13" s="190"/>
      <c r="F13" s="190"/>
      <c r="G13" s="255" t="s">
        <v>322</v>
      </c>
      <c r="H13" s="256"/>
      <c r="I13" s="256"/>
      <c r="J13" s="256"/>
      <c r="K13" s="191" t="s">
        <v>960</v>
      </c>
      <c r="L13" s="191" t="s">
        <v>91</v>
      </c>
      <c r="M13" s="255" t="s">
        <v>91</v>
      </c>
      <c r="N13" s="195"/>
    </row>
    <row r="14" spans="1:14" ht="15" customHeight="1">
      <c r="A14" s="192"/>
      <c r="B14" s="146" t="s">
        <v>326</v>
      </c>
      <c r="C14" s="207" t="s">
        <v>96</v>
      </c>
      <c r="D14" s="207" t="s">
        <v>883</v>
      </c>
      <c r="E14" s="207" t="s">
        <v>884</v>
      </c>
      <c r="F14" s="252" t="s">
        <v>95</v>
      </c>
      <c r="G14" s="207" t="s">
        <v>323</v>
      </c>
      <c r="H14" s="207" t="s">
        <v>324</v>
      </c>
      <c r="I14" s="248" t="s">
        <v>519</v>
      </c>
      <c r="J14" s="224"/>
      <c r="K14" s="192"/>
      <c r="L14" s="192"/>
      <c r="M14" s="207" t="s">
        <v>282</v>
      </c>
      <c r="N14" s="207" t="s">
        <v>328</v>
      </c>
    </row>
    <row r="15" spans="1:14" ht="15" customHeight="1">
      <c r="A15" s="192"/>
      <c r="B15" s="146" t="s">
        <v>513</v>
      </c>
      <c r="C15" s="207"/>
      <c r="D15" s="207"/>
      <c r="E15" s="207"/>
      <c r="F15" s="252"/>
      <c r="G15" s="207"/>
      <c r="H15" s="207"/>
      <c r="I15" s="248" t="s">
        <v>620</v>
      </c>
      <c r="J15" s="250" t="s">
        <v>254</v>
      </c>
      <c r="K15" s="192"/>
      <c r="L15" s="192"/>
      <c r="M15" s="207"/>
      <c r="N15" s="207"/>
    </row>
    <row r="16" spans="1:14" ht="15" customHeight="1">
      <c r="A16" s="192"/>
      <c r="B16" s="146" t="s">
        <v>325</v>
      </c>
      <c r="C16" s="192"/>
      <c r="D16" s="192"/>
      <c r="E16" s="192"/>
      <c r="F16" s="190"/>
      <c r="G16" s="192"/>
      <c r="H16" s="192"/>
      <c r="I16" s="249"/>
      <c r="J16" s="251"/>
      <c r="K16" s="192"/>
      <c r="L16" s="192"/>
      <c r="M16" s="192"/>
      <c r="N16" s="192"/>
    </row>
    <row r="17" spans="1:14" s="8" customFormat="1" ht="15" customHeight="1">
      <c r="A17" s="37" t="s">
        <v>0</v>
      </c>
      <c r="B17" s="37"/>
      <c r="C17" s="37"/>
      <c r="D17" s="37"/>
      <c r="E17" s="37"/>
      <c r="F17" s="75"/>
      <c r="G17" s="37"/>
      <c r="H17" s="37"/>
      <c r="I17" s="37"/>
      <c r="J17" s="37"/>
      <c r="K17" s="37"/>
      <c r="L17" s="37"/>
      <c r="M17" s="90"/>
      <c r="N17" s="91"/>
    </row>
    <row r="18" spans="1:15" s="6" customFormat="1" ht="15" customHeight="1">
      <c r="A18" s="79" t="s">
        <v>1</v>
      </c>
      <c r="B18" s="131" t="s">
        <v>325</v>
      </c>
      <c r="C18" s="114">
        <f>IF(B18="Да, проводилось и опубликован итоговый документ (протокол)",2,0)</f>
        <v>0</v>
      </c>
      <c r="D18" s="114"/>
      <c r="E18" s="114"/>
      <c r="F18" s="115">
        <f aca="true" t="shared" si="0" ref="F18:F35">C18*(1-D18)*(1-E18)</f>
        <v>0</v>
      </c>
      <c r="G18" s="114"/>
      <c r="H18" s="114"/>
      <c r="I18" s="114"/>
      <c r="J18" s="114"/>
      <c r="K18" s="114"/>
      <c r="L18" s="113"/>
      <c r="M18" s="140" t="s">
        <v>106</v>
      </c>
      <c r="N18" s="140"/>
      <c r="O18" s="100"/>
    </row>
    <row r="19" spans="1:15" ht="15" customHeight="1">
      <c r="A19" s="79" t="s">
        <v>2</v>
      </c>
      <c r="B19" s="131" t="s">
        <v>325</v>
      </c>
      <c r="C19" s="114">
        <f aca="true" t="shared" si="1" ref="C19:C84">IF(B19="Да, проводилось и опубликован итоговый документ (протокол)",2,0)</f>
        <v>0</v>
      </c>
      <c r="D19" s="114"/>
      <c r="E19" s="114"/>
      <c r="F19" s="115">
        <f t="shared" si="0"/>
        <v>0</v>
      </c>
      <c r="G19" s="108"/>
      <c r="H19" s="113"/>
      <c r="I19" s="114"/>
      <c r="J19" s="114"/>
      <c r="K19" s="114"/>
      <c r="L19" s="113"/>
      <c r="M19" s="141" t="s">
        <v>223</v>
      </c>
      <c r="N19" s="141"/>
      <c r="O19" s="99"/>
    </row>
    <row r="20" spans="1:15" ht="15" customHeight="1">
      <c r="A20" s="79" t="s">
        <v>3</v>
      </c>
      <c r="B20" s="131" t="s">
        <v>325</v>
      </c>
      <c r="C20" s="114">
        <f t="shared" si="1"/>
        <v>0</v>
      </c>
      <c r="D20" s="114"/>
      <c r="E20" s="114"/>
      <c r="F20" s="115">
        <f t="shared" si="0"/>
        <v>0</v>
      </c>
      <c r="G20" s="108"/>
      <c r="H20" s="113"/>
      <c r="I20" s="113"/>
      <c r="J20" s="113"/>
      <c r="K20" s="113"/>
      <c r="L20" s="142" t="s">
        <v>836</v>
      </c>
      <c r="M20" s="141" t="s">
        <v>304</v>
      </c>
      <c r="N20" s="141"/>
      <c r="O20" s="99"/>
    </row>
    <row r="21" spans="1:15" s="6" customFormat="1" ht="15" customHeight="1">
      <c r="A21" s="79" t="s">
        <v>4</v>
      </c>
      <c r="B21" s="131" t="s">
        <v>513</v>
      </c>
      <c r="C21" s="114">
        <f t="shared" si="1"/>
        <v>0</v>
      </c>
      <c r="D21" s="114"/>
      <c r="E21" s="114"/>
      <c r="F21" s="115">
        <f t="shared" si="0"/>
        <v>0</v>
      </c>
      <c r="G21" s="108" t="s">
        <v>976</v>
      </c>
      <c r="H21" s="113" t="s">
        <v>959</v>
      </c>
      <c r="I21" s="108" t="s">
        <v>969</v>
      </c>
      <c r="J21" s="114"/>
      <c r="K21" s="113" t="s">
        <v>1045</v>
      </c>
      <c r="L21" s="142" t="s">
        <v>837</v>
      </c>
      <c r="M21" s="141" t="s">
        <v>154</v>
      </c>
      <c r="N21" s="141"/>
      <c r="O21" s="100"/>
    </row>
    <row r="22" spans="1:15" s="7" customFormat="1" ht="15" customHeight="1">
      <c r="A22" s="79" t="s">
        <v>5</v>
      </c>
      <c r="B22" s="131" t="s">
        <v>325</v>
      </c>
      <c r="C22" s="114">
        <f t="shared" si="1"/>
        <v>0</v>
      </c>
      <c r="D22" s="114"/>
      <c r="E22" s="114"/>
      <c r="F22" s="115">
        <f t="shared" si="0"/>
        <v>0</v>
      </c>
      <c r="G22" s="114"/>
      <c r="H22" s="114"/>
      <c r="I22" s="114"/>
      <c r="J22" s="114"/>
      <c r="K22" s="114"/>
      <c r="L22" s="113"/>
      <c r="M22" s="141" t="s">
        <v>288</v>
      </c>
      <c r="N22" s="141"/>
      <c r="O22" s="101"/>
    </row>
    <row r="23" spans="1:15" ht="15" customHeight="1">
      <c r="A23" s="79" t="s">
        <v>6</v>
      </c>
      <c r="B23" s="131" t="s">
        <v>325</v>
      </c>
      <c r="C23" s="114">
        <f t="shared" si="1"/>
        <v>0</v>
      </c>
      <c r="D23" s="114"/>
      <c r="E23" s="114"/>
      <c r="F23" s="115">
        <f t="shared" si="0"/>
        <v>0</v>
      </c>
      <c r="G23" s="114"/>
      <c r="H23" s="114"/>
      <c r="I23" s="114"/>
      <c r="J23" s="114"/>
      <c r="K23" s="113" t="s">
        <v>1044</v>
      </c>
      <c r="L23" s="142" t="s">
        <v>868</v>
      </c>
      <c r="M23" s="141" t="s">
        <v>717</v>
      </c>
      <c r="N23" s="141"/>
      <c r="O23" s="99"/>
    </row>
    <row r="24" spans="1:15" s="20" customFormat="1" ht="15" customHeight="1">
      <c r="A24" s="79" t="s">
        <v>7</v>
      </c>
      <c r="B24" s="131" t="s">
        <v>325</v>
      </c>
      <c r="C24" s="114">
        <f t="shared" si="1"/>
        <v>0</v>
      </c>
      <c r="D24" s="131"/>
      <c r="E24" s="131"/>
      <c r="F24" s="105">
        <f t="shared" si="0"/>
        <v>0</v>
      </c>
      <c r="G24" s="108"/>
      <c r="H24" s="108"/>
      <c r="I24" s="108"/>
      <c r="J24" s="131"/>
      <c r="K24" s="131"/>
      <c r="L24" s="108"/>
      <c r="M24" s="141" t="s">
        <v>118</v>
      </c>
      <c r="N24" s="141" t="s">
        <v>719</v>
      </c>
      <c r="O24" s="104"/>
    </row>
    <row r="25" spans="1:15" s="7" customFormat="1" ht="15" customHeight="1">
      <c r="A25" s="79" t="s">
        <v>8</v>
      </c>
      <c r="B25" s="131" t="s">
        <v>325</v>
      </c>
      <c r="C25" s="114">
        <f t="shared" si="1"/>
        <v>0</v>
      </c>
      <c r="D25" s="114"/>
      <c r="E25" s="114"/>
      <c r="F25" s="115">
        <f t="shared" si="0"/>
        <v>0</v>
      </c>
      <c r="G25" s="114"/>
      <c r="H25" s="114"/>
      <c r="I25" s="114"/>
      <c r="J25" s="114"/>
      <c r="K25" s="114"/>
      <c r="L25" s="113"/>
      <c r="M25" s="141" t="s">
        <v>720</v>
      </c>
      <c r="N25" s="141"/>
      <c r="O25" s="101"/>
    </row>
    <row r="26" spans="1:15" s="7" customFormat="1" ht="15" customHeight="1">
      <c r="A26" s="79" t="s">
        <v>9</v>
      </c>
      <c r="B26" s="131" t="s">
        <v>325</v>
      </c>
      <c r="C26" s="114">
        <f t="shared" si="1"/>
        <v>0</v>
      </c>
      <c r="D26" s="114"/>
      <c r="E26" s="114"/>
      <c r="F26" s="115">
        <f t="shared" si="0"/>
        <v>0</v>
      </c>
      <c r="G26" s="114"/>
      <c r="H26" s="114"/>
      <c r="I26" s="114"/>
      <c r="J26" s="114"/>
      <c r="K26" s="114"/>
      <c r="L26" s="113"/>
      <c r="M26" s="141" t="s">
        <v>285</v>
      </c>
      <c r="N26" s="141"/>
      <c r="O26" s="101"/>
    </row>
    <row r="27" spans="1:15" s="8" customFormat="1" ht="15" customHeight="1">
      <c r="A27" s="79" t="s">
        <v>10</v>
      </c>
      <c r="B27" s="131" t="s">
        <v>513</v>
      </c>
      <c r="C27" s="114">
        <f t="shared" si="1"/>
        <v>0</v>
      </c>
      <c r="D27" s="131"/>
      <c r="E27" s="131"/>
      <c r="F27" s="105">
        <f t="shared" si="0"/>
        <v>0</v>
      </c>
      <c r="G27" s="108" t="s">
        <v>838</v>
      </c>
      <c r="H27" s="108" t="s">
        <v>1042</v>
      </c>
      <c r="I27" s="108" t="s">
        <v>961</v>
      </c>
      <c r="J27" s="131"/>
      <c r="K27" s="108" t="s">
        <v>962</v>
      </c>
      <c r="L27" s="143" t="s">
        <v>840</v>
      </c>
      <c r="M27" s="144" t="s">
        <v>175</v>
      </c>
      <c r="N27" s="141" t="s">
        <v>724</v>
      </c>
      <c r="O27" s="102"/>
    </row>
    <row r="28" spans="1:15" s="6" customFormat="1" ht="15" customHeight="1">
      <c r="A28" s="79" t="s">
        <v>11</v>
      </c>
      <c r="B28" s="131" t="s">
        <v>325</v>
      </c>
      <c r="C28" s="114">
        <f t="shared" si="1"/>
        <v>0</v>
      </c>
      <c r="D28" s="114"/>
      <c r="E28" s="114"/>
      <c r="F28" s="115">
        <f t="shared" si="0"/>
        <v>0</v>
      </c>
      <c r="G28" s="114"/>
      <c r="H28" s="114"/>
      <c r="I28" s="114"/>
      <c r="J28" s="114"/>
      <c r="K28" s="114"/>
      <c r="L28" s="113"/>
      <c r="M28" s="141" t="s">
        <v>308</v>
      </c>
      <c r="N28" s="141"/>
      <c r="O28" s="100"/>
    </row>
    <row r="29" spans="1:15" s="6" customFormat="1" ht="15" customHeight="1">
      <c r="A29" s="79" t="s">
        <v>12</v>
      </c>
      <c r="B29" s="131" t="s">
        <v>325</v>
      </c>
      <c r="C29" s="114">
        <f t="shared" si="1"/>
        <v>0</v>
      </c>
      <c r="D29" s="114"/>
      <c r="E29" s="114"/>
      <c r="F29" s="115">
        <f t="shared" si="0"/>
        <v>0</v>
      </c>
      <c r="G29" s="114"/>
      <c r="H29" s="114"/>
      <c r="I29" s="114"/>
      <c r="J29" s="114"/>
      <c r="K29" s="114"/>
      <c r="L29" s="113"/>
      <c r="M29" s="141" t="s">
        <v>725</v>
      </c>
      <c r="N29" s="141"/>
      <c r="O29" s="100"/>
    </row>
    <row r="30" spans="1:15" s="6" customFormat="1" ht="15" customHeight="1">
      <c r="A30" s="79" t="s">
        <v>13</v>
      </c>
      <c r="B30" s="131" t="s">
        <v>325</v>
      </c>
      <c r="C30" s="114">
        <f t="shared" si="1"/>
        <v>0</v>
      </c>
      <c r="D30" s="114"/>
      <c r="E30" s="114"/>
      <c r="F30" s="115">
        <f t="shared" si="0"/>
        <v>0</v>
      </c>
      <c r="G30" s="114"/>
      <c r="H30" s="114"/>
      <c r="I30" s="114"/>
      <c r="J30" s="114"/>
      <c r="K30" s="114"/>
      <c r="L30" s="113"/>
      <c r="M30" s="141" t="s">
        <v>289</v>
      </c>
      <c r="N30" s="141"/>
      <c r="O30" s="100"/>
    </row>
    <row r="31" spans="1:15" s="7" customFormat="1" ht="15" customHeight="1">
      <c r="A31" s="79" t="s">
        <v>14</v>
      </c>
      <c r="B31" s="131" t="s">
        <v>325</v>
      </c>
      <c r="C31" s="114">
        <f t="shared" si="1"/>
        <v>0</v>
      </c>
      <c r="D31" s="114"/>
      <c r="E31" s="114"/>
      <c r="F31" s="115">
        <f t="shared" si="0"/>
        <v>0</v>
      </c>
      <c r="G31" s="114"/>
      <c r="H31" s="114"/>
      <c r="I31" s="114"/>
      <c r="J31" s="114"/>
      <c r="K31" s="114"/>
      <c r="L31" s="113"/>
      <c r="M31" s="141" t="s">
        <v>176</v>
      </c>
      <c r="N31" s="141"/>
      <c r="O31" s="101"/>
    </row>
    <row r="32" spans="1:15" s="14" customFormat="1" ht="15" customHeight="1">
      <c r="A32" s="79" t="s">
        <v>15</v>
      </c>
      <c r="B32" s="131" t="s">
        <v>325</v>
      </c>
      <c r="C32" s="114">
        <f t="shared" si="1"/>
        <v>0</v>
      </c>
      <c r="D32" s="131"/>
      <c r="E32" s="131"/>
      <c r="F32" s="105">
        <f t="shared" si="0"/>
        <v>0</v>
      </c>
      <c r="G32" s="131"/>
      <c r="H32" s="131"/>
      <c r="I32" s="131"/>
      <c r="J32" s="131"/>
      <c r="K32" s="131"/>
      <c r="L32" s="108"/>
      <c r="M32" s="141" t="s">
        <v>592</v>
      </c>
      <c r="N32" s="141" t="s">
        <v>841</v>
      </c>
      <c r="O32" s="103"/>
    </row>
    <row r="33" spans="1:15" s="6" customFormat="1" ht="15" customHeight="1">
      <c r="A33" s="79" t="s">
        <v>16</v>
      </c>
      <c r="B33" s="131" t="s">
        <v>325</v>
      </c>
      <c r="C33" s="114">
        <f t="shared" si="1"/>
        <v>0</v>
      </c>
      <c r="D33" s="114"/>
      <c r="E33" s="114"/>
      <c r="F33" s="115">
        <f t="shared" si="0"/>
        <v>0</v>
      </c>
      <c r="G33" s="114"/>
      <c r="H33" s="114"/>
      <c r="I33" s="114"/>
      <c r="J33" s="114"/>
      <c r="K33" s="114"/>
      <c r="L33" s="113"/>
      <c r="M33" s="144" t="s">
        <v>329</v>
      </c>
      <c r="N33" s="141" t="s">
        <v>842</v>
      </c>
      <c r="O33" s="100"/>
    </row>
    <row r="34" spans="1:15" ht="15" customHeight="1">
      <c r="A34" s="79" t="s">
        <v>17</v>
      </c>
      <c r="B34" s="131" t="s">
        <v>325</v>
      </c>
      <c r="C34" s="114">
        <f t="shared" si="1"/>
        <v>0</v>
      </c>
      <c r="D34" s="114"/>
      <c r="E34" s="114"/>
      <c r="F34" s="115">
        <f t="shared" si="0"/>
        <v>0</v>
      </c>
      <c r="G34" s="114"/>
      <c r="H34" s="114"/>
      <c r="I34" s="114"/>
      <c r="J34" s="114"/>
      <c r="K34" s="114"/>
      <c r="L34" s="113"/>
      <c r="M34" s="141" t="s">
        <v>177</v>
      </c>
      <c r="N34" s="141"/>
      <c r="O34" s="99"/>
    </row>
    <row r="35" spans="1:15" s="8" customFormat="1" ht="15" customHeight="1">
      <c r="A35" s="79" t="s">
        <v>18</v>
      </c>
      <c r="B35" s="131" t="s">
        <v>325</v>
      </c>
      <c r="C35" s="114">
        <f t="shared" si="1"/>
        <v>0</v>
      </c>
      <c r="D35" s="131"/>
      <c r="E35" s="131"/>
      <c r="F35" s="105">
        <f t="shared" si="0"/>
        <v>0</v>
      </c>
      <c r="G35" s="131"/>
      <c r="H35" s="131"/>
      <c r="I35" s="131"/>
      <c r="J35" s="131"/>
      <c r="K35" s="131"/>
      <c r="L35" s="108"/>
      <c r="M35" s="141" t="s">
        <v>123</v>
      </c>
      <c r="N35" s="141" t="s">
        <v>101</v>
      </c>
      <c r="O35" s="102"/>
    </row>
    <row r="36" spans="1:15" s="8" customFormat="1" ht="15" customHeight="1">
      <c r="A36" s="37" t="s">
        <v>19</v>
      </c>
      <c r="B36" s="120"/>
      <c r="C36" s="118"/>
      <c r="D36" s="120"/>
      <c r="E36" s="118"/>
      <c r="F36" s="110"/>
      <c r="G36" s="120"/>
      <c r="H36" s="120"/>
      <c r="I36" s="120"/>
      <c r="J36" s="120"/>
      <c r="K36" s="120"/>
      <c r="L36" s="112"/>
      <c r="M36" s="109"/>
      <c r="N36" s="109"/>
      <c r="O36" s="102"/>
    </row>
    <row r="37" spans="1:15" s="20" customFormat="1" ht="15" customHeight="1">
      <c r="A37" s="79" t="s">
        <v>20</v>
      </c>
      <c r="B37" s="131" t="s">
        <v>513</v>
      </c>
      <c r="C37" s="114">
        <f t="shared" si="1"/>
        <v>0</v>
      </c>
      <c r="D37" s="131"/>
      <c r="E37" s="131"/>
      <c r="F37" s="105">
        <f aca="true" t="shared" si="2" ref="F37:F47">C37*(1-D37)*(1-E37)</f>
        <v>0</v>
      </c>
      <c r="G37" s="108" t="s">
        <v>963</v>
      </c>
      <c r="H37" s="108" t="s">
        <v>1042</v>
      </c>
      <c r="I37" s="108" t="s">
        <v>1043</v>
      </c>
      <c r="J37" s="108"/>
      <c r="K37" s="108" t="s">
        <v>1046</v>
      </c>
      <c r="L37" s="143" t="s">
        <v>964</v>
      </c>
      <c r="M37" s="141" t="s">
        <v>225</v>
      </c>
      <c r="N37" s="141"/>
      <c r="O37" s="104"/>
    </row>
    <row r="38" spans="1:15" ht="15" customHeight="1">
      <c r="A38" s="79" t="s">
        <v>21</v>
      </c>
      <c r="B38" s="131" t="s">
        <v>513</v>
      </c>
      <c r="C38" s="114">
        <f t="shared" si="1"/>
        <v>0</v>
      </c>
      <c r="D38" s="114">
        <v>0.5</v>
      </c>
      <c r="E38" s="114"/>
      <c r="F38" s="115">
        <f t="shared" si="2"/>
        <v>0</v>
      </c>
      <c r="G38" s="108" t="s">
        <v>965</v>
      </c>
      <c r="H38" s="113" t="s">
        <v>1042</v>
      </c>
      <c r="I38" s="108" t="s">
        <v>969</v>
      </c>
      <c r="J38" s="114"/>
      <c r="K38" s="113" t="s">
        <v>1049</v>
      </c>
      <c r="L38" s="174" t="s">
        <v>880</v>
      </c>
      <c r="M38" s="141" t="s">
        <v>736</v>
      </c>
      <c r="N38" s="141"/>
      <c r="O38" s="99"/>
    </row>
    <row r="39" spans="1:15" ht="15" customHeight="1">
      <c r="A39" s="79" t="s">
        <v>22</v>
      </c>
      <c r="B39" s="131" t="s">
        <v>325</v>
      </c>
      <c r="C39" s="114">
        <f t="shared" si="1"/>
        <v>0</v>
      </c>
      <c r="D39" s="114"/>
      <c r="E39" s="114"/>
      <c r="F39" s="115">
        <f t="shared" si="2"/>
        <v>0</v>
      </c>
      <c r="G39" s="114"/>
      <c r="H39" s="114"/>
      <c r="I39" s="114"/>
      <c r="J39" s="114"/>
      <c r="K39" s="114"/>
      <c r="L39" s="113"/>
      <c r="M39" s="141" t="s">
        <v>227</v>
      </c>
      <c r="N39" s="141"/>
      <c r="O39" s="99"/>
    </row>
    <row r="40" spans="1:15" s="8" customFormat="1" ht="15" customHeight="1">
      <c r="A40" s="79" t="s">
        <v>23</v>
      </c>
      <c r="B40" s="131" t="s">
        <v>325</v>
      </c>
      <c r="C40" s="114">
        <f t="shared" si="1"/>
        <v>0</v>
      </c>
      <c r="D40" s="131"/>
      <c r="E40" s="131"/>
      <c r="F40" s="105">
        <f t="shared" si="2"/>
        <v>0</v>
      </c>
      <c r="G40" s="131"/>
      <c r="H40" s="131"/>
      <c r="I40" s="131"/>
      <c r="J40" s="131"/>
      <c r="K40" s="131"/>
      <c r="L40" s="108"/>
      <c r="M40" s="140" t="s">
        <v>110</v>
      </c>
      <c r="N40" s="140"/>
      <c r="O40" s="102"/>
    </row>
    <row r="41" spans="1:15" ht="15" customHeight="1">
      <c r="A41" s="79" t="s">
        <v>24</v>
      </c>
      <c r="B41" s="131" t="s">
        <v>325</v>
      </c>
      <c r="C41" s="114">
        <f t="shared" si="1"/>
        <v>0</v>
      </c>
      <c r="D41" s="114"/>
      <c r="E41" s="114"/>
      <c r="F41" s="115">
        <f t="shared" si="2"/>
        <v>0</v>
      </c>
      <c r="G41" s="114"/>
      <c r="H41" s="114"/>
      <c r="I41" s="114"/>
      <c r="J41" s="114"/>
      <c r="K41" s="114"/>
      <c r="L41" s="113"/>
      <c r="M41" s="141" t="s">
        <v>126</v>
      </c>
      <c r="N41" s="141"/>
      <c r="O41" s="99"/>
    </row>
    <row r="42" spans="1:15" s="6" customFormat="1" ht="15" customHeight="1">
      <c r="A42" s="79" t="s">
        <v>25</v>
      </c>
      <c r="B42" s="131" t="s">
        <v>325</v>
      </c>
      <c r="C42" s="114">
        <f t="shared" si="1"/>
        <v>0</v>
      </c>
      <c r="D42" s="114"/>
      <c r="E42" s="114"/>
      <c r="F42" s="115">
        <f t="shared" si="2"/>
        <v>0</v>
      </c>
      <c r="G42" s="130"/>
      <c r="H42" s="130"/>
      <c r="I42" s="123"/>
      <c r="J42" s="123"/>
      <c r="K42" s="123"/>
      <c r="L42" s="130"/>
      <c r="M42" s="141" t="s">
        <v>179</v>
      </c>
      <c r="N42" s="141" t="s">
        <v>228</v>
      </c>
      <c r="O42" s="100"/>
    </row>
    <row r="43" spans="1:15" s="8" customFormat="1" ht="15" customHeight="1">
      <c r="A43" s="79" t="s">
        <v>26</v>
      </c>
      <c r="B43" s="124" t="s">
        <v>513</v>
      </c>
      <c r="C43" s="114">
        <f t="shared" si="1"/>
        <v>0</v>
      </c>
      <c r="D43" s="131"/>
      <c r="E43" s="131"/>
      <c r="F43" s="105">
        <f t="shared" si="2"/>
        <v>0</v>
      </c>
      <c r="G43" s="113"/>
      <c r="H43" s="113"/>
      <c r="I43" s="114"/>
      <c r="J43" s="114"/>
      <c r="K43" s="108" t="s">
        <v>966</v>
      </c>
      <c r="L43" s="142" t="s">
        <v>843</v>
      </c>
      <c r="M43" s="141" t="s">
        <v>331</v>
      </c>
      <c r="N43" s="141" t="s">
        <v>330</v>
      </c>
      <c r="O43" s="102"/>
    </row>
    <row r="44" spans="1:15" ht="15" customHeight="1">
      <c r="A44" s="79" t="s">
        <v>27</v>
      </c>
      <c r="B44" s="131" t="s">
        <v>325</v>
      </c>
      <c r="C44" s="114">
        <f t="shared" si="1"/>
        <v>0</v>
      </c>
      <c r="D44" s="114"/>
      <c r="E44" s="114"/>
      <c r="F44" s="115">
        <f t="shared" si="2"/>
        <v>0</v>
      </c>
      <c r="G44" s="125"/>
      <c r="H44" s="125"/>
      <c r="I44" s="125"/>
      <c r="J44" s="125"/>
      <c r="K44" s="108" t="s">
        <v>966</v>
      </c>
      <c r="L44" s="135" t="s">
        <v>871</v>
      </c>
      <c r="M44" s="145" t="s">
        <v>170</v>
      </c>
      <c r="N44" s="141" t="s">
        <v>743</v>
      </c>
      <c r="O44" s="99"/>
    </row>
    <row r="45" spans="1:15" ht="15" customHeight="1">
      <c r="A45" s="79" t="s">
        <v>28</v>
      </c>
      <c r="B45" s="131" t="s">
        <v>325</v>
      </c>
      <c r="C45" s="114">
        <f t="shared" si="1"/>
        <v>0</v>
      </c>
      <c r="D45" s="114"/>
      <c r="E45" s="114"/>
      <c r="F45" s="115">
        <f t="shared" si="2"/>
        <v>0</v>
      </c>
      <c r="G45" s="114"/>
      <c r="H45" s="114"/>
      <c r="I45" s="114"/>
      <c r="J45" s="114"/>
      <c r="K45" s="114"/>
      <c r="L45" s="113"/>
      <c r="M45" s="141" t="s">
        <v>230</v>
      </c>
      <c r="N45" s="141"/>
      <c r="O45" s="99"/>
    </row>
    <row r="46" spans="1:15" ht="15" customHeight="1">
      <c r="A46" s="79" t="s">
        <v>1063</v>
      </c>
      <c r="B46" s="131" t="s">
        <v>326</v>
      </c>
      <c r="C46" s="114">
        <f t="shared" si="1"/>
        <v>2</v>
      </c>
      <c r="D46" s="114">
        <v>0.5</v>
      </c>
      <c r="E46" s="114"/>
      <c r="F46" s="115">
        <f t="shared" si="2"/>
        <v>1</v>
      </c>
      <c r="G46" s="108" t="s">
        <v>1064</v>
      </c>
      <c r="H46" s="113" t="s">
        <v>1066</v>
      </c>
      <c r="I46" s="114" t="s">
        <v>1067</v>
      </c>
      <c r="J46" s="114">
        <v>102</v>
      </c>
      <c r="K46" s="114"/>
      <c r="L46" s="113" t="s">
        <v>1065</v>
      </c>
      <c r="M46" s="141" t="s">
        <v>129</v>
      </c>
      <c r="N46" s="141"/>
      <c r="O46" s="99"/>
    </row>
    <row r="47" spans="1:15" ht="15" customHeight="1">
      <c r="A47" s="79" t="s">
        <v>30</v>
      </c>
      <c r="B47" s="131" t="s">
        <v>325</v>
      </c>
      <c r="C47" s="114">
        <f t="shared" si="1"/>
        <v>0</v>
      </c>
      <c r="D47" s="114"/>
      <c r="E47" s="114"/>
      <c r="F47" s="115">
        <f t="shared" si="2"/>
        <v>0</v>
      </c>
      <c r="G47" s="131"/>
      <c r="H47" s="131"/>
      <c r="I47" s="131"/>
      <c r="J47" s="131"/>
      <c r="K47" s="131"/>
      <c r="L47" s="108"/>
      <c r="M47" s="141" t="s">
        <v>332</v>
      </c>
      <c r="N47" s="141"/>
      <c r="O47" s="99"/>
    </row>
    <row r="48" spans="1:15" s="8" customFormat="1" ht="15" customHeight="1">
      <c r="A48" s="37" t="s">
        <v>31</v>
      </c>
      <c r="B48" s="120"/>
      <c r="C48" s="118"/>
      <c r="D48" s="120"/>
      <c r="E48" s="118"/>
      <c r="F48" s="110"/>
      <c r="G48" s="120"/>
      <c r="H48" s="120"/>
      <c r="I48" s="120"/>
      <c r="J48" s="120"/>
      <c r="K48" s="120"/>
      <c r="L48" s="112"/>
      <c r="M48" s="109"/>
      <c r="N48" s="109"/>
      <c r="O48" s="102"/>
    </row>
    <row r="49" spans="1:15" s="7" customFormat="1" ht="15" customHeight="1">
      <c r="A49" s="79" t="s">
        <v>32</v>
      </c>
      <c r="B49" s="131" t="s">
        <v>325</v>
      </c>
      <c r="C49" s="114">
        <f t="shared" si="1"/>
        <v>0</v>
      </c>
      <c r="D49" s="114"/>
      <c r="E49" s="114"/>
      <c r="F49" s="115">
        <f aca="true" t="shared" si="3" ref="F49:F55">C49*(1-D49)*(1-E49)</f>
        <v>0</v>
      </c>
      <c r="G49" s="108"/>
      <c r="H49" s="108"/>
      <c r="I49" s="131"/>
      <c r="J49" s="131"/>
      <c r="K49" s="131"/>
      <c r="L49" s="143"/>
      <c r="M49" s="141" t="s">
        <v>450</v>
      </c>
      <c r="N49" s="141"/>
      <c r="O49" s="101"/>
    </row>
    <row r="50" spans="1:15" s="7" customFormat="1" ht="15" customHeight="1">
      <c r="A50" s="79" t="s">
        <v>33</v>
      </c>
      <c r="B50" s="131" t="s">
        <v>325</v>
      </c>
      <c r="C50" s="114">
        <f t="shared" si="1"/>
        <v>0</v>
      </c>
      <c r="D50" s="114"/>
      <c r="E50" s="114"/>
      <c r="F50" s="115">
        <f t="shared" si="3"/>
        <v>0</v>
      </c>
      <c r="G50" s="114"/>
      <c r="H50" s="114"/>
      <c r="I50" s="114"/>
      <c r="J50" s="114"/>
      <c r="K50" s="114"/>
      <c r="L50" s="113"/>
      <c r="M50" s="141" t="s">
        <v>107</v>
      </c>
      <c r="N50" s="141"/>
      <c r="O50" s="101"/>
    </row>
    <row r="51" spans="1:15" s="7" customFormat="1" ht="15" customHeight="1">
      <c r="A51" s="79" t="s">
        <v>92</v>
      </c>
      <c r="B51" s="131" t="s">
        <v>325</v>
      </c>
      <c r="C51" s="114">
        <f t="shared" si="1"/>
        <v>0</v>
      </c>
      <c r="D51" s="114"/>
      <c r="E51" s="129"/>
      <c r="F51" s="115">
        <f>C51*(1-D51)*(1-E51)</f>
        <v>0</v>
      </c>
      <c r="G51" s="129"/>
      <c r="H51" s="129"/>
      <c r="I51" s="129"/>
      <c r="J51" s="129"/>
      <c r="K51" s="129"/>
      <c r="L51" s="136"/>
      <c r="M51" s="144" t="s">
        <v>747</v>
      </c>
      <c r="N51" s="144"/>
      <c r="O51" s="101"/>
    </row>
    <row r="52" spans="1:15" ht="15" customHeight="1">
      <c r="A52" s="79" t="s">
        <v>34</v>
      </c>
      <c r="B52" s="131" t="s">
        <v>513</v>
      </c>
      <c r="C52" s="114">
        <f t="shared" si="1"/>
        <v>0</v>
      </c>
      <c r="D52" s="114"/>
      <c r="E52" s="114"/>
      <c r="F52" s="115">
        <f t="shared" si="3"/>
        <v>0</v>
      </c>
      <c r="G52" s="113" t="s">
        <v>980</v>
      </c>
      <c r="H52" s="108"/>
      <c r="I52" s="108" t="s">
        <v>969</v>
      </c>
      <c r="J52" s="131"/>
      <c r="K52" s="108" t="s">
        <v>977</v>
      </c>
      <c r="L52" s="143" t="s">
        <v>882</v>
      </c>
      <c r="M52" s="141" t="s">
        <v>408</v>
      </c>
      <c r="N52" s="141" t="s">
        <v>449</v>
      </c>
      <c r="O52" s="99"/>
    </row>
    <row r="53" spans="1:15" s="20" customFormat="1" ht="15" customHeight="1">
      <c r="A53" s="79" t="s">
        <v>35</v>
      </c>
      <c r="B53" s="131" t="s">
        <v>325</v>
      </c>
      <c r="C53" s="114">
        <f t="shared" si="1"/>
        <v>0</v>
      </c>
      <c r="D53" s="131"/>
      <c r="E53" s="131"/>
      <c r="F53" s="105">
        <f t="shared" si="3"/>
        <v>0</v>
      </c>
      <c r="G53" s="108"/>
      <c r="H53" s="108"/>
      <c r="I53" s="108"/>
      <c r="J53" s="131"/>
      <c r="K53" s="131"/>
      <c r="L53" s="108"/>
      <c r="M53" s="141" t="s">
        <v>844</v>
      </c>
      <c r="N53" s="141"/>
      <c r="O53" s="104"/>
    </row>
    <row r="54" spans="1:15" s="7" customFormat="1" ht="15" customHeight="1">
      <c r="A54" s="79" t="s">
        <v>36</v>
      </c>
      <c r="B54" s="131" t="s">
        <v>325</v>
      </c>
      <c r="C54" s="114">
        <f t="shared" si="1"/>
        <v>0</v>
      </c>
      <c r="D54" s="114"/>
      <c r="E54" s="114"/>
      <c r="F54" s="115">
        <f t="shared" si="3"/>
        <v>0</v>
      </c>
      <c r="G54" s="114"/>
      <c r="H54" s="114"/>
      <c r="I54" s="114"/>
      <c r="J54" s="114"/>
      <c r="K54" s="114"/>
      <c r="L54" s="113"/>
      <c r="M54" s="145" t="s">
        <v>512</v>
      </c>
      <c r="N54" s="145"/>
      <c r="O54" s="101"/>
    </row>
    <row r="55" spans="1:15" s="7" customFormat="1" ht="15" customHeight="1">
      <c r="A55" s="79" t="s">
        <v>37</v>
      </c>
      <c r="B55" s="131" t="s">
        <v>325</v>
      </c>
      <c r="C55" s="114">
        <f t="shared" si="1"/>
        <v>0</v>
      </c>
      <c r="D55" s="114"/>
      <c r="E55" s="114"/>
      <c r="F55" s="115">
        <f t="shared" si="3"/>
        <v>0</v>
      </c>
      <c r="G55" s="114"/>
      <c r="H55" s="114"/>
      <c r="I55" s="114"/>
      <c r="J55" s="114"/>
      <c r="K55" s="114"/>
      <c r="L55" s="113"/>
      <c r="M55" s="143" t="s">
        <v>111</v>
      </c>
      <c r="N55" s="143"/>
      <c r="O55" s="101"/>
    </row>
    <row r="56" spans="1:15" s="7" customFormat="1" ht="15" customHeight="1">
      <c r="A56" s="79" t="s">
        <v>93</v>
      </c>
      <c r="B56" s="131" t="s">
        <v>325</v>
      </c>
      <c r="C56" s="114">
        <f t="shared" si="1"/>
        <v>0</v>
      </c>
      <c r="D56" s="114"/>
      <c r="E56" s="129"/>
      <c r="F56" s="115">
        <f>C56*(1-D56)*(1-E56)</f>
        <v>0</v>
      </c>
      <c r="G56" s="129"/>
      <c r="H56" s="129"/>
      <c r="I56" s="129"/>
      <c r="J56" s="129"/>
      <c r="K56" s="129"/>
      <c r="L56" s="136"/>
      <c r="M56" s="144" t="s">
        <v>578</v>
      </c>
      <c r="N56" s="144" t="s">
        <v>591</v>
      </c>
      <c r="O56" s="101"/>
    </row>
    <row r="57" spans="1:15" s="8" customFormat="1" ht="15" customHeight="1">
      <c r="A57" s="70" t="s">
        <v>38</v>
      </c>
      <c r="B57" s="120"/>
      <c r="C57" s="118"/>
      <c r="D57" s="120"/>
      <c r="E57" s="118"/>
      <c r="F57" s="110"/>
      <c r="G57" s="120"/>
      <c r="H57" s="120"/>
      <c r="I57" s="120"/>
      <c r="J57" s="120"/>
      <c r="K57" s="120"/>
      <c r="L57" s="112"/>
      <c r="M57" s="109"/>
      <c r="N57" s="109"/>
      <c r="O57" s="102"/>
    </row>
    <row r="58" spans="1:15" s="7" customFormat="1" ht="15" customHeight="1">
      <c r="A58" s="79" t="s">
        <v>39</v>
      </c>
      <c r="B58" s="131" t="s">
        <v>325</v>
      </c>
      <c r="C58" s="114">
        <f t="shared" si="1"/>
        <v>0</v>
      </c>
      <c r="D58" s="114"/>
      <c r="E58" s="114"/>
      <c r="F58" s="115">
        <f aca="true" t="shared" si="4" ref="F58:F64">C58*(1-D58)*(1-E58)</f>
        <v>0</v>
      </c>
      <c r="G58" s="114"/>
      <c r="H58" s="114"/>
      <c r="I58" s="114"/>
      <c r="J58" s="114"/>
      <c r="K58" s="114"/>
      <c r="L58" s="113"/>
      <c r="M58" s="141" t="s">
        <v>753</v>
      </c>
      <c r="N58" s="141"/>
      <c r="O58" s="101"/>
    </row>
    <row r="59" spans="1:15" s="7" customFormat="1" ht="15" customHeight="1">
      <c r="A59" s="79" t="s">
        <v>40</v>
      </c>
      <c r="B59" s="131" t="s">
        <v>325</v>
      </c>
      <c r="C59" s="114">
        <f t="shared" si="1"/>
        <v>0</v>
      </c>
      <c r="D59" s="114"/>
      <c r="E59" s="114"/>
      <c r="F59" s="115">
        <f t="shared" si="4"/>
        <v>0</v>
      </c>
      <c r="G59" s="114"/>
      <c r="H59" s="114"/>
      <c r="I59" s="114"/>
      <c r="J59" s="114"/>
      <c r="K59" s="114"/>
      <c r="L59" s="113"/>
      <c r="M59" s="141" t="s">
        <v>231</v>
      </c>
      <c r="N59" s="141"/>
      <c r="O59" s="101"/>
    </row>
    <row r="60" spans="1:15" ht="15" customHeight="1">
      <c r="A60" s="79" t="s">
        <v>41</v>
      </c>
      <c r="B60" s="131" t="s">
        <v>325</v>
      </c>
      <c r="C60" s="114">
        <f t="shared" si="1"/>
        <v>0</v>
      </c>
      <c r="D60" s="114"/>
      <c r="E60" s="114"/>
      <c r="F60" s="115">
        <f t="shared" si="4"/>
        <v>0</v>
      </c>
      <c r="G60" s="108"/>
      <c r="H60" s="108"/>
      <c r="I60" s="108"/>
      <c r="J60" s="108"/>
      <c r="K60" s="108"/>
      <c r="L60" s="108"/>
      <c r="M60" s="141" t="s">
        <v>755</v>
      </c>
      <c r="N60" s="141"/>
      <c r="O60" s="99"/>
    </row>
    <row r="61" spans="1:15" ht="15" customHeight="1">
      <c r="A61" s="79" t="s">
        <v>42</v>
      </c>
      <c r="B61" s="131" t="s">
        <v>325</v>
      </c>
      <c r="C61" s="114">
        <f t="shared" si="1"/>
        <v>0</v>
      </c>
      <c r="D61" s="114"/>
      <c r="E61" s="114"/>
      <c r="F61" s="115">
        <f t="shared" si="4"/>
        <v>0</v>
      </c>
      <c r="G61" s="113"/>
      <c r="H61" s="113"/>
      <c r="I61" s="114"/>
      <c r="J61" s="114"/>
      <c r="K61" s="114"/>
      <c r="L61" s="113"/>
      <c r="M61" s="141" t="s">
        <v>443</v>
      </c>
      <c r="N61" s="141"/>
      <c r="O61" s="99"/>
    </row>
    <row r="62" spans="1:15" s="7" customFormat="1" ht="15" customHeight="1">
      <c r="A62" s="79" t="s">
        <v>90</v>
      </c>
      <c r="B62" s="131" t="s">
        <v>325</v>
      </c>
      <c r="C62" s="114">
        <f t="shared" si="1"/>
        <v>0</v>
      </c>
      <c r="D62" s="114"/>
      <c r="E62" s="114"/>
      <c r="F62" s="115">
        <f t="shared" si="4"/>
        <v>0</v>
      </c>
      <c r="G62" s="113"/>
      <c r="H62" s="113"/>
      <c r="I62" s="114"/>
      <c r="J62" s="114"/>
      <c r="K62" s="114"/>
      <c r="L62" s="113"/>
      <c r="M62" s="141" t="s">
        <v>759</v>
      </c>
      <c r="N62" s="141"/>
      <c r="O62" s="101"/>
    </row>
    <row r="63" spans="1:15" ht="15" customHeight="1">
      <c r="A63" s="79" t="s">
        <v>43</v>
      </c>
      <c r="B63" s="131" t="s">
        <v>325</v>
      </c>
      <c r="C63" s="114">
        <f t="shared" si="1"/>
        <v>0</v>
      </c>
      <c r="D63" s="114"/>
      <c r="E63" s="114"/>
      <c r="F63" s="115">
        <f t="shared" si="4"/>
        <v>0</v>
      </c>
      <c r="G63" s="114"/>
      <c r="H63" s="114"/>
      <c r="I63" s="114"/>
      <c r="J63" s="114"/>
      <c r="K63" s="114"/>
      <c r="L63" s="113"/>
      <c r="M63" s="140" t="s">
        <v>232</v>
      </c>
      <c r="N63" s="140"/>
      <c r="O63" s="99"/>
    </row>
    <row r="64" spans="1:15" ht="15" customHeight="1">
      <c r="A64" s="79" t="s">
        <v>44</v>
      </c>
      <c r="B64" s="131" t="s">
        <v>513</v>
      </c>
      <c r="C64" s="114">
        <f t="shared" si="1"/>
        <v>0</v>
      </c>
      <c r="D64" s="114"/>
      <c r="E64" s="114"/>
      <c r="F64" s="115">
        <f t="shared" si="4"/>
        <v>0</v>
      </c>
      <c r="G64" s="156" t="s">
        <v>967</v>
      </c>
      <c r="H64" s="113" t="s">
        <v>1047</v>
      </c>
      <c r="I64" s="108" t="s">
        <v>969</v>
      </c>
      <c r="J64" s="114" t="s">
        <v>573</v>
      </c>
      <c r="K64" s="113" t="s">
        <v>1050</v>
      </c>
      <c r="L64" s="142" t="s">
        <v>845</v>
      </c>
      <c r="M64" s="140" t="s">
        <v>334</v>
      </c>
      <c r="N64" s="140" t="s">
        <v>233</v>
      </c>
      <c r="O64" s="99"/>
    </row>
    <row r="65" spans="1:15" s="8" customFormat="1" ht="15" customHeight="1">
      <c r="A65" s="37" t="s">
        <v>45</v>
      </c>
      <c r="B65" s="120"/>
      <c r="C65" s="118"/>
      <c r="D65" s="120"/>
      <c r="E65" s="118"/>
      <c r="F65" s="110"/>
      <c r="G65" s="120"/>
      <c r="H65" s="120"/>
      <c r="I65" s="120"/>
      <c r="J65" s="120"/>
      <c r="K65" s="120"/>
      <c r="L65" s="112"/>
      <c r="M65" s="109"/>
      <c r="N65" s="109"/>
      <c r="O65" s="102"/>
    </row>
    <row r="66" spans="1:15" s="7" customFormat="1" ht="15" customHeight="1">
      <c r="A66" s="79" t="s">
        <v>46</v>
      </c>
      <c r="B66" s="131" t="s">
        <v>325</v>
      </c>
      <c r="C66" s="114">
        <f t="shared" si="1"/>
        <v>0</v>
      </c>
      <c r="D66" s="114"/>
      <c r="E66" s="114"/>
      <c r="F66" s="115">
        <f aca="true" t="shared" si="5" ref="F66:F79">C66*(1-D66)*(1-E66)</f>
        <v>0</v>
      </c>
      <c r="G66" s="114"/>
      <c r="H66" s="114"/>
      <c r="I66" s="114"/>
      <c r="J66" s="114"/>
      <c r="K66" s="114"/>
      <c r="L66" s="113"/>
      <c r="M66" s="141" t="s">
        <v>761</v>
      </c>
      <c r="N66" s="141"/>
      <c r="O66" s="101"/>
    </row>
    <row r="67" spans="1:15" s="7" customFormat="1" ht="15" customHeight="1">
      <c r="A67" s="79" t="s">
        <v>47</v>
      </c>
      <c r="B67" s="131" t="s">
        <v>325</v>
      </c>
      <c r="C67" s="114">
        <f t="shared" si="1"/>
        <v>0</v>
      </c>
      <c r="D67" s="114"/>
      <c r="E67" s="114"/>
      <c r="F67" s="115">
        <f t="shared" si="5"/>
        <v>0</v>
      </c>
      <c r="G67" s="113"/>
      <c r="H67" s="113"/>
      <c r="I67" s="114"/>
      <c r="J67" s="114"/>
      <c r="K67" s="114"/>
      <c r="L67" s="113"/>
      <c r="M67" s="141" t="s">
        <v>108</v>
      </c>
      <c r="N67" s="141"/>
      <c r="O67" s="101"/>
    </row>
    <row r="68" spans="1:15" s="7" customFormat="1" ht="15" customHeight="1">
      <c r="A68" s="79" t="s">
        <v>48</v>
      </c>
      <c r="B68" s="131" t="s">
        <v>325</v>
      </c>
      <c r="C68" s="114">
        <f t="shared" si="1"/>
        <v>0</v>
      </c>
      <c r="D68" s="114"/>
      <c r="E68" s="114"/>
      <c r="F68" s="115">
        <f t="shared" si="5"/>
        <v>0</v>
      </c>
      <c r="G68" s="114"/>
      <c r="H68" s="114"/>
      <c r="I68" s="114"/>
      <c r="J68" s="114"/>
      <c r="K68" s="114"/>
      <c r="L68" s="113"/>
      <c r="M68" s="141" t="s">
        <v>160</v>
      </c>
      <c r="N68" s="141"/>
      <c r="O68" s="101"/>
    </row>
    <row r="69" spans="1:15" s="7" customFormat="1" ht="15" customHeight="1">
      <c r="A69" s="79" t="s">
        <v>49</v>
      </c>
      <c r="B69" s="131" t="s">
        <v>325</v>
      </c>
      <c r="C69" s="114">
        <f t="shared" si="1"/>
        <v>0</v>
      </c>
      <c r="D69" s="114"/>
      <c r="E69" s="114"/>
      <c r="F69" s="115">
        <f t="shared" si="5"/>
        <v>0</v>
      </c>
      <c r="G69" s="114"/>
      <c r="H69" s="114"/>
      <c r="I69" s="114"/>
      <c r="J69" s="114"/>
      <c r="K69" s="114"/>
      <c r="L69" s="113"/>
      <c r="M69" s="141" t="s">
        <v>171</v>
      </c>
      <c r="N69" s="141"/>
      <c r="O69" s="101"/>
    </row>
    <row r="70" spans="1:15" ht="15" customHeight="1">
      <c r="A70" s="79" t="s">
        <v>50</v>
      </c>
      <c r="B70" s="131" t="s">
        <v>513</v>
      </c>
      <c r="C70" s="114">
        <f t="shared" si="1"/>
        <v>0</v>
      </c>
      <c r="D70" s="131"/>
      <c r="E70" s="131"/>
      <c r="F70" s="105">
        <f t="shared" si="5"/>
        <v>0</v>
      </c>
      <c r="G70" s="108" t="s">
        <v>968</v>
      </c>
      <c r="H70" s="108" t="s">
        <v>1048</v>
      </c>
      <c r="I70" s="108" t="s">
        <v>969</v>
      </c>
      <c r="J70" s="131">
        <v>5</v>
      </c>
      <c r="K70" s="108" t="s">
        <v>1051</v>
      </c>
      <c r="L70" s="143" t="s">
        <v>846</v>
      </c>
      <c r="M70" s="141" t="s">
        <v>766</v>
      </c>
      <c r="N70" s="141"/>
      <c r="O70" s="99"/>
    </row>
    <row r="71" spans="1:15" s="7" customFormat="1" ht="15" customHeight="1">
      <c r="A71" s="79" t="s">
        <v>51</v>
      </c>
      <c r="B71" s="131" t="s">
        <v>513</v>
      </c>
      <c r="C71" s="114">
        <f t="shared" si="1"/>
        <v>0</v>
      </c>
      <c r="D71" s="114"/>
      <c r="E71" s="114"/>
      <c r="F71" s="115">
        <f t="shared" si="5"/>
        <v>0</v>
      </c>
      <c r="G71" s="87" t="s">
        <v>970</v>
      </c>
      <c r="H71" s="113" t="s">
        <v>971</v>
      </c>
      <c r="I71" s="113" t="s">
        <v>969</v>
      </c>
      <c r="J71" s="114"/>
      <c r="K71" s="113" t="s">
        <v>1052</v>
      </c>
      <c r="L71" s="142" t="s">
        <v>849</v>
      </c>
      <c r="M71" s="141" t="s">
        <v>769</v>
      </c>
      <c r="N71" s="141" t="s">
        <v>848</v>
      </c>
      <c r="O71" s="101"/>
    </row>
    <row r="72" spans="1:15" s="7" customFormat="1" ht="15" customHeight="1">
      <c r="A72" s="79" t="s">
        <v>52</v>
      </c>
      <c r="B72" s="131" t="s">
        <v>325</v>
      </c>
      <c r="C72" s="114">
        <f t="shared" si="1"/>
        <v>0</v>
      </c>
      <c r="D72" s="114"/>
      <c r="E72" s="114"/>
      <c r="F72" s="115">
        <f t="shared" si="5"/>
        <v>0</v>
      </c>
      <c r="G72" s="114"/>
      <c r="H72" s="114"/>
      <c r="I72" s="114"/>
      <c r="J72" s="114"/>
      <c r="K72" s="114"/>
      <c r="L72" s="113"/>
      <c r="M72" s="141" t="s">
        <v>336</v>
      </c>
      <c r="N72" s="141" t="s">
        <v>103</v>
      </c>
      <c r="O72" s="101"/>
    </row>
    <row r="73" spans="1:15" s="7" customFormat="1" ht="15" customHeight="1">
      <c r="A73" s="79" t="s">
        <v>53</v>
      </c>
      <c r="B73" s="131" t="s">
        <v>325</v>
      </c>
      <c r="C73" s="114">
        <f t="shared" si="1"/>
        <v>0</v>
      </c>
      <c r="D73" s="114"/>
      <c r="E73" s="114"/>
      <c r="F73" s="115">
        <f t="shared" si="5"/>
        <v>0</v>
      </c>
      <c r="G73" s="114"/>
      <c r="H73" s="114"/>
      <c r="I73" s="114"/>
      <c r="J73" s="114"/>
      <c r="K73" s="114"/>
      <c r="L73" s="113"/>
      <c r="M73" s="143" t="s">
        <v>337</v>
      </c>
      <c r="N73" s="143"/>
      <c r="O73" s="101"/>
    </row>
    <row r="74" spans="1:15" s="7" customFormat="1" ht="15" customHeight="1">
      <c r="A74" s="79" t="s">
        <v>54</v>
      </c>
      <c r="B74" s="131" t="s">
        <v>325</v>
      </c>
      <c r="C74" s="114">
        <f t="shared" si="1"/>
        <v>0</v>
      </c>
      <c r="D74" s="114"/>
      <c r="E74" s="114"/>
      <c r="F74" s="115">
        <f t="shared" si="5"/>
        <v>0</v>
      </c>
      <c r="G74" s="131"/>
      <c r="H74" s="131"/>
      <c r="I74" s="131"/>
      <c r="J74" s="131"/>
      <c r="K74" s="131"/>
      <c r="L74" s="108"/>
      <c r="M74" s="141" t="s">
        <v>850</v>
      </c>
      <c r="N74" s="141"/>
      <c r="O74" s="101"/>
    </row>
    <row r="75" spans="1:15" s="7" customFormat="1" ht="15" customHeight="1">
      <c r="A75" s="79" t="s">
        <v>55</v>
      </c>
      <c r="B75" s="131" t="s">
        <v>513</v>
      </c>
      <c r="C75" s="114">
        <f t="shared" si="1"/>
        <v>0</v>
      </c>
      <c r="D75" s="114"/>
      <c r="E75" s="114"/>
      <c r="F75" s="115">
        <f t="shared" si="5"/>
        <v>0</v>
      </c>
      <c r="G75" s="156" t="s">
        <v>972</v>
      </c>
      <c r="H75" s="108" t="s">
        <v>839</v>
      </c>
      <c r="I75" s="108" t="s">
        <v>973</v>
      </c>
      <c r="J75" s="131">
        <v>42</v>
      </c>
      <c r="K75" s="108" t="s">
        <v>978</v>
      </c>
      <c r="L75" s="143" t="s">
        <v>851</v>
      </c>
      <c r="M75" s="141" t="s">
        <v>772</v>
      </c>
      <c r="N75" s="141"/>
      <c r="O75" s="101"/>
    </row>
    <row r="76" spans="1:15" ht="15" customHeight="1">
      <c r="A76" s="79" t="s">
        <v>56</v>
      </c>
      <c r="B76" s="131" t="s">
        <v>325</v>
      </c>
      <c r="C76" s="114">
        <f t="shared" si="1"/>
        <v>0</v>
      </c>
      <c r="D76" s="114"/>
      <c r="E76" s="114"/>
      <c r="F76" s="115">
        <f t="shared" si="5"/>
        <v>0</v>
      </c>
      <c r="G76" s="113"/>
      <c r="H76" s="113"/>
      <c r="I76" s="108"/>
      <c r="J76" s="113"/>
      <c r="K76" s="113"/>
      <c r="L76" s="142"/>
      <c r="M76" s="141" t="s">
        <v>612</v>
      </c>
      <c r="N76" s="141"/>
      <c r="O76" s="99"/>
    </row>
    <row r="77" spans="1:15" s="7" customFormat="1" ht="15" customHeight="1">
      <c r="A77" s="79" t="s">
        <v>57</v>
      </c>
      <c r="B77" s="131" t="s">
        <v>325</v>
      </c>
      <c r="C77" s="114">
        <f t="shared" si="1"/>
        <v>0</v>
      </c>
      <c r="D77" s="114"/>
      <c r="E77" s="114"/>
      <c r="F77" s="115">
        <f t="shared" si="5"/>
        <v>0</v>
      </c>
      <c r="G77" s="113"/>
      <c r="H77" s="113"/>
      <c r="I77" s="113"/>
      <c r="J77" s="114"/>
      <c r="K77" s="114"/>
      <c r="L77" s="113"/>
      <c r="M77" s="141" t="s">
        <v>773</v>
      </c>
      <c r="N77" s="141"/>
      <c r="O77" s="101"/>
    </row>
    <row r="78" spans="1:15" s="7" customFormat="1" ht="15" customHeight="1">
      <c r="A78" s="79" t="s">
        <v>58</v>
      </c>
      <c r="B78" s="131" t="s">
        <v>325</v>
      </c>
      <c r="C78" s="114">
        <f t="shared" si="1"/>
        <v>0</v>
      </c>
      <c r="D78" s="114"/>
      <c r="E78" s="114"/>
      <c r="F78" s="115">
        <f t="shared" si="5"/>
        <v>0</v>
      </c>
      <c r="G78" s="114"/>
      <c r="H78" s="114"/>
      <c r="I78" s="114"/>
      <c r="J78" s="114"/>
      <c r="K78" s="114"/>
      <c r="L78" s="113"/>
      <c r="M78" s="141" t="s">
        <v>338</v>
      </c>
      <c r="N78" s="141" t="s">
        <v>220</v>
      </c>
      <c r="O78" s="101"/>
    </row>
    <row r="79" spans="1:15" ht="15" customHeight="1">
      <c r="A79" s="79" t="s">
        <v>59</v>
      </c>
      <c r="B79" s="131" t="s">
        <v>325</v>
      </c>
      <c r="C79" s="114">
        <f t="shared" si="1"/>
        <v>0</v>
      </c>
      <c r="D79" s="131"/>
      <c r="E79" s="114"/>
      <c r="F79" s="115">
        <f t="shared" si="5"/>
        <v>0</v>
      </c>
      <c r="G79" s="108"/>
      <c r="H79" s="108"/>
      <c r="I79" s="108"/>
      <c r="J79" s="131"/>
      <c r="K79" s="131"/>
      <c r="L79" s="108"/>
      <c r="M79" s="141" t="s">
        <v>172</v>
      </c>
      <c r="N79" s="141"/>
      <c r="O79" s="99"/>
    </row>
    <row r="80" spans="1:15" s="8" customFormat="1" ht="15" customHeight="1">
      <c r="A80" s="37" t="s">
        <v>60</v>
      </c>
      <c r="B80" s="120"/>
      <c r="C80" s="118"/>
      <c r="D80" s="120"/>
      <c r="E80" s="118"/>
      <c r="F80" s="110"/>
      <c r="G80" s="120"/>
      <c r="H80" s="120"/>
      <c r="I80" s="120"/>
      <c r="J80" s="120"/>
      <c r="K80" s="120"/>
      <c r="L80" s="112"/>
      <c r="M80" s="109"/>
      <c r="N80" s="109"/>
      <c r="O80" s="102"/>
    </row>
    <row r="81" spans="1:15" s="7" customFormat="1" ht="15" customHeight="1">
      <c r="A81" s="79" t="s">
        <v>61</v>
      </c>
      <c r="B81" s="131" t="s">
        <v>325</v>
      </c>
      <c r="C81" s="114">
        <f t="shared" si="1"/>
        <v>0</v>
      </c>
      <c r="D81" s="114"/>
      <c r="E81" s="114"/>
      <c r="F81" s="115">
        <f aca="true" t="shared" si="6" ref="F81:F86">C81*(1-D81)*(1-E81)</f>
        <v>0</v>
      </c>
      <c r="G81" s="113"/>
      <c r="H81" s="113"/>
      <c r="I81" s="114"/>
      <c r="J81" s="114"/>
      <c r="K81" s="114"/>
      <c r="L81" s="113"/>
      <c r="M81" s="141" t="s">
        <v>433</v>
      </c>
      <c r="N81" s="141"/>
      <c r="O81" s="101"/>
    </row>
    <row r="82" spans="1:15" ht="15" customHeight="1">
      <c r="A82" s="79" t="s">
        <v>62</v>
      </c>
      <c r="B82" s="131" t="s">
        <v>325</v>
      </c>
      <c r="C82" s="114">
        <f t="shared" si="1"/>
        <v>0</v>
      </c>
      <c r="D82" s="114"/>
      <c r="E82" s="114"/>
      <c r="F82" s="115">
        <f t="shared" si="6"/>
        <v>0</v>
      </c>
      <c r="G82" s="113"/>
      <c r="H82" s="114"/>
      <c r="I82" s="114"/>
      <c r="J82" s="114"/>
      <c r="K82" s="114"/>
      <c r="L82" s="113"/>
      <c r="M82" s="140" t="s">
        <v>777</v>
      </c>
      <c r="N82" s="140" t="s">
        <v>434</v>
      </c>
      <c r="O82" s="99"/>
    </row>
    <row r="83" spans="1:15" ht="15" customHeight="1">
      <c r="A83" s="79" t="s">
        <v>63</v>
      </c>
      <c r="B83" s="131" t="s">
        <v>325</v>
      </c>
      <c r="C83" s="114">
        <f t="shared" si="1"/>
        <v>0</v>
      </c>
      <c r="D83" s="114"/>
      <c r="E83" s="114"/>
      <c r="F83" s="115">
        <f t="shared" si="6"/>
        <v>0</v>
      </c>
      <c r="G83" s="113"/>
      <c r="H83" s="113"/>
      <c r="I83" s="114"/>
      <c r="J83" s="114"/>
      <c r="K83" s="114"/>
      <c r="L83" s="113"/>
      <c r="M83" s="141" t="s">
        <v>193</v>
      </c>
      <c r="N83" s="141"/>
      <c r="O83" s="99"/>
    </row>
    <row r="84" spans="1:15" s="7" customFormat="1" ht="15" customHeight="1">
      <c r="A84" s="79" t="s">
        <v>64</v>
      </c>
      <c r="B84" s="131" t="s">
        <v>325</v>
      </c>
      <c r="C84" s="114">
        <f t="shared" si="1"/>
        <v>0</v>
      </c>
      <c r="D84" s="114"/>
      <c r="E84" s="114"/>
      <c r="F84" s="115">
        <f t="shared" si="6"/>
        <v>0</v>
      </c>
      <c r="G84" s="114"/>
      <c r="H84" s="114"/>
      <c r="I84" s="114"/>
      <c r="J84" s="114"/>
      <c r="K84" s="114"/>
      <c r="L84" s="113"/>
      <c r="M84" s="145" t="s">
        <v>484</v>
      </c>
      <c r="N84" s="145"/>
      <c r="O84" s="101"/>
    </row>
    <row r="85" spans="1:15" s="7" customFormat="1" ht="15" customHeight="1">
      <c r="A85" s="73" t="s">
        <v>65</v>
      </c>
      <c r="B85" s="131" t="s">
        <v>325</v>
      </c>
      <c r="C85" s="114">
        <f aca="true" t="shared" si="7" ref="C85:C109">IF(B85="Да, проводилось и опубликован итоговый документ (протокол)",2,0)</f>
        <v>0</v>
      </c>
      <c r="D85" s="131"/>
      <c r="E85" s="131"/>
      <c r="F85" s="115">
        <f t="shared" si="6"/>
        <v>0</v>
      </c>
      <c r="G85" s="131"/>
      <c r="H85" s="131"/>
      <c r="I85" s="131"/>
      <c r="J85" s="131"/>
      <c r="K85" s="131"/>
      <c r="L85" s="108"/>
      <c r="M85" s="141" t="s">
        <v>560</v>
      </c>
      <c r="N85" s="141"/>
      <c r="O85" s="101"/>
    </row>
    <row r="86" spans="1:15" s="7" customFormat="1" ht="15" customHeight="1">
      <c r="A86" s="79" t="s">
        <v>66</v>
      </c>
      <c r="B86" s="131" t="s">
        <v>325</v>
      </c>
      <c r="C86" s="114">
        <f t="shared" si="7"/>
        <v>0</v>
      </c>
      <c r="D86" s="114"/>
      <c r="E86" s="114"/>
      <c r="F86" s="115">
        <f t="shared" si="6"/>
        <v>0</v>
      </c>
      <c r="G86" s="113"/>
      <c r="H86" s="113"/>
      <c r="I86" s="114"/>
      <c r="J86" s="114"/>
      <c r="K86" s="114"/>
      <c r="L86" s="113"/>
      <c r="M86" s="141" t="s">
        <v>104</v>
      </c>
      <c r="N86" s="141"/>
      <c r="O86" s="101"/>
    </row>
    <row r="87" spans="1:15" s="8" customFormat="1" ht="15" customHeight="1">
      <c r="A87" s="37" t="s">
        <v>67</v>
      </c>
      <c r="B87" s="120"/>
      <c r="C87" s="118"/>
      <c r="D87" s="120"/>
      <c r="E87" s="118"/>
      <c r="F87" s="110"/>
      <c r="G87" s="120"/>
      <c r="H87" s="120"/>
      <c r="I87" s="120"/>
      <c r="J87" s="120"/>
      <c r="K87" s="120"/>
      <c r="L87" s="112"/>
      <c r="M87" s="109"/>
      <c r="N87" s="109"/>
      <c r="O87" s="102"/>
    </row>
    <row r="88" spans="1:15" s="7" customFormat="1" ht="15" customHeight="1">
      <c r="A88" s="79" t="s">
        <v>68</v>
      </c>
      <c r="B88" s="131" t="s">
        <v>513</v>
      </c>
      <c r="C88" s="114">
        <f t="shared" si="7"/>
        <v>0</v>
      </c>
      <c r="D88" s="131"/>
      <c r="E88" s="131"/>
      <c r="F88" s="105">
        <f aca="true" t="shared" si="8" ref="F88:F99">C88*(1-D88)*(1-E88)</f>
        <v>0</v>
      </c>
      <c r="G88" s="108" t="s">
        <v>974</v>
      </c>
      <c r="H88" s="108" t="s">
        <v>839</v>
      </c>
      <c r="I88" s="108" t="s">
        <v>969</v>
      </c>
      <c r="J88" s="131">
        <v>26</v>
      </c>
      <c r="K88" s="108" t="s">
        <v>1053</v>
      </c>
      <c r="L88" s="143" t="s">
        <v>852</v>
      </c>
      <c r="M88" s="141" t="s">
        <v>185</v>
      </c>
      <c r="N88" s="141" t="s">
        <v>825</v>
      </c>
      <c r="O88" s="101"/>
    </row>
    <row r="89" spans="1:15" s="7" customFormat="1" ht="15" customHeight="1">
      <c r="A89" s="79" t="s">
        <v>69</v>
      </c>
      <c r="B89" s="131" t="s">
        <v>513</v>
      </c>
      <c r="C89" s="114">
        <f t="shared" si="7"/>
        <v>0</v>
      </c>
      <c r="D89" s="114"/>
      <c r="E89" s="114"/>
      <c r="F89" s="115">
        <f t="shared" si="8"/>
        <v>0</v>
      </c>
      <c r="G89" s="108" t="s">
        <v>975</v>
      </c>
      <c r="H89" s="108" t="s">
        <v>847</v>
      </c>
      <c r="I89" s="108" t="s">
        <v>969</v>
      </c>
      <c r="J89" s="114">
        <v>12</v>
      </c>
      <c r="K89" s="113" t="s">
        <v>979</v>
      </c>
      <c r="L89" s="142" t="s">
        <v>854</v>
      </c>
      <c r="M89" s="141" t="s">
        <v>853</v>
      </c>
      <c r="N89" s="141" t="s">
        <v>236</v>
      </c>
      <c r="O89" s="101"/>
    </row>
    <row r="90" spans="1:15" s="7" customFormat="1" ht="15" customHeight="1">
      <c r="A90" s="79" t="s">
        <v>70</v>
      </c>
      <c r="B90" s="131" t="s">
        <v>325</v>
      </c>
      <c r="C90" s="114">
        <f t="shared" si="7"/>
        <v>0</v>
      </c>
      <c r="D90" s="114"/>
      <c r="E90" s="114"/>
      <c r="F90" s="115">
        <f t="shared" si="8"/>
        <v>0</v>
      </c>
      <c r="G90" s="114"/>
      <c r="H90" s="114"/>
      <c r="I90" s="114"/>
      <c r="J90" s="114"/>
      <c r="K90" s="114"/>
      <c r="L90" s="113"/>
      <c r="M90" s="141" t="s">
        <v>187</v>
      </c>
      <c r="N90" s="141" t="s">
        <v>781</v>
      </c>
      <c r="O90" s="101"/>
    </row>
    <row r="91" spans="1:15" s="7" customFormat="1" ht="15" customHeight="1">
      <c r="A91" s="79" t="s">
        <v>71</v>
      </c>
      <c r="B91" s="131" t="s">
        <v>325</v>
      </c>
      <c r="C91" s="114">
        <f t="shared" si="7"/>
        <v>0</v>
      </c>
      <c r="D91" s="114"/>
      <c r="E91" s="114"/>
      <c r="F91" s="115">
        <f t="shared" si="8"/>
        <v>0</v>
      </c>
      <c r="G91" s="114"/>
      <c r="H91" s="114"/>
      <c r="I91" s="114"/>
      <c r="J91" s="114"/>
      <c r="K91" s="114"/>
      <c r="L91" s="113"/>
      <c r="M91" s="141" t="s">
        <v>339</v>
      </c>
      <c r="N91" s="141"/>
      <c r="O91" s="101"/>
    </row>
    <row r="92" spans="1:15" ht="15" customHeight="1">
      <c r="A92" s="79" t="s">
        <v>72</v>
      </c>
      <c r="B92" s="131" t="s">
        <v>325</v>
      </c>
      <c r="C92" s="114">
        <f t="shared" si="7"/>
        <v>0</v>
      </c>
      <c r="D92" s="114"/>
      <c r="E92" s="114"/>
      <c r="F92" s="115">
        <f t="shared" si="8"/>
        <v>0</v>
      </c>
      <c r="G92" s="114"/>
      <c r="H92" s="114"/>
      <c r="I92" s="114"/>
      <c r="J92" s="114"/>
      <c r="K92" s="114"/>
      <c r="L92" s="113"/>
      <c r="M92" s="141" t="s">
        <v>428</v>
      </c>
      <c r="N92" s="141"/>
      <c r="O92" s="99"/>
    </row>
    <row r="93" spans="1:15" s="7" customFormat="1" ht="15" customHeight="1">
      <c r="A93" s="79" t="s">
        <v>73</v>
      </c>
      <c r="B93" s="131" t="s">
        <v>325</v>
      </c>
      <c r="C93" s="114">
        <f t="shared" si="7"/>
        <v>0</v>
      </c>
      <c r="D93" s="114"/>
      <c r="E93" s="114"/>
      <c r="F93" s="115">
        <f t="shared" si="8"/>
        <v>0</v>
      </c>
      <c r="G93" s="114"/>
      <c r="H93" s="114"/>
      <c r="I93" s="114"/>
      <c r="J93" s="114"/>
      <c r="K93" s="114"/>
      <c r="L93" s="113"/>
      <c r="M93" s="141" t="s">
        <v>257</v>
      </c>
      <c r="N93" s="141"/>
      <c r="O93" s="101"/>
    </row>
    <row r="94" spans="1:15" ht="15" customHeight="1">
      <c r="A94" s="79" t="s">
        <v>74</v>
      </c>
      <c r="B94" s="131" t="s">
        <v>325</v>
      </c>
      <c r="C94" s="114">
        <f t="shared" si="7"/>
        <v>0</v>
      </c>
      <c r="D94" s="131"/>
      <c r="E94" s="131"/>
      <c r="F94" s="115">
        <f t="shared" si="8"/>
        <v>0</v>
      </c>
      <c r="G94" s="131"/>
      <c r="H94" s="131"/>
      <c r="I94" s="131"/>
      <c r="J94" s="131"/>
      <c r="K94" s="131"/>
      <c r="L94" s="143"/>
      <c r="M94" s="141" t="s">
        <v>786</v>
      </c>
      <c r="N94" s="141"/>
      <c r="O94" s="99"/>
    </row>
    <row r="95" spans="1:15" s="6" customFormat="1" ht="15" customHeight="1">
      <c r="A95" s="79" t="s">
        <v>75</v>
      </c>
      <c r="B95" s="131" t="s">
        <v>325</v>
      </c>
      <c r="C95" s="114">
        <f t="shared" si="7"/>
        <v>0</v>
      </c>
      <c r="D95" s="114"/>
      <c r="E95" s="114"/>
      <c r="F95" s="115">
        <f t="shared" si="8"/>
        <v>0</v>
      </c>
      <c r="G95" s="114"/>
      <c r="H95" s="114"/>
      <c r="I95" s="114"/>
      <c r="J95" s="114"/>
      <c r="K95" s="114"/>
      <c r="L95" s="113"/>
      <c r="M95" s="141" t="s">
        <v>789</v>
      </c>
      <c r="N95" s="141" t="s">
        <v>221</v>
      </c>
      <c r="O95" s="100"/>
    </row>
    <row r="96" spans="1:15" s="7" customFormat="1" ht="15" customHeight="1">
      <c r="A96" s="79" t="s">
        <v>76</v>
      </c>
      <c r="B96" s="131" t="s">
        <v>325</v>
      </c>
      <c r="C96" s="114">
        <f t="shared" si="7"/>
        <v>0</v>
      </c>
      <c r="D96" s="114"/>
      <c r="E96" s="114"/>
      <c r="F96" s="115">
        <f t="shared" si="8"/>
        <v>0</v>
      </c>
      <c r="G96" s="114"/>
      <c r="H96" s="114"/>
      <c r="I96" s="114"/>
      <c r="J96" s="114"/>
      <c r="K96" s="114"/>
      <c r="L96" s="113"/>
      <c r="M96" s="141" t="s">
        <v>112</v>
      </c>
      <c r="N96" s="141"/>
      <c r="O96" s="101"/>
    </row>
    <row r="97" spans="1:15" ht="15" customHeight="1">
      <c r="A97" s="79" t="s">
        <v>77</v>
      </c>
      <c r="B97" s="131" t="s">
        <v>325</v>
      </c>
      <c r="C97" s="114">
        <f t="shared" si="7"/>
        <v>0</v>
      </c>
      <c r="D97" s="114"/>
      <c r="E97" s="114"/>
      <c r="F97" s="115">
        <f t="shared" si="8"/>
        <v>0</v>
      </c>
      <c r="G97" s="114"/>
      <c r="H97" s="114"/>
      <c r="I97" s="114"/>
      <c r="J97" s="114"/>
      <c r="K97" s="114"/>
      <c r="L97" s="113"/>
      <c r="M97" s="141" t="s">
        <v>792</v>
      </c>
      <c r="N97" s="141"/>
      <c r="O97" s="99"/>
    </row>
    <row r="98" spans="1:15" s="7" customFormat="1" ht="15" customHeight="1">
      <c r="A98" s="79" t="s">
        <v>78</v>
      </c>
      <c r="B98" s="131" t="s">
        <v>325</v>
      </c>
      <c r="C98" s="114">
        <f t="shared" si="7"/>
        <v>0</v>
      </c>
      <c r="D98" s="131"/>
      <c r="E98" s="131"/>
      <c r="F98" s="115">
        <f t="shared" si="8"/>
        <v>0</v>
      </c>
      <c r="G98" s="131"/>
      <c r="H98" s="131"/>
      <c r="I98" s="131"/>
      <c r="J98" s="131"/>
      <c r="K98" s="131"/>
      <c r="L98" s="108"/>
      <c r="M98" s="141" t="s">
        <v>105</v>
      </c>
      <c r="N98" s="141" t="s">
        <v>105</v>
      </c>
      <c r="O98" s="101"/>
    </row>
    <row r="99" spans="1:15" s="7" customFormat="1" ht="15" customHeight="1">
      <c r="A99" s="79" t="s">
        <v>79</v>
      </c>
      <c r="B99" s="131" t="s">
        <v>325</v>
      </c>
      <c r="C99" s="114">
        <f t="shared" si="7"/>
        <v>0</v>
      </c>
      <c r="D99" s="114"/>
      <c r="E99" s="114"/>
      <c r="F99" s="115">
        <f t="shared" si="8"/>
        <v>0</v>
      </c>
      <c r="G99" s="114"/>
      <c r="H99" s="114"/>
      <c r="I99" s="114"/>
      <c r="J99" s="114"/>
      <c r="K99" s="114"/>
      <c r="L99" s="113"/>
      <c r="M99" s="141" t="s">
        <v>166</v>
      </c>
      <c r="N99" s="141"/>
      <c r="O99" s="101"/>
    </row>
    <row r="100" spans="1:15" s="8" customFormat="1" ht="15" customHeight="1">
      <c r="A100" s="37" t="s">
        <v>80</v>
      </c>
      <c r="B100" s="120"/>
      <c r="C100" s="118"/>
      <c r="D100" s="120"/>
      <c r="E100" s="118"/>
      <c r="F100" s="110"/>
      <c r="G100" s="120"/>
      <c r="H100" s="120"/>
      <c r="I100" s="120"/>
      <c r="J100" s="120"/>
      <c r="K100" s="120"/>
      <c r="L100" s="112"/>
      <c r="M100" s="109"/>
      <c r="N100" s="109"/>
      <c r="O100" s="102"/>
    </row>
    <row r="101" spans="1:15" s="7" customFormat="1" ht="15" customHeight="1">
      <c r="A101" s="79" t="s">
        <v>81</v>
      </c>
      <c r="B101" s="131" t="s">
        <v>325</v>
      </c>
      <c r="C101" s="114">
        <f t="shared" si="7"/>
        <v>0</v>
      </c>
      <c r="D101" s="114"/>
      <c r="E101" s="114"/>
      <c r="F101" s="115">
        <f aca="true" t="shared" si="9" ref="F101:F109">C101*(1-D101)*(1-E101)</f>
        <v>0</v>
      </c>
      <c r="G101" s="114"/>
      <c r="H101" s="114"/>
      <c r="I101" s="114"/>
      <c r="J101" s="114"/>
      <c r="K101" s="114"/>
      <c r="L101" s="113"/>
      <c r="M101" s="141" t="s">
        <v>793</v>
      </c>
      <c r="N101" s="141" t="s">
        <v>415</v>
      </c>
      <c r="O101" s="101"/>
    </row>
    <row r="102" spans="1:15" s="7" customFormat="1" ht="15" customHeight="1">
      <c r="A102" s="79" t="s">
        <v>82</v>
      </c>
      <c r="B102" s="131" t="s">
        <v>325</v>
      </c>
      <c r="C102" s="114">
        <f t="shared" si="7"/>
        <v>0</v>
      </c>
      <c r="D102" s="114"/>
      <c r="E102" s="114"/>
      <c r="F102" s="115">
        <f t="shared" si="9"/>
        <v>0</v>
      </c>
      <c r="G102" s="113"/>
      <c r="H102" s="113"/>
      <c r="I102" s="114"/>
      <c r="J102" s="114"/>
      <c r="K102" s="114"/>
      <c r="L102" s="113"/>
      <c r="M102" s="141" t="s">
        <v>418</v>
      </c>
      <c r="N102" s="141" t="s">
        <v>855</v>
      </c>
      <c r="O102" s="101"/>
    </row>
    <row r="103" spans="1:15" ht="15" customHeight="1">
      <c r="A103" s="79" t="s">
        <v>83</v>
      </c>
      <c r="B103" s="131" t="s">
        <v>325</v>
      </c>
      <c r="C103" s="114">
        <f t="shared" si="7"/>
        <v>0</v>
      </c>
      <c r="D103" s="114"/>
      <c r="E103" s="114"/>
      <c r="F103" s="115">
        <f t="shared" si="9"/>
        <v>0</v>
      </c>
      <c r="G103" s="113"/>
      <c r="H103" s="113"/>
      <c r="I103" s="114"/>
      <c r="J103" s="113"/>
      <c r="K103" s="113"/>
      <c r="L103" s="113"/>
      <c r="M103" s="141" t="s">
        <v>398</v>
      </c>
      <c r="N103" s="141" t="s">
        <v>420</v>
      </c>
      <c r="O103" s="99"/>
    </row>
    <row r="104" spans="1:15" ht="15" customHeight="1">
      <c r="A104" s="79" t="s">
        <v>84</v>
      </c>
      <c r="B104" s="131" t="s">
        <v>513</v>
      </c>
      <c r="C104" s="114">
        <f t="shared" si="7"/>
        <v>0</v>
      </c>
      <c r="D104" s="114"/>
      <c r="E104" s="114"/>
      <c r="F104" s="115">
        <f t="shared" si="9"/>
        <v>0</v>
      </c>
      <c r="G104" s="113"/>
      <c r="H104" s="114"/>
      <c r="I104" s="114"/>
      <c r="J104" s="114"/>
      <c r="K104" s="113" t="s">
        <v>982</v>
      </c>
      <c r="L104" s="142" t="s">
        <v>981</v>
      </c>
      <c r="M104" s="141" t="s">
        <v>796</v>
      </c>
      <c r="N104" s="141" t="s">
        <v>342</v>
      </c>
      <c r="O104" s="102"/>
    </row>
    <row r="105" spans="1:15" ht="15" customHeight="1">
      <c r="A105" s="79" t="s">
        <v>85</v>
      </c>
      <c r="B105" s="131" t="s">
        <v>325</v>
      </c>
      <c r="C105" s="114">
        <f t="shared" si="7"/>
        <v>0</v>
      </c>
      <c r="D105" s="114"/>
      <c r="E105" s="114"/>
      <c r="F105" s="115">
        <f t="shared" si="9"/>
        <v>0</v>
      </c>
      <c r="G105" s="113"/>
      <c r="H105" s="113"/>
      <c r="I105" s="114"/>
      <c r="J105" s="114"/>
      <c r="K105" s="114"/>
      <c r="L105" s="113"/>
      <c r="M105" s="141" t="s">
        <v>258</v>
      </c>
      <c r="N105" s="141"/>
      <c r="O105" s="99"/>
    </row>
    <row r="106" spans="1:15" s="7" customFormat="1" ht="15" customHeight="1">
      <c r="A106" s="79" t="s">
        <v>86</v>
      </c>
      <c r="B106" s="131" t="s">
        <v>325</v>
      </c>
      <c r="C106" s="114">
        <f t="shared" si="7"/>
        <v>0</v>
      </c>
      <c r="D106" s="114"/>
      <c r="E106" s="114"/>
      <c r="F106" s="115">
        <f t="shared" si="9"/>
        <v>0</v>
      </c>
      <c r="G106" s="113"/>
      <c r="H106" s="113"/>
      <c r="I106" s="114"/>
      <c r="J106" s="114"/>
      <c r="K106" s="114"/>
      <c r="L106" s="113"/>
      <c r="M106" s="141" t="s">
        <v>239</v>
      </c>
      <c r="N106" s="141"/>
      <c r="O106" s="101"/>
    </row>
    <row r="107" spans="1:15" s="7" customFormat="1" ht="15" customHeight="1">
      <c r="A107" s="79" t="s">
        <v>87</v>
      </c>
      <c r="B107" s="131" t="s">
        <v>513</v>
      </c>
      <c r="C107" s="114">
        <f t="shared" si="7"/>
        <v>0</v>
      </c>
      <c r="D107" s="131"/>
      <c r="E107" s="131"/>
      <c r="F107" s="115">
        <f t="shared" si="9"/>
        <v>0</v>
      </c>
      <c r="G107" s="108" t="s">
        <v>1054</v>
      </c>
      <c r="H107" s="108" t="s">
        <v>693</v>
      </c>
      <c r="I107" s="108" t="s">
        <v>969</v>
      </c>
      <c r="J107" s="131">
        <v>18</v>
      </c>
      <c r="K107" s="108" t="s">
        <v>1055</v>
      </c>
      <c r="L107" s="143" t="s">
        <v>856</v>
      </c>
      <c r="M107" s="141" t="s">
        <v>168</v>
      </c>
      <c r="N107" s="141" t="s">
        <v>423</v>
      </c>
      <c r="O107" s="101"/>
    </row>
    <row r="108" spans="1:15" s="7" customFormat="1" ht="15" customHeight="1">
      <c r="A108" s="79" t="s">
        <v>88</v>
      </c>
      <c r="B108" s="131" t="s">
        <v>325</v>
      </c>
      <c r="C108" s="114">
        <f t="shared" si="7"/>
        <v>0</v>
      </c>
      <c r="D108" s="114"/>
      <c r="E108" s="114"/>
      <c r="F108" s="115">
        <f t="shared" si="9"/>
        <v>0</v>
      </c>
      <c r="G108" s="114"/>
      <c r="H108" s="114"/>
      <c r="I108" s="114"/>
      <c r="J108" s="114"/>
      <c r="K108" s="114"/>
      <c r="L108" s="113"/>
      <c r="M108" s="140" t="s">
        <v>240</v>
      </c>
      <c r="N108" s="140"/>
      <c r="O108" s="101"/>
    </row>
    <row r="109" spans="1:15" s="7" customFormat="1" ht="15" customHeight="1">
      <c r="A109" s="79" t="s">
        <v>89</v>
      </c>
      <c r="B109" s="131" t="s">
        <v>325</v>
      </c>
      <c r="C109" s="114">
        <f t="shared" si="7"/>
        <v>0</v>
      </c>
      <c r="D109" s="114"/>
      <c r="E109" s="114"/>
      <c r="F109" s="115">
        <f t="shared" si="9"/>
        <v>0</v>
      </c>
      <c r="G109" s="114"/>
      <c r="H109" s="114"/>
      <c r="I109" s="114"/>
      <c r="J109" s="114"/>
      <c r="K109" s="114"/>
      <c r="L109" s="113"/>
      <c r="M109" s="141" t="s">
        <v>241</v>
      </c>
      <c r="N109" s="141"/>
      <c r="O109" s="101"/>
    </row>
    <row r="110" ht="15">
      <c r="A110" s="15" t="s">
        <v>1062</v>
      </c>
    </row>
    <row r="111" spans="1:13" ht="15">
      <c r="A111" s="11"/>
      <c r="B111" s="11"/>
      <c r="C111" s="11"/>
      <c r="D111" s="11"/>
      <c r="E111" s="11"/>
      <c r="F111" s="11"/>
      <c r="G111" s="11"/>
      <c r="H111" s="11"/>
      <c r="I111" s="11"/>
      <c r="J111" s="11"/>
      <c r="K111" s="11"/>
      <c r="L111" s="11"/>
      <c r="M111" s="25"/>
    </row>
    <row r="115" spans="1:13" ht="15">
      <c r="A115" s="11"/>
      <c r="B115" s="11"/>
      <c r="C115" s="11"/>
      <c r="D115" s="11"/>
      <c r="E115" s="11"/>
      <c r="F115" s="11"/>
      <c r="G115" s="11"/>
      <c r="H115" s="11"/>
      <c r="I115" s="11"/>
      <c r="J115" s="11"/>
      <c r="K115" s="11"/>
      <c r="L115" s="11"/>
      <c r="M115" s="25"/>
    </row>
    <row r="118" spans="1:13" ht="15">
      <c r="A118" s="11"/>
      <c r="B118" s="11"/>
      <c r="C118" s="11"/>
      <c r="D118" s="11"/>
      <c r="E118" s="11"/>
      <c r="F118" s="11"/>
      <c r="G118" s="11"/>
      <c r="H118" s="11"/>
      <c r="I118" s="11"/>
      <c r="J118" s="11"/>
      <c r="K118" s="11"/>
      <c r="L118" s="11"/>
      <c r="M118" s="25"/>
    </row>
    <row r="122" spans="1:13" ht="15">
      <c r="A122" s="11"/>
      <c r="B122" s="11"/>
      <c r="C122" s="11"/>
      <c r="D122" s="11"/>
      <c r="E122" s="11"/>
      <c r="F122" s="11"/>
      <c r="G122" s="11"/>
      <c r="H122" s="11"/>
      <c r="I122" s="11"/>
      <c r="J122" s="11"/>
      <c r="K122" s="11"/>
      <c r="L122" s="11"/>
      <c r="M122" s="25"/>
    </row>
  </sheetData>
  <sheetProtection/>
  <autoFilter ref="A17:N109"/>
  <mergeCells count="29">
    <mergeCell ref="K13:K16"/>
    <mergeCell ref="A12:N12"/>
    <mergeCell ref="M13:N13"/>
    <mergeCell ref="G14:G16"/>
    <mergeCell ref="A1:N1"/>
    <mergeCell ref="A2:N2"/>
    <mergeCell ref="A4:N4"/>
    <mergeCell ref="A5:N5"/>
    <mergeCell ref="A6:N6"/>
    <mergeCell ref="A7:N7"/>
    <mergeCell ref="A8:N8"/>
    <mergeCell ref="A9:N9"/>
    <mergeCell ref="A10:N10"/>
    <mergeCell ref="A11:N11"/>
    <mergeCell ref="A3:N3"/>
    <mergeCell ref="M14:M16"/>
    <mergeCell ref="N14:N16"/>
    <mergeCell ref="A13:A16"/>
    <mergeCell ref="G13:J13"/>
    <mergeCell ref="L13:L16"/>
    <mergeCell ref="I14:J14"/>
    <mergeCell ref="I15:I16"/>
    <mergeCell ref="J15:J16"/>
    <mergeCell ref="C13:F13"/>
    <mergeCell ref="C14:C16"/>
    <mergeCell ref="D14:D16"/>
    <mergeCell ref="E14:E16"/>
    <mergeCell ref="F14:F16"/>
    <mergeCell ref="H14:H16"/>
  </mergeCells>
  <dataValidations count="2">
    <dataValidation type="list" allowBlank="1" showInputMessage="1" showErrorMessage="1" sqref="B17:B109">
      <formula1>$B$14:$B$16</formula1>
    </dataValidation>
    <dataValidation type="list" allowBlank="1" showInputMessage="1" showErrorMessage="1" sqref="E17:E109">
      <formula1>"0,5"</formula1>
    </dataValidation>
  </dataValidations>
  <hyperlinks>
    <hyperlink ref="M73" r:id="rId1" display="http://www.minfin.kirov.ru/"/>
    <hyperlink ref="M43" r:id="rId2" display="http://minfin.gov-murman.ru/"/>
    <hyperlink ref="M79" r:id="rId3" display="http://ufo.ulntc.ru/"/>
    <hyperlink ref="M24" r:id="rId4" display="http://depfin.adm44.ru/index.aspx"/>
    <hyperlink ref="M107" r:id="rId5" display="http://sakhminfin.ru/"/>
    <hyperlink ref="M102" r:id="rId6" display="http://www.kamgov.ru/minfin"/>
    <hyperlink ref="M91" r:id="rId7" display="http://r-19.ru/authorities/ministry-of-finance-of-the-republic-of-khakassia/common/adresa-i-kontakty/"/>
    <hyperlink ref="M90" r:id="rId8" display="http://www.minfintuva.ru/"/>
    <hyperlink ref="M78" r:id="rId9" display="http://ex.saratov.gov.ru/government/structure/minfin/"/>
    <hyperlink ref="M72" r:id="rId10" display="http://mfin.permkrai.ru/"/>
    <hyperlink ref="M30" r:id="rId11" display="http://www.finsmol.ru/start"/>
    <hyperlink ref="M28" r:id="rId12" display="http://orel-region.ru/index.php?head=20&amp;part=25"/>
    <hyperlink ref="M22" r:id="rId13" display="http://df.ivanovoobl.ru/obrashheniya/"/>
    <hyperlink ref="M21" r:id="rId14" display="http://www.gfu.vrn.ru/"/>
    <hyperlink ref="M20" r:id="rId15" display="http://dtf.avo.ru/"/>
    <hyperlink ref="M95" r:id="rId16" display="http://gfu.ru"/>
    <hyperlink ref="M92" r:id="rId17" display="http://fin22.ru/"/>
    <hyperlink ref="M88" r:id="rId18" display="http://www.minfin-altai.ru/"/>
    <hyperlink ref="M70" r:id="rId19" display="http://www.mfur.ru/"/>
    <hyperlink ref="M52" r:id="rId20" display="http://minfinkubani.ru/"/>
    <hyperlink ref="M49" r:id="rId21" display="http://minfin01-maykop.ru/Menu/Page/1"/>
    <hyperlink ref="M44" r:id="rId22" display="http://www.novkfo.ru/"/>
    <hyperlink ref="M42" r:id="rId23" display="http://finance.lenobl.ru/"/>
    <hyperlink ref="M31" r:id="rId24" display="http://fin.tmbreg.ru/"/>
    <hyperlink ref="M71" r:id="rId25" display="http://gov.cap.ru/Default.aspx?gov_id=22"/>
    <hyperlink ref="M109" r:id="rId26" display="http://xn--80atapud1a.xn--p1ai/power/administrative_setting/Dep_fin_ecom/budzet/"/>
    <hyperlink ref="M108" r:id="rId27" display="http://www.eao.ru/?p=3826"/>
    <hyperlink ref="M106" r:id="rId28" display="http://minfin.49gov.ru/feedback/polls/"/>
    <hyperlink ref="M104" r:id="rId29" display="https://minfin.khabkrai.ru/portal/Menu/Page/1"/>
    <hyperlink ref="M99" r:id="rId30" display="http://www.findep.org/"/>
    <hyperlink ref="M97" r:id="rId31" display="http://mfnsonso2.nso.ru/Pages/default.aspx"/>
    <hyperlink ref="M93" r:id="rId32" display="http://xn--h1aakfb4b.xn--80aaaac8algcbgbck3fl0q.xn--p1ai/bud_for_peoples.html"/>
    <hyperlink ref="M86" r:id="rId33" display="http://monitoring.yanao.ru/yamal/index.php?option=com_content&amp;view=article&amp;id=299&amp;Itemid=717"/>
    <hyperlink ref="M85" r:id="rId34" display="http://www.depfin.admhmao.ru/"/>
    <hyperlink ref="M84" r:id="rId35" display="http://www.minfin74.ru/"/>
    <hyperlink ref="M83" r:id="rId36" display="http://admtyumen.ru/ogv_ru/finance/finance/bugjet.htm"/>
    <hyperlink ref="M82" r:id="rId37" display="http://minfin.midural.ru/"/>
    <hyperlink ref="M81" r:id="rId38" display="http://www.finupr.kurganobl.ru/"/>
    <hyperlink ref="M77" r:id="rId39" display="http://minfin-samara.ru/"/>
    <hyperlink ref="M76" r:id="rId40" display="http://finance.pnzreg.ru/"/>
    <hyperlink ref="M75" r:id="rId41" display="http://minfin.orb.ru"/>
    <hyperlink ref="M74" r:id="rId42" display="http://mf.nnov.ru"/>
    <hyperlink ref="M68" r:id="rId43" display="http://www.minfinrm.ru/"/>
    <hyperlink ref="M67" r:id="rId44" display="http://mari-el.gov.ru/minfin/Pages/budget_citizens.aspx"/>
    <hyperlink ref="M66" r:id="rId45" display="https://minfin.bashkortostan.ru"/>
    <hyperlink ref="M63" r:id="rId46" display="http://www.minfinchr.ru/"/>
    <hyperlink ref="M62" r:id="rId47" display="http://www.mfrno-a.ru"/>
    <hyperlink ref="M59" r:id="rId48" display="http://www.mfri.ru/index.php/2013-12-01-16-47-32"/>
    <hyperlink ref="M58" r:id="rId49" display="http://minfin.e-dag.ru/feed"/>
    <hyperlink ref="M55" r:id="rId50" display="http://www.minfin.donland.ru/"/>
    <hyperlink ref="M54" r:id="rId51" display="http://www.minfin34.ru/"/>
    <hyperlink ref="M53" r:id="rId52" display="https://minfin.astrobl.ru/"/>
    <hyperlink ref="M50" r:id="rId53" display="http://minfin.kalmregion.ru/index.php?option=com_content&amp;view=article&amp;id=54&amp;Itemid=48"/>
    <hyperlink ref="M46" r:id="rId54" display="http://www.fincom.spb.ru/cf/main.htm"/>
    <hyperlink ref="M45" r:id="rId55" display="http://www.pskov.ru/region/obshchestvo"/>
    <hyperlink ref="M41" r:id="rId56" display="http://www.minfin39.ru/index.php"/>
    <hyperlink ref="M40" r:id="rId57" display="http://www.df35.ru/"/>
    <hyperlink ref="M39" r:id="rId58" display="http://dvinaland.ru/budget"/>
    <hyperlink ref="M38" r:id="rId59" display="http://minfin.rkomi.ru/page/7746/"/>
    <hyperlink ref="M37" r:id="rId60" display="http://minfin.karelia.ru/about-us/"/>
    <hyperlink ref="M23" r:id="rId61" display="http://www.admoblkaluga.ru/main/work/finances/"/>
    <hyperlink ref="M19" r:id="rId62" display="http://budget.bryanskoblfin.ru/Show/Category/?ItemId=26"/>
    <hyperlink ref="M18" r:id="rId63" display="http://beldepfin.ru/"/>
    <hyperlink ref="M26" r:id="rId64" display="http://www.admlip.ru/votes/"/>
    <hyperlink ref="M103" r:id="rId65" display="http://primorsky.ru/authorities/executive-agencies/departments/finance/budget/"/>
    <hyperlink ref="M34" r:id="rId66" display="http://www.yarregion.ru/depts/depfin/default.aspx"/>
    <hyperlink ref="M69" r:id="rId67" display="http://minfin.tatarstan.ru/"/>
    <hyperlink ref="M25" r:id="rId68" display="http://adm.rkursk.ru/index.php?id=405"/>
    <hyperlink ref="M47" r:id="rId69" display="http://dfei.adm-nao.ru/"/>
    <hyperlink ref="M64" r:id="rId70" display="http://www.mfsk.ru/main"/>
    <hyperlink ref="M60" r:id="rId71" display="http://pravitelstvo.kbr.ru/"/>
    <hyperlink ref="M56" r:id="rId72" display="https://sevastopol.gov.ru/goverment/statistics/butget/"/>
    <hyperlink ref="M29" r:id="rId73" display="http://minfin.ryazangov.ru/news/"/>
    <hyperlink ref="M32" r:id="rId74" display="http://www.tverfin.ru/"/>
    <hyperlink ref="M35" r:id="rId75" display="http://findep.mos.ru/"/>
    <hyperlink ref="M51" r:id="rId76" display="http://minfin.rk.gov.ru/rus/index.htm"/>
    <hyperlink ref="M61" r:id="rId77" display="http://minfin09.ru/"/>
    <hyperlink ref="M94" r:id="rId78" display="http://minfin.krskstate.ru"/>
    <hyperlink ref="M96" r:id="rId79" display="http://www.ofukem.ru/"/>
    <hyperlink ref="M98" r:id="rId80" display="http://budget.omsk.ifinmon.ru/"/>
    <hyperlink ref="M101" r:id="rId81" display="https://minfin.sakha.gov.ru"/>
    <hyperlink ref="M105" r:id="rId82" display="http://www.fin.amurobl.ru/"/>
    <hyperlink ref="N72" r:id="rId83" display="http://budget.permkrai.ru/"/>
    <hyperlink ref="N95" r:id="rId84" display="http://openbudget.gfu.ru/"/>
    <hyperlink ref="N89" r:id="rId85" display="http://budget.govrb.ru/ebudget/Menu/Page/1"/>
    <hyperlink ref="N64" r:id="rId86" display="http://openbudsk.ru/vote/"/>
    <hyperlink ref="N24" r:id="rId87" display="http://nb44.ru/index.php/chto-takoe-byudzhet"/>
    <hyperlink ref="N104" r:id="rId88" display="http://minfin.khabkrai.ru/civils/Menu/Page/1"/>
    <hyperlink ref="N98" r:id="rId89" display="http://budget.omsk.ifinmon.ru/"/>
    <hyperlink ref="N90" r:id="rId90" display="http://budget17.ru/"/>
    <hyperlink ref="N78" r:id="rId91" display="http://saratov.ifinmon.ru/"/>
    <hyperlink ref="N44" r:id="rId92" display="http://portal.novkfo.ru/Menu/Page/1"/>
    <hyperlink ref="N42" r:id="rId93" display="http://budget.lenobl.ru/new/takepart/"/>
    <hyperlink ref="N27" r:id="rId94" display="http://mosreg.ifinmon.ru/"/>
    <hyperlink ref="N35" r:id="rId95" display="http://budget.mos.ru/"/>
    <hyperlink ref="N32" r:id="rId96" display="http://portal.tverfin.ru/portal/Menu/Page/1"/>
    <hyperlink ref="N33" r:id="rId97" display="http://dfto.ru/index.php"/>
    <hyperlink ref="N43" r:id="rId98" display="http://b4u.gov-murman.ru/index.php#idMenu=1"/>
    <hyperlink ref="N101" r:id="rId99" display="http://budget.sakha.gov.ru/ebudget/Menu/Page/215"/>
    <hyperlink ref="N102" r:id="rId100" display="http://openbudget.kamgov.ru"/>
    <hyperlink ref="N56" r:id="rId101" display="http://www.ob.sev.gov.ru/index.php/byudzhet-dlya-grazhdan/obratnaya-svyaz/oprosy"/>
    <hyperlink ref="N107" r:id="rId102" display="http://openbudget.sakhminfin.ru/Menu/Page/272"/>
    <hyperlink ref="L20" r:id="rId103" display="http://dtf.avo.ru/index.php?option=com_content&amp;view=article&amp;id=287:2016-06-15-14-12-19&amp;catid=107:2016-06-15-14-10-49&amp;Itemid=198"/>
    <hyperlink ref="L21" r:id="rId104" display="http://www.gfu.vrn.ru/obschobsyzhd/"/>
    <hyperlink ref="M27" r:id="rId105" display="http://mf.mosreg.ru/"/>
    <hyperlink ref="L27" r:id="rId106" display="http://budget.mosreg.ru/blog/2016/09/16/informaciya-o-provedenii-ochnogo-obshhestvennogo-obsuzhdeniya-na-temu-mezhbyudzhetnye-otnosheniya-v-moskovskoj-oblasti-novye-podxody/"/>
    <hyperlink ref="M33" r:id="rId107" display="http://minfin.tularegion.ru/"/>
    <hyperlink ref="L37" r:id="rId108" display="http://minfin.karelia.ru/meroprijatija/"/>
    <hyperlink ref="L43" r:id="rId109" display="http://openregion.gov-murman.ru/npa/"/>
    <hyperlink ref="N52" r:id="rId110" display="http://бюджеткубани.рф/"/>
    <hyperlink ref="L64" r:id="rId111" display="http://www.mfsk.ru/news/news/519?sphrase_id=3491"/>
    <hyperlink ref="N71" r:id="rId112" display="http://budget.cap.ru/Menu/Page/176"/>
    <hyperlink ref="L71" r:id="rId113" display="http://gov.cap.ru/info.aspx?gov_id=22&amp;id=3357295&amp;type=news&amp;page=2&amp;size=20"/>
    <hyperlink ref="L75" r:id="rId114" display="http://minfin.orb.ru/21-%d0%b8%d1%8e%d0%bb%d1%8f-2016-%d0%b3%d0%be%d0%b4%d0%b0-%d0%b2-%d1%81-%d0%bc%d0%b0%d1%82%d0%b2%d0%b5%d0%b5%d0%b2%d0%ba%d0%b0-%d0%be%d1%80%d0%b5%d0%bd%d0%b1%d1%83%d1%80%d0%b3%d1%81%d0%ba%d0%be%d0%b9/"/>
    <hyperlink ref="N82" r:id="rId115" display="http://info.mfural.ru/ebudget/Menu/Page/1"/>
    <hyperlink ref="N88" r:id="rId116" display="http://www.open.minfin-altai.ru/"/>
    <hyperlink ref="N103" r:id="rId117" display="http://ebudget.primorsky.ru/Menu/Page/1"/>
    <hyperlink ref="L88" r:id="rId118" display="http://www.minfin-altai.ru/about/info/news/2411/"/>
    <hyperlink ref="M89" r:id="rId119" display="http://минфинрб.рф/"/>
    <hyperlink ref="L89" r:id="rId120" display="http://www.minfinrb.ru/news/741/"/>
    <hyperlink ref="L107" r:id="rId121" display="http://openbudget.sakhminfin.ru/Show/Content/33"/>
    <hyperlink ref="L23" r:id="rId122" display="http://www.admoblkaluga.ru/sub/evaluationNPA/evaluation/finish.php"/>
    <hyperlink ref="L38" r:id="rId123" display="http://minfin.rkomi.ru/page/8208/"/>
    <hyperlink ref="L52" r:id="rId124" display="http://minfinkubani.ru/legal_acts/projects_normative.php"/>
    <hyperlink ref="L70" r:id="rId125" display="http://www.mfur.ru/activities/obshest_obsuzhdenie/budget_cit.php"/>
  </hyperlinks>
  <printOptions/>
  <pageMargins left="0.5118110236220472" right="0.5118110236220472" top="0.5511811023622047" bottom="0.5511811023622047" header="0.31496062992125984" footer="0.31496062992125984"/>
  <pageSetup fitToHeight="3" fitToWidth="1" horizontalDpi="600" verticalDpi="600" orientation="landscape" paperSize="9" scale="70" r:id="rId126"/>
  <headerFooter>
    <oddFooter>&amp;C&amp;"Times New Roman,обычный"&amp;8&amp;P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Тимофеева Ольга Ивановна</cp:lastModifiedBy>
  <cp:lastPrinted>2016-06-01T15:50:02Z</cp:lastPrinted>
  <dcterms:created xsi:type="dcterms:W3CDTF">2014-03-12T05:40:39Z</dcterms:created>
  <dcterms:modified xsi:type="dcterms:W3CDTF">2017-02-02T12:10:39Z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