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548" activeTab="0"/>
  </bookViews>
  <sheets>
    <sheet name="Рейтинг (Раздел 2)" sheetId="1" r:id="rId1"/>
    <sheet name="Оценка (Раздел 2)" sheetId="2" r:id="rId2"/>
    <sheet name="Методика (Раздел 2)" sheetId="3" r:id="rId3"/>
    <sheet name="Раздел 2" sheetId="4" r:id="rId4"/>
  </sheets>
  <externalReferences>
    <externalReference r:id="rId7"/>
  </externalReferences>
  <definedNames>
    <definedName name="_xlfn.RANK.EQ" hidden="1">#NAME?</definedName>
    <definedName name="Выбор_1.1">'[1]1.1'!$C$5:$C$8</definedName>
    <definedName name="_xlnm.Print_Titles" localSheetId="1">'Оценка (Раздел 2)'!$4:$4</definedName>
    <definedName name="_xlnm.Print_Titles" localSheetId="3">'Раздел 2'!$4:$7</definedName>
    <definedName name="_xlnm.Print_Titles" localSheetId="0">'Рейтинг (Раздел 2)'!$4:$4</definedName>
    <definedName name="_xlnm.Print_Area" localSheetId="2">'Методика (Раздел 2)'!$A$1:$F$15</definedName>
    <definedName name="_xlnm.Print_Area" localSheetId="1">'Оценка (Раздел 2)'!$A$1:$G$99</definedName>
    <definedName name="_xlnm.Print_Area" localSheetId="3">'Раздел 2'!$A$1:$H$102</definedName>
    <definedName name="_xlnm.Print_Area" localSheetId="0">'Рейтинг (Раздел 2)'!$A$1:$F$91</definedName>
  </definedNames>
  <calcPr fullCalcOnLoad="1"/>
</workbook>
</file>

<file path=xl/sharedStrings.xml><?xml version="1.0" encoding="utf-8"?>
<sst xmlns="http://schemas.openxmlformats.org/spreadsheetml/2006/main" count="462" uniqueCount="237">
  <si>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</si>
  <si>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</si>
  <si>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</si>
  <si>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</si>
  <si>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</si>
  <si>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</si>
  <si>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</si>
  <si>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</si>
  <si>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</si>
  <si>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</si>
  <si>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</si>
  <si>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</si>
  <si>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</si>
  <si>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</si>
  <si>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</si>
  <si>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</si>
  <si>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</si>
  <si>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</si>
  <si>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</si>
  <si>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</si>
  <si>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</si>
  <si>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</si>
  <si>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</si>
  <si>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</si>
  <si>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</si>
  <si>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</si>
  <si>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</si>
  <si>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</si>
  <si>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</si>
  <si>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</si>
  <si>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</si>
  <si>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</si>
  <si>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</si>
  <si>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</si>
  <si>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</si>
  <si>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</si>
  <si>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</si>
  <si>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</si>
  <si>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</si>
  <si>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</si>
  <si>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</si>
  <si>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</si>
  <si>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</si>
  <si>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</si>
  <si>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</si>
  <si>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</si>
  <si>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</si>
  <si>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</si>
  <si>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</si>
  <si>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</si>
  <si>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</si>
  <si>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</si>
  <si>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</si>
  <si>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</si>
  <si>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</si>
  <si>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</si>
  <si>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</si>
  <si>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</si>
  <si>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</si>
  <si>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</si>
  <si>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</si>
  <si>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</si>
  <si>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</si>
  <si>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</si>
  <si>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</si>
  <si>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</si>
  <si>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</si>
  <si>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</si>
  <si>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</si>
  <si>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</si>
  <si>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</si>
  <si>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</si>
  <si>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</si>
  <si>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</si>
  <si>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</si>
  <si>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</si>
  <si>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</si>
  <si>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</si>
  <si>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</si>
  <si>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</si>
  <si>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</si>
  <si>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</si>
  <si>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</si>
  <si>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</si>
  <si>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</si>
  <si>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</si>
  <si>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</si>
  <si>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</si>
  <si>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</si>
  <si>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</si>
  <si>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Наименование субъекта Российской Федерации</t>
  </si>
  <si>
    <t>Оценка показателя 2.1</t>
  </si>
  <si>
    <t>Оценка показателя 2.2</t>
  </si>
  <si>
    <t>Республика Северная Осетия - Алания</t>
  </si>
  <si>
    <t>Источник информации</t>
  </si>
  <si>
    <t>Официальный сайт Российской Федерации для размещения информации о государственных (муниципальных) учреждениях (bus.gov.ru)</t>
  </si>
  <si>
    <t>Дата проведения оценки</t>
  </si>
  <si>
    <t>№ п/п</t>
  </si>
  <si>
    <t>Вопросы и варианты ответов</t>
  </si>
  <si>
    <t>Баллы</t>
  </si>
  <si>
    <t>Понижающие коэффициенты</t>
  </si>
  <si>
    <t>Публичные сведения о плановых показателях деятельности государственных учреждений субъекта Российской Федерации</t>
  </si>
  <si>
    <t xml:space="preserve">95% и более </t>
  </si>
  <si>
    <t xml:space="preserve">90% и более </t>
  </si>
  <si>
    <t xml:space="preserve">80% и более </t>
  </si>
  <si>
    <t>2.1</t>
  </si>
  <si>
    <t>2.2</t>
  </si>
  <si>
    <t>баллы</t>
  </si>
  <si>
    <t xml:space="preserve">менее 80 % </t>
  </si>
  <si>
    <t>Республика Крым</t>
  </si>
  <si>
    <t>г. Севастополь</t>
  </si>
  <si>
    <t>Доля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государственные задания на 2016 год (на 2016 год и плановый период 2017 и 2018 годов), в процентах от общего количества государственных бюджетных и автономных учреждений субъекта РФ</t>
  </si>
  <si>
    <t>Доля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планы финансово-хозяйственной деятельности на 2016 год (на 2016 год и плановый период 2017 и 2018 годов), в процентах от общего количества государственных бюджетных и автономных учреждений субъекта РФ</t>
  </si>
  <si>
    <t>Место по РФ</t>
  </si>
  <si>
    <t>Итого по разделу 2</t>
  </si>
  <si>
    <t>Единица измерения</t>
  </si>
  <si>
    <t>место</t>
  </si>
  <si>
    <t>баллов</t>
  </si>
  <si>
    <t>Место по федеральному округу</t>
  </si>
  <si>
    <t>15 апреля 2016 года</t>
  </si>
  <si>
    <t xml:space="preserve">Государственные учреждения субъекта РФ находятся под контролем органов государственной власти субъектов РФ, а их деятельность относится к государственному сектору. 
Оценка показателей раздела осуществляется на основе статистических отчетов «Мониторинг размещения сведений на официальном сайте по учреждениям субъектов и муниципальных образований», публикуемых на официальном сайте для размещения информации о государственных (муниципальных) учреждениях (www.bus.gov.ru). Правила предоставления и размещения информации о государственных (муниципальных) учреждениях на указанном сайте установлены приказом Минфина России от 21 июля 2011 г. №86н «Об утверждении порядка предоставления информации государственным (муниципальным) учреждением, ее размещения на официальном сайте в сети Интернет и ведения указанного сайта».
Оценка показателей раздела производится в отношении документов, характеризующих плановые показатели деятельности государственных учреждений субъекта РФ на 2016 год (на 2016 год и плановый период 2017 и 2018 годов). 
В целях расчета показателей обособленные структурные подразделения (филиалы, представительства) не учитываются. </t>
  </si>
  <si>
    <t xml:space="preserve">АНКЕТА ДЛЯ СОСТАВЛЕНИЯ РЕЙТИНГА СУБЪЕКТОВ РОССИЙСКОЙ ФЕДЕРАЦИИ ПО УРОВНЮ ОТКРЫТОСТИ БЮДЖЕТНЫХ ДАННЫХ В 2016 ГОДУ </t>
  </si>
  <si>
    <t>К1</t>
  </si>
  <si>
    <t xml:space="preserve">К2 </t>
  </si>
  <si>
    <t xml:space="preserve">К3 </t>
  </si>
  <si>
    <t>Общее количество ггосударственных бюджетных и автономных учреждений субъекта РФ</t>
  </si>
  <si>
    <t xml:space="preserve">Количество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государственные задания на 2016 год </t>
  </si>
  <si>
    <t xml:space="preserve">Количество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планы финансово-хозяйственной деятельности на 2016 год </t>
  </si>
  <si>
    <t>76</t>
  </si>
  <si>
    <t>80</t>
  </si>
  <si>
    <t>60</t>
  </si>
  <si>
    <t>99</t>
  </si>
  <si>
    <t>64</t>
  </si>
  <si>
    <t>149</t>
  </si>
  <si>
    <t>211</t>
  </si>
  <si>
    <t>28</t>
  </si>
  <si>
    <t>148</t>
  </si>
  <si>
    <t>151</t>
  </si>
  <si>
    <t>14</t>
  </si>
  <si>
    <t>41</t>
  </si>
  <si>
    <t>87</t>
  </si>
  <si>
    <t>114</t>
  </si>
  <si>
    <t>167</t>
  </si>
  <si>
    <t>233</t>
  </si>
  <si>
    <t>238</t>
  </si>
  <si>
    <t>173</t>
  </si>
  <si>
    <t>86</t>
  </si>
  <si>
    <t>179</t>
  </si>
  <si>
    <t>185</t>
  </si>
  <si>
    <t>216</t>
  </si>
  <si>
    <t>78</t>
  </si>
  <si>
    <t>324</t>
  </si>
  <si>
    <t>119</t>
  </si>
  <si>
    <t>30</t>
  </si>
  <si>
    <t>205</t>
  </si>
  <si>
    <t>77</t>
  </si>
  <si>
    <t>155</t>
  </si>
  <si>
    <t>10</t>
  </si>
  <si>
    <t>258</t>
  </si>
  <si>
    <t>154</t>
  </si>
  <si>
    <t>213</t>
  </si>
  <si>
    <t>101</t>
  </si>
  <si>
    <t>141</t>
  </si>
  <si>
    <t>174</t>
  </si>
  <si>
    <t>129</t>
  </si>
  <si>
    <t>170</t>
  </si>
  <si>
    <t>164</t>
  </si>
  <si>
    <t>131</t>
  </si>
  <si>
    <t>63</t>
  </si>
  <si>
    <t>г.Севастополь</t>
  </si>
  <si>
    <t>126</t>
  </si>
  <si>
    <t>290</t>
  </si>
  <si>
    <t>294</t>
  </si>
  <si>
    <t>191</t>
  </si>
  <si>
    <t>308</t>
  </si>
  <si>
    <t>310</t>
  </si>
  <si>
    <t>157</t>
  </si>
  <si>
    <t>183</t>
  </si>
  <si>
    <t>214</t>
  </si>
  <si>
    <t>160</t>
  </si>
  <si>
    <t>396</t>
  </si>
  <si>
    <t>485</t>
  </si>
  <si>
    <t>121</t>
  </si>
  <si>
    <t>194</t>
  </si>
  <si>
    <t>156</t>
  </si>
  <si>
    <t>142</t>
  </si>
  <si>
    <t>158</t>
  </si>
  <si>
    <t>161</t>
  </si>
  <si>
    <t>267</t>
  </si>
  <si>
    <t>282</t>
  </si>
  <si>
    <t>242</t>
  </si>
  <si>
    <t>264</t>
  </si>
  <si>
    <t>115</t>
  </si>
  <si>
    <t>71</t>
  </si>
  <si>
    <t>144</t>
  </si>
  <si>
    <t>188</t>
  </si>
  <si>
    <t>198</t>
  </si>
  <si>
    <t>498</t>
  </si>
  <si>
    <t>502</t>
  </si>
  <si>
    <t>246</t>
  </si>
  <si>
    <t>286</t>
  </si>
  <si>
    <t>278</t>
  </si>
  <si>
    <t>325</t>
  </si>
  <si>
    <t>256</t>
  </si>
  <si>
    <t>236</t>
  </si>
  <si>
    <t>234</t>
  </si>
  <si>
    <t>266</t>
  </si>
  <si>
    <t>319</t>
  </si>
  <si>
    <t>367</t>
  </si>
  <si>
    <t>293</t>
  </si>
  <si>
    <t>300</t>
  </si>
  <si>
    <t>124</t>
  </si>
  <si>
    <t>802</t>
  </si>
  <si>
    <t>787</t>
  </si>
  <si>
    <t>453</t>
  </si>
  <si>
    <t>457</t>
  </si>
  <si>
    <t>182</t>
  </si>
  <si>
    <t>163</t>
  </si>
  <si>
    <t>422</t>
  </si>
  <si>
    <t>455</t>
  </si>
  <si>
    <t>471</t>
  </si>
  <si>
    <t>480</t>
  </si>
  <si>
    <t>361</t>
  </si>
  <si>
    <t>249</t>
  </si>
  <si>
    <t>239</t>
  </si>
  <si>
    <t>169</t>
  </si>
  <si>
    <t>118</t>
  </si>
  <si>
    <t>193</t>
  </si>
  <si>
    <t>230</t>
  </si>
  <si>
    <t>Исходные данные и оценка показателей раздела 2 "Публичные сведения о плановых показателях деятельности государственных учреждений субъекта Российской Федерации на 2016 год"</t>
  </si>
  <si>
    <t>% от максимального количества баллов по разделу 2</t>
  </si>
  <si>
    <t>%</t>
  </si>
  <si>
    <t>Максимальное количество баллов</t>
  </si>
  <si>
    <t>2.1. Доля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государственные задания на 2016 год (на 2016 год и плановый период 2017 и 2018 годов), в процентах от общего количества государственных бюджетных и автономных учреждений субъекта РФ</t>
  </si>
  <si>
    <t>2.2. Доля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планы финансово-хозяйственной деятельности на 2016 год (на 2016 год и плановый период 2017 и 2018 годов), в процентах от общего количества государственных бюджетных и автономных учреждений субъекта РФ</t>
  </si>
  <si>
    <r>
      <t xml:space="preserve">Рейтинг субъектов Российской Федерации по разделу 2 "Публичные сведения о плановых показателях деятельности государственных учреждений субъекта Российской Федерации" </t>
    </r>
    <r>
      <rPr>
        <sz val="10"/>
        <color indexed="8"/>
        <rFont val="Times New Roman"/>
        <family val="1"/>
      </rPr>
      <t>(группировка по федеральным округам)</t>
    </r>
  </si>
  <si>
    <r>
      <t xml:space="preserve">Рейтинг субъектов Российской Федерации по разделу 2 "Публичные сведения о плановых показателях деятельности государственных учреждений субъекта Российской Федерации" </t>
    </r>
    <r>
      <rPr>
        <sz val="10"/>
        <color indexed="8"/>
        <rFont val="Times New Roman"/>
        <family val="1"/>
      </rPr>
      <t>(группировка по набранному количеству баллов)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</si>
</sst>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i/>
      <sz val="10"/>
      <color theme="1"/>
      <name val="Times New Roman"/>
      <family val="1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Calibri"/>
      <family val="2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rgb="FFA6A6A6"/>
      </left>
      <right style="thin">
        <color rgb="FFA6A6A6"/>
      </right>
      <top style="thin">
        <color rgb="FFA6A6A6"/>
      </top>
      <bottom>
        <color indexed="63"/>
      </bottom>
    </border>
    <border>
      <left style="thin">
        <color rgb="FFA6A6A6"/>
      </left>
      <right style="thin">
        <color rgb="FFA6A6A6"/>
      </right>
      <top>
        <color indexed="63"/>
      </top>
      <bottom style="thin">
        <color rgb="FFA6A6A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5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2" fillId="13" borderId="10" xfId="0" applyFont="1" applyFill="1" applyBorder="1" applyAlignment="1">
      <alignment vertical="center" wrapText="1"/>
    </xf>
    <xf numFmtId="172" fontId="2" fillId="1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173" fontId="3" fillId="0" borderId="10" xfId="6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4" fontId="56" fillId="0" borderId="0" xfId="0" applyNumberFormat="1" applyFont="1" applyAlignment="1">
      <alignment/>
    </xf>
    <xf numFmtId="4" fontId="59" fillId="0" borderId="0" xfId="0" applyNumberFormat="1" applyFont="1" applyAlignment="1">
      <alignment/>
    </xf>
    <xf numFmtId="0" fontId="5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173" fontId="2" fillId="13" borderId="10" xfId="0" applyNumberFormat="1" applyFont="1" applyFill="1" applyBorder="1" applyAlignment="1">
      <alignment horizontal="center" vertical="center" wrapText="1"/>
    </xf>
    <xf numFmtId="49" fontId="2" fillId="13" borderId="10" xfId="0" applyNumberFormat="1" applyFont="1" applyFill="1" applyBorder="1" applyAlignment="1">
      <alignment vertical="center" wrapText="1"/>
    </xf>
    <xf numFmtId="0" fontId="56" fillId="0" borderId="0" xfId="0" applyFont="1" applyAlignment="1">
      <alignment wrapText="1"/>
    </xf>
    <xf numFmtId="0" fontId="55" fillId="0" borderId="0" xfId="0" applyFont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172" fontId="60" fillId="13" borderId="10" xfId="0" applyNumberFormat="1" applyFont="1" applyFill="1" applyBorder="1" applyAlignment="1">
      <alignment horizontal="center" vertical="center" wrapText="1"/>
    </xf>
    <xf numFmtId="173" fontId="61" fillId="0" borderId="10" xfId="53" applyNumberFormat="1" applyFont="1" applyFill="1" applyBorder="1" applyAlignment="1">
      <alignment horizontal="center" vertical="center" wrapText="1"/>
      <protection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3" fillId="13" borderId="11" xfId="0" applyFont="1" applyFill="1" applyBorder="1" applyAlignment="1">
      <alignment vertical="center" wrapText="1"/>
    </xf>
    <xf numFmtId="0" fontId="64" fillId="13" borderId="11" xfId="0" applyFont="1" applyFill="1" applyBorder="1" applyAlignment="1">
      <alignment vertical="center" wrapText="1"/>
    </xf>
    <xf numFmtId="49" fontId="65" fillId="7" borderId="11" xfId="0" applyNumberFormat="1" applyFont="1" applyFill="1" applyBorder="1" applyAlignment="1">
      <alignment horizontal="center" vertical="center" wrapText="1"/>
    </xf>
    <xf numFmtId="0" fontId="62" fillId="7" borderId="11" xfId="0" applyFont="1" applyFill="1" applyBorder="1" applyAlignment="1">
      <alignment vertical="center" wrapText="1"/>
    </xf>
    <xf numFmtId="0" fontId="65" fillId="7" borderId="11" xfId="0" applyFont="1" applyFill="1" applyBorder="1" applyAlignment="1">
      <alignment horizontal="center" vertical="center" wrapText="1"/>
    </xf>
    <xf numFmtId="0" fontId="62" fillId="7" borderId="11" xfId="0" applyFont="1" applyFill="1" applyBorder="1" applyAlignment="1">
      <alignment/>
    </xf>
    <xf numFmtId="0" fontId="65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vertical="center" wrapText="1" indent="1"/>
    </xf>
    <xf numFmtId="0" fontId="62" fillId="0" borderId="11" xfId="0" applyFont="1" applyBorder="1" applyAlignment="1">
      <alignment/>
    </xf>
    <xf numFmtId="0" fontId="2" fillId="0" borderId="0" xfId="0" applyFont="1" applyAlignment="1">
      <alignment horizontal="left" vertical="center"/>
    </xf>
    <xf numFmtId="1" fontId="2" fillId="0" borderId="10" xfId="53" applyNumberFormat="1" applyFont="1" applyFill="1" applyBorder="1" applyAlignment="1">
      <alignment horizontal="center" vertical="center"/>
      <protection/>
    </xf>
    <xf numFmtId="1" fontId="2" fillId="13" borderId="10" xfId="53" applyNumberFormat="1" applyFont="1" applyFill="1" applyBorder="1" applyAlignment="1">
      <alignment horizontal="center" vertical="center"/>
      <protection/>
    </xf>
    <xf numFmtId="0" fontId="27" fillId="0" borderId="0" xfId="0" applyFont="1" applyAlignment="1">
      <alignment wrapText="1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172" fontId="56" fillId="0" borderId="0" xfId="0" applyNumberFormat="1" applyFont="1" applyAlignment="1">
      <alignment/>
    </xf>
    <xf numFmtId="173" fontId="3" fillId="13" borderId="10" xfId="60" applyNumberFormat="1" applyFont="1" applyFill="1" applyBorder="1" applyAlignment="1">
      <alignment horizontal="center" vertical="center" wrapText="1"/>
    </xf>
    <xf numFmtId="173" fontId="3" fillId="1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1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2" fillId="13" borderId="10" xfId="0" applyNumberFormat="1" applyFont="1" applyFill="1" applyBorder="1" applyAlignment="1">
      <alignment horizontal="center" vertical="center" wrapText="1"/>
    </xf>
    <xf numFmtId="173" fontId="7" fillId="33" borderId="10" xfId="0" applyNumberFormat="1" applyFont="1" applyFill="1" applyBorder="1" applyAlignment="1">
      <alignment horizontal="center" vertical="center" wrapText="1"/>
    </xf>
    <xf numFmtId="173" fontId="7" fillId="13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73" fontId="57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60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63" fillId="0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8" fillId="13" borderId="11" xfId="0" applyFont="1" applyFill="1" applyBorder="1" applyAlignment="1">
      <alignment horizontal="center" vertical="center" wrapText="1"/>
    </xf>
    <xf numFmtId="0" fontId="62" fillId="13" borderId="14" xfId="0" applyFont="1" applyFill="1" applyBorder="1" applyAlignment="1">
      <alignment/>
    </xf>
    <xf numFmtId="0" fontId="0" fillId="0" borderId="15" xfId="0" applyBorder="1" applyAlignment="1">
      <alignment/>
    </xf>
    <xf numFmtId="0" fontId="6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Rar$DI81.109\&#1056;&#1072;&#1079;&#1076;&#1077;&#1083;%201%202015%20-%201.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Лист1"/>
      <sheetName val="Параметры"/>
    </sheetNames>
    <sheetDataSet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>Нет, не опубликован </v>
          </cell>
        </row>
        <row r="8">
          <cell r="C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8.8515625" style="24" customWidth="1"/>
    <col min="2" max="2" width="12.7109375" style="24" customWidth="1"/>
    <col min="3" max="3" width="13.8515625" style="53" customWidth="1"/>
    <col min="4" max="4" width="12.7109375" style="24" customWidth="1"/>
    <col min="5" max="5" width="35.140625" style="24" customWidth="1"/>
    <col min="6" max="6" width="35.421875" style="24" customWidth="1"/>
    <col min="7" max="16384" width="9.140625" style="24" customWidth="1"/>
  </cols>
  <sheetData>
    <row r="1" spans="1:6" ht="33" customHeight="1">
      <c r="A1" s="62" t="s">
        <v>236</v>
      </c>
      <c r="B1" s="62"/>
      <c r="C1" s="62"/>
      <c r="D1" s="62"/>
      <c r="E1" s="63"/>
      <c r="F1" s="63"/>
    </row>
    <row r="2" spans="1:6" ht="30" customHeight="1">
      <c r="A2" s="25" t="s">
        <v>94</v>
      </c>
      <c r="B2" s="64" t="s">
        <v>95</v>
      </c>
      <c r="C2" s="64"/>
      <c r="D2" s="64"/>
      <c r="E2" s="64"/>
      <c r="F2" s="64"/>
    </row>
    <row r="3" spans="1:6" ht="15" customHeight="1">
      <c r="A3" s="25" t="s">
        <v>96</v>
      </c>
      <c r="B3" s="65" t="s">
        <v>119</v>
      </c>
      <c r="C3" s="66"/>
      <c r="D3" s="66"/>
      <c r="E3" s="66"/>
      <c r="F3" s="66"/>
    </row>
    <row r="4" spans="1:6" ht="144.75" customHeight="1">
      <c r="A4" s="30" t="s">
        <v>90</v>
      </c>
      <c r="B4" s="61" t="s">
        <v>113</v>
      </c>
      <c r="C4" s="52" t="s">
        <v>230</v>
      </c>
      <c r="D4" s="61" t="s">
        <v>114</v>
      </c>
      <c r="E4" s="30" t="str">
        <f>'Раздел 2'!E4</f>
        <v>2.1. Доля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государственные задания на 2016 год (на 2016 год и плановый период 2017 и 2018 годов), в процентах от общего количества государственных бюджетных и автономных учреждений субъекта РФ</v>
      </c>
      <c r="F4" s="30" t="str">
        <f>'Раздел 2'!G4</f>
        <v>2.2. Доля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планы финансово-хозяйственной деятельности на 2016 год (на 2016 год и плановый период 2017 и 2018 годов), в процентах от общего количества государственных бюджетных и автономных учреждений субъекта РФ</v>
      </c>
    </row>
    <row r="5" spans="1:6" ht="15" customHeight="1">
      <c r="A5" s="7" t="s">
        <v>115</v>
      </c>
      <c r="B5" s="20" t="s">
        <v>116</v>
      </c>
      <c r="C5" s="20" t="s">
        <v>231</v>
      </c>
      <c r="D5" s="20" t="s">
        <v>117</v>
      </c>
      <c r="E5" s="26" t="s">
        <v>117</v>
      </c>
      <c r="F5" s="26" t="s">
        <v>117</v>
      </c>
    </row>
    <row r="6" spans="1:6" ht="15" customHeight="1">
      <c r="A6" s="7" t="s">
        <v>232</v>
      </c>
      <c r="B6" s="20"/>
      <c r="C6" s="20"/>
      <c r="D6" s="58">
        <f>SUM(E6:F6)</f>
        <v>6</v>
      </c>
      <c r="E6" s="60">
        <v>3</v>
      </c>
      <c r="F6" s="60">
        <v>3</v>
      </c>
    </row>
    <row r="7" spans="1:6" ht="15" customHeight="1">
      <c r="A7" s="12" t="s">
        <v>4</v>
      </c>
      <c r="B7" s="29" t="str">
        <f>RANK(C7,$C$7:$C$91)&amp;IF(COUNTIF($C$7:$C$91,C7)&gt;1,"-"&amp;RANK(C7,$C$7:$C$91)+COUNTIF($C$7:$C$91,C7)-1,"")</f>
        <v>1-10</v>
      </c>
      <c r="C7" s="55">
        <f aca="true" t="shared" si="0" ref="C7:C38">D7/$D$6*100</f>
        <v>100</v>
      </c>
      <c r="D7" s="21">
        <f aca="true" t="shared" si="1" ref="D7:D38">E7+F7</f>
        <v>6</v>
      </c>
      <c r="E7" s="28">
        <f>'Раздел 2'!F14</f>
        <v>3</v>
      </c>
      <c r="F7" s="28">
        <f>'Раздел 2'!H14</f>
        <v>3</v>
      </c>
    </row>
    <row r="8" spans="1:6" ht="15" customHeight="1">
      <c r="A8" s="12" t="s">
        <v>14</v>
      </c>
      <c r="B8" s="29" t="str">
        <f aca="true" t="shared" si="2" ref="B8:B71">RANK(C8,$C$7:$C$91)&amp;IF(COUNTIF($C$7:$C$91,C8)&gt;1,"-"&amp;RANK(C8,$C$7:$C$91)+COUNTIF($C$7:$C$91,C8)-1,"")</f>
        <v>1-10</v>
      </c>
      <c r="C8" s="55">
        <f t="shared" si="0"/>
        <v>100</v>
      </c>
      <c r="D8" s="21">
        <f t="shared" si="1"/>
        <v>6</v>
      </c>
      <c r="E8" s="28">
        <f>'Раздел 2'!F24</f>
        <v>3</v>
      </c>
      <c r="F8" s="28">
        <f>'Раздел 2'!H24</f>
        <v>3</v>
      </c>
    </row>
    <row r="9" spans="1:6" ht="15" customHeight="1">
      <c r="A9" s="12" t="s">
        <v>21</v>
      </c>
      <c r="B9" s="29" t="str">
        <f t="shared" si="2"/>
        <v>1-10</v>
      </c>
      <c r="C9" s="55">
        <f t="shared" si="0"/>
        <v>100</v>
      </c>
      <c r="D9" s="21">
        <f t="shared" si="1"/>
        <v>6</v>
      </c>
      <c r="E9" s="28">
        <f>'Раздел 2'!F31</f>
        <v>3</v>
      </c>
      <c r="F9" s="28">
        <f>'Раздел 2'!H31</f>
        <v>3</v>
      </c>
    </row>
    <row r="10" spans="1:6" ht="15" customHeight="1">
      <c r="A10" s="12" t="s">
        <v>34</v>
      </c>
      <c r="B10" s="29" t="str">
        <f t="shared" si="2"/>
        <v>1-10</v>
      </c>
      <c r="C10" s="55">
        <f t="shared" si="0"/>
        <v>100</v>
      </c>
      <c r="D10" s="21">
        <f t="shared" si="1"/>
        <v>6</v>
      </c>
      <c r="E10" s="28">
        <f>'Раздел 2'!F45</f>
        <v>3</v>
      </c>
      <c r="F10" s="28">
        <f>'Раздел 2'!H45</f>
        <v>3</v>
      </c>
    </row>
    <row r="11" spans="1:6" ht="15" customHeight="1">
      <c r="A11" s="12" t="s">
        <v>51</v>
      </c>
      <c r="B11" s="29" t="str">
        <f t="shared" si="2"/>
        <v>1-10</v>
      </c>
      <c r="C11" s="55">
        <f t="shared" si="0"/>
        <v>100</v>
      </c>
      <c r="D11" s="21">
        <f t="shared" si="1"/>
        <v>6</v>
      </c>
      <c r="E11" s="28">
        <f>'Раздел 2'!F64</f>
        <v>3</v>
      </c>
      <c r="F11" s="28">
        <f>'Раздел 2'!H64</f>
        <v>3</v>
      </c>
    </row>
    <row r="12" spans="1:6" ht="15" customHeight="1">
      <c r="A12" s="12" t="s">
        <v>55</v>
      </c>
      <c r="B12" s="29" t="str">
        <f t="shared" si="2"/>
        <v>1-10</v>
      </c>
      <c r="C12" s="55">
        <f t="shared" si="0"/>
        <v>100</v>
      </c>
      <c r="D12" s="21">
        <f t="shared" si="1"/>
        <v>6</v>
      </c>
      <c r="E12" s="28">
        <f>'Раздел 2'!F68</f>
        <v>3</v>
      </c>
      <c r="F12" s="28">
        <f>'Раздел 2'!H68</f>
        <v>3</v>
      </c>
    </row>
    <row r="13" spans="1:6" ht="15" customHeight="1">
      <c r="A13" s="12" t="s">
        <v>58</v>
      </c>
      <c r="B13" s="29" t="str">
        <f t="shared" si="2"/>
        <v>1-10</v>
      </c>
      <c r="C13" s="55">
        <f t="shared" si="0"/>
        <v>100</v>
      </c>
      <c r="D13" s="21">
        <f t="shared" si="1"/>
        <v>6</v>
      </c>
      <c r="E13" s="28">
        <f>'Раздел 2'!F71</f>
        <v>3</v>
      </c>
      <c r="F13" s="28">
        <f>'Раздел 2'!H71</f>
        <v>3</v>
      </c>
    </row>
    <row r="14" spans="1:6" ht="15" customHeight="1">
      <c r="A14" s="12" t="s">
        <v>59</v>
      </c>
      <c r="B14" s="29" t="str">
        <f t="shared" si="2"/>
        <v>1-10</v>
      </c>
      <c r="C14" s="55">
        <f t="shared" si="0"/>
        <v>100</v>
      </c>
      <c r="D14" s="21">
        <f t="shared" si="1"/>
        <v>6</v>
      </c>
      <c r="E14" s="28">
        <f>'Раздел 2'!F72</f>
        <v>3</v>
      </c>
      <c r="F14" s="28">
        <f>'Раздел 2'!H72</f>
        <v>3</v>
      </c>
    </row>
    <row r="15" spans="1:6" ht="15" customHeight="1">
      <c r="A15" s="12" t="s">
        <v>65</v>
      </c>
      <c r="B15" s="29" t="str">
        <f t="shared" si="2"/>
        <v>1-10</v>
      </c>
      <c r="C15" s="55">
        <f t="shared" si="0"/>
        <v>100</v>
      </c>
      <c r="D15" s="21">
        <f t="shared" si="1"/>
        <v>6</v>
      </c>
      <c r="E15" s="28">
        <f>'Раздел 2'!F78</f>
        <v>3</v>
      </c>
      <c r="F15" s="28">
        <f>'Раздел 2'!H78</f>
        <v>3</v>
      </c>
    </row>
    <row r="16" spans="1:6" ht="15" customHeight="1">
      <c r="A16" s="12" t="s">
        <v>68</v>
      </c>
      <c r="B16" s="29" t="str">
        <f t="shared" si="2"/>
        <v>1-10</v>
      </c>
      <c r="C16" s="55">
        <f t="shared" si="0"/>
        <v>100</v>
      </c>
      <c r="D16" s="21">
        <f t="shared" si="1"/>
        <v>6</v>
      </c>
      <c r="E16" s="28">
        <f>'Раздел 2'!F81</f>
        <v>3</v>
      </c>
      <c r="F16" s="28">
        <f>'Раздел 2'!H81</f>
        <v>3</v>
      </c>
    </row>
    <row r="17" spans="1:6" ht="15" customHeight="1">
      <c r="A17" s="12" t="s">
        <v>27</v>
      </c>
      <c r="B17" s="29" t="str">
        <f t="shared" si="2"/>
        <v>11-16</v>
      </c>
      <c r="C17" s="55">
        <f t="shared" si="0"/>
        <v>83.33333333333334</v>
      </c>
      <c r="D17" s="21">
        <f t="shared" si="1"/>
        <v>5</v>
      </c>
      <c r="E17" s="28">
        <f>'Раздел 2'!F37</f>
        <v>2</v>
      </c>
      <c r="F17" s="28">
        <f>'Раздел 2'!H37</f>
        <v>3</v>
      </c>
    </row>
    <row r="18" spans="1:6" ht="15" customHeight="1">
      <c r="A18" s="12" t="s">
        <v>33</v>
      </c>
      <c r="B18" s="29" t="str">
        <f t="shared" si="2"/>
        <v>11-16</v>
      </c>
      <c r="C18" s="55">
        <f t="shared" si="0"/>
        <v>83.33333333333334</v>
      </c>
      <c r="D18" s="21">
        <f t="shared" si="1"/>
        <v>5</v>
      </c>
      <c r="E18" s="28">
        <f>'Раздел 2'!F43</f>
        <v>3</v>
      </c>
      <c r="F18" s="28">
        <f>'Раздел 2'!H43</f>
        <v>2</v>
      </c>
    </row>
    <row r="19" spans="1:6" ht="15" customHeight="1">
      <c r="A19" s="12" t="s">
        <v>46</v>
      </c>
      <c r="B19" s="29" t="str">
        <f t="shared" si="2"/>
        <v>11-16</v>
      </c>
      <c r="C19" s="55">
        <f t="shared" si="0"/>
        <v>83.33333333333334</v>
      </c>
      <c r="D19" s="21">
        <f t="shared" si="1"/>
        <v>5</v>
      </c>
      <c r="E19" s="28">
        <f>'Раздел 2'!F59</f>
        <v>3</v>
      </c>
      <c r="F19" s="28">
        <f>'Раздел 2'!H59</f>
        <v>2</v>
      </c>
    </row>
    <row r="20" spans="1:6" ht="15" customHeight="1">
      <c r="A20" s="12" t="s">
        <v>47</v>
      </c>
      <c r="B20" s="29" t="str">
        <f t="shared" si="2"/>
        <v>11-16</v>
      </c>
      <c r="C20" s="55">
        <f t="shared" si="0"/>
        <v>83.33333333333334</v>
      </c>
      <c r="D20" s="21">
        <f t="shared" si="1"/>
        <v>5</v>
      </c>
      <c r="E20" s="28">
        <f>'Раздел 2'!F60</f>
        <v>2</v>
      </c>
      <c r="F20" s="28">
        <f>'Раздел 2'!H60</f>
        <v>3</v>
      </c>
    </row>
    <row r="21" spans="1:6" ht="15" customHeight="1">
      <c r="A21" s="12" t="s">
        <v>72</v>
      </c>
      <c r="B21" s="29" t="str">
        <f t="shared" si="2"/>
        <v>11-16</v>
      </c>
      <c r="C21" s="55">
        <f t="shared" si="0"/>
        <v>83.33333333333334</v>
      </c>
      <c r="D21" s="21">
        <f t="shared" si="1"/>
        <v>5</v>
      </c>
      <c r="E21" s="28">
        <f>'Раздел 2'!F85</f>
        <v>2</v>
      </c>
      <c r="F21" s="28">
        <f>'Раздел 2'!H85</f>
        <v>3</v>
      </c>
    </row>
    <row r="22" spans="1:6" ht="15" customHeight="1">
      <c r="A22" s="12" t="s">
        <v>85</v>
      </c>
      <c r="B22" s="29" t="str">
        <f t="shared" si="2"/>
        <v>11-16</v>
      </c>
      <c r="C22" s="55">
        <f t="shared" si="0"/>
        <v>83.33333333333334</v>
      </c>
      <c r="D22" s="21">
        <f t="shared" si="1"/>
        <v>5</v>
      </c>
      <c r="E22" s="28">
        <f>'Раздел 2'!F98</f>
        <v>2</v>
      </c>
      <c r="F22" s="28">
        <f>'Раздел 2'!H98</f>
        <v>3</v>
      </c>
    </row>
    <row r="23" spans="1:6" ht="15" customHeight="1">
      <c r="A23" s="12" t="s">
        <v>2</v>
      </c>
      <c r="B23" s="29" t="str">
        <f t="shared" si="2"/>
        <v>17-28</v>
      </c>
      <c r="C23" s="55">
        <f t="shared" si="0"/>
        <v>66.66666666666666</v>
      </c>
      <c r="D23" s="21">
        <f t="shared" si="1"/>
        <v>4</v>
      </c>
      <c r="E23" s="28">
        <f>'Раздел 2'!F12</f>
        <v>2</v>
      </c>
      <c r="F23" s="28">
        <f>'Раздел 2'!H12</f>
        <v>2</v>
      </c>
    </row>
    <row r="24" spans="1:6" ht="15" customHeight="1">
      <c r="A24" s="12" t="s">
        <v>26</v>
      </c>
      <c r="B24" s="29" t="str">
        <f t="shared" si="2"/>
        <v>17-28</v>
      </c>
      <c r="C24" s="55">
        <f t="shared" si="0"/>
        <v>66.66666666666666</v>
      </c>
      <c r="D24" s="21">
        <f t="shared" si="1"/>
        <v>4</v>
      </c>
      <c r="E24" s="28">
        <f>'Раздел 2'!F36</f>
        <v>1</v>
      </c>
      <c r="F24" s="28">
        <f>'Раздел 2'!H36</f>
        <v>3</v>
      </c>
    </row>
    <row r="25" spans="1:6" ht="15" customHeight="1">
      <c r="A25" s="12" t="s">
        <v>44</v>
      </c>
      <c r="B25" s="29" t="str">
        <f t="shared" si="2"/>
        <v>17-28</v>
      </c>
      <c r="C25" s="55">
        <f t="shared" si="0"/>
        <v>66.66666666666666</v>
      </c>
      <c r="D25" s="21">
        <f t="shared" si="1"/>
        <v>4</v>
      </c>
      <c r="E25" s="28">
        <f>'Раздел 2'!F57</f>
        <v>1</v>
      </c>
      <c r="F25" s="28">
        <f>'Раздел 2'!H57</f>
        <v>3</v>
      </c>
    </row>
    <row r="26" spans="1:6" ht="15" customHeight="1">
      <c r="A26" s="12" t="s">
        <v>53</v>
      </c>
      <c r="B26" s="29" t="str">
        <f t="shared" si="2"/>
        <v>17-28</v>
      </c>
      <c r="C26" s="55">
        <f t="shared" si="0"/>
        <v>66.66666666666666</v>
      </c>
      <c r="D26" s="21">
        <f t="shared" si="1"/>
        <v>4</v>
      </c>
      <c r="E26" s="28">
        <f>'Раздел 2'!F66</f>
        <v>2</v>
      </c>
      <c r="F26" s="28">
        <f>'Раздел 2'!H66</f>
        <v>2</v>
      </c>
    </row>
    <row r="27" spans="1:6" ht="15" customHeight="1">
      <c r="A27" s="12" t="s">
        <v>57</v>
      </c>
      <c r="B27" s="29" t="str">
        <f t="shared" si="2"/>
        <v>17-28</v>
      </c>
      <c r="C27" s="55">
        <f t="shared" si="0"/>
        <v>66.66666666666666</v>
      </c>
      <c r="D27" s="21">
        <f t="shared" si="1"/>
        <v>4</v>
      </c>
      <c r="E27" s="28">
        <f>'Раздел 2'!F70</f>
        <v>2</v>
      </c>
      <c r="F27" s="28">
        <f>'Раздел 2'!H70</f>
        <v>2</v>
      </c>
    </row>
    <row r="28" spans="1:6" ht="15" customHeight="1">
      <c r="A28" s="12" t="s">
        <v>66</v>
      </c>
      <c r="B28" s="29" t="str">
        <f t="shared" si="2"/>
        <v>17-28</v>
      </c>
      <c r="C28" s="55">
        <f t="shared" si="0"/>
        <v>66.66666666666666</v>
      </c>
      <c r="D28" s="21">
        <f t="shared" si="1"/>
        <v>4</v>
      </c>
      <c r="E28" s="28">
        <f>'Раздел 2'!F79</f>
        <v>1</v>
      </c>
      <c r="F28" s="28">
        <f>'Раздел 2'!H79</f>
        <v>3</v>
      </c>
    </row>
    <row r="29" spans="1:6" ht="15" customHeight="1">
      <c r="A29" s="12" t="s">
        <v>74</v>
      </c>
      <c r="B29" s="29" t="str">
        <f t="shared" si="2"/>
        <v>17-28</v>
      </c>
      <c r="C29" s="55">
        <f t="shared" si="0"/>
        <v>66.66666666666666</v>
      </c>
      <c r="D29" s="21">
        <f t="shared" si="1"/>
        <v>4</v>
      </c>
      <c r="E29" s="28">
        <f>'Раздел 2'!F87</f>
        <v>2</v>
      </c>
      <c r="F29" s="28">
        <f>'Раздел 2'!H87</f>
        <v>2</v>
      </c>
    </row>
    <row r="30" spans="1:6" ht="15" customHeight="1">
      <c r="A30" s="12" t="s">
        <v>75</v>
      </c>
      <c r="B30" s="29" t="str">
        <f t="shared" si="2"/>
        <v>17-28</v>
      </c>
      <c r="C30" s="55">
        <f t="shared" si="0"/>
        <v>66.66666666666666</v>
      </c>
      <c r="D30" s="21">
        <f t="shared" si="1"/>
        <v>4</v>
      </c>
      <c r="E30" s="28">
        <f>'Раздел 2'!F88</f>
        <v>1</v>
      </c>
      <c r="F30" s="28">
        <f>'Раздел 2'!H88</f>
        <v>3</v>
      </c>
    </row>
    <row r="31" spans="1:6" ht="15" customHeight="1">
      <c r="A31" s="12" t="s">
        <v>78</v>
      </c>
      <c r="B31" s="29" t="str">
        <f t="shared" si="2"/>
        <v>17-28</v>
      </c>
      <c r="C31" s="55">
        <f t="shared" si="0"/>
        <v>66.66666666666666</v>
      </c>
      <c r="D31" s="21">
        <f t="shared" si="1"/>
        <v>4</v>
      </c>
      <c r="E31" s="28">
        <f>'Раздел 2'!F91</f>
        <v>2</v>
      </c>
      <c r="F31" s="28">
        <f>'Раздел 2'!H91</f>
        <v>2</v>
      </c>
    </row>
    <row r="32" spans="1:6" ht="15" customHeight="1">
      <c r="A32" s="12" t="s">
        <v>79</v>
      </c>
      <c r="B32" s="29" t="str">
        <f t="shared" si="2"/>
        <v>17-28</v>
      </c>
      <c r="C32" s="55">
        <f t="shared" si="0"/>
        <v>66.66666666666666</v>
      </c>
      <c r="D32" s="21">
        <f t="shared" si="1"/>
        <v>4</v>
      </c>
      <c r="E32" s="28">
        <f>'Раздел 2'!F92</f>
        <v>2</v>
      </c>
      <c r="F32" s="28">
        <f>'Раздел 2'!H92</f>
        <v>2</v>
      </c>
    </row>
    <row r="33" spans="1:6" ht="15" customHeight="1">
      <c r="A33" s="12" t="s">
        <v>82</v>
      </c>
      <c r="B33" s="29" t="str">
        <f t="shared" si="2"/>
        <v>17-28</v>
      </c>
      <c r="C33" s="55">
        <f t="shared" si="0"/>
        <v>66.66666666666666</v>
      </c>
      <c r="D33" s="21">
        <f t="shared" si="1"/>
        <v>4</v>
      </c>
      <c r="E33" s="28">
        <f>'Раздел 2'!F95</f>
        <v>3</v>
      </c>
      <c r="F33" s="28">
        <f>'Раздел 2'!H95</f>
        <v>1</v>
      </c>
    </row>
    <row r="34" spans="1:6" ht="15" customHeight="1">
      <c r="A34" s="12" t="s">
        <v>86</v>
      </c>
      <c r="B34" s="29" t="str">
        <f t="shared" si="2"/>
        <v>17-28</v>
      </c>
      <c r="C34" s="55">
        <f t="shared" si="0"/>
        <v>66.66666666666666</v>
      </c>
      <c r="D34" s="21">
        <f t="shared" si="1"/>
        <v>4</v>
      </c>
      <c r="E34" s="28">
        <f>'Раздел 2'!F99</f>
        <v>2</v>
      </c>
      <c r="F34" s="28">
        <f>'Раздел 2'!H99</f>
        <v>2</v>
      </c>
    </row>
    <row r="35" spans="1:6" ht="15" customHeight="1">
      <c r="A35" s="12" t="s">
        <v>7</v>
      </c>
      <c r="B35" s="29" t="str">
        <f t="shared" si="2"/>
        <v>29-35</v>
      </c>
      <c r="C35" s="55">
        <f t="shared" si="0"/>
        <v>50</v>
      </c>
      <c r="D35" s="21">
        <f t="shared" si="1"/>
        <v>3</v>
      </c>
      <c r="E35" s="28">
        <f>'Раздел 2'!F17</f>
        <v>1</v>
      </c>
      <c r="F35" s="28">
        <f>'Раздел 2'!H17</f>
        <v>2</v>
      </c>
    </row>
    <row r="36" spans="1:6" ht="15" customHeight="1">
      <c r="A36" s="12" t="s">
        <v>16</v>
      </c>
      <c r="B36" s="29" t="str">
        <f t="shared" si="2"/>
        <v>29-35</v>
      </c>
      <c r="C36" s="55">
        <f t="shared" si="0"/>
        <v>50</v>
      </c>
      <c r="D36" s="21">
        <f t="shared" si="1"/>
        <v>3</v>
      </c>
      <c r="E36" s="28">
        <f>'Раздел 2'!F26</f>
        <v>1</v>
      </c>
      <c r="F36" s="28">
        <f>'Раздел 2'!H26</f>
        <v>2</v>
      </c>
    </row>
    <row r="37" spans="1:6" ht="15" customHeight="1">
      <c r="A37" s="12" t="s">
        <v>22</v>
      </c>
      <c r="B37" s="29" t="str">
        <f t="shared" si="2"/>
        <v>29-35</v>
      </c>
      <c r="C37" s="55">
        <f t="shared" si="0"/>
        <v>50</v>
      </c>
      <c r="D37" s="21">
        <f t="shared" si="1"/>
        <v>3</v>
      </c>
      <c r="E37" s="28">
        <f>'Раздел 2'!F32</f>
        <v>1</v>
      </c>
      <c r="F37" s="28">
        <f>'Раздел 2'!H32</f>
        <v>2</v>
      </c>
    </row>
    <row r="38" spans="1:6" ht="15" customHeight="1">
      <c r="A38" s="12" t="s">
        <v>23</v>
      </c>
      <c r="B38" s="29" t="str">
        <f t="shared" si="2"/>
        <v>29-35</v>
      </c>
      <c r="C38" s="55">
        <f t="shared" si="0"/>
        <v>50</v>
      </c>
      <c r="D38" s="21">
        <f t="shared" si="1"/>
        <v>3</v>
      </c>
      <c r="E38" s="28">
        <f>'Раздел 2'!F33</f>
        <v>1</v>
      </c>
      <c r="F38" s="28">
        <f>'Раздел 2'!H33</f>
        <v>2</v>
      </c>
    </row>
    <row r="39" spans="1:6" ht="15" customHeight="1">
      <c r="A39" s="12" t="s">
        <v>29</v>
      </c>
      <c r="B39" s="29" t="str">
        <f t="shared" si="2"/>
        <v>29-35</v>
      </c>
      <c r="C39" s="55">
        <f aca="true" t="shared" si="3" ref="C39:C70">D39/$D$6*100</f>
        <v>50</v>
      </c>
      <c r="D39" s="21">
        <f aca="true" t="shared" si="4" ref="D39:D70">E39+F39</f>
        <v>3</v>
      </c>
      <c r="E39" s="28">
        <f>'Раздел 2'!F39</f>
        <v>2</v>
      </c>
      <c r="F39" s="28">
        <f>'Раздел 2'!H39</f>
        <v>1</v>
      </c>
    </row>
    <row r="40" spans="1:6" ht="15" customHeight="1">
      <c r="A40" s="12" t="s">
        <v>32</v>
      </c>
      <c r="B40" s="29" t="str">
        <f t="shared" si="2"/>
        <v>29-35</v>
      </c>
      <c r="C40" s="55">
        <f t="shared" si="3"/>
        <v>50</v>
      </c>
      <c r="D40" s="21">
        <f t="shared" si="4"/>
        <v>3</v>
      </c>
      <c r="E40" s="28">
        <f>'Раздел 2'!F42</f>
        <v>1</v>
      </c>
      <c r="F40" s="28">
        <f>'Раздел 2'!H42</f>
        <v>2</v>
      </c>
    </row>
    <row r="41" spans="1:6" ht="15" customHeight="1">
      <c r="A41" s="12" t="s">
        <v>63</v>
      </c>
      <c r="B41" s="29" t="str">
        <f t="shared" si="2"/>
        <v>29-35</v>
      </c>
      <c r="C41" s="55">
        <f t="shared" si="3"/>
        <v>50</v>
      </c>
      <c r="D41" s="21">
        <f t="shared" si="4"/>
        <v>3</v>
      </c>
      <c r="E41" s="28">
        <f>'Раздел 2'!F76</f>
        <v>0</v>
      </c>
      <c r="F41" s="28">
        <f>'Раздел 2'!H76</f>
        <v>3</v>
      </c>
    </row>
    <row r="42" spans="1:6" ht="15" customHeight="1">
      <c r="A42" s="12" t="s">
        <v>5</v>
      </c>
      <c r="B42" s="29" t="str">
        <f t="shared" si="2"/>
        <v>36-39</v>
      </c>
      <c r="C42" s="55">
        <f t="shared" si="3"/>
        <v>33.33333333333333</v>
      </c>
      <c r="D42" s="21">
        <f t="shared" si="4"/>
        <v>2</v>
      </c>
      <c r="E42" s="28">
        <f>'Раздел 2'!F15</f>
        <v>1</v>
      </c>
      <c r="F42" s="28">
        <f>'Раздел 2'!H15</f>
        <v>1</v>
      </c>
    </row>
    <row r="43" spans="1:6" ht="15" customHeight="1">
      <c r="A43" s="12" t="s">
        <v>8</v>
      </c>
      <c r="B43" s="29" t="str">
        <f t="shared" si="2"/>
        <v>36-39</v>
      </c>
      <c r="C43" s="55">
        <f t="shared" si="3"/>
        <v>33.33333333333333</v>
      </c>
      <c r="D43" s="21">
        <f t="shared" si="4"/>
        <v>2</v>
      </c>
      <c r="E43" s="28">
        <f>'Раздел 2'!F18</f>
        <v>1</v>
      </c>
      <c r="F43" s="28">
        <f>'Раздел 2'!H18</f>
        <v>1</v>
      </c>
    </row>
    <row r="44" spans="1:6" ht="15" customHeight="1">
      <c r="A44" s="12" t="s">
        <v>20</v>
      </c>
      <c r="B44" s="29" t="str">
        <f t="shared" si="2"/>
        <v>36-39</v>
      </c>
      <c r="C44" s="55">
        <f t="shared" si="3"/>
        <v>33.33333333333333</v>
      </c>
      <c r="D44" s="21">
        <f t="shared" si="4"/>
        <v>2</v>
      </c>
      <c r="E44" s="28">
        <f>'Раздел 2'!F30</f>
        <v>1</v>
      </c>
      <c r="F44" s="28">
        <f>'Раздел 2'!H30</f>
        <v>1</v>
      </c>
    </row>
    <row r="45" spans="1:6" ht="15" customHeight="1">
      <c r="A45" s="12" t="s">
        <v>69</v>
      </c>
      <c r="B45" s="29" t="str">
        <f t="shared" si="2"/>
        <v>36-39</v>
      </c>
      <c r="C45" s="55">
        <f t="shared" si="3"/>
        <v>33.33333333333333</v>
      </c>
      <c r="D45" s="21">
        <f t="shared" si="4"/>
        <v>2</v>
      </c>
      <c r="E45" s="28">
        <f>'Раздел 2'!F82</f>
        <v>1</v>
      </c>
      <c r="F45" s="28">
        <f>'Раздел 2'!H82</f>
        <v>1</v>
      </c>
    </row>
    <row r="46" spans="1:6" ht="15" customHeight="1">
      <c r="A46" s="12" t="s">
        <v>3</v>
      </c>
      <c r="B46" s="29" t="str">
        <f t="shared" si="2"/>
        <v>40-47</v>
      </c>
      <c r="C46" s="55">
        <f t="shared" si="3"/>
        <v>16.666666666666664</v>
      </c>
      <c r="D46" s="21">
        <f t="shared" si="4"/>
        <v>1</v>
      </c>
      <c r="E46" s="28">
        <f>'Раздел 2'!F13</f>
        <v>0</v>
      </c>
      <c r="F46" s="28">
        <f>'Раздел 2'!H13</f>
        <v>1</v>
      </c>
    </row>
    <row r="47" spans="1:6" ht="15" customHeight="1">
      <c r="A47" s="12" t="s">
        <v>35</v>
      </c>
      <c r="B47" s="29" t="str">
        <f t="shared" si="2"/>
        <v>40-47</v>
      </c>
      <c r="C47" s="55">
        <f t="shared" si="3"/>
        <v>16.666666666666664</v>
      </c>
      <c r="D47" s="21">
        <f t="shared" si="4"/>
        <v>1</v>
      </c>
      <c r="E47" s="28">
        <f>'Раздел 2'!F46</f>
        <v>0</v>
      </c>
      <c r="F47" s="28">
        <f>'Раздел 2'!H46</f>
        <v>1</v>
      </c>
    </row>
    <row r="48" spans="1:6" ht="15" customHeight="1">
      <c r="A48" s="12" t="s">
        <v>36</v>
      </c>
      <c r="B48" s="29" t="str">
        <f t="shared" si="2"/>
        <v>40-47</v>
      </c>
      <c r="C48" s="55">
        <f t="shared" si="3"/>
        <v>16.666666666666664</v>
      </c>
      <c r="D48" s="21">
        <f t="shared" si="4"/>
        <v>1</v>
      </c>
      <c r="E48" s="28">
        <f>'Раздел 2'!F47</f>
        <v>0</v>
      </c>
      <c r="F48" s="28">
        <f>'Раздел 2'!H47</f>
        <v>1</v>
      </c>
    </row>
    <row r="49" spans="1:6" ht="15" customHeight="1">
      <c r="A49" s="12" t="s">
        <v>37</v>
      </c>
      <c r="B49" s="29" t="str">
        <f t="shared" si="2"/>
        <v>40-47</v>
      </c>
      <c r="C49" s="55">
        <f t="shared" si="3"/>
        <v>16.666666666666664</v>
      </c>
      <c r="D49" s="21">
        <f t="shared" si="4"/>
        <v>1</v>
      </c>
      <c r="E49" s="28">
        <f>'Раздел 2'!F48</f>
        <v>0</v>
      </c>
      <c r="F49" s="28">
        <f>'Раздел 2'!H48</f>
        <v>1</v>
      </c>
    </row>
    <row r="50" spans="1:6" ht="15" customHeight="1">
      <c r="A50" s="12" t="s">
        <v>56</v>
      </c>
      <c r="B50" s="29" t="str">
        <f t="shared" si="2"/>
        <v>40-47</v>
      </c>
      <c r="C50" s="55">
        <f t="shared" si="3"/>
        <v>16.666666666666664</v>
      </c>
      <c r="D50" s="21">
        <f t="shared" si="4"/>
        <v>1</v>
      </c>
      <c r="E50" s="28">
        <f>'Раздел 2'!F69</f>
        <v>0</v>
      </c>
      <c r="F50" s="28">
        <f>'Раздел 2'!H69</f>
        <v>1</v>
      </c>
    </row>
    <row r="51" spans="1:6" ht="15" customHeight="1">
      <c r="A51" s="12" t="s">
        <v>83</v>
      </c>
      <c r="B51" s="29" t="str">
        <f t="shared" si="2"/>
        <v>40-47</v>
      </c>
      <c r="C51" s="55">
        <f t="shared" si="3"/>
        <v>16.666666666666664</v>
      </c>
      <c r="D51" s="21">
        <f t="shared" si="4"/>
        <v>1</v>
      </c>
      <c r="E51" s="28">
        <f>'Раздел 2'!F96</f>
        <v>0</v>
      </c>
      <c r="F51" s="28">
        <f>'Раздел 2'!H96</f>
        <v>1</v>
      </c>
    </row>
    <row r="52" spans="1:6" ht="15" customHeight="1">
      <c r="A52" s="12" t="s">
        <v>84</v>
      </c>
      <c r="B52" s="29" t="str">
        <f t="shared" si="2"/>
        <v>40-47</v>
      </c>
      <c r="C52" s="55">
        <f t="shared" si="3"/>
        <v>16.666666666666664</v>
      </c>
      <c r="D52" s="21">
        <f t="shared" si="4"/>
        <v>1</v>
      </c>
      <c r="E52" s="28">
        <f>'Раздел 2'!F97</f>
        <v>0</v>
      </c>
      <c r="F52" s="28">
        <f>'Раздел 2'!H97</f>
        <v>1</v>
      </c>
    </row>
    <row r="53" spans="1:6" ht="15" customHeight="1">
      <c r="A53" s="12" t="s">
        <v>87</v>
      </c>
      <c r="B53" s="29" t="str">
        <f t="shared" si="2"/>
        <v>40-47</v>
      </c>
      <c r="C53" s="55">
        <f t="shared" si="3"/>
        <v>16.666666666666664</v>
      </c>
      <c r="D53" s="21">
        <f t="shared" si="4"/>
        <v>1</v>
      </c>
      <c r="E53" s="28">
        <f>'Раздел 2'!F100</f>
        <v>0</v>
      </c>
      <c r="F53" s="28">
        <f>'Раздел 2'!H100</f>
        <v>1</v>
      </c>
    </row>
    <row r="54" spans="1:6" ht="15" customHeight="1">
      <c r="A54" s="12" t="s">
        <v>1</v>
      </c>
      <c r="B54" s="29" t="str">
        <f t="shared" si="2"/>
        <v>48-85</v>
      </c>
      <c r="C54" s="55">
        <f t="shared" si="3"/>
        <v>0</v>
      </c>
      <c r="D54" s="21">
        <f t="shared" si="4"/>
        <v>0</v>
      </c>
      <c r="E54" s="28">
        <f>'Раздел 2'!F11</f>
        <v>0</v>
      </c>
      <c r="F54" s="28">
        <f>'Раздел 2'!H11</f>
        <v>0</v>
      </c>
    </row>
    <row r="55" spans="1:6" ht="15" customHeight="1">
      <c r="A55" s="12" t="s">
        <v>6</v>
      </c>
      <c r="B55" s="29" t="str">
        <f t="shared" si="2"/>
        <v>48-85</v>
      </c>
      <c r="C55" s="55">
        <f t="shared" si="3"/>
        <v>0</v>
      </c>
      <c r="D55" s="21">
        <f t="shared" si="4"/>
        <v>0</v>
      </c>
      <c r="E55" s="28">
        <f>'Раздел 2'!F16</f>
        <v>0</v>
      </c>
      <c r="F55" s="28">
        <f>'Раздел 2'!H16</f>
        <v>0</v>
      </c>
    </row>
    <row r="56" spans="1:6" ht="15" customHeight="1">
      <c r="A56" s="12" t="s">
        <v>9</v>
      </c>
      <c r="B56" s="29" t="str">
        <f t="shared" si="2"/>
        <v>48-85</v>
      </c>
      <c r="C56" s="55">
        <f t="shared" si="3"/>
        <v>0</v>
      </c>
      <c r="D56" s="21">
        <f t="shared" si="4"/>
        <v>0</v>
      </c>
      <c r="E56" s="28">
        <f>'Раздел 2'!F19</f>
        <v>0</v>
      </c>
      <c r="F56" s="28">
        <f>'Раздел 2'!H19</f>
        <v>0</v>
      </c>
    </row>
    <row r="57" spans="1:6" ht="15" customHeight="1">
      <c r="A57" s="12" t="s">
        <v>10</v>
      </c>
      <c r="B57" s="29" t="str">
        <f t="shared" si="2"/>
        <v>48-85</v>
      </c>
      <c r="C57" s="55">
        <f t="shared" si="3"/>
        <v>0</v>
      </c>
      <c r="D57" s="21">
        <f t="shared" si="4"/>
        <v>0</v>
      </c>
      <c r="E57" s="28">
        <f>'Раздел 2'!F20</f>
        <v>0</v>
      </c>
      <c r="F57" s="28">
        <f>'Раздел 2'!H20</f>
        <v>0</v>
      </c>
    </row>
    <row r="58" spans="1:6" ht="15" customHeight="1">
      <c r="A58" s="12" t="s">
        <v>11</v>
      </c>
      <c r="B58" s="29" t="str">
        <f t="shared" si="2"/>
        <v>48-85</v>
      </c>
      <c r="C58" s="55">
        <f t="shared" si="3"/>
        <v>0</v>
      </c>
      <c r="D58" s="21">
        <f t="shared" si="4"/>
        <v>0</v>
      </c>
      <c r="E58" s="28">
        <f>'Раздел 2'!F21</f>
        <v>0</v>
      </c>
      <c r="F58" s="28">
        <f>'Раздел 2'!H21</f>
        <v>0</v>
      </c>
    </row>
    <row r="59" spans="1:6" ht="15" customHeight="1">
      <c r="A59" s="12" t="s">
        <v>12</v>
      </c>
      <c r="B59" s="29" t="str">
        <f t="shared" si="2"/>
        <v>48-85</v>
      </c>
      <c r="C59" s="55">
        <f t="shared" si="3"/>
        <v>0</v>
      </c>
      <c r="D59" s="21">
        <f t="shared" si="4"/>
        <v>0</v>
      </c>
      <c r="E59" s="28">
        <f>'Раздел 2'!F22</f>
        <v>0</v>
      </c>
      <c r="F59" s="28">
        <f>'Раздел 2'!H22</f>
        <v>0</v>
      </c>
    </row>
    <row r="60" spans="1:6" ht="15" customHeight="1">
      <c r="A60" s="12" t="s">
        <v>13</v>
      </c>
      <c r="B60" s="29" t="str">
        <f t="shared" si="2"/>
        <v>48-85</v>
      </c>
      <c r="C60" s="55">
        <f t="shared" si="3"/>
        <v>0</v>
      </c>
      <c r="D60" s="21">
        <f t="shared" si="4"/>
        <v>0</v>
      </c>
      <c r="E60" s="28">
        <f>'Раздел 2'!F23</f>
        <v>0</v>
      </c>
      <c r="F60" s="28">
        <f>'Раздел 2'!H23</f>
        <v>0</v>
      </c>
    </row>
    <row r="61" spans="1:6" ht="15" customHeight="1">
      <c r="A61" s="12" t="s">
        <v>15</v>
      </c>
      <c r="B61" s="29" t="str">
        <f t="shared" si="2"/>
        <v>48-85</v>
      </c>
      <c r="C61" s="55">
        <f t="shared" si="3"/>
        <v>0</v>
      </c>
      <c r="D61" s="21">
        <f t="shared" si="4"/>
        <v>0</v>
      </c>
      <c r="E61" s="28">
        <f>'Раздел 2'!F25</f>
        <v>0</v>
      </c>
      <c r="F61" s="28">
        <f>'Раздел 2'!H25</f>
        <v>0</v>
      </c>
    </row>
    <row r="62" spans="1:6" ht="15" customHeight="1">
      <c r="A62" s="12" t="s">
        <v>17</v>
      </c>
      <c r="B62" s="29" t="str">
        <f t="shared" si="2"/>
        <v>48-85</v>
      </c>
      <c r="C62" s="55">
        <f t="shared" si="3"/>
        <v>0</v>
      </c>
      <c r="D62" s="21">
        <f t="shared" si="4"/>
        <v>0</v>
      </c>
      <c r="E62" s="28">
        <f>'Раздел 2'!F27</f>
        <v>0</v>
      </c>
      <c r="F62" s="28">
        <f>'Раздел 2'!H27</f>
        <v>0</v>
      </c>
    </row>
    <row r="63" spans="1:6" ht="15" customHeight="1">
      <c r="A63" s="12" t="s">
        <v>18</v>
      </c>
      <c r="B63" s="29" t="str">
        <f t="shared" si="2"/>
        <v>48-85</v>
      </c>
      <c r="C63" s="55">
        <f t="shared" si="3"/>
        <v>0</v>
      </c>
      <c r="D63" s="21">
        <f t="shared" si="4"/>
        <v>0</v>
      </c>
      <c r="E63" s="28">
        <f>'Раздел 2'!F28</f>
        <v>0</v>
      </c>
      <c r="F63" s="28">
        <f>'Раздел 2'!H28</f>
        <v>0</v>
      </c>
    </row>
    <row r="64" spans="1:6" ht="15" customHeight="1">
      <c r="A64" s="12" t="s">
        <v>24</v>
      </c>
      <c r="B64" s="29" t="str">
        <f t="shared" si="2"/>
        <v>48-85</v>
      </c>
      <c r="C64" s="55">
        <f t="shared" si="3"/>
        <v>0</v>
      </c>
      <c r="D64" s="21">
        <f t="shared" si="4"/>
        <v>0</v>
      </c>
      <c r="E64" s="28">
        <f>'Раздел 2'!F34</f>
        <v>0</v>
      </c>
      <c r="F64" s="28">
        <f>'Раздел 2'!H34</f>
        <v>0</v>
      </c>
    </row>
    <row r="65" spans="1:6" ht="15" customHeight="1">
      <c r="A65" s="12" t="s">
        <v>25</v>
      </c>
      <c r="B65" s="29" t="str">
        <f t="shared" si="2"/>
        <v>48-85</v>
      </c>
      <c r="C65" s="55">
        <f t="shared" si="3"/>
        <v>0</v>
      </c>
      <c r="D65" s="21">
        <f t="shared" si="4"/>
        <v>0</v>
      </c>
      <c r="E65" s="28">
        <f>'Раздел 2'!F35</f>
        <v>0</v>
      </c>
      <c r="F65" s="28">
        <f>'Раздел 2'!H35</f>
        <v>0</v>
      </c>
    </row>
    <row r="66" spans="1:6" ht="15" customHeight="1">
      <c r="A66" s="12" t="s">
        <v>28</v>
      </c>
      <c r="B66" s="29" t="str">
        <f t="shared" si="2"/>
        <v>48-85</v>
      </c>
      <c r="C66" s="55">
        <f t="shared" si="3"/>
        <v>0</v>
      </c>
      <c r="D66" s="21">
        <f t="shared" si="4"/>
        <v>0</v>
      </c>
      <c r="E66" s="28">
        <f>'Раздел 2'!F38</f>
        <v>0</v>
      </c>
      <c r="F66" s="28">
        <f>'Раздел 2'!H38</f>
        <v>0</v>
      </c>
    </row>
    <row r="67" spans="1:6" ht="15" customHeight="1">
      <c r="A67" s="12" t="s">
        <v>30</v>
      </c>
      <c r="B67" s="29" t="str">
        <f t="shared" si="2"/>
        <v>48-85</v>
      </c>
      <c r="C67" s="55">
        <f t="shared" si="3"/>
        <v>0</v>
      </c>
      <c r="D67" s="21">
        <f t="shared" si="4"/>
        <v>0</v>
      </c>
      <c r="E67" s="28">
        <f>'Раздел 2'!F40</f>
        <v>0</v>
      </c>
      <c r="F67" s="28">
        <f>'Раздел 2'!H40</f>
        <v>0</v>
      </c>
    </row>
    <row r="68" spans="1:6" ht="15" customHeight="1">
      <c r="A68" s="12" t="s">
        <v>109</v>
      </c>
      <c r="B68" s="29" t="str">
        <f t="shared" si="2"/>
        <v>48-85</v>
      </c>
      <c r="C68" s="55">
        <f t="shared" si="3"/>
        <v>0</v>
      </c>
      <c r="D68" s="21">
        <f t="shared" si="4"/>
        <v>0</v>
      </c>
      <c r="E68" s="28">
        <f>'Раздел 2'!F44</f>
        <v>0</v>
      </c>
      <c r="F68" s="28">
        <f>'Раздел 2'!H44</f>
        <v>0</v>
      </c>
    </row>
    <row r="69" spans="1:6" ht="15" customHeight="1">
      <c r="A69" s="12" t="s">
        <v>110</v>
      </c>
      <c r="B69" s="29" t="str">
        <f t="shared" si="2"/>
        <v>48-85</v>
      </c>
      <c r="C69" s="55">
        <f t="shared" si="3"/>
        <v>0</v>
      </c>
      <c r="D69" s="21">
        <f t="shared" si="4"/>
        <v>0</v>
      </c>
      <c r="E69" s="28">
        <f>'Раздел 2'!F49</f>
        <v>0</v>
      </c>
      <c r="F69" s="28">
        <f>'Раздел 2'!H49</f>
        <v>0</v>
      </c>
    </row>
    <row r="70" spans="1:6" ht="15" customHeight="1">
      <c r="A70" s="12" t="s">
        <v>39</v>
      </c>
      <c r="B70" s="29" t="str">
        <f t="shared" si="2"/>
        <v>48-85</v>
      </c>
      <c r="C70" s="55">
        <f t="shared" si="3"/>
        <v>0</v>
      </c>
      <c r="D70" s="21">
        <f t="shared" si="4"/>
        <v>0</v>
      </c>
      <c r="E70" s="28">
        <f>'Раздел 2'!F51</f>
        <v>0</v>
      </c>
      <c r="F70" s="28">
        <f>'Раздел 2'!H51</f>
        <v>0</v>
      </c>
    </row>
    <row r="71" spans="1:6" ht="15" customHeight="1">
      <c r="A71" s="12" t="s">
        <v>40</v>
      </c>
      <c r="B71" s="29" t="str">
        <f t="shared" si="2"/>
        <v>48-85</v>
      </c>
      <c r="C71" s="55">
        <f aca="true" t="shared" si="5" ref="C71:C91">D71/$D$6*100</f>
        <v>0</v>
      </c>
      <c r="D71" s="21">
        <f aca="true" t="shared" si="6" ref="D71:D91">E71+F71</f>
        <v>0</v>
      </c>
      <c r="E71" s="28">
        <f>'Раздел 2'!F52</f>
        <v>0</v>
      </c>
      <c r="F71" s="28">
        <f>'Раздел 2'!H52</f>
        <v>0</v>
      </c>
    </row>
    <row r="72" spans="1:6" ht="15" customHeight="1">
      <c r="A72" s="12" t="s">
        <v>41</v>
      </c>
      <c r="B72" s="29" t="str">
        <f aca="true" t="shared" si="7" ref="B72:B91">RANK(C72,$C$7:$C$91)&amp;IF(COUNTIF($C$7:$C$91,C72)&gt;1,"-"&amp;RANK(C72,$C$7:$C$91)+COUNTIF($C$7:$C$91,C72)-1,"")</f>
        <v>48-85</v>
      </c>
      <c r="C72" s="55">
        <f t="shared" si="5"/>
        <v>0</v>
      </c>
      <c r="D72" s="21">
        <f t="shared" si="6"/>
        <v>0</v>
      </c>
      <c r="E72" s="28">
        <f>'Раздел 2'!F53</f>
        <v>0</v>
      </c>
      <c r="F72" s="28">
        <f>'Раздел 2'!H53</f>
        <v>0</v>
      </c>
    </row>
    <row r="73" spans="1:6" ht="15" customHeight="1">
      <c r="A73" s="12" t="s">
        <v>42</v>
      </c>
      <c r="B73" s="29" t="str">
        <f t="shared" si="7"/>
        <v>48-85</v>
      </c>
      <c r="C73" s="55">
        <f t="shared" si="5"/>
        <v>0</v>
      </c>
      <c r="D73" s="21">
        <f t="shared" si="6"/>
        <v>0</v>
      </c>
      <c r="E73" s="28">
        <f>'Раздел 2'!F54</f>
        <v>0</v>
      </c>
      <c r="F73" s="28">
        <f>'Раздел 2'!H54</f>
        <v>0</v>
      </c>
    </row>
    <row r="74" spans="1:6" ht="15" customHeight="1">
      <c r="A74" s="12" t="s">
        <v>93</v>
      </c>
      <c r="B74" s="29" t="str">
        <f t="shared" si="7"/>
        <v>48-85</v>
      </c>
      <c r="C74" s="55">
        <f t="shared" si="5"/>
        <v>0</v>
      </c>
      <c r="D74" s="21">
        <f t="shared" si="6"/>
        <v>0</v>
      </c>
      <c r="E74" s="28">
        <f>'Раздел 2'!F55</f>
        <v>0</v>
      </c>
      <c r="F74" s="28">
        <f>'Раздел 2'!H55</f>
        <v>0</v>
      </c>
    </row>
    <row r="75" spans="1:6" ht="15" customHeight="1">
      <c r="A75" s="12" t="s">
        <v>43</v>
      </c>
      <c r="B75" s="29" t="str">
        <f t="shared" si="7"/>
        <v>48-85</v>
      </c>
      <c r="C75" s="55">
        <f t="shared" si="5"/>
        <v>0</v>
      </c>
      <c r="D75" s="21">
        <f t="shared" si="6"/>
        <v>0</v>
      </c>
      <c r="E75" s="28">
        <f>'Раздел 2'!F56</f>
        <v>0</v>
      </c>
      <c r="F75" s="28">
        <f>'Раздел 2'!H56</f>
        <v>0</v>
      </c>
    </row>
    <row r="76" spans="1:6" ht="15" customHeight="1">
      <c r="A76" s="12" t="s">
        <v>48</v>
      </c>
      <c r="B76" s="29" t="str">
        <f t="shared" si="7"/>
        <v>48-85</v>
      </c>
      <c r="C76" s="55">
        <f t="shared" si="5"/>
        <v>0</v>
      </c>
      <c r="D76" s="21">
        <f t="shared" si="6"/>
        <v>0</v>
      </c>
      <c r="E76" s="28">
        <f>'Раздел 2'!F61</f>
        <v>0</v>
      </c>
      <c r="F76" s="28">
        <f>'Раздел 2'!H61</f>
        <v>0</v>
      </c>
    </row>
    <row r="77" spans="1:6" ht="15" customHeight="1">
      <c r="A77" s="12" t="s">
        <v>49</v>
      </c>
      <c r="B77" s="29" t="str">
        <f t="shared" si="7"/>
        <v>48-85</v>
      </c>
      <c r="C77" s="55">
        <f t="shared" si="5"/>
        <v>0</v>
      </c>
      <c r="D77" s="21">
        <f t="shared" si="6"/>
        <v>0</v>
      </c>
      <c r="E77" s="28">
        <f>'Раздел 2'!F62</f>
        <v>0</v>
      </c>
      <c r="F77" s="28">
        <f>'Раздел 2'!H62</f>
        <v>0</v>
      </c>
    </row>
    <row r="78" spans="1:6" ht="15" customHeight="1">
      <c r="A78" s="12" t="s">
        <v>50</v>
      </c>
      <c r="B78" s="29" t="str">
        <f t="shared" si="7"/>
        <v>48-85</v>
      </c>
      <c r="C78" s="55">
        <f t="shared" si="5"/>
        <v>0</v>
      </c>
      <c r="D78" s="21">
        <f t="shared" si="6"/>
        <v>0</v>
      </c>
      <c r="E78" s="28">
        <f>'Раздел 2'!F63</f>
        <v>0</v>
      </c>
      <c r="F78" s="28">
        <f>'Раздел 2'!H63</f>
        <v>0</v>
      </c>
    </row>
    <row r="79" spans="1:6" ht="15" customHeight="1">
      <c r="A79" s="12" t="s">
        <v>52</v>
      </c>
      <c r="B79" s="29" t="str">
        <f t="shared" si="7"/>
        <v>48-85</v>
      </c>
      <c r="C79" s="55">
        <f t="shared" si="5"/>
        <v>0</v>
      </c>
      <c r="D79" s="21">
        <f t="shared" si="6"/>
        <v>0</v>
      </c>
      <c r="E79" s="28">
        <f>'Раздел 2'!F65</f>
        <v>0</v>
      </c>
      <c r="F79" s="28">
        <f>'Раздел 2'!H65</f>
        <v>0</v>
      </c>
    </row>
    <row r="80" spans="1:6" ht="15" customHeight="1">
      <c r="A80" s="12" t="s">
        <v>54</v>
      </c>
      <c r="B80" s="29" t="str">
        <f t="shared" si="7"/>
        <v>48-85</v>
      </c>
      <c r="C80" s="55">
        <f t="shared" si="5"/>
        <v>0</v>
      </c>
      <c r="D80" s="21">
        <f t="shared" si="6"/>
        <v>0</v>
      </c>
      <c r="E80" s="28">
        <f>'Раздел 2'!F67</f>
        <v>0</v>
      </c>
      <c r="F80" s="28">
        <f>'Раздел 2'!H67</f>
        <v>0</v>
      </c>
    </row>
    <row r="81" spans="1:6" ht="15" customHeight="1">
      <c r="A81" s="12" t="s">
        <v>61</v>
      </c>
      <c r="B81" s="29" t="str">
        <f t="shared" si="7"/>
        <v>48-85</v>
      </c>
      <c r="C81" s="55">
        <f t="shared" si="5"/>
        <v>0</v>
      </c>
      <c r="D81" s="21">
        <f t="shared" si="6"/>
        <v>0</v>
      </c>
      <c r="E81" s="28">
        <f>'Раздел 2'!F74</f>
        <v>0</v>
      </c>
      <c r="F81" s="28">
        <f>'Раздел 2'!H74</f>
        <v>0</v>
      </c>
    </row>
    <row r="82" spans="1:6" ht="15" customHeight="1">
      <c r="A82" s="12" t="s">
        <v>62</v>
      </c>
      <c r="B82" s="29" t="str">
        <f t="shared" si="7"/>
        <v>48-85</v>
      </c>
      <c r="C82" s="55">
        <f t="shared" si="5"/>
        <v>0</v>
      </c>
      <c r="D82" s="21">
        <f t="shared" si="6"/>
        <v>0</v>
      </c>
      <c r="E82" s="28">
        <f>'Раздел 2'!F75</f>
        <v>0</v>
      </c>
      <c r="F82" s="28">
        <f>'Раздел 2'!H75</f>
        <v>0</v>
      </c>
    </row>
    <row r="83" spans="1:6" ht="15" customHeight="1">
      <c r="A83" s="12" t="s">
        <v>64</v>
      </c>
      <c r="B83" s="29" t="str">
        <f t="shared" si="7"/>
        <v>48-85</v>
      </c>
      <c r="C83" s="55">
        <f t="shared" si="5"/>
        <v>0</v>
      </c>
      <c r="D83" s="21">
        <f t="shared" si="6"/>
        <v>0</v>
      </c>
      <c r="E83" s="28">
        <f>'Раздел 2'!F77</f>
        <v>0</v>
      </c>
      <c r="F83" s="28">
        <f>'Раздел 2'!H77</f>
        <v>0</v>
      </c>
    </row>
    <row r="84" spans="1:6" ht="15" customHeight="1">
      <c r="A84" s="12" t="s">
        <v>70</v>
      </c>
      <c r="B84" s="29" t="str">
        <f t="shared" si="7"/>
        <v>48-85</v>
      </c>
      <c r="C84" s="55">
        <f t="shared" si="5"/>
        <v>0</v>
      </c>
      <c r="D84" s="21">
        <f t="shared" si="6"/>
        <v>0</v>
      </c>
      <c r="E84" s="28">
        <f>'Раздел 2'!F83</f>
        <v>0</v>
      </c>
      <c r="F84" s="28">
        <f>'Раздел 2'!H83</f>
        <v>0</v>
      </c>
    </row>
    <row r="85" spans="1:6" ht="15" customHeight="1">
      <c r="A85" s="12" t="s">
        <v>71</v>
      </c>
      <c r="B85" s="29" t="str">
        <f t="shared" si="7"/>
        <v>48-85</v>
      </c>
      <c r="C85" s="55">
        <f t="shared" si="5"/>
        <v>0</v>
      </c>
      <c r="D85" s="21">
        <f t="shared" si="6"/>
        <v>0</v>
      </c>
      <c r="E85" s="28">
        <f>'Раздел 2'!F84</f>
        <v>0</v>
      </c>
      <c r="F85" s="28">
        <f>'Раздел 2'!H84</f>
        <v>0</v>
      </c>
    </row>
    <row r="86" spans="1:6" ht="15" customHeight="1">
      <c r="A86" s="12" t="s">
        <v>73</v>
      </c>
      <c r="B86" s="29" t="str">
        <f t="shared" si="7"/>
        <v>48-85</v>
      </c>
      <c r="C86" s="55">
        <f t="shared" si="5"/>
        <v>0</v>
      </c>
      <c r="D86" s="21">
        <f t="shared" si="6"/>
        <v>0</v>
      </c>
      <c r="E86" s="28">
        <f>'Раздел 2'!F86</f>
        <v>0</v>
      </c>
      <c r="F86" s="28">
        <f>'Раздел 2'!H86</f>
        <v>0</v>
      </c>
    </row>
    <row r="87" spans="1:6" ht="15" customHeight="1">
      <c r="A87" s="12" t="s">
        <v>76</v>
      </c>
      <c r="B87" s="29" t="str">
        <f t="shared" si="7"/>
        <v>48-85</v>
      </c>
      <c r="C87" s="55">
        <f t="shared" si="5"/>
        <v>0</v>
      </c>
      <c r="D87" s="21">
        <f t="shared" si="6"/>
        <v>0</v>
      </c>
      <c r="E87" s="28">
        <f>'Раздел 2'!F89</f>
        <v>0</v>
      </c>
      <c r="F87" s="28">
        <f>'Раздел 2'!H89</f>
        <v>0</v>
      </c>
    </row>
    <row r="88" spans="1:6" ht="15" customHeight="1">
      <c r="A88" s="12" t="s">
        <v>77</v>
      </c>
      <c r="B88" s="29" t="str">
        <f t="shared" si="7"/>
        <v>48-85</v>
      </c>
      <c r="C88" s="55">
        <f t="shared" si="5"/>
        <v>0</v>
      </c>
      <c r="D88" s="21">
        <f t="shared" si="6"/>
        <v>0</v>
      </c>
      <c r="E88" s="28">
        <f>'Раздел 2'!F90</f>
        <v>0</v>
      </c>
      <c r="F88" s="28">
        <f>'Раздел 2'!H90</f>
        <v>0</v>
      </c>
    </row>
    <row r="89" spans="1:6" ht="15" customHeight="1">
      <c r="A89" s="12" t="s">
        <v>81</v>
      </c>
      <c r="B89" s="29" t="str">
        <f t="shared" si="7"/>
        <v>48-85</v>
      </c>
      <c r="C89" s="55">
        <f t="shared" si="5"/>
        <v>0</v>
      </c>
      <c r="D89" s="21">
        <f t="shared" si="6"/>
        <v>0</v>
      </c>
      <c r="E89" s="28">
        <f>'Раздел 2'!F94</f>
        <v>0</v>
      </c>
      <c r="F89" s="28">
        <f>'Раздел 2'!H94</f>
        <v>0</v>
      </c>
    </row>
    <row r="90" spans="1:6" ht="15" customHeight="1">
      <c r="A90" s="12" t="s">
        <v>88</v>
      </c>
      <c r="B90" s="29" t="str">
        <f t="shared" si="7"/>
        <v>48-85</v>
      </c>
      <c r="C90" s="55">
        <f t="shared" si="5"/>
        <v>0</v>
      </c>
      <c r="D90" s="21">
        <f t="shared" si="6"/>
        <v>0</v>
      </c>
      <c r="E90" s="28">
        <f>'Раздел 2'!F101</f>
        <v>0</v>
      </c>
      <c r="F90" s="28">
        <f>'Раздел 2'!H101</f>
        <v>0</v>
      </c>
    </row>
    <row r="91" spans="1:6" ht="15" customHeight="1">
      <c r="A91" s="12" t="s">
        <v>89</v>
      </c>
      <c r="B91" s="29" t="str">
        <f t="shared" si="7"/>
        <v>48-85</v>
      </c>
      <c r="C91" s="55">
        <f t="shared" si="5"/>
        <v>0</v>
      </c>
      <c r="D91" s="21">
        <f t="shared" si="6"/>
        <v>0</v>
      </c>
      <c r="E91" s="28">
        <f>'Раздел 2'!F102</f>
        <v>0</v>
      </c>
      <c r="F91" s="28">
        <f>'Раздел 2'!H102</f>
        <v>0</v>
      </c>
    </row>
  </sheetData>
  <sheetProtection/>
  <mergeCells count="3">
    <mergeCell ref="A1:F1"/>
    <mergeCell ref="B2:F2"/>
    <mergeCell ref="B3:F3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2" r:id="rId1"/>
  <headerFooter>
    <oddFooter>&amp;C&amp;A&amp;R&amp;N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38.8515625" style="24" customWidth="1"/>
    <col min="2" max="2" width="12.7109375" style="24" customWidth="1"/>
    <col min="3" max="3" width="12.7109375" style="53" customWidth="1"/>
    <col min="4" max="4" width="13.8515625" style="53" customWidth="1"/>
    <col min="5" max="5" width="12.7109375" style="24" customWidth="1"/>
    <col min="6" max="6" width="35.140625" style="24" customWidth="1"/>
    <col min="7" max="7" width="35.421875" style="24" customWidth="1"/>
    <col min="8" max="16384" width="9.140625" style="24" customWidth="1"/>
  </cols>
  <sheetData>
    <row r="1" spans="1:7" ht="33" customHeight="1">
      <c r="A1" s="62" t="s">
        <v>235</v>
      </c>
      <c r="B1" s="62"/>
      <c r="C1" s="62"/>
      <c r="D1" s="62"/>
      <c r="E1" s="62"/>
      <c r="F1" s="63"/>
      <c r="G1" s="63"/>
    </row>
    <row r="2" spans="1:7" ht="15" customHeight="1">
      <c r="A2" s="25" t="s">
        <v>94</v>
      </c>
      <c r="B2" s="64" t="s">
        <v>95</v>
      </c>
      <c r="C2" s="64"/>
      <c r="D2" s="64"/>
      <c r="E2" s="64"/>
      <c r="F2" s="64"/>
      <c r="G2" s="64"/>
    </row>
    <row r="3" spans="1:7" ht="15" customHeight="1">
      <c r="A3" s="25" t="s">
        <v>96</v>
      </c>
      <c r="B3" s="65" t="s">
        <v>119</v>
      </c>
      <c r="C3" s="65"/>
      <c r="D3" s="66"/>
      <c r="E3" s="66"/>
      <c r="F3" s="66"/>
      <c r="G3" s="66"/>
    </row>
    <row r="4" spans="1:7" ht="144.75" customHeight="1">
      <c r="A4" s="18" t="s">
        <v>90</v>
      </c>
      <c r="B4" s="19" t="s">
        <v>113</v>
      </c>
      <c r="C4" s="19" t="s">
        <v>118</v>
      </c>
      <c r="D4" s="52" t="s">
        <v>230</v>
      </c>
      <c r="E4" s="19" t="s">
        <v>114</v>
      </c>
      <c r="F4" s="18" t="str">
        <f>'Раздел 2'!E4</f>
        <v>2.1. Доля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государственные задания на 2016 год (на 2016 год и плановый период 2017 и 2018 годов), в процентах от общего количества государственных бюджетных и автономных учреждений субъекта РФ</v>
      </c>
      <c r="G4" s="18" t="str">
        <f>'Раздел 2'!G4</f>
        <v>2.2. Доля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планы финансово-хозяйственной деятельности на 2016 год (на 2016 год и плановый период 2017 и 2018 годов), в процентах от общего количества государственных бюджетных и автономных учреждений субъекта РФ</v>
      </c>
    </row>
    <row r="5" spans="1:7" ht="15" customHeight="1">
      <c r="A5" s="7" t="s">
        <v>115</v>
      </c>
      <c r="B5" s="20" t="s">
        <v>116</v>
      </c>
      <c r="C5" s="20" t="s">
        <v>116</v>
      </c>
      <c r="D5" s="20" t="s">
        <v>231</v>
      </c>
      <c r="E5" s="20" t="s">
        <v>117</v>
      </c>
      <c r="F5" s="26" t="s">
        <v>117</v>
      </c>
      <c r="G5" s="26" t="s">
        <v>117</v>
      </c>
    </row>
    <row r="6" spans="1:7" ht="15" customHeight="1">
      <c r="A6" s="7" t="s">
        <v>232</v>
      </c>
      <c r="B6" s="20"/>
      <c r="C6" s="20"/>
      <c r="D6" s="20"/>
      <c r="E6" s="58">
        <f>SUM(F6:G6)</f>
        <v>6</v>
      </c>
      <c r="F6" s="60">
        <v>3</v>
      </c>
      <c r="G6" s="60">
        <v>3</v>
      </c>
    </row>
    <row r="7" spans="1:7" ht="15" customHeight="1">
      <c r="A7" s="10" t="s">
        <v>0</v>
      </c>
      <c r="B7" s="10"/>
      <c r="C7" s="10"/>
      <c r="D7" s="10"/>
      <c r="E7" s="10"/>
      <c r="F7" s="27"/>
      <c r="G7" s="27"/>
    </row>
    <row r="8" spans="1:7" ht="15" customHeight="1">
      <c r="A8" s="12" t="s">
        <v>1</v>
      </c>
      <c r="B8" s="29" t="str">
        <f>VLOOKUP(A8,'Рейтинг (Раздел 2)'!$A$7:$B$91,2,FALSE)</f>
        <v>48-85</v>
      </c>
      <c r="C8" s="52" t="str">
        <f>RANK(D8,$D$8:$D$25)&amp;IF(COUNTIF($D$8:$D$25,D8)&gt;1,"-"&amp;RANK(D8,$D$8:$D$25)+COUNTIF($D$8:$D$25,D8)-1,"")</f>
        <v>9-18</v>
      </c>
      <c r="D8" s="55">
        <f>E8/$E$6*100</f>
        <v>0</v>
      </c>
      <c r="E8" s="21">
        <f>F8+G8</f>
        <v>0</v>
      </c>
      <c r="F8" s="28">
        <f>'Раздел 2'!F11</f>
        <v>0</v>
      </c>
      <c r="G8" s="28">
        <f>'Раздел 2'!H11</f>
        <v>0</v>
      </c>
    </row>
    <row r="9" spans="1:7" ht="15" customHeight="1">
      <c r="A9" s="12" t="s">
        <v>2</v>
      </c>
      <c r="B9" s="29" t="str">
        <f>VLOOKUP(A9,'Рейтинг (Раздел 2)'!$A$7:$B$91,2,FALSE)</f>
        <v>17-28</v>
      </c>
      <c r="C9" s="52" t="str">
        <f aca="true" t="shared" si="0" ref="C9:C25">RANK(D9,$D$8:$D$25)&amp;IF(COUNTIF($D$8:$D$25,D9)&gt;1,"-"&amp;RANK(D9,$D$8:$D$25)+COUNTIF($D$8:$D$25,D9)-1,"")</f>
        <v>3</v>
      </c>
      <c r="D9" s="55">
        <f aca="true" t="shared" si="1" ref="D9:D74">E9/$E$6*100</f>
        <v>66.66666666666666</v>
      </c>
      <c r="E9" s="21">
        <f aca="true" t="shared" si="2" ref="E9:E74">F9+G9</f>
        <v>4</v>
      </c>
      <c r="F9" s="28">
        <f>'Раздел 2'!F12</f>
        <v>2</v>
      </c>
      <c r="G9" s="28">
        <f>'Раздел 2'!H12</f>
        <v>2</v>
      </c>
    </row>
    <row r="10" spans="1:7" ht="15" customHeight="1">
      <c r="A10" s="12" t="s">
        <v>3</v>
      </c>
      <c r="B10" s="29" t="str">
        <f>VLOOKUP(A10,'Рейтинг (Раздел 2)'!$A$7:$B$91,2,FALSE)</f>
        <v>40-47</v>
      </c>
      <c r="C10" s="52" t="str">
        <f t="shared" si="0"/>
        <v>8</v>
      </c>
      <c r="D10" s="55">
        <f t="shared" si="1"/>
        <v>16.666666666666664</v>
      </c>
      <c r="E10" s="21">
        <f t="shared" si="2"/>
        <v>1</v>
      </c>
      <c r="F10" s="28">
        <f>'Раздел 2'!F13</f>
        <v>0</v>
      </c>
      <c r="G10" s="28">
        <f>'Раздел 2'!H13</f>
        <v>1</v>
      </c>
    </row>
    <row r="11" spans="1:7" ht="15" customHeight="1">
      <c r="A11" s="12" t="s">
        <v>4</v>
      </c>
      <c r="B11" s="29" t="str">
        <f>VLOOKUP(A11,'Рейтинг (Раздел 2)'!$A$7:$B$91,2,FALSE)</f>
        <v>1-10</v>
      </c>
      <c r="C11" s="52" t="str">
        <f t="shared" si="0"/>
        <v>1-2</v>
      </c>
      <c r="D11" s="55">
        <f t="shared" si="1"/>
        <v>100</v>
      </c>
      <c r="E11" s="21">
        <f t="shared" si="2"/>
        <v>6</v>
      </c>
      <c r="F11" s="28">
        <f>'Раздел 2'!F14</f>
        <v>3</v>
      </c>
      <c r="G11" s="28">
        <f>'Раздел 2'!H14</f>
        <v>3</v>
      </c>
    </row>
    <row r="12" spans="1:7" ht="15" customHeight="1">
      <c r="A12" s="12" t="s">
        <v>5</v>
      </c>
      <c r="B12" s="29" t="str">
        <f>VLOOKUP(A12,'Рейтинг (Раздел 2)'!$A$7:$B$91,2,FALSE)</f>
        <v>36-39</v>
      </c>
      <c r="C12" s="52" t="str">
        <f t="shared" si="0"/>
        <v>6-7</v>
      </c>
      <c r="D12" s="55">
        <f t="shared" si="1"/>
        <v>33.33333333333333</v>
      </c>
      <c r="E12" s="21">
        <f t="shared" si="2"/>
        <v>2</v>
      </c>
      <c r="F12" s="28">
        <f>'Раздел 2'!F15</f>
        <v>1</v>
      </c>
      <c r="G12" s="28">
        <f>'Раздел 2'!H15</f>
        <v>1</v>
      </c>
    </row>
    <row r="13" spans="1:7" ht="15" customHeight="1">
      <c r="A13" s="12" t="s">
        <v>6</v>
      </c>
      <c r="B13" s="29" t="str">
        <f>VLOOKUP(A13,'Рейтинг (Раздел 2)'!$A$7:$B$91,2,FALSE)</f>
        <v>48-85</v>
      </c>
      <c r="C13" s="52" t="str">
        <f t="shared" si="0"/>
        <v>9-18</v>
      </c>
      <c r="D13" s="55">
        <f t="shared" si="1"/>
        <v>0</v>
      </c>
      <c r="E13" s="21">
        <f t="shared" si="2"/>
        <v>0</v>
      </c>
      <c r="F13" s="28">
        <f>'Раздел 2'!F16</f>
        <v>0</v>
      </c>
      <c r="G13" s="28">
        <f>'Раздел 2'!H16</f>
        <v>0</v>
      </c>
    </row>
    <row r="14" spans="1:7" ht="15" customHeight="1">
      <c r="A14" s="12" t="s">
        <v>7</v>
      </c>
      <c r="B14" s="29" t="str">
        <f>VLOOKUP(A14,'Рейтинг (Раздел 2)'!$A$7:$B$91,2,FALSE)</f>
        <v>29-35</v>
      </c>
      <c r="C14" s="52" t="str">
        <f t="shared" si="0"/>
        <v>4-5</v>
      </c>
      <c r="D14" s="55">
        <f t="shared" si="1"/>
        <v>50</v>
      </c>
      <c r="E14" s="21">
        <f t="shared" si="2"/>
        <v>3</v>
      </c>
      <c r="F14" s="28">
        <f>'Раздел 2'!F17</f>
        <v>1</v>
      </c>
      <c r="G14" s="28">
        <f>'Раздел 2'!H17</f>
        <v>2</v>
      </c>
    </row>
    <row r="15" spans="1:7" ht="15" customHeight="1">
      <c r="A15" s="12" t="s">
        <v>8</v>
      </c>
      <c r="B15" s="29" t="str">
        <f>VLOOKUP(A15,'Рейтинг (Раздел 2)'!$A$7:$B$91,2,FALSE)</f>
        <v>36-39</v>
      </c>
      <c r="C15" s="52" t="str">
        <f t="shared" si="0"/>
        <v>6-7</v>
      </c>
      <c r="D15" s="55">
        <f t="shared" si="1"/>
        <v>33.33333333333333</v>
      </c>
      <c r="E15" s="21">
        <f t="shared" si="2"/>
        <v>2</v>
      </c>
      <c r="F15" s="28">
        <f>'Раздел 2'!F18</f>
        <v>1</v>
      </c>
      <c r="G15" s="28">
        <f>'Раздел 2'!H18</f>
        <v>1</v>
      </c>
    </row>
    <row r="16" spans="1:7" ht="15" customHeight="1">
      <c r="A16" s="12" t="s">
        <v>9</v>
      </c>
      <c r="B16" s="29" t="str">
        <f>VLOOKUP(A16,'Рейтинг (Раздел 2)'!$A$7:$B$91,2,FALSE)</f>
        <v>48-85</v>
      </c>
      <c r="C16" s="52" t="str">
        <f t="shared" si="0"/>
        <v>9-18</v>
      </c>
      <c r="D16" s="55">
        <f t="shared" si="1"/>
        <v>0</v>
      </c>
      <c r="E16" s="21">
        <f t="shared" si="2"/>
        <v>0</v>
      </c>
      <c r="F16" s="28">
        <f>'Раздел 2'!F19</f>
        <v>0</v>
      </c>
      <c r="G16" s="28">
        <f>'Раздел 2'!H19</f>
        <v>0</v>
      </c>
    </row>
    <row r="17" spans="1:7" ht="15" customHeight="1">
      <c r="A17" s="12" t="s">
        <v>10</v>
      </c>
      <c r="B17" s="29" t="str">
        <f>VLOOKUP(A17,'Рейтинг (Раздел 2)'!$A$7:$B$91,2,FALSE)</f>
        <v>48-85</v>
      </c>
      <c r="C17" s="52" t="str">
        <f t="shared" si="0"/>
        <v>9-18</v>
      </c>
      <c r="D17" s="55">
        <f t="shared" si="1"/>
        <v>0</v>
      </c>
      <c r="E17" s="21">
        <f t="shared" si="2"/>
        <v>0</v>
      </c>
      <c r="F17" s="28">
        <f>'Раздел 2'!F20</f>
        <v>0</v>
      </c>
      <c r="G17" s="28">
        <f>'Раздел 2'!H20</f>
        <v>0</v>
      </c>
    </row>
    <row r="18" spans="1:7" ht="15" customHeight="1">
      <c r="A18" s="12" t="s">
        <v>11</v>
      </c>
      <c r="B18" s="29" t="str">
        <f>VLOOKUP(A18,'Рейтинг (Раздел 2)'!$A$7:$B$91,2,FALSE)</f>
        <v>48-85</v>
      </c>
      <c r="C18" s="52" t="str">
        <f t="shared" si="0"/>
        <v>9-18</v>
      </c>
      <c r="D18" s="55">
        <f t="shared" si="1"/>
        <v>0</v>
      </c>
      <c r="E18" s="21">
        <f t="shared" si="2"/>
        <v>0</v>
      </c>
      <c r="F18" s="28">
        <f>'Раздел 2'!F21</f>
        <v>0</v>
      </c>
      <c r="G18" s="28">
        <f>'Раздел 2'!H21</f>
        <v>0</v>
      </c>
    </row>
    <row r="19" spans="1:7" ht="15" customHeight="1">
      <c r="A19" s="12" t="s">
        <v>12</v>
      </c>
      <c r="B19" s="29" t="str">
        <f>VLOOKUP(A19,'Рейтинг (Раздел 2)'!$A$7:$B$91,2,FALSE)</f>
        <v>48-85</v>
      </c>
      <c r="C19" s="52" t="str">
        <f t="shared" si="0"/>
        <v>9-18</v>
      </c>
      <c r="D19" s="55">
        <f t="shared" si="1"/>
        <v>0</v>
      </c>
      <c r="E19" s="21">
        <f t="shared" si="2"/>
        <v>0</v>
      </c>
      <c r="F19" s="28">
        <f>'Раздел 2'!F22</f>
        <v>0</v>
      </c>
      <c r="G19" s="28">
        <f>'Раздел 2'!H22</f>
        <v>0</v>
      </c>
    </row>
    <row r="20" spans="1:7" ht="15" customHeight="1">
      <c r="A20" s="12" t="s">
        <v>13</v>
      </c>
      <c r="B20" s="29" t="str">
        <f>VLOOKUP(A20,'Рейтинг (Раздел 2)'!$A$7:$B$91,2,FALSE)</f>
        <v>48-85</v>
      </c>
      <c r="C20" s="52" t="str">
        <f t="shared" si="0"/>
        <v>9-18</v>
      </c>
      <c r="D20" s="55">
        <f t="shared" si="1"/>
        <v>0</v>
      </c>
      <c r="E20" s="21">
        <f t="shared" si="2"/>
        <v>0</v>
      </c>
      <c r="F20" s="28">
        <f>'Раздел 2'!F23</f>
        <v>0</v>
      </c>
      <c r="G20" s="28">
        <f>'Раздел 2'!H23</f>
        <v>0</v>
      </c>
    </row>
    <row r="21" spans="1:7" ht="15" customHeight="1">
      <c r="A21" s="12" t="s">
        <v>14</v>
      </c>
      <c r="B21" s="29" t="str">
        <f>VLOOKUP(A21,'Рейтинг (Раздел 2)'!$A$7:$B$91,2,FALSE)</f>
        <v>1-10</v>
      </c>
      <c r="C21" s="52" t="str">
        <f t="shared" si="0"/>
        <v>1-2</v>
      </c>
      <c r="D21" s="55">
        <f t="shared" si="1"/>
        <v>100</v>
      </c>
      <c r="E21" s="21">
        <f t="shared" si="2"/>
        <v>6</v>
      </c>
      <c r="F21" s="28">
        <f>'Раздел 2'!F24</f>
        <v>3</v>
      </c>
      <c r="G21" s="28">
        <f>'Раздел 2'!H24</f>
        <v>3</v>
      </c>
    </row>
    <row r="22" spans="1:7" ht="15" customHeight="1">
      <c r="A22" s="12" t="s">
        <v>15</v>
      </c>
      <c r="B22" s="29" t="str">
        <f>VLOOKUP(A22,'Рейтинг (Раздел 2)'!$A$7:$B$91,2,FALSE)</f>
        <v>48-85</v>
      </c>
      <c r="C22" s="52" t="str">
        <f t="shared" si="0"/>
        <v>9-18</v>
      </c>
      <c r="D22" s="55">
        <f t="shared" si="1"/>
        <v>0</v>
      </c>
      <c r="E22" s="21">
        <f t="shared" si="2"/>
        <v>0</v>
      </c>
      <c r="F22" s="28">
        <f>'Раздел 2'!F25</f>
        <v>0</v>
      </c>
      <c r="G22" s="28">
        <f>'Раздел 2'!H25</f>
        <v>0</v>
      </c>
    </row>
    <row r="23" spans="1:7" ht="15" customHeight="1">
      <c r="A23" s="12" t="s">
        <v>16</v>
      </c>
      <c r="B23" s="29" t="str">
        <f>VLOOKUP(A23,'Рейтинг (Раздел 2)'!$A$7:$B$91,2,FALSE)</f>
        <v>29-35</v>
      </c>
      <c r="C23" s="52" t="str">
        <f t="shared" si="0"/>
        <v>4-5</v>
      </c>
      <c r="D23" s="55">
        <f t="shared" si="1"/>
        <v>50</v>
      </c>
      <c r="E23" s="21">
        <f t="shared" si="2"/>
        <v>3</v>
      </c>
      <c r="F23" s="28">
        <f>'Раздел 2'!F26</f>
        <v>1</v>
      </c>
      <c r="G23" s="28">
        <f>'Раздел 2'!H26</f>
        <v>2</v>
      </c>
    </row>
    <row r="24" spans="1:7" ht="15" customHeight="1">
      <c r="A24" s="12" t="s">
        <v>17</v>
      </c>
      <c r="B24" s="29" t="str">
        <f>VLOOKUP(A24,'Рейтинг (Раздел 2)'!$A$7:$B$91,2,FALSE)</f>
        <v>48-85</v>
      </c>
      <c r="C24" s="52" t="str">
        <f t="shared" si="0"/>
        <v>9-18</v>
      </c>
      <c r="D24" s="55">
        <f t="shared" si="1"/>
        <v>0</v>
      </c>
      <c r="E24" s="21">
        <f t="shared" si="2"/>
        <v>0</v>
      </c>
      <c r="F24" s="28">
        <f>'Раздел 2'!F27</f>
        <v>0</v>
      </c>
      <c r="G24" s="28">
        <f>'Раздел 2'!H27</f>
        <v>0</v>
      </c>
    </row>
    <row r="25" spans="1:7" ht="15" customHeight="1">
      <c r="A25" s="12" t="s">
        <v>18</v>
      </c>
      <c r="B25" s="29" t="str">
        <f>VLOOKUP(A25,'Рейтинг (Раздел 2)'!$A$7:$B$91,2,FALSE)</f>
        <v>48-85</v>
      </c>
      <c r="C25" s="52" t="str">
        <f t="shared" si="0"/>
        <v>9-18</v>
      </c>
      <c r="D25" s="55">
        <f t="shared" si="1"/>
        <v>0</v>
      </c>
      <c r="E25" s="21">
        <f t="shared" si="2"/>
        <v>0</v>
      </c>
      <c r="F25" s="28">
        <f>'Раздел 2'!F28</f>
        <v>0</v>
      </c>
      <c r="G25" s="28">
        <f>'Раздел 2'!H28</f>
        <v>0</v>
      </c>
    </row>
    <row r="26" spans="1:7" ht="15" customHeight="1">
      <c r="A26" s="10" t="s">
        <v>19</v>
      </c>
      <c r="B26" s="54"/>
      <c r="C26" s="10"/>
      <c r="D26" s="56"/>
      <c r="E26" s="22"/>
      <c r="F26" s="22"/>
      <c r="G26" s="22"/>
    </row>
    <row r="27" spans="1:7" ht="15" customHeight="1">
      <c r="A27" s="12" t="s">
        <v>20</v>
      </c>
      <c r="B27" s="29" t="str">
        <f>VLOOKUP(A27,'Рейтинг (Раздел 2)'!$A$7:$B$91,2,FALSE)</f>
        <v>36-39</v>
      </c>
      <c r="C27" s="29" t="str">
        <f>RANK(D27,$D$27:$D$37)&amp;IF(COUNTIF($D$27:$D$37,D27)&gt;1,"-"&amp;RANK(D27,$D$27:$D$37)+COUNTIF($D$27:$D$37,D27)-1,"")</f>
        <v>7</v>
      </c>
      <c r="D27" s="55">
        <f t="shared" si="1"/>
        <v>33.33333333333333</v>
      </c>
      <c r="E27" s="21">
        <f t="shared" si="2"/>
        <v>2</v>
      </c>
      <c r="F27" s="28">
        <f>'Раздел 2'!F30</f>
        <v>1</v>
      </c>
      <c r="G27" s="28">
        <f>'Раздел 2'!H30</f>
        <v>1</v>
      </c>
    </row>
    <row r="28" spans="1:7" ht="15" customHeight="1">
      <c r="A28" s="12" t="s">
        <v>21</v>
      </c>
      <c r="B28" s="29" t="str">
        <f>VLOOKUP(A28,'Рейтинг (Раздел 2)'!$A$7:$B$91,2,FALSE)</f>
        <v>1-10</v>
      </c>
      <c r="C28" s="29" t="str">
        <f aca="true" t="shared" si="3" ref="C28:C37">RANK(D28,$D$27:$D$37)&amp;IF(COUNTIF($D$27:$D$37,D28)&gt;1,"-"&amp;RANK(D28,$D$27:$D$37)+COUNTIF($D$27:$D$37,D28)-1,"")</f>
        <v>1</v>
      </c>
      <c r="D28" s="55">
        <f t="shared" si="1"/>
        <v>100</v>
      </c>
      <c r="E28" s="21">
        <f t="shared" si="2"/>
        <v>6</v>
      </c>
      <c r="F28" s="28">
        <f>'Раздел 2'!F31</f>
        <v>3</v>
      </c>
      <c r="G28" s="28">
        <f>'Раздел 2'!H31</f>
        <v>3</v>
      </c>
    </row>
    <row r="29" spans="1:7" ht="15" customHeight="1">
      <c r="A29" s="12" t="s">
        <v>22</v>
      </c>
      <c r="B29" s="29" t="str">
        <f>VLOOKUP(A29,'Рейтинг (Раздел 2)'!$A$7:$B$91,2,FALSE)</f>
        <v>29-35</v>
      </c>
      <c r="C29" s="29" t="str">
        <f t="shared" si="3"/>
        <v>4-6</v>
      </c>
      <c r="D29" s="55">
        <f t="shared" si="1"/>
        <v>50</v>
      </c>
      <c r="E29" s="21">
        <f t="shared" si="2"/>
        <v>3</v>
      </c>
      <c r="F29" s="28">
        <f>'Раздел 2'!F32</f>
        <v>1</v>
      </c>
      <c r="G29" s="28">
        <f>'Раздел 2'!H32</f>
        <v>2</v>
      </c>
    </row>
    <row r="30" spans="1:7" ht="15" customHeight="1">
      <c r="A30" s="12" t="s">
        <v>23</v>
      </c>
      <c r="B30" s="29" t="str">
        <f>VLOOKUP(A30,'Рейтинг (Раздел 2)'!$A$7:$B$91,2,FALSE)</f>
        <v>29-35</v>
      </c>
      <c r="C30" s="29" t="str">
        <f t="shared" si="3"/>
        <v>4-6</v>
      </c>
      <c r="D30" s="55">
        <f t="shared" si="1"/>
        <v>50</v>
      </c>
      <c r="E30" s="21">
        <f t="shared" si="2"/>
        <v>3</v>
      </c>
      <c r="F30" s="28">
        <f>'Раздел 2'!F33</f>
        <v>1</v>
      </c>
      <c r="G30" s="28">
        <f>'Раздел 2'!H33</f>
        <v>2</v>
      </c>
    </row>
    <row r="31" spans="1:7" ht="15" customHeight="1">
      <c r="A31" s="12" t="s">
        <v>24</v>
      </c>
      <c r="B31" s="29" t="str">
        <f>VLOOKUP(A31,'Рейтинг (Раздел 2)'!$A$7:$B$91,2,FALSE)</f>
        <v>48-85</v>
      </c>
      <c r="C31" s="29" t="str">
        <f t="shared" si="3"/>
        <v>8-11</v>
      </c>
      <c r="D31" s="55">
        <f t="shared" si="1"/>
        <v>0</v>
      </c>
      <c r="E31" s="21">
        <f t="shared" si="2"/>
        <v>0</v>
      </c>
      <c r="F31" s="28">
        <f>'Раздел 2'!F34</f>
        <v>0</v>
      </c>
      <c r="G31" s="28">
        <f>'Раздел 2'!H34</f>
        <v>0</v>
      </c>
    </row>
    <row r="32" spans="1:7" ht="15" customHeight="1">
      <c r="A32" s="12" t="s">
        <v>25</v>
      </c>
      <c r="B32" s="29" t="str">
        <f>VLOOKUP(A32,'Рейтинг (Раздел 2)'!$A$7:$B$91,2,FALSE)</f>
        <v>48-85</v>
      </c>
      <c r="C32" s="29" t="str">
        <f t="shared" si="3"/>
        <v>8-11</v>
      </c>
      <c r="D32" s="55">
        <f t="shared" si="1"/>
        <v>0</v>
      </c>
      <c r="E32" s="21">
        <f t="shared" si="2"/>
        <v>0</v>
      </c>
      <c r="F32" s="28">
        <f>'Раздел 2'!F35</f>
        <v>0</v>
      </c>
      <c r="G32" s="28">
        <f>'Раздел 2'!H35</f>
        <v>0</v>
      </c>
    </row>
    <row r="33" spans="1:7" ht="15" customHeight="1">
      <c r="A33" s="12" t="s">
        <v>26</v>
      </c>
      <c r="B33" s="29" t="str">
        <f>VLOOKUP(A33,'Рейтинг (Раздел 2)'!$A$7:$B$91,2,FALSE)</f>
        <v>17-28</v>
      </c>
      <c r="C33" s="29" t="str">
        <f t="shared" si="3"/>
        <v>3</v>
      </c>
      <c r="D33" s="55">
        <f t="shared" si="1"/>
        <v>66.66666666666666</v>
      </c>
      <c r="E33" s="21">
        <f t="shared" si="2"/>
        <v>4</v>
      </c>
      <c r="F33" s="28">
        <f>'Раздел 2'!F36</f>
        <v>1</v>
      </c>
      <c r="G33" s="28">
        <f>'Раздел 2'!H36</f>
        <v>3</v>
      </c>
    </row>
    <row r="34" spans="1:7" ht="15" customHeight="1">
      <c r="A34" s="12" t="s">
        <v>27</v>
      </c>
      <c r="B34" s="29" t="str">
        <f>VLOOKUP(A34,'Рейтинг (Раздел 2)'!$A$7:$B$91,2,FALSE)</f>
        <v>11-16</v>
      </c>
      <c r="C34" s="29" t="str">
        <f t="shared" si="3"/>
        <v>2</v>
      </c>
      <c r="D34" s="55">
        <f t="shared" si="1"/>
        <v>83.33333333333334</v>
      </c>
      <c r="E34" s="21">
        <f t="shared" si="2"/>
        <v>5</v>
      </c>
      <c r="F34" s="28">
        <f>'Раздел 2'!F37</f>
        <v>2</v>
      </c>
      <c r="G34" s="28">
        <f>'Раздел 2'!H37</f>
        <v>3</v>
      </c>
    </row>
    <row r="35" spans="1:7" ht="15" customHeight="1">
      <c r="A35" s="12" t="s">
        <v>28</v>
      </c>
      <c r="B35" s="29" t="str">
        <f>VLOOKUP(A35,'Рейтинг (Раздел 2)'!$A$7:$B$91,2,FALSE)</f>
        <v>48-85</v>
      </c>
      <c r="C35" s="29" t="str">
        <f t="shared" si="3"/>
        <v>8-11</v>
      </c>
      <c r="D35" s="55">
        <f t="shared" si="1"/>
        <v>0</v>
      </c>
      <c r="E35" s="21">
        <f t="shared" si="2"/>
        <v>0</v>
      </c>
      <c r="F35" s="28">
        <f>'Раздел 2'!F38</f>
        <v>0</v>
      </c>
      <c r="G35" s="28">
        <f>'Раздел 2'!H38</f>
        <v>0</v>
      </c>
    </row>
    <row r="36" spans="1:7" ht="15" customHeight="1">
      <c r="A36" s="12" t="s">
        <v>29</v>
      </c>
      <c r="B36" s="29" t="str">
        <f>VLOOKUP(A36,'Рейтинг (Раздел 2)'!$A$7:$B$91,2,FALSE)</f>
        <v>29-35</v>
      </c>
      <c r="C36" s="29" t="str">
        <f t="shared" si="3"/>
        <v>4-6</v>
      </c>
      <c r="D36" s="55">
        <f t="shared" si="1"/>
        <v>50</v>
      </c>
      <c r="E36" s="21">
        <f t="shared" si="2"/>
        <v>3</v>
      </c>
      <c r="F36" s="28">
        <f>'Раздел 2'!F39</f>
        <v>2</v>
      </c>
      <c r="G36" s="28">
        <f>'Раздел 2'!H39</f>
        <v>1</v>
      </c>
    </row>
    <row r="37" spans="1:7" ht="15" customHeight="1">
      <c r="A37" s="12" t="s">
        <v>30</v>
      </c>
      <c r="B37" s="29" t="str">
        <f>VLOOKUP(A37,'Рейтинг (Раздел 2)'!$A$7:$B$91,2,FALSE)</f>
        <v>48-85</v>
      </c>
      <c r="C37" s="29" t="str">
        <f t="shared" si="3"/>
        <v>8-11</v>
      </c>
      <c r="D37" s="55">
        <f t="shared" si="1"/>
        <v>0</v>
      </c>
      <c r="E37" s="21">
        <f t="shared" si="2"/>
        <v>0</v>
      </c>
      <c r="F37" s="28">
        <f>'Раздел 2'!F40</f>
        <v>0</v>
      </c>
      <c r="G37" s="28">
        <f>'Раздел 2'!H40</f>
        <v>0</v>
      </c>
    </row>
    <row r="38" spans="1:7" ht="15" customHeight="1">
      <c r="A38" s="10" t="s">
        <v>31</v>
      </c>
      <c r="B38" s="54"/>
      <c r="C38" s="10"/>
      <c r="D38" s="56"/>
      <c r="E38" s="22"/>
      <c r="F38" s="22"/>
      <c r="G38" s="22"/>
    </row>
    <row r="39" spans="1:7" ht="15" customHeight="1">
      <c r="A39" s="12" t="s">
        <v>32</v>
      </c>
      <c r="B39" s="29" t="str">
        <f>VLOOKUP(A39,'Рейтинг (Раздел 2)'!$A$7:$B$91,2,FALSE)</f>
        <v>29-35</v>
      </c>
      <c r="C39" s="29" t="str">
        <f>RANK(D39,$D$39:$D$46)&amp;IF(COUNTIF($D$39:$D$46,D39)&gt;1,"-"&amp;RANK(D39,$D$39:$D$46)+COUNTIF($D$39:$D$46,D39)-1,"")</f>
        <v>3</v>
      </c>
      <c r="D39" s="55">
        <f t="shared" si="1"/>
        <v>50</v>
      </c>
      <c r="E39" s="21">
        <f t="shared" si="2"/>
        <v>3</v>
      </c>
      <c r="F39" s="28">
        <f>'Раздел 2'!F42</f>
        <v>1</v>
      </c>
      <c r="G39" s="28">
        <f>'Раздел 2'!H42</f>
        <v>2</v>
      </c>
    </row>
    <row r="40" spans="1:7" ht="15" customHeight="1">
      <c r="A40" s="12" t="s">
        <v>33</v>
      </c>
      <c r="B40" s="29" t="str">
        <f>VLOOKUP(A40,'Рейтинг (Раздел 2)'!$A$7:$B$91,2,FALSE)</f>
        <v>11-16</v>
      </c>
      <c r="C40" s="29" t="str">
        <f aca="true" t="shared" si="4" ref="C40:C46">RANK(D40,$D$39:$D$46)&amp;IF(COUNTIF($D$39:$D$46,D40)&gt;1,"-"&amp;RANK(D40,$D$39:$D$46)+COUNTIF($D$39:$D$46,D40)-1,"")</f>
        <v>2</v>
      </c>
      <c r="D40" s="55">
        <f t="shared" si="1"/>
        <v>83.33333333333334</v>
      </c>
      <c r="E40" s="21">
        <f t="shared" si="2"/>
        <v>5</v>
      </c>
      <c r="F40" s="28">
        <f>'Раздел 2'!F43</f>
        <v>3</v>
      </c>
      <c r="G40" s="28">
        <f>'Раздел 2'!H43</f>
        <v>2</v>
      </c>
    </row>
    <row r="41" spans="1:7" ht="15" customHeight="1">
      <c r="A41" s="12" t="s">
        <v>109</v>
      </c>
      <c r="B41" s="29" t="str">
        <f>VLOOKUP(A41,'Рейтинг (Раздел 2)'!$A$7:$B$91,2,FALSE)</f>
        <v>48-85</v>
      </c>
      <c r="C41" s="29" t="str">
        <f t="shared" si="4"/>
        <v>7-8</v>
      </c>
      <c r="D41" s="55">
        <f t="shared" si="1"/>
        <v>0</v>
      </c>
      <c r="E41" s="21">
        <f>F41+G41</f>
        <v>0</v>
      </c>
      <c r="F41" s="28">
        <f>'Раздел 2'!F44</f>
        <v>0</v>
      </c>
      <c r="G41" s="28">
        <f>'Раздел 2'!H44</f>
        <v>0</v>
      </c>
    </row>
    <row r="42" spans="1:7" ht="15" customHeight="1">
      <c r="A42" s="12" t="s">
        <v>34</v>
      </c>
      <c r="B42" s="29" t="str">
        <f>VLOOKUP(A42,'Рейтинг (Раздел 2)'!$A$7:$B$91,2,FALSE)</f>
        <v>1-10</v>
      </c>
      <c r="C42" s="29" t="str">
        <f t="shared" si="4"/>
        <v>1</v>
      </c>
      <c r="D42" s="55">
        <f t="shared" si="1"/>
        <v>100</v>
      </c>
      <c r="E42" s="21">
        <f t="shared" si="2"/>
        <v>6</v>
      </c>
      <c r="F42" s="28">
        <f>'Раздел 2'!F45</f>
        <v>3</v>
      </c>
      <c r="G42" s="28">
        <f>'Раздел 2'!H45</f>
        <v>3</v>
      </c>
    </row>
    <row r="43" spans="1:7" ht="15" customHeight="1">
      <c r="A43" s="12" t="s">
        <v>35</v>
      </c>
      <c r="B43" s="29" t="str">
        <f>VLOOKUP(A43,'Рейтинг (Раздел 2)'!$A$7:$B$91,2,FALSE)</f>
        <v>40-47</v>
      </c>
      <c r="C43" s="29" t="str">
        <f t="shared" si="4"/>
        <v>4-6</v>
      </c>
      <c r="D43" s="55">
        <f t="shared" si="1"/>
        <v>16.666666666666664</v>
      </c>
      <c r="E43" s="21">
        <f t="shared" si="2"/>
        <v>1</v>
      </c>
      <c r="F43" s="28">
        <f>'Раздел 2'!F46</f>
        <v>0</v>
      </c>
      <c r="G43" s="28">
        <f>'Раздел 2'!H46</f>
        <v>1</v>
      </c>
    </row>
    <row r="44" spans="1:7" ht="15" customHeight="1">
      <c r="A44" s="12" t="s">
        <v>36</v>
      </c>
      <c r="B44" s="29" t="str">
        <f>VLOOKUP(A44,'Рейтинг (Раздел 2)'!$A$7:$B$91,2,FALSE)</f>
        <v>40-47</v>
      </c>
      <c r="C44" s="29" t="str">
        <f t="shared" si="4"/>
        <v>4-6</v>
      </c>
      <c r="D44" s="55">
        <f t="shared" si="1"/>
        <v>16.666666666666664</v>
      </c>
      <c r="E44" s="21">
        <f t="shared" si="2"/>
        <v>1</v>
      </c>
      <c r="F44" s="28">
        <f>'Раздел 2'!F47</f>
        <v>0</v>
      </c>
      <c r="G44" s="28">
        <f>'Раздел 2'!H47</f>
        <v>1</v>
      </c>
    </row>
    <row r="45" spans="1:7" ht="15" customHeight="1">
      <c r="A45" s="12" t="s">
        <v>37</v>
      </c>
      <c r="B45" s="29" t="str">
        <f>VLOOKUP(A45,'Рейтинг (Раздел 2)'!$A$7:$B$91,2,FALSE)</f>
        <v>40-47</v>
      </c>
      <c r="C45" s="29" t="str">
        <f t="shared" si="4"/>
        <v>4-6</v>
      </c>
      <c r="D45" s="55">
        <f t="shared" si="1"/>
        <v>16.666666666666664</v>
      </c>
      <c r="E45" s="21">
        <f t="shared" si="2"/>
        <v>1</v>
      </c>
      <c r="F45" s="28">
        <f>'Раздел 2'!F48</f>
        <v>0</v>
      </c>
      <c r="G45" s="28">
        <f>'Раздел 2'!H48</f>
        <v>1</v>
      </c>
    </row>
    <row r="46" spans="1:7" ht="15" customHeight="1">
      <c r="A46" s="12" t="s">
        <v>110</v>
      </c>
      <c r="B46" s="29" t="str">
        <f>VLOOKUP(A46,'Рейтинг (Раздел 2)'!$A$7:$B$91,2,FALSE)</f>
        <v>48-85</v>
      </c>
      <c r="C46" s="29" t="str">
        <f t="shared" si="4"/>
        <v>7-8</v>
      </c>
      <c r="D46" s="55">
        <f t="shared" si="1"/>
        <v>0</v>
      </c>
      <c r="E46" s="21">
        <f>F46+G46</f>
        <v>0</v>
      </c>
      <c r="F46" s="28">
        <f>'Раздел 2'!F49</f>
        <v>0</v>
      </c>
      <c r="G46" s="28">
        <f>'Раздел 2'!H49</f>
        <v>0</v>
      </c>
    </row>
    <row r="47" spans="1:7" ht="15" customHeight="1">
      <c r="A47" s="10" t="s">
        <v>38</v>
      </c>
      <c r="B47" s="54"/>
      <c r="C47" s="10"/>
      <c r="D47" s="56"/>
      <c r="E47" s="22"/>
      <c r="F47" s="22"/>
      <c r="G47" s="22"/>
    </row>
    <row r="48" spans="1:7" ht="15" customHeight="1">
      <c r="A48" s="12" t="s">
        <v>39</v>
      </c>
      <c r="B48" s="29" t="str">
        <f>VLOOKUP(A48,'Рейтинг (Раздел 2)'!$A$7:$B$91,2,FALSE)</f>
        <v>48-85</v>
      </c>
      <c r="C48" s="29" t="str">
        <f>RANK(D48,$D$48:$D$54)&amp;IF(COUNTIF($D$48:$D$54,D48)&gt;1,"-"&amp;RANK(D48,$D$48:$D$54)+COUNTIF($D$48:$D$54,D48)-1,"")</f>
        <v>2-7</v>
      </c>
      <c r="D48" s="55">
        <f t="shared" si="1"/>
        <v>0</v>
      </c>
      <c r="E48" s="21">
        <f t="shared" si="2"/>
        <v>0</v>
      </c>
      <c r="F48" s="28">
        <f>'Раздел 2'!F51</f>
        <v>0</v>
      </c>
      <c r="G48" s="28">
        <f>'Раздел 2'!H51</f>
        <v>0</v>
      </c>
    </row>
    <row r="49" spans="1:7" ht="15" customHeight="1">
      <c r="A49" s="12" t="s">
        <v>40</v>
      </c>
      <c r="B49" s="29" t="str">
        <f>VLOOKUP(A49,'Рейтинг (Раздел 2)'!$A$7:$B$91,2,FALSE)</f>
        <v>48-85</v>
      </c>
      <c r="C49" s="29" t="str">
        <f aca="true" t="shared" si="5" ref="C49:C54">RANK(D49,$D$48:$D$54)&amp;IF(COUNTIF($D$48:$D$54,D49)&gt;1,"-"&amp;RANK(D49,$D$48:$D$54)+COUNTIF($D$48:$D$54,D49)-1,"")</f>
        <v>2-7</v>
      </c>
      <c r="D49" s="55">
        <f t="shared" si="1"/>
        <v>0</v>
      </c>
      <c r="E49" s="21">
        <f t="shared" si="2"/>
        <v>0</v>
      </c>
      <c r="F49" s="28">
        <f>'Раздел 2'!F52</f>
        <v>0</v>
      </c>
      <c r="G49" s="28">
        <f>'Раздел 2'!H52</f>
        <v>0</v>
      </c>
    </row>
    <row r="50" spans="1:7" ht="15" customHeight="1">
      <c r="A50" s="12" t="s">
        <v>41</v>
      </c>
      <c r="B50" s="29" t="str">
        <f>VLOOKUP(A50,'Рейтинг (Раздел 2)'!$A$7:$B$91,2,FALSE)</f>
        <v>48-85</v>
      </c>
      <c r="C50" s="29" t="str">
        <f t="shared" si="5"/>
        <v>2-7</v>
      </c>
      <c r="D50" s="55">
        <f t="shared" si="1"/>
        <v>0</v>
      </c>
      <c r="E50" s="21">
        <f t="shared" si="2"/>
        <v>0</v>
      </c>
      <c r="F50" s="28">
        <f>'Раздел 2'!F53</f>
        <v>0</v>
      </c>
      <c r="G50" s="28">
        <f>'Раздел 2'!H53</f>
        <v>0</v>
      </c>
    </row>
    <row r="51" spans="1:7" ht="15" customHeight="1">
      <c r="A51" s="12" t="s">
        <v>42</v>
      </c>
      <c r="B51" s="29" t="str">
        <f>VLOOKUP(A51,'Рейтинг (Раздел 2)'!$A$7:$B$91,2,FALSE)</f>
        <v>48-85</v>
      </c>
      <c r="C51" s="29" t="str">
        <f t="shared" si="5"/>
        <v>2-7</v>
      </c>
      <c r="D51" s="55">
        <f t="shared" si="1"/>
        <v>0</v>
      </c>
      <c r="E51" s="21">
        <f t="shared" si="2"/>
        <v>0</v>
      </c>
      <c r="F51" s="28">
        <f>'Раздел 2'!F54</f>
        <v>0</v>
      </c>
      <c r="G51" s="28">
        <f>'Раздел 2'!H54</f>
        <v>0</v>
      </c>
    </row>
    <row r="52" spans="1:7" ht="15" customHeight="1">
      <c r="A52" s="12" t="s">
        <v>93</v>
      </c>
      <c r="B52" s="29" t="str">
        <f>VLOOKUP(A52,'Рейтинг (Раздел 2)'!$A$7:$B$91,2,FALSE)</f>
        <v>48-85</v>
      </c>
      <c r="C52" s="29" t="str">
        <f t="shared" si="5"/>
        <v>2-7</v>
      </c>
      <c r="D52" s="55">
        <f t="shared" si="1"/>
        <v>0</v>
      </c>
      <c r="E52" s="21">
        <f t="shared" si="2"/>
        <v>0</v>
      </c>
      <c r="F52" s="28">
        <f>'Раздел 2'!F55</f>
        <v>0</v>
      </c>
      <c r="G52" s="28">
        <f>'Раздел 2'!H55</f>
        <v>0</v>
      </c>
    </row>
    <row r="53" spans="1:7" ht="15" customHeight="1">
      <c r="A53" s="12" t="s">
        <v>43</v>
      </c>
      <c r="B53" s="29" t="str">
        <f>VLOOKUP(A53,'Рейтинг (Раздел 2)'!$A$7:$B$91,2,FALSE)</f>
        <v>48-85</v>
      </c>
      <c r="C53" s="29" t="str">
        <f t="shared" si="5"/>
        <v>2-7</v>
      </c>
      <c r="D53" s="55">
        <f t="shared" si="1"/>
        <v>0</v>
      </c>
      <c r="E53" s="21">
        <f t="shared" si="2"/>
        <v>0</v>
      </c>
      <c r="F53" s="28">
        <f>'Раздел 2'!F56</f>
        <v>0</v>
      </c>
      <c r="G53" s="28">
        <f>'Раздел 2'!H56</f>
        <v>0</v>
      </c>
    </row>
    <row r="54" spans="1:7" ht="15" customHeight="1">
      <c r="A54" s="12" t="s">
        <v>44</v>
      </c>
      <c r="B54" s="29" t="str">
        <f>VLOOKUP(A54,'Рейтинг (Раздел 2)'!$A$7:$B$91,2,FALSE)</f>
        <v>17-28</v>
      </c>
      <c r="C54" s="29" t="str">
        <f t="shared" si="5"/>
        <v>1</v>
      </c>
      <c r="D54" s="55">
        <f t="shared" si="1"/>
        <v>66.66666666666666</v>
      </c>
      <c r="E54" s="21">
        <f t="shared" si="2"/>
        <v>4</v>
      </c>
      <c r="F54" s="28">
        <f>'Раздел 2'!F57</f>
        <v>1</v>
      </c>
      <c r="G54" s="28">
        <f>'Раздел 2'!H57</f>
        <v>3</v>
      </c>
    </row>
    <row r="55" spans="1:7" ht="15" customHeight="1">
      <c r="A55" s="10" t="s">
        <v>45</v>
      </c>
      <c r="B55" s="54"/>
      <c r="C55" s="23"/>
      <c r="D55" s="56"/>
      <c r="E55" s="22"/>
      <c r="F55" s="22"/>
      <c r="G55" s="22"/>
    </row>
    <row r="56" spans="1:7" ht="15" customHeight="1">
      <c r="A56" s="12" t="s">
        <v>46</v>
      </c>
      <c r="B56" s="29" t="str">
        <f>VLOOKUP(A56,'Рейтинг (Раздел 2)'!$A$7:$B$91,2,FALSE)</f>
        <v>11-16</v>
      </c>
      <c r="C56" s="29" t="str">
        <f>RANK(D56,$D$56:$D$69)&amp;IF(COUNTIF($D$56:$D$69,D56)&gt;1,"-"&amp;RANK(D56,$D$56:$D$69)+COUNTIF($D$56:$D$69,D56)-1,"")</f>
        <v>5-6</v>
      </c>
      <c r="D56" s="55">
        <f t="shared" si="1"/>
        <v>83.33333333333334</v>
      </c>
      <c r="E56" s="21">
        <f t="shared" si="2"/>
        <v>5</v>
      </c>
      <c r="F56" s="28">
        <f>'Раздел 2'!F59</f>
        <v>3</v>
      </c>
      <c r="G56" s="28">
        <f>'Раздел 2'!H59</f>
        <v>2</v>
      </c>
    </row>
    <row r="57" spans="1:7" ht="15" customHeight="1">
      <c r="A57" s="12" t="s">
        <v>47</v>
      </c>
      <c r="B57" s="29" t="str">
        <f>VLOOKUP(A57,'Рейтинг (Раздел 2)'!$A$7:$B$91,2,FALSE)</f>
        <v>11-16</v>
      </c>
      <c r="C57" s="29" t="str">
        <f aca="true" t="shared" si="6" ref="C57:C69">RANK(D57,$D$56:$D$69)&amp;IF(COUNTIF($D$56:$D$69,D57)&gt;1,"-"&amp;RANK(D57,$D$56:$D$69)+COUNTIF($D$56:$D$69,D57)-1,"")</f>
        <v>5-6</v>
      </c>
      <c r="D57" s="55">
        <f t="shared" si="1"/>
        <v>83.33333333333334</v>
      </c>
      <c r="E57" s="21">
        <f t="shared" si="2"/>
        <v>5</v>
      </c>
      <c r="F57" s="28">
        <f>'Раздел 2'!F60</f>
        <v>2</v>
      </c>
      <c r="G57" s="28">
        <f>'Раздел 2'!H60</f>
        <v>3</v>
      </c>
    </row>
    <row r="58" spans="1:7" ht="15" customHeight="1">
      <c r="A58" s="12" t="s">
        <v>48</v>
      </c>
      <c r="B58" s="29" t="str">
        <f>VLOOKUP(A58,'Рейтинг (Раздел 2)'!$A$7:$B$91,2,FALSE)</f>
        <v>48-85</v>
      </c>
      <c r="C58" s="29" t="str">
        <f t="shared" si="6"/>
        <v>10-14</v>
      </c>
      <c r="D58" s="55">
        <f t="shared" si="1"/>
        <v>0</v>
      </c>
      <c r="E58" s="21">
        <f t="shared" si="2"/>
        <v>0</v>
      </c>
      <c r="F58" s="28">
        <f>'Раздел 2'!F61</f>
        <v>0</v>
      </c>
      <c r="G58" s="28">
        <f>'Раздел 2'!H61</f>
        <v>0</v>
      </c>
    </row>
    <row r="59" spans="1:7" ht="15" customHeight="1">
      <c r="A59" s="12" t="s">
        <v>49</v>
      </c>
      <c r="B59" s="29" t="str">
        <f>VLOOKUP(A59,'Рейтинг (Раздел 2)'!$A$7:$B$91,2,FALSE)</f>
        <v>48-85</v>
      </c>
      <c r="C59" s="29" t="str">
        <f t="shared" si="6"/>
        <v>10-14</v>
      </c>
      <c r="D59" s="55">
        <f t="shared" si="1"/>
        <v>0</v>
      </c>
      <c r="E59" s="21">
        <f t="shared" si="2"/>
        <v>0</v>
      </c>
      <c r="F59" s="28">
        <f>'Раздел 2'!F62</f>
        <v>0</v>
      </c>
      <c r="G59" s="28">
        <f>'Раздел 2'!H62</f>
        <v>0</v>
      </c>
    </row>
    <row r="60" spans="1:7" ht="15" customHeight="1">
      <c r="A60" s="12" t="s">
        <v>50</v>
      </c>
      <c r="B60" s="29" t="str">
        <f>VLOOKUP(A60,'Рейтинг (Раздел 2)'!$A$7:$B$91,2,FALSE)</f>
        <v>48-85</v>
      </c>
      <c r="C60" s="29" t="str">
        <f t="shared" si="6"/>
        <v>10-14</v>
      </c>
      <c r="D60" s="55">
        <f t="shared" si="1"/>
        <v>0</v>
      </c>
      <c r="E60" s="21">
        <f t="shared" si="2"/>
        <v>0</v>
      </c>
      <c r="F60" s="28">
        <f>'Раздел 2'!F63</f>
        <v>0</v>
      </c>
      <c r="G60" s="28">
        <f>'Раздел 2'!H63</f>
        <v>0</v>
      </c>
    </row>
    <row r="61" spans="1:7" ht="15" customHeight="1">
      <c r="A61" s="12" t="s">
        <v>51</v>
      </c>
      <c r="B61" s="29" t="str">
        <f>VLOOKUP(A61,'Рейтинг (Раздел 2)'!$A$7:$B$91,2,FALSE)</f>
        <v>1-10</v>
      </c>
      <c r="C61" s="29" t="str">
        <f t="shared" si="6"/>
        <v>1-4</v>
      </c>
      <c r="D61" s="55">
        <f t="shared" si="1"/>
        <v>100</v>
      </c>
      <c r="E61" s="21">
        <f t="shared" si="2"/>
        <v>6</v>
      </c>
      <c r="F61" s="28">
        <f>'Раздел 2'!F64</f>
        <v>3</v>
      </c>
      <c r="G61" s="28">
        <f>'Раздел 2'!H64</f>
        <v>3</v>
      </c>
    </row>
    <row r="62" spans="1:7" ht="15" customHeight="1">
      <c r="A62" s="12" t="s">
        <v>52</v>
      </c>
      <c r="B62" s="29" t="str">
        <f>VLOOKUP(A62,'Рейтинг (Раздел 2)'!$A$7:$B$91,2,FALSE)</f>
        <v>48-85</v>
      </c>
      <c r="C62" s="29" t="str">
        <f t="shared" si="6"/>
        <v>10-14</v>
      </c>
      <c r="D62" s="55">
        <f t="shared" si="1"/>
        <v>0</v>
      </c>
      <c r="E62" s="21">
        <f t="shared" si="2"/>
        <v>0</v>
      </c>
      <c r="F62" s="28">
        <f>'Раздел 2'!F65</f>
        <v>0</v>
      </c>
      <c r="G62" s="28">
        <f>'Раздел 2'!H65</f>
        <v>0</v>
      </c>
    </row>
    <row r="63" spans="1:7" ht="15" customHeight="1">
      <c r="A63" s="12" t="s">
        <v>53</v>
      </c>
      <c r="B63" s="29" t="str">
        <f>VLOOKUP(A63,'Рейтинг (Раздел 2)'!$A$7:$B$91,2,FALSE)</f>
        <v>17-28</v>
      </c>
      <c r="C63" s="29" t="str">
        <f t="shared" si="6"/>
        <v>7-8</v>
      </c>
      <c r="D63" s="55">
        <f t="shared" si="1"/>
        <v>66.66666666666666</v>
      </c>
      <c r="E63" s="21">
        <f t="shared" si="2"/>
        <v>4</v>
      </c>
      <c r="F63" s="28">
        <f>'Раздел 2'!F66</f>
        <v>2</v>
      </c>
      <c r="G63" s="28">
        <f>'Раздел 2'!H66</f>
        <v>2</v>
      </c>
    </row>
    <row r="64" spans="1:7" ht="15" customHeight="1">
      <c r="A64" s="12" t="s">
        <v>54</v>
      </c>
      <c r="B64" s="29" t="str">
        <f>VLOOKUP(A64,'Рейтинг (Раздел 2)'!$A$7:$B$91,2,FALSE)</f>
        <v>48-85</v>
      </c>
      <c r="C64" s="29" t="str">
        <f t="shared" si="6"/>
        <v>10-14</v>
      </c>
      <c r="D64" s="55">
        <f t="shared" si="1"/>
        <v>0</v>
      </c>
      <c r="E64" s="21">
        <f t="shared" si="2"/>
        <v>0</v>
      </c>
      <c r="F64" s="28">
        <f>'Раздел 2'!F67</f>
        <v>0</v>
      </c>
      <c r="G64" s="28">
        <f>'Раздел 2'!H67</f>
        <v>0</v>
      </c>
    </row>
    <row r="65" spans="1:7" ht="15" customHeight="1">
      <c r="A65" s="12" t="s">
        <v>55</v>
      </c>
      <c r="B65" s="29" t="str">
        <f>VLOOKUP(A65,'Рейтинг (Раздел 2)'!$A$7:$B$91,2,FALSE)</f>
        <v>1-10</v>
      </c>
      <c r="C65" s="29" t="str">
        <f t="shared" si="6"/>
        <v>1-4</v>
      </c>
      <c r="D65" s="55">
        <f t="shared" si="1"/>
        <v>100</v>
      </c>
      <c r="E65" s="21">
        <f t="shared" si="2"/>
        <v>6</v>
      </c>
      <c r="F65" s="28">
        <f>'Раздел 2'!F68</f>
        <v>3</v>
      </c>
      <c r="G65" s="28">
        <f>'Раздел 2'!H68</f>
        <v>3</v>
      </c>
    </row>
    <row r="66" spans="1:7" ht="15" customHeight="1">
      <c r="A66" s="12" t="s">
        <v>56</v>
      </c>
      <c r="B66" s="29" t="str">
        <f>VLOOKUP(A66,'Рейтинг (Раздел 2)'!$A$7:$B$91,2,FALSE)</f>
        <v>40-47</v>
      </c>
      <c r="C66" s="29" t="str">
        <f t="shared" si="6"/>
        <v>9</v>
      </c>
      <c r="D66" s="55">
        <f t="shared" si="1"/>
        <v>16.666666666666664</v>
      </c>
      <c r="E66" s="21">
        <f t="shared" si="2"/>
        <v>1</v>
      </c>
      <c r="F66" s="28">
        <f>'Раздел 2'!F69</f>
        <v>0</v>
      </c>
      <c r="G66" s="28">
        <f>'Раздел 2'!H69</f>
        <v>1</v>
      </c>
    </row>
    <row r="67" spans="1:7" ht="15" customHeight="1">
      <c r="A67" s="12" t="s">
        <v>57</v>
      </c>
      <c r="B67" s="29" t="str">
        <f>VLOOKUP(A67,'Рейтинг (Раздел 2)'!$A$7:$B$91,2,FALSE)</f>
        <v>17-28</v>
      </c>
      <c r="C67" s="29" t="str">
        <f t="shared" si="6"/>
        <v>7-8</v>
      </c>
      <c r="D67" s="55">
        <f t="shared" si="1"/>
        <v>66.66666666666666</v>
      </c>
      <c r="E67" s="21">
        <f t="shared" si="2"/>
        <v>4</v>
      </c>
      <c r="F67" s="28">
        <f>'Раздел 2'!F70</f>
        <v>2</v>
      </c>
      <c r="G67" s="28">
        <f>'Раздел 2'!H70</f>
        <v>2</v>
      </c>
    </row>
    <row r="68" spans="1:7" ht="15" customHeight="1">
      <c r="A68" s="12" t="s">
        <v>58</v>
      </c>
      <c r="B68" s="29" t="str">
        <f>VLOOKUP(A68,'Рейтинг (Раздел 2)'!$A$7:$B$91,2,FALSE)</f>
        <v>1-10</v>
      </c>
      <c r="C68" s="29" t="str">
        <f t="shared" si="6"/>
        <v>1-4</v>
      </c>
      <c r="D68" s="55">
        <f t="shared" si="1"/>
        <v>100</v>
      </c>
      <c r="E68" s="21">
        <f t="shared" si="2"/>
        <v>6</v>
      </c>
      <c r="F68" s="28">
        <f>'Раздел 2'!F71</f>
        <v>3</v>
      </c>
      <c r="G68" s="28">
        <f>'Раздел 2'!H71</f>
        <v>3</v>
      </c>
    </row>
    <row r="69" spans="1:7" ht="15" customHeight="1">
      <c r="A69" s="12" t="s">
        <v>59</v>
      </c>
      <c r="B69" s="29" t="str">
        <f>VLOOKUP(A69,'Рейтинг (Раздел 2)'!$A$7:$B$91,2,FALSE)</f>
        <v>1-10</v>
      </c>
      <c r="C69" s="29" t="str">
        <f t="shared" si="6"/>
        <v>1-4</v>
      </c>
      <c r="D69" s="55">
        <f t="shared" si="1"/>
        <v>100</v>
      </c>
      <c r="E69" s="21">
        <f t="shared" si="2"/>
        <v>6</v>
      </c>
      <c r="F69" s="28">
        <f>'Раздел 2'!F72</f>
        <v>3</v>
      </c>
      <c r="G69" s="28">
        <f>'Раздел 2'!H72</f>
        <v>3</v>
      </c>
    </row>
    <row r="70" spans="1:7" ht="15" customHeight="1">
      <c r="A70" s="10" t="s">
        <v>60</v>
      </c>
      <c r="B70" s="54"/>
      <c r="C70" s="23"/>
      <c r="D70" s="56"/>
      <c r="E70" s="22"/>
      <c r="F70" s="22"/>
      <c r="G70" s="22"/>
    </row>
    <row r="71" spans="1:7" ht="15" customHeight="1">
      <c r="A71" s="12" t="s">
        <v>61</v>
      </c>
      <c r="B71" s="29" t="str">
        <f>VLOOKUP(A71,'Рейтинг (Раздел 2)'!$A$7:$B$91,2,FALSE)</f>
        <v>48-85</v>
      </c>
      <c r="C71" s="29" t="str">
        <f aca="true" t="shared" si="7" ref="C71:C76">RANK(D71,$D$71:$D$76)&amp;IF(COUNTIF($D$71:$D$76,D71)&gt;1,"-"&amp;RANK(D71,$D$71:$D$76)+COUNTIF($D$71:$D$76,D71)-1,"")</f>
        <v>4-6</v>
      </c>
      <c r="D71" s="55">
        <f t="shared" si="1"/>
        <v>0</v>
      </c>
      <c r="E71" s="21">
        <f t="shared" si="2"/>
        <v>0</v>
      </c>
      <c r="F71" s="28">
        <f>'Раздел 2'!F74</f>
        <v>0</v>
      </c>
      <c r="G71" s="28">
        <f>'Раздел 2'!H74</f>
        <v>0</v>
      </c>
    </row>
    <row r="72" spans="1:7" ht="15" customHeight="1">
      <c r="A72" s="12" t="s">
        <v>62</v>
      </c>
      <c r="B72" s="29" t="str">
        <f>VLOOKUP(A72,'Рейтинг (Раздел 2)'!$A$7:$B$91,2,FALSE)</f>
        <v>48-85</v>
      </c>
      <c r="C72" s="29" t="str">
        <f t="shared" si="7"/>
        <v>4-6</v>
      </c>
      <c r="D72" s="55">
        <f t="shared" si="1"/>
        <v>0</v>
      </c>
      <c r="E72" s="21">
        <f t="shared" si="2"/>
        <v>0</v>
      </c>
      <c r="F72" s="28">
        <f>'Раздел 2'!F75</f>
        <v>0</v>
      </c>
      <c r="G72" s="28">
        <f>'Раздел 2'!H75</f>
        <v>0</v>
      </c>
    </row>
    <row r="73" spans="1:7" ht="15" customHeight="1">
      <c r="A73" s="12" t="s">
        <v>63</v>
      </c>
      <c r="B73" s="29" t="str">
        <f>VLOOKUP(A73,'Рейтинг (Раздел 2)'!$A$7:$B$91,2,FALSE)</f>
        <v>29-35</v>
      </c>
      <c r="C73" s="29" t="str">
        <f t="shared" si="7"/>
        <v>3</v>
      </c>
      <c r="D73" s="55">
        <f t="shared" si="1"/>
        <v>50</v>
      </c>
      <c r="E73" s="21">
        <f t="shared" si="2"/>
        <v>3</v>
      </c>
      <c r="F73" s="28">
        <f>'Раздел 2'!F76</f>
        <v>0</v>
      </c>
      <c r="G73" s="28">
        <f>'Раздел 2'!H76</f>
        <v>3</v>
      </c>
    </row>
    <row r="74" spans="1:7" ht="15" customHeight="1">
      <c r="A74" s="12" t="s">
        <v>64</v>
      </c>
      <c r="B74" s="29" t="str">
        <f>VLOOKUP(A74,'Рейтинг (Раздел 2)'!$A$7:$B$91,2,FALSE)</f>
        <v>48-85</v>
      </c>
      <c r="C74" s="29" t="str">
        <f t="shared" si="7"/>
        <v>4-6</v>
      </c>
      <c r="D74" s="55">
        <f t="shared" si="1"/>
        <v>0</v>
      </c>
      <c r="E74" s="21">
        <f t="shared" si="2"/>
        <v>0</v>
      </c>
      <c r="F74" s="28">
        <f>'Раздел 2'!F77</f>
        <v>0</v>
      </c>
      <c r="G74" s="28">
        <f>'Раздел 2'!H77</f>
        <v>0</v>
      </c>
    </row>
    <row r="75" spans="1:7" ht="15" customHeight="1">
      <c r="A75" s="12" t="s">
        <v>65</v>
      </c>
      <c r="B75" s="29" t="str">
        <f>VLOOKUP(A75,'Рейтинг (Раздел 2)'!$A$7:$B$91,2,FALSE)</f>
        <v>1-10</v>
      </c>
      <c r="C75" s="29" t="str">
        <f t="shared" si="7"/>
        <v>1</v>
      </c>
      <c r="D75" s="55">
        <f aca="true" t="shared" si="8" ref="D75:D99">E75/$E$6*100</f>
        <v>100</v>
      </c>
      <c r="E75" s="21">
        <f>F75+G75</f>
        <v>6</v>
      </c>
      <c r="F75" s="28">
        <f>'Раздел 2'!F78</f>
        <v>3</v>
      </c>
      <c r="G75" s="28">
        <f>'Раздел 2'!H78</f>
        <v>3</v>
      </c>
    </row>
    <row r="76" spans="1:7" ht="15" customHeight="1">
      <c r="A76" s="12" t="s">
        <v>66</v>
      </c>
      <c r="B76" s="29" t="str">
        <f>VLOOKUP(A76,'Рейтинг (Раздел 2)'!$A$7:$B$91,2,FALSE)</f>
        <v>17-28</v>
      </c>
      <c r="C76" s="29" t="str">
        <f t="shared" si="7"/>
        <v>2</v>
      </c>
      <c r="D76" s="55">
        <f t="shared" si="8"/>
        <v>66.66666666666666</v>
      </c>
      <c r="E76" s="21">
        <f>F76+G76</f>
        <v>4</v>
      </c>
      <c r="F76" s="28">
        <f>'Раздел 2'!F79</f>
        <v>1</v>
      </c>
      <c r="G76" s="28">
        <f>'Раздел 2'!H79</f>
        <v>3</v>
      </c>
    </row>
    <row r="77" spans="1:7" ht="15" customHeight="1">
      <c r="A77" s="10" t="s">
        <v>67</v>
      </c>
      <c r="B77" s="54"/>
      <c r="C77" s="23"/>
      <c r="D77" s="56"/>
      <c r="E77" s="22"/>
      <c r="F77" s="22"/>
      <c r="G77" s="22"/>
    </row>
    <row r="78" spans="1:7" ht="15" customHeight="1">
      <c r="A78" s="12" t="s">
        <v>68</v>
      </c>
      <c r="B78" s="29" t="str">
        <f>VLOOKUP(A78,'Рейтинг (Раздел 2)'!$A$7:$B$91,2,FALSE)</f>
        <v>1-10</v>
      </c>
      <c r="C78" s="29" t="str">
        <f>RANK(D78,$D$78:$D$89)&amp;IF(COUNTIF($D$78:$D$89,D78)&gt;1,"-"&amp;RANK(D78,$D$78:$D$89)+COUNTIF($D$78:$D$89,D78)-1,"")</f>
        <v>1</v>
      </c>
      <c r="D78" s="55">
        <f t="shared" si="8"/>
        <v>100</v>
      </c>
      <c r="E78" s="21">
        <f aca="true" t="shared" si="9" ref="E78:E89">F78+G78</f>
        <v>6</v>
      </c>
      <c r="F78" s="28">
        <f>'Раздел 2'!F81</f>
        <v>3</v>
      </c>
      <c r="G78" s="28">
        <f>'Раздел 2'!H81</f>
        <v>3</v>
      </c>
    </row>
    <row r="79" spans="1:7" ht="15" customHeight="1">
      <c r="A79" s="12" t="s">
        <v>69</v>
      </c>
      <c r="B79" s="29" t="str">
        <f>VLOOKUP(A79,'Рейтинг (Раздел 2)'!$A$7:$B$91,2,FALSE)</f>
        <v>36-39</v>
      </c>
      <c r="C79" s="29" t="str">
        <f aca="true" t="shared" si="10" ref="C79:C89">RANK(D79,$D$78:$D$89)&amp;IF(COUNTIF($D$78:$D$89,D79)&gt;1,"-"&amp;RANK(D79,$D$78:$D$89)+COUNTIF($D$78:$D$89,D79)-1,"")</f>
        <v>7</v>
      </c>
      <c r="D79" s="55">
        <f t="shared" si="8"/>
        <v>33.33333333333333</v>
      </c>
      <c r="E79" s="21">
        <f t="shared" si="9"/>
        <v>2</v>
      </c>
      <c r="F79" s="28">
        <f>'Раздел 2'!F82</f>
        <v>1</v>
      </c>
      <c r="G79" s="28">
        <f>'Раздел 2'!H82</f>
        <v>1</v>
      </c>
    </row>
    <row r="80" spans="1:7" ht="15" customHeight="1">
      <c r="A80" s="12" t="s">
        <v>70</v>
      </c>
      <c r="B80" s="29" t="str">
        <f>VLOOKUP(A80,'Рейтинг (Раздел 2)'!$A$7:$B$91,2,FALSE)</f>
        <v>48-85</v>
      </c>
      <c r="C80" s="29" t="str">
        <f t="shared" si="10"/>
        <v>8-12</v>
      </c>
      <c r="D80" s="55">
        <f t="shared" si="8"/>
        <v>0</v>
      </c>
      <c r="E80" s="21">
        <f t="shared" si="9"/>
        <v>0</v>
      </c>
      <c r="F80" s="28">
        <f>'Раздел 2'!F83</f>
        <v>0</v>
      </c>
      <c r="G80" s="28">
        <f>'Раздел 2'!H83</f>
        <v>0</v>
      </c>
    </row>
    <row r="81" spans="1:7" ht="15" customHeight="1">
      <c r="A81" s="12" t="s">
        <v>71</v>
      </c>
      <c r="B81" s="29" t="str">
        <f>VLOOKUP(A81,'Рейтинг (Раздел 2)'!$A$7:$B$91,2,FALSE)</f>
        <v>48-85</v>
      </c>
      <c r="C81" s="29" t="str">
        <f t="shared" si="10"/>
        <v>8-12</v>
      </c>
      <c r="D81" s="55">
        <f t="shared" si="8"/>
        <v>0</v>
      </c>
      <c r="E81" s="21">
        <f t="shared" si="9"/>
        <v>0</v>
      </c>
      <c r="F81" s="28">
        <f>'Раздел 2'!F84</f>
        <v>0</v>
      </c>
      <c r="G81" s="28">
        <f>'Раздел 2'!H84</f>
        <v>0</v>
      </c>
    </row>
    <row r="82" spans="1:7" ht="15" customHeight="1">
      <c r="A82" s="12" t="s">
        <v>72</v>
      </c>
      <c r="B82" s="29" t="str">
        <f>VLOOKUP(A82,'Рейтинг (Раздел 2)'!$A$7:$B$91,2,FALSE)</f>
        <v>11-16</v>
      </c>
      <c r="C82" s="29" t="str">
        <f t="shared" si="10"/>
        <v>2</v>
      </c>
      <c r="D82" s="55">
        <f t="shared" si="8"/>
        <v>83.33333333333334</v>
      </c>
      <c r="E82" s="21">
        <f t="shared" si="9"/>
        <v>5</v>
      </c>
      <c r="F82" s="28">
        <f>'Раздел 2'!F85</f>
        <v>2</v>
      </c>
      <c r="G82" s="28">
        <f>'Раздел 2'!H85</f>
        <v>3</v>
      </c>
    </row>
    <row r="83" spans="1:7" ht="15" customHeight="1">
      <c r="A83" s="12" t="s">
        <v>73</v>
      </c>
      <c r="B83" s="29" t="str">
        <f>VLOOKUP(A83,'Рейтинг (Раздел 2)'!$A$7:$B$91,2,FALSE)</f>
        <v>48-85</v>
      </c>
      <c r="C83" s="29" t="str">
        <f t="shared" si="10"/>
        <v>8-12</v>
      </c>
      <c r="D83" s="55">
        <f t="shared" si="8"/>
        <v>0</v>
      </c>
      <c r="E83" s="21">
        <f t="shared" si="9"/>
        <v>0</v>
      </c>
      <c r="F83" s="28">
        <f>'Раздел 2'!F86</f>
        <v>0</v>
      </c>
      <c r="G83" s="28">
        <f>'Раздел 2'!H86</f>
        <v>0</v>
      </c>
    </row>
    <row r="84" spans="1:7" ht="15" customHeight="1">
      <c r="A84" s="12" t="s">
        <v>74</v>
      </c>
      <c r="B84" s="29" t="str">
        <f>VLOOKUP(A84,'Рейтинг (Раздел 2)'!$A$7:$B$91,2,FALSE)</f>
        <v>17-28</v>
      </c>
      <c r="C84" s="29" t="str">
        <f t="shared" si="10"/>
        <v>3-6</v>
      </c>
      <c r="D84" s="55">
        <f t="shared" si="8"/>
        <v>66.66666666666666</v>
      </c>
      <c r="E84" s="21">
        <f t="shared" si="9"/>
        <v>4</v>
      </c>
      <c r="F84" s="28">
        <f>'Раздел 2'!F87</f>
        <v>2</v>
      </c>
      <c r="G84" s="28">
        <f>'Раздел 2'!H87</f>
        <v>2</v>
      </c>
    </row>
    <row r="85" spans="1:7" ht="15" customHeight="1">
      <c r="A85" s="12" t="s">
        <v>75</v>
      </c>
      <c r="B85" s="29" t="str">
        <f>VLOOKUP(A85,'Рейтинг (Раздел 2)'!$A$7:$B$91,2,FALSE)</f>
        <v>17-28</v>
      </c>
      <c r="C85" s="29" t="str">
        <f t="shared" si="10"/>
        <v>3-6</v>
      </c>
      <c r="D85" s="55">
        <f t="shared" si="8"/>
        <v>66.66666666666666</v>
      </c>
      <c r="E85" s="21">
        <f t="shared" si="9"/>
        <v>4</v>
      </c>
      <c r="F85" s="28">
        <f>'Раздел 2'!F88</f>
        <v>1</v>
      </c>
      <c r="G85" s="28">
        <f>'Раздел 2'!H88</f>
        <v>3</v>
      </c>
    </row>
    <row r="86" spans="1:7" ht="15" customHeight="1">
      <c r="A86" s="12" t="s">
        <v>76</v>
      </c>
      <c r="B86" s="29" t="str">
        <f>VLOOKUP(A86,'Рейтинг (Раздел 2)'!$A$7:$B$91,2,FALSE)</f>
        <v>48-85</v>
      </c>
      <c r="C86" s="29" t="str">
        <f t="shared" si="10"/>
        <v>8-12</v>
      </c>
      <c r="D86" s="55">
        <f t="shared" si="8"/>
        <v>0</v>
      </c>
      <c r="E86" s="21">
        <f t="shared" si="9"/>
        <v>0</v>
      </c>
      <c r="F86" s="28">
        <f>'Раздел 2'!F89</f>
        <v>0</v>
      </c>
      <c r="G86" s="28">
        <f>'Раздел 2'!H89</f>
        <v>0</v>
      </c>
    </row>
    <row r="87" spans="1:7" ht="15" customHeight="1">
      <c r="A87" s="12" t="s">
        <v>77</v>
      </c>
      <c r="B87" s="29" t="str">
        <f>VLOOKUP(A87,'Рейтинг (Раздел 2)'!$A$7:$B$91,2,FALSE)</f>
        <v>48-85</v>
      </c>
      <c r="C87" s="29" t="str">
        <f t="shared" si="10"/>
        <v>8-12</v>
      </c>
      <c r="D87" s="55">
        <f t="shared" si="8"/>
        <v>0</v>
      </c>
      <c r="E87" s="21">
        <f t="shared" si="9"/>
        <v>0</v>
      </c>
      <c r="F87" s="28">
        <f>'Раздел 2'!F90</f>
        <v>0</v>
      </c>
      <c r="G87" s="28">
        <f>'Раздел 2'!H90</f>
        <v>0</v>
      </c>
    </row>
    <row r="88" spans="1:7" ht="15" customHeight="1">
      <c r="A88" s="12" t="s">
        <v>78</v>
      </c>
      <c r="B88" s="29" t="str">
        <f>VLOOKUP(A88,'Рейтинг (Раздел 2)'!$A$7:$B$91,2,FALSE)</f>
        <v>17-28</v>
      </c>
      <c r="C88" s="29" t="str">
        <f t="shared" si="10"/>
        <v>3-6</v>
      </c>
      <c r="D88" s="55">
        <f t="shared" si="8"/>
        <v>66.66666666666666</v>
      </c>
      <c r="E88" s="21">
        <f t="shared" si="9"/>
        <v>4</v>
      </c>
      <c r="F88" s="28">
        <f>'Раздел 2'!F91</f>
        <v>2</v>
      </c>
      <c r="G88" s="28">
        <f>'Раздел 2'!H91</f>
        <v>2</v>
      </c>
    </row>
    <row r="89" spans="1:7" ht="15" customHeight="1">
      <c r="A89" s="12" t="s">
        <v>79</v>
      </c>
      <c r="B89" s="29" t="str">
        <f>VLOOKUP(A89,'Рейтинг (Раздел 2)'!$A$7:$B$91,2,FALSE)</f>
        <v>17-28</v>
      </c>
      <c r="C89" s="29" t="str">
        <f t="shared" si="10"/>
        <v>3-6</v>
      </c>
      <c r="D89" s="55">
        <f t="shared" si="8"/>
        <v>66.66666666666666</v>
      </c>
      <c r="E89" s="21">
        <f t="shared" si="9"/>
        <v>4</v>
      </c>
      <c r="F89" s="28">
        <f>'Раздел 2'!F92</f>
        <v>2</v>
      </c>
      <c r="G89" s="28">
        <f>'Раздел 2'!H92</f>
        <v>2</v>
      </c>
    </row>
    <row r="90" spans="1:7" ht="15" customHeight="1">
      <c r="A90" s="10" t="s">
        <v>80</v>
      </c>
      <c r="B90" s="54"/>
      <c r="C90" s="23"/>
      <c r="D90" s="56"/>
      <c r="E90" s="22"/>
      <c r="F90" s="22"/>
      <c r="G90" s="22"/>
    </row>
    <row r="91" spans="1:7" ht="15" customHeight="1">
      <c r="A91" s="12" t="s">
        <v>81</v>
      </c>
      <c r="B91" s="29" t="str">
        <f>VLOOKUP(A91,'Рейтинг (Раздел 2)'!$A$7:$B$91,2,FALSE)</f>
        <v>48-85</v>
      </c>
      <c r="C91" s="29" t="str">
        <f>RANK(D91,$D$91:$D$99)&amp;IF(COUNTIF($D$91:$D$99,D91)&gt;1,"-"&amp;RANK(D91,$D$91:$D$99)+COUNTIF($D$91:$D$99,D91)-1,"")</f>
        <v>7-9</v>
      </c>
      <c r="D91" s="55">
        <f t="shared" si="8"/>
        <v>0</v>
      </c>
      <c r="E91" s="21">
        <f aca="true" t="shared" si="11" ref="E91:E99">F91+G91</f>
        <v>0</v>
      </c>
      <c r="F91" s="28">
        <f>'Раздел 2'!F94</f>
        <v>0</v>
      </c>
      <c r="G91" s="28">
        <f>'Раздел 2'!H94</f>
        <v>0</v>
      </c>
    </row>
    <row r="92" spans="1:7" ht="15" customHeight="1">
      <c r="A92" s="12" t="s">
        <v>82</v>
      </c>
      <c r="B92" s="29" t="str">
        <f>VLOOKUP(A92,'Рейтинг (Раздел 2)'!$A$7:$B$91,2,FALSE)</f>
        <v>17-28</v>
      </c>
      <c r="C92" s="29" t="str">
        <f aca="true" t="shared" si="12" ref="C92:C99">RANK(D92,$D$91:$D$99)&amp;IF(COUNTIF($D$91:$D$99,D92)&gt;1,"-"&amp;RANK(D92,$D$91:$D$99)+COUNTIF($D$91:$D$99,D92)-1,"")</f>
        <v>2-3</v>
      </c>
      <c r="D92" s="55">
        <f t="shared" si="8"/>
        <v>66.66666666666666</v>
      </c>
      <c r="E92" s="21">
        <f t="shared" si="11"/>
        <v>4</v>
      </c>
      <c r="F92" s="28">
        <f>'Раздел 2'!F95</f>
        <v>3</v>
      </c>
      <c r="G92" s="28">
        <f>'Раздел 2'!H95</f>
        <v>1</v>
      </c>
    </row>
    <row r="93" spans="1:7" ht="15" customHeight="1">
      <c r="A93" s="12" t="s">
        <v>83</v>
      </c>
      <c r="B93" s="29" t="str">
        <f>VLOOKUP(A93,'Рейтинг (Раздел 2)'!$A$7:$B$91,2,FALSE)</f>
        <v>40-47</v>
      </c>
      <c r="C93" s="29" t="str">
        <f t="shared" si="12"/>
        <v>4-6</v>
      </c>
      <c r="D93" s="55">
        <f t="shared" si="8"/>
        <v>16.666666666666664</v>
      </c>
      <c r="E93" s="21">
        <f t="shared" si="11"/>
        <v>1</v>
      </c>
      <c r="F93" s="28">
        <f>'Раздел 2'!F96</f>
        <v>0</v>
      </c>
      <c r="G93" s="28">
        <f>'Раздел 2'!H96</f>
        <v>1</v>
      </c>
    </row>
    <row r="94" spans="1:7" ht="15" customHeight="1">
      <c r="A94" s="12" t="s">
        <v>84</v>
      </c>
      <c r="B94" s="29" t="str">
        <f>VLOOKUP(A94,'Рейтинг (Раздел 2)'!$A$7:$B$91,2,FALSE)</f>
        <v>40-47</v>
      </c>
      <c r="C94" s="29" t="str">
        <f t="shared" si="12"/>
        <v>4-6</v>
      </c>
      <c r="D94" s="55">
        <f t="shared" si="8"/>
        <v>16.666666666666664</v>
      </c>
      <c r="E94" s="21">
        <f t="shared" si="11"/>
        <v>1</v>
      </c>
      <c r="F94" s="28">
        <f>'Раздел 2'!F97</f>
        <v>0</v>
      </c>
      <c r="G94" s="28">
        <f>'Раздел 2'!H97</f>
        <v>1</v>
      </c>
    </row>
    <row r="95" spans="1:7" ht="15" customHeight="1">
      <c r="A95" s="12" t="s">
        <v>85</v>
      </c>
      <c r="B95" s="29" t="str">
        <f>VLOOKUP(A95,'Рейтинг (Раздел 2)'!$A$7:$B$91,2,FALSE)</f>
        <v>11-16</v>
      </c>
      <c r="C95" s="29" t="str">
        <f t="shared" si="12"/>
        <v>1</v>
      </c>
      <c r="D95" s="55">
        <f t="shared" si="8"/>
        <v>83.33333333333334</v>
      </c>
      <c r="E95" s="21">
        <f t="shared" si="11"/>
        <v>5</v>
      </c>
      <c r="F95" s="28">
        <f>'Раздел 2'!F98</f>
        <v>2</v>
      </c>
      <c r="G95" s="28">
        <f>'Раздел 2'!H98</f>
        <v>3</v>
      </c>
    </row>
    <row r="96" spans="1:7" ht="15" customHeight="1">
      <c r="A96" s="12" t="s">
        <v>86</v>
      </c>
      <c r="B96" s="29" t="str">
        <f>VLOOKUP(A96,'Рейтинг (Раздел 2)'!$A$7:$B$91,2,FALSE)</f>
        <v>17-28</v>
      </c>
      <c r="C96" s="29" t="str">
        <f t="shared" si="12"/>
        <v>2-3</v>
      </c>
      <c r="D96" s="55">
        <f t="shared" si="8"/>
        <v>66.66666666666666</v>
      </c>
      <c r="E96" s="21">
        <f t="shared" si="11"/>
        <v>4</v>
      </c>
      <c r="F96" s="28">
        <f>'Раздел 2'!F99</f>
        <v>2</v>
      </c>
      <c r="G96" s="28">
        <f>'Раздел 2'!H99</f>
        <v>2</v>
      </c>
    </row>
    <row r="97" spans="1:7" ht="15" customHeight="1">
      <c r="A97" s="12" t="s">
        <v>87</v>
      </c>
      <c r="B97" s="29" t="str">
        <f>VLOOKUP(A97,'Рейтинг (Раздел 2)'!$A$7:$B$91,2,FALSE)</f>
        <v>40-47</v>
      </c>
      <c r="C97" s="29" t="str">
        <f t="shared" si="12"/>
        <v>4-6</v>
      </c>
      <c r="D97" s="55">
        <f t="shared" si="8"/>
        <v>16.666666666666664</v>
      </c>
      <c r="E97" s="21">
        <f t="shared" si="11"/>
        <v>1</v>
      </c>
      <c r="F97" s="28">
        <f>'Раздел 2'!F100</f>
        <v>0</v>
      </c>
      <c r="G97" s="28">
        <f>'Раздел 2'!H100</f>
        <v>1</v>
      </c>
    </row>
    <row r="98" spans="1:7" ht="15" customHeight="1">
      <c r="A98" s="12" t="s">
        <v>88</v>
      </c>
      <c r="B98" s="29" t="str">
        <f>VLOOKUP(A98,'Рейтинг (Раздел 2)'!$A$7:$B$91,2,FALSE)</f>
        <v>48-85</v>
      </c>
      <c r="C98" s="29" t="str">
        <f t="shared" si="12"/>
        <v>7-9</v>
      </c>
      <c r="D98" s="55">
        <f t="shared" si="8"/>
        <v>0</v>
      </c>
      <c r="E98" s="21">
        <f t="shared" si="11"/>
        <v>0</v>
      </c>
      <c r="F98" s="28">
        <f>'Раздел 2'!F101</f>
        <v>0</v>
      </c>
      <c r="G98" s="28">
        <f>'Раздел 2'!H101</f>
        <v>0</v>
      </c>
    </row>
    <row r="99" spans="1:7" ht="15" customHeight="1">
      <c r="A99" s="12" t="s">
        <v>89</v>
      </c>
      <c r="B99" s="29" t="str">
        <f>VLOOKUP(A99,'Рейтинг (Раздел 2)'!$A$7:$B$91,2,FALSE)</f>
        <v>48-85</v>
      </c>
      <c r="C99" s="29" t="str">
        <f t="shared" si="12"/>
        <v>7-9</v>
      </c>
      <c r="D99" s="55">
        <f t="shared" si="8"/>
        <v>0</v>
      </c>
      <c r="E99" s="21">
        <f t="shared" si="11"/>
        <v>0</v>
      </c>
      <c r="F99" s="28">
        <f>'Раздел 2'!F102</f>
        <v>0</v>
      </c>
      <c r="G99" s="28">
        <f>'Раздел 2'!H102</f>
        <v>0</v>
      </c>
    </row>
  </sheetData>
  <sheetProtection/>
  <mergeCells count="3">
    <mergeCell ref="A1:G1"/>
    <mergeCell ref="B2:G2"/>
    <mergeCell ref="B3:G3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2" r:id="rId1"/>
  <headerFooter>
    <oddFooter>&amp;C&amp;A&amp;R&amp;N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SheetLayoutView="100" zoomScalePageLayoutView="0" workbookViewId="0" topLeftCell="A1">
      <selection activeCell="B21" sqref="B21"/>
    </sheetView>
  </sheetViews>
  <sheetFormatPr defaultColWidth="9.140625" defaultRowHeight="15"/>
  <cols>
    <col min="1" max="1" width="4.57421875" style="0" customWidth="1"/>
    <col min="2" max="2" width="113.8515625" style="0" customWidth="1"/>
    <col min="3" max="3" width="8.00390625" style="0" customWidth="1"/>
  </cols>
  <sheetData>
    <row r="1" spans="1:6" ht="18.75" customHeight="1">
      <c r="A1" s="67" t="s">
        <v>121</v>
      </c>
      <c r="B1" s="68"/>
      <c r="C1" s="68"/>
      <c r="D1" s="68"/>
      <c r="E1" s="68"/>
      <c r="F1" s="68"/>
    </row>
    <row r="2" spans="1:6" ht="15">
      <c r="A2" s="72" t="s">
        <v>97</v>
      </c>
      <c r="B2" s="72" t="s">
        <v>98</v>
      </c>
      <c r="C2" s="72" t="s">
        <v>99</v>
      </c>
      <c r="D2" s="72" t="s">
        <v>100</v>
      </c>
      <c r="E2" s="72"/>
      <c r="F2" s="72"/>
    </row>
    <row r="3" spans="1:6" ht="15">
      <c r="A3" s="72"/>
      <c r="B3" s="72"/>
      <c r="C3" s="72"/>
      <c r="D3" s="31" t="s">
        <v>122</v>
      </c>
      <c r="E3" s="31" t="s">
        <v>123</v>
      </c>
      <c r="F3" s="31" t="s">
        <v>124</v>
      </c>
    </row>
    <row r="4" spans="1:6" ht="19.5" customHeight="1">
      <c r="A4" s="69">
        <v>2</v>
      </c>
      <c r="B4" s="32" t="s">
        <v>101</v>
      </c>
      <c r="C4" s="69">
        <v>6</v>
      </c>
      <c r="D4" s="70"/>
      <c r="E4" s="70"/>
      <c r="F4" s="70"/>
    </row>
    <row r="5" spans="1:6" ht="122.25" customHeight="1">
      <c r="A5" s="69"/>
      <c r="B5" s="33" t="s">
        <v>120</v>
      </c>
      <c r="C5" s="69"/>
      <c r="D5" s="71"/>
      <c r="E5" s="71"/>
      <c r="F5" s="71"/>
    </row>
    <row r="6" spans="1:6" ht="36.75" customHeight="1">
      <c r="A6" s="34" t="s">
        <v>105</v>
      </c>
      <c r="B6" s="35" t="s">
        <v>111</v>
      </c>
      <c r="C6" s="36"/>
      <c r="D6" s="37"/>
      <c r="E6" s="37"/>
      <c r="F6" s="37"/>
    </row>
    <row r="7" spans="1:6" ht="15">
      <c r="A7" s="38"/>
      <c r="B7" s="39" t="s">
        <v>102</v>
      </c>
      <c r="C7" s="38">
        <v>3</v>
      </c>
      <c r="D7" s="40"/>
      <c r="E7" s="40"/>
      <c r="F7" s="40"/>
    </row>
    <row r="8" spans="1:6" ht="15">
      <c r="A8" s="38"/>
      <c r="B8" s="39" t="s">
        <v>103</v>
      </c>
      <c r="C8" s="38">
        <v>2</v>
      </c>
      <c r="D8" s="40"/>
      <c r="E8" s="40"/>
      <c r="F8" s="40"/>
    </row>
    <row r="9" spans="1:6" ht="15">
      <c r="A9" s="38"/>
      <c r="B9" s="39" t="s">
        <v>104</v>
      </c>
      <c r="C9" s="38">
        <v>1</v>
      </c>
      <c r="D9" s="40"/>
      <c r="E9" s="40"/>
      <c r="F9" s="40"/>
    </row>
    <row r="10" spans="1:6" ht="15">
      <c r="A10" s="38"/>
      <c r="B10" s="39" t="s">
        <v>108</v>
      </c>
      <c r="C10" s="38">
        <v>0</v>
      </c>
      <c r="D10" s="40"/>
      <c r="E10" s="40"/>
      <c r="F10" s="40"/>
    </row>
    <row r="11" spans="1:6" ht="41.25" customHeight="1">
      <c r="A11" s="34" t="s">
        <v>106</v>
      </c>
      <c r="B11" s="35" t="s">
        <v>112</v>
      </c>
      <c r="C11" s="36"/>
      <c r="D11" s="37"/>
      <c r="E11" s="37"/>
      <c r="F11" s="37"/>
    </row>
    <row r="12" spans="1:6" ht="15">
      <c r="A12" s="38"/>
      <c r="B12" s="39" t="s">
        <v>102</v>
      </c>
      <c r="C12" s="38">
        <v>3</v>
      </c>
      <c r="D12" s="40"/>
      <c r="E12" s="40"/>
      <c r="F12" s="40"/>
    </row>
    <row r="13" spans="1:6" ht="15">
      <c r="A13" s="38"/>
      <c r="B13" s="39" t="s">
        <v>103</v>
      </c>
      <c r="C13" s="38">
        <v>2</v>
      </c>
      <c r="D13" s="40"/>
      <c r="E13" s="40"/>
      <c r="F13" s="40"/>
    </row>
    <row r="14" spans="1:6" ht="15">
      <c r="A14" s="38"/>
      <c r="B14" s="39" t="s">
        <v>104</v>
      </c>
      <c r="C14" s="38">
        <v>1</v>
      </c>
      <c r="D14" s="40"/>
      <c r="E14" s="40"/>
      <c r="F14" s="40"/>
    </row>
    <row r="15" spans="1:6" ht="15">
      <c r="A15" s="38"/>
      <c r="B15" s="39" t="s">
        <v>108</v>
      </c>
      <c r="C15" s="38">
        <v>0</v>
      </c>
      <c r="D15" s="40"/>
      <c r="E15" s="40"/>
      <c r="F15" s="40"/>
    </row>
  </sheetData>
  <sheetProtection/>
  <mergeCells count="10">
    <mergeCell ref="A1:F1"/>
    <mergeCell ref="A4:A5"/>
    <mergeCell ref="C4:C5"/>
    <mergeCell ref="D4:D5"/>
    <mergeCell ref="E4:E5"/>
    <mergeCell ref="F4:F5"/>
    <mergeCell ref="A2:A3"/>
    <mergeCell ref="B2:B3"/>
    <mergeCell ref="C2:C3"/>
    <mergeCell ref="D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  <headerFoot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1"/>
  <sheetViews>
    <sheetView zoomScaleSheetLayoutView="100" zoomScalePageLayoutView="0" workbookViewId="0" topLeftCell="A1">
      <selection activeCell="A116" sqref="A116"/>
    </sheetView>
  </sheetViews>
  <sheetFormatPr defaultColWidth="9.140625" defaultRowHeight="15"/>
  <cols>
    <col min="1" max="1" width="38.8515625" style="5" customWidth="1"/>
    <col min="2" max="2" width="15.421875" style="5" customWidth="1"/>
    <col min="3" max="3" width="18.7109375" style="5" customWidth="1"/>
    <col min="4" max="4" width="20.7109375" style="5" customWidth="1"/>
    <col min="5" max="5" width="31.57421875" style="17" customWidth="1"/>
    <col min="6" max="6" width="10.7109375" style="17" customWidth="1"/>
    <col min="7" max="7" width="32.421875" style="5" customWidth="1"/>
    <col min="8" max="8" width="10.7109375" style="17" customWidth="1"/>
    <col min="9" max="16384" width="9.140625" style="5" customWidth="1"/>
  </cols>
  <sheetData>
    <row r="1" spans="1:8" s="1" customFormat="1" ht="15" customHeight="1">
      <c r="A1" s="73" t="s">
        <v>229</v>
      </c>
      <c r="B1" s="74"/>
      <c r="C1" s="74"/>
      <c r="D1" s="74"/>
      <c r="E1" s="74"/>
      <c r="F1" s="74"/>
      <c r="G1" s="74"/>
      <c r="H1" s="74"/>
    </row>
    <row r="2" spans="1:8" ht="15" customHeight="1">
      <c r="A2" s="4" t="s">
        <v>94</v>
      </c>
      <c r="B2" s="2" t="s">
        <v>95</v>
      </c>
      <c r="C2" s="4"/>
      <c r="D2" s="4"/>
      <c r="E2" s="2"/>
      <c r="F2" s="3"/>
      <c r="G2" s="3"/>
      <c r="H2" s="44"/>
    </row>
    <row r="3" spans="1:8" ht="15" customHeight="1">
      <c r="A3" s="4" t="s">
        <v>96</v>
      </c>
      <c r="B3" s="2" t="s">
        <v>119</v>
      </c>
      <c r="C3" s="4"/>
      <c r="D3" s="4"/>
      <c r="E3" s="2"/>
      <c r="F3" s="41"/>
      <c r="G3" s="2"/>
      <c r="H3" s="44"/>
    </row>
    <row r="4" spans="1:15" ht="165.75" customHeight="1">
      <c r="A4" s="76" t="s">
        <v>90</v>
      </c>
      <c r="B4" s="76" t="s">
        <v>125</v>
      </c>
      <c r="C4" s="76" t="s">
        <v>126</v>
      </c>
      <c r="D4" s="76" t="s">
        <v>127</v>
      </c>
      <c r="E4" s="6" t="s">
        <v>233</v>
      </c>
      <c r="F4" s="19" t="s">
        <v>91</v>
      </c>
      <c r="G4" s="6" t="s">
        <v>234</v>
      </c>
      <c r="H4" s="19" t="s">
        <v>92</v>
      </c>
      <c r="I4" s="1"/>
      <c r="J4" s="1"/>
      <c r="K4" s="1"/>
      <c r="L4" s="1"/>
      <c r="M4" s="1"/>
      <c r="N4" s="1"/>
      <c r="O4" s="1"/>
    </row>
    <row r="5" spans="1:15" ht="15" customHeight="1">
      <c r="A5" s="77"/>
      <c r="B5" s="77"/>
      <c r="C5" s="77"/>
      <c r="D5" s="77"/>
      <c r="E5" s="6" t="str">
        <f>'Методика (Раздел 2)'!B7</f>
        <v>95% и более </v>
      </c>
      <c r="F5" s="75" t="s">
        <v>107</v>
      </c>
      <c r="G5" s="6" t="str">
        <f>'Методика (Раздел 2)'!B12</f>
        <v>95% и более </v>
      </c>
      <c r="H5" s="75" t="s">
        <v>107</v>
      </c>
      <c r="I5" s="1"/>
      <c r="J5" s="1"/>
      <c r="K5" s="1"/>
      <c r="L5" s="1"/>
      <c r="M5" s="1"/>
      <c r="N5" s="1"/>
      <c r="O5" s="1"/>
    </row>
    <row r="6" spans="1:15" ht="15" customHeight="1">
      <c r="A6" s="77"/>
      <c r="B6" s="77"/>
      <c r="C6" s="77"/>
      <c r="D6" s="77"/>
      <c r="E6" s="6" t="str">
        <f>'Методика (Раздел 2)'!B8</f>
        <v>90% и более </v>
      </c>
      <c r="F6" s="75"/>
      <c r="G6" s="6" t="str">
        <f>'Методика (Раздел 2)'!B13</f>
        <v>90% и более </v>
      </c>
      <c r="H6" s="75"/>
      <c r="I6" s="1"/>
      <c r="J6" s="1"/>
      <c r="K6" s="1"/>
      <c r="L6" s="1"/>
      <c r="M6" s="1"/>
      <c r="N6" s="1"/>
      <c r="O6" s="1"/>
    </row>
    <row r="7" spans="1:15" s="9" customFormat="1" ht="15" customHeight="1">
      <c r="A7" s="77"/>
      <c r="B7" s="77"/>
      <c r="C7" s="77"/>
      <c r="D7" s="77"/>
      <c r="E7" s="6" t="str">
        <f>'Методика (Раздел 2)'!B9</f>
        <v>80% и более </v>
      </c>
      <c r="F7" s="75"/>
      <c r="G7" s="6" t="str">
        <f>'Методика (Раздел 2)'!B14</f>
        <v>80% и более </v>
      </c>
      <c r="H7" s="75"/>
      <c r="I7" s="8"/>
      <c r="J7" s="8"/>
      <c r="K7" s="8"/>
      <c r="L7" s="8"/>
      <c r="M7" s="8"/>
      <c r="N7" s="8"/>
      <c r="O7" s="8"/>
    </row>
    <row r="8" spans="1:15" s="9" customFormat="1" ht="15" customHeight="1">
      <c r="A8" s="78"/>
      <c r="B8" s="78"/>
      <c r="C8" s="78"/>
      <c r="D8" s="78"/>
      <c r="E8" s="6" t="str">
        <f>'Методика (Раздел 2)'!B10</f>
        <v>менее 80 % </v>
      </c>
      <c r="F8" s="75"/>
      <c r="G8" s="6" t="str">
        <f>'Методика (Раздел 2)'!B15</f>
        <v>менее 80 % </v>
      </c>
      <c r="H8" s="75"/>
      <c r="I8" s="8"/>
      <c r="J8" s="8"/>
      <c r="K8" s="8"/>
      <c r="L8" s="8"/>
      <c r="M8" s="8"/>
      <c r="N8" s="8"/>
      <c r="O8" s="8"/>
    </row>
    <row r="9" spans="1:15" s="9" customFormat="1" ht="15" customHeight="1">
      <c r="A9" s="59" t="s">
        <v>232</v>
      </c>
      <c r="B9" s="57"/>
      <c r="C9" s="57"/>
      <c r="D9" s="57"/>
      <c r="E9" s="30"/>
      <c r="F9" s="20">
        <v>3</v>
      </c>
      <c r="G9" s="20"/>
      <c r="H9" s="20">
        <v>3</v>
      </c>
      <c r="I9" s="8"/>
      <c r="J9" s="8"/>
      <c r="K9" s="8"/>
      <c r="L9" s="8"/>
      <c r="M9" s="8"/>
      <c r="N9" s="8"/>
      <c r="O9" s="8"/>
    </row>
    <row r="10" spans="1:15" s="46" customFormat="1" ht="15" customHeight="1">
      <c r="A10" s="10" t="s">
        <v>0</v>
      </c>
      <c r="B10" s="10"/>
      <c r="C10" s="10"/>
      <c r="D10" s="10"/>
      <c r="E10" s="11"/>
      <c r="F10" s="11"/>
      <c r="G10" s="11"/>
      <c r="H10" s="11"/>
      <c r="I10" s="45"/>
      <c r="J10" s="45"/>
      <c r="K10" s="45"/>
      <c r="L10" s="45"/>
      <c r="M10" s="45"/>
      <c r="N10" s="45"/>
      <c r="O10" s="45"/>
    </row>
    <row r="11" spans="1:15" ht="15" customHeight="1">
      <c r="A11" s="12" t="s">
        <v>1</v>
      </c>
      <c r="B11" s="50">
        <v>191</v>
      </c>
      <c r="C11" s="50" t="s">
        <v>170</v>
      </c>
      <c r="D11" s="50">
        <v>92</v>
      </c>
      <c r="E11" s="13">
        <f aca="true" t="shared" si="0" ref="E11:E28">C11/B11*100</f>
        <v>65.96858638743456</v>
      </c>
      <c r="F11" s="42">
        <f>IF(E11&gt;=95,3,IF(E11&gt;=90,2,IF(E11&gt;=80,1,0)))</f>
        <v>0</v>
      </c>
      <c r="G11" s="14">
        <f aca="true" t="shared" si="1" ref="G11:G28">D11/B11*100</f>
        <v>48.167539267015705</v>
      </c>
      <c r="H11" s="42">
        <f>IF(G11&gt;=95,3,IF(G11&gt;=90,2,IF(G11&gt;=80,1,0)))</f>
        <v>0</v>
      </c>
      <c r="I11" s="1"/>
      <c r="J11" s="1"/>
      <c r="K11" s="1"/>
      <c r="L11" s="1"/>
      <c r="M11" s="1"/>
      <c r="N11" s="1"/>
      <c r="O11" s="1"/>
    </row>
    <row r="12" spans="1:15" ht="15" customHeight="1">
      <c r="A12" s="12" t="s">
        <v>2</v>
      </c>
      <c r="B12" s="50">
        <v>310</v>
      </c>
      <c r="C12" s="50" t="s">
        <v>171</v>
      </c>
      <c r="D12" s="50" t="s">
        <v>172</v>
      </c>
      <c r="E12" s="13">
        <f t="shared" si="0"/>
        <v>93.54838709677419</v>
      </c>
      <c r="F12" s="42">
        <f aca="true" t="shared" si="2" ref="F12:F77">IF(E12&gt;=95,3,IF(E12&gt;=90,2,IF(E12&gt;=80,1,0)))</f>
        <v>2</v>
      </c>
      <c r="G12" s="14">
        <f t="shared" si="1"/>
        <v>94.83870967741936</v>
      </c>
      <c r="H12" s="42">
        <f aca="true" t="shared" si="3" ref="H12:H77">IF(G12&gt;=95,3,IF(G12&gt;=90,2,IF(G12&gt;=80,1,0)))</f>
        <v>2</v>
      </c>
      <c r="I12" s="1"/>
      <c r="J12" s="1"/>
      <c r="K12" s="1"/>
      <c r="L12" s="1"/>
      <c r="M12" s="1"/>
      <c r="N12" s="1"/>
      <c r="O12" s="1"/>
    </row>
    <row r="13" spans="1:15" ht="15" customHeight="1">
      <c r="A13" s="12" t="s">
        <v>3</v>
      </c>
      <c r="B13" s="50">
        <v>220</v>
      </c>
      <c r="C13" s="50" t="s">
        <v>163</v>
      </c>
      <c r="D13" s="50" t="s">
        <v>173</v>
      </c>
      <c r="E13" s="13">
        <f t="shared" si="0"/>
        <v>79.0909090909091</v>
      </c>
      <c r="F13" s="42">
        <f t="shared" si="2"/>
        <v>0</v>
      </c>
      <c r="G13" s="14">
        <f t="shared" si="1"/>
        <v>86.81818181818181</v>
      </c>
      <c r="H13" s="42">
        <f t="shared" si="3"/>
        <v>1</v>
      </c>
      <c r="I13" s="1"/>
      <c r="J13" s="1"/>
      <c r="K13" s="1"/>
      <c r="L13" s="1"/>
      <c r="M13" s="1"/>
      <c r="N13" s="1"/>
      <c r="O13" s="1"/>
    </row>
    <row r="14" spans="1:15" ht="15" customHeight="1">
      <c r="A14" s="12" t="s">
        <v>4</v>
      </c>
      <c r="B14" s="50">
        <v>318</v>
      </c>
      <c r="C14" s="50" t="s">
        <v>174</v>
      </c>
      <c r="D14" s="50" t="s">
        <v>175</v>
      </c>
      <c r="E14" s="13">
        <f t="shared" si="0"/>
        <v>96.85534591194968</v>
      </c>
      <c r="F14" s="42">
        <f t="shared" si="2"/>
        <v>3</v>
      </c>
      <c r="G14" s="14">
        <f t="shared" si="1"/>
        <v>97.48427672955975</v>
      </c>
      <c r="H14" s="42">
        <f t="shared" si="3"/>
        <v>3</v>
      </c>
      <c r="I14" s="1"/>
      <c r="J14" s="1"/>
      <c r="K14" s="1"/>
      <c r="L14" s="1"/>
      <c r="M14" s="1"/>
      <c r="N14" s="1"/>
      <c r="O14" s="1"/>
    </row>
    <row r="15" spans="1:15" ht="15" customHeight="1">
      <c r="A15" s="12" t="s">
        <v>5</v>
      </c>
      <c r="B15" s="50">
        <v>177</v>
      </c>
      <c r="C15" s="50" t="s">
        <v>137</v>
      </c>
      <c r="D15" s="50" t="s">
        <v>176</v>
      </c>
      <c r="E15" s="13">
        <f t="shared" si="0"/>
        <v>85.31073446327684</v>
      </c>
      <c r="F15" s="42">
        <f t="shared" si="2"/>
        <v>1</v>
      </c>
      <c r="G15" s="14">
        <f t="shared" si="1"/>
        <v>88.70056497175142</v>
      </c>
      <c r="H15" s="42">
        <f t="shared" si="3"/>
        <v>1</v>
      </c>
      <c r="I15" s="1"/>
      <c r="J15" s="1"/>
      <c r="K15" s="1"/>
      <c r="L15" s="1"/>
      <c r="M15" s="1"/>
      <c r="N15" s="1"/>
      <c r="O15" s="1"/>
    </row>
    <row r="16" spans="1:15" ht="15" customHeight="1">
      <c r="A16" s="12" t="s">
        <v>6</v>
      </c>
      <c r="B16" s="50">
        <v>209</v>
      </c>
      <c r="C16" s="50" t="s">
        <v>141</v>
      </c>
      <c r="D16" s="50" t="s">
        <v>167</v>
      </c>
      <c r="E16" s="13">
        <f t="shared" si="0"/>
        <v>54.54545454545454</v>
      </c>
      <c r="F16" s="42">
        <f t="shared" si="2"/>
        <v>0</v>
      </c>
      <c r="G16" s="14">
        <f t="shared" si="1"/>
        <v>62.67942583732058</v>
      </c>
      <c r="H16" s="42">
        <f t="shared" si="3"/>
        <v>0</v>
      </c>
      <c r="I16" s="1"/>
      <c r="J16" s="1"/>
      <c r="K16" s="1"/>
      <c r="L16" s="1"/>
      <c r="M16" s="1"/>
      <c r="N16" s="1"/>
      <c r="O16" s="1"/>
    </row>
    <row r="17" spans="1:15" ht="15" customHeight="1">
      <c r="A17" s="12" t="s">
        <v>7</v>
      </c>
      <c r="B17" s="50">
        <v>201</v>
      </c>
      <c r="C17" s="50" t="s">
        <v>147</v>
      </c>
      <c r="D17" s="50" t="s">
        <v>177</v>
      </c>
      <c r="E17" s="13">
        <f t="shared" si="0"/>
        <v>89.05472636815921</v>
      </c>
      <c r="F17" s="42">
        <f t="shared" si="2"/>
        <v>1</v>
      </c>
      <c r="G17" s="14">
        <f t="shared" si="1"/>
        <v>91.04477611940298</v>
      </c>
      <c r="H17" s="42">
        <f t="shared" si="3"/>
        <v>2</v>
      </c>
      <c r="I17" s="1"/>
      <c r="J17" s="1"/>
      <c r="K17" s="1"/>
      <c r="L17" s="1"/>
      <c r="M17" s="1"/>
      <c r="N17" s="1"/>
      <c r="O17" s="1"/>
    </row>
    <row r="18" spans="1:15" ht="15" customHeight="1">
      <c r="A18" s="12" t="s">
        <v>8</v>
      </c>
      <c r="B18" s="50">
        <v>252</v>
      </c>
      <c r="C18" s="50" t="s">
        <v>154</v>
      </c>
      <c r="D18" s="50" t="s">
        <v>178</v>
      </c>
      <c r="E18" s="13">
        <f t="shared" si="0"/>
        <v>81.34920634920636</v>
      </c>
      <c r="F18" s="42">
        <f t="shared" si="2"/>
        <v>1</v>
      </c>
      <c r="G18" s="14">
        <f t="shared" si="1"/>
        <v>84.92063492063492</v>
      </c>
      <c r="H18" s="42">
        <f t="shared" si="3"/>
        <v>1</v>
      </c>
      <c r="I18" s="1"/>
      <c r="J18" s="1"/>
      <c r="K18" s="1"/>
      <c r="L18" s="1"/>
      <c r="M18" s="1"/>
      <c r="N18" s="1"/>
      <c r="O18" s="1"/>
    </row>
    <row r="19" spans="1:15" ht="15" customHeight="1">
      <c r="A19" s="12" t="s">
        <v>9</v>
      </c>
      <c r="B19" s="50">
        <v>224</v>
      </c>
      <c r="C19" s="50" t="s">
        <v>164</v>
      </c>
      <c r="D19" s="50" t="s">
        <v>179</v>
      </c>
      <c r="E19" s="13">
        <f t="shared" si="0"/>
        <v>57.58928571428571</v>
      </c>
      <c r="F19" s="42">
        <f t="shared" si="2"/>
        <v>0</v>
      </c>
      <c r="G19" s="14">
        <f t="shared" si="1"/>
        <v>71.42857142857143</v>
      </c>
      <c r="H19" s="42">
        <f t="shared" si="3"/>
        <v>0</v>
      </c>
      <c r="I19" s="1"/>
      <c r="J19" s="1"/>
      <c r="K19" s="1"/>
      <c r="L19" s="1"/>
      <c r="M19" s="1"/>
      <c r="N19" s="1"/>
      <c r="O19" s="1"/>
    </row>
    <row r="20" spans="1:15" ht="15" customHeight="1">
      <c r="A20" s="12" t="s">
        <v>10</v>
      </c>
      <c r="B20" s="50">
        <v>698</v>
      </c>
      <c r="C20" s="50" t="s">
        <v>180</v>
      </c>
      <c r="D20" s="50" t="s">
        <v>181</v>
      </c>
      <c r="E20" s="13">
        <f t="shared" si="0"/>
        <v>56.73352435530086</v>
      </c>
      <c r="F20" s="42">
        <f t="shared" si="2"/>
        <v>0</v>
      </c>
      <c r="G20" s="14">
        <f t="shared" si="1"/>
        <v>69.48424068767909</v>
      </c>
      <c r="H20" s="42">
        <f t="shared" si="3"/>
        <v>0</v>
      </c>
      <c r="I20" s="1"/>
      <c r="J20" s="1"/>
      <c r="K20" s="1"/>
      <c r="L20" s="1"/>
      <c r="M20" s="1"/>
      <c r="N20" s="1"/>
      <c r="O20" s="1"/>
    </row>
    <row r="21" spans="1:15" ht="15" customHeight="1">
      <c r="A21" s="12" t="s">
        <v>11</v>
      </c>
      <c r="B21" s="50">
        <v>237</v>
      </c>
      <c r="C21" s="50" t="s">
        <v>141</v>
      </c>
      <c r="D21" s="50" t="s">
        <v>182</v>
      </c>
      <c r="E21" s="13">
        <f t="shared" si="0"/>
        <v>48.10126582278481</v>
      </c>
      <c r="F21" s="42">
        <f t="shared" si="2"/>
        <v>0</v>
      </c>
      <c r="G21" s="14">
        <f t="shared" si="1"/>
        <v>51.0548523206751</v>
      </c>
      <c r="H21" s="42">
        <f>IF(G21&gt;=95,3,IF(G21&gt;=90,2,IF(G21&gt;=80,1,0)))</f>
        <v>0</v>
      </c>
      <c r="I21" s="1"/>
      <c r="J21" s="1"/>
      <c r="K21" s="1"/>
      <c r="L21" s="1"/>
      <c r="M21" s="1"/>
      <c r="N21" s="1"/>
      <c r="O21" s="1"/>
    </row>
    <row r="22" spans="1:15" ht="15" customHeight="1">
      <c r="A22" s="12" t="s">
        <v>12</v>
      </c>
      <c r="B22" s="50">
        <v>250</v>
      </c>
      <c r="C22" s="50" t="s">
        <v>155</v>
      </c>
      <c r="D22" s="50" t="s">
        <v>183</v>
      </c>
      <c r="E22" s="13">
        <f t="shared" si="0"/>
        <v>30.8</v>
      </c>
      <c r="F22" s="42">
        <f t="shared" si="2"/>
        <v>0</v>
      </c>
      <c r="G22" s="14">
        <f t="shared" si="1"/>
        <v>77.60000000000001</v>
      </c>
      <c r="H22" s="42">
        <f t="shared" si="3"/>
        <v>0</v>
      </c>
      <c r="I22" s="1"/>
      <c r="J22" s="1"/>
      <c r="K22" s="1"/>
      <c r="L22" s="1"/>
      <c r="M22" s="1"/>
      <c r="N22" s="1"/>
      <c r="O22" s="1"/>
    </row>
    <row r="23" spans="1:15" ht="15" customHeight="1">
      <c r="A23" s="12" t="s">
        <v>13</v>
      </c>
      <c r="B23" s="50">
        <v>226</v>
      </c>
      <c r="C23" s="50" t="s">
        <v>184</v>
      </c>
      <c r="D23" s="50" t="s">
        <v>185</v>
      </c>
      <c r="E23" s="13">
        <f t="shared" si="0"/>
        <v>69.02654867256636</v>
      </c>
      <c r="F23" s="42">
        <f t="shared" si="2"/>
        <v>0</v>
      </c>
      <c r="G23" s="14">
        <f t="shared" si="1"/>
        <v>62.83185840707964</v>
      </c>
      <c r="H23" s="42">
        <f t="shared" si="3"/>
        <v>0</v>
      </c>
      <c r="I23" s="1"/>
      <c r="J23" s="1"/>
      <c r="K23" s="1"/>
      <c r="L23" s="1"/>
      <c r="M23" s="1"/>
      <c r="N23" s="1"/>
      <c r="O23" s="1"/>
    </row>
    <row r="24" spans="1:15" ht="15" customHeight="1">
      <c r="A24" s="12" t="s">
        <v>14</v>
      </c>
      <c r="B24" s="50">
        <v>219</v>
      </c>
      <c r="C24" s="50" t="s">
        <v>160</v>
      </c>
      <c r="D24" s="50" t="s">
        <v>149</v>
      </c>
      <c r="E24" s="13">
        <f t="shared" si="0"/>
        <v>97.26027397260275</v>
      </c>
      <c r="F24" s="42">
        <f t="shared" si="2"/>
        <v>3</v>
      </c>
      <c r="G24" s="14">
        <f t="shared" si="1"/>
        <v>98.63013698630137</v>
      </c>
      <c r="H24" s="42">
        <f t="shared" si="3"/>
        <v>3</v>
      </c>
      <c r="I24" s="1"/>
      <c r="J24" s="1"/>
      <c r="K24" s="1"/>
      <c r="L24" s="1"/>
      <c r="M24" s="1"/>
      <c r="N24" s="1"/>
      <c r="O24" s="1"/>
    </row>
    <row r="25" spans="1:15" ht="15" customHeight="1">
      <c r="A25" s="12" t="s">
        <v>15</v>
      </c>
      <c r="B25" s="50">
        <v>310</v>
      </c>
      <c r="C25" s="50" t="s">
        <v>143</v>
      </c>
      <c r="D25" s="50" t="s">
        <v>144</v>
      </c>
      <c r="E25" s="13">
        <f t="shared" si="0"/>
        <v>75.16129032258064</v>
      </c>
      <c r="F25" s="42">
        <f t="shared" si="2"/>
        <v>0</v>
      </c>
      <c r="G25" s="14">
        <f t="shared" si="1"/>
        <v>76.77419354838709</v>
      </c>
      <c r="H25" s="42">
        <f t="shared" si="3"/>
        <v>0</v>
      </c>
      <c r="I25" s="1"/>
      <c r="J25" s="1"/>
      <c r="K25" s="1"/>
      <c r="L25" s="1"/>
      <c r="M25" s="1"/>
      <c r="N25" s="1"/>
      <c r="O25" s="1"/>
    </row>
    <row r="26" spans="1:15" ht="15" customHeight="1">
      <c r="A26" s="12" t="s">
        <v>16</v>
      </c>
      <c r="B26" s="50">
        <v>176</v>
      </c>
      <c r="C26" s="50" t="s">
        <v>186</v>
      </c>
      <c r="D26" s="50" t="s">
        <v>187</v>
      </c>
      <c r="E26" s="13">
        <f t="shared" si="0"/>
        <v>89.77272727272727</v>
      </c>
      <c r="F26" s="42">
        <f t="shared" si="2"/>
        <v>1</v>
      </c>
      <c r="G26" s="14">
        <f t="shared" si="1"/>
        <v>91.47727272727273</v>
      </c>
      <c r="H26" s="42">
        <f t="shared" si="3"/>
        <v>2</v>
      </c>
      <c r="I26" s="1"/>
      <c r="J26" s="1"/>
      <c r="K26" s="1"/>
      <c r="L26" s="1"/>
      <c r="M26" s="1"/>
      <c r="N26" s="1"/>
      <c r="O26" s="1"/>
    </row>
    <row r="27" spans="1:15" ht="15" customHeight="1">
      <c r="A27" s="12" t="s">
        <v>17</v>
      </c>
      <c r="B27" s="50">
        <v>214</v>
      </c>
      <c r="C27" s="50" t="s">
        <v>157</v>
      </c>
      <c r="D27" s="50" t="s">
        <v>146</v>
      </c>
      <c r="E27" s="13">
        <f t="shared" si="0"/>
        <v>4.672897196261682</v>
      </c>
      <c r="F27" s="42">
        <f t="shared" si="2"/>
        <v>0</v>
      </c>
      <c r="G27" s="14">
        <f t="shared" si="1"/>
        <v>40.18691588785047</v>
      </c>
      <c r="H27" s="42">
        <f t="shared" si="3"/>
        <v>0</v>
      </c>
      <c r="I27" s="1"/>
      <c r="J27" s="1"/>
      <c r="K27" s="1"/>
      <c r="L27" s="1"/>
      <c r="M27" s="1"/>
      <c r="N27" s="1"/>
      <c r="O27" s="1"/>
    </row>
    <row r="28" spans="1:15" ht="15" customHeight="1">
      <c r="A28" s="12" t="s">
        <v>18</v>
      </c>
      <c r="B28" s="50">
        <v>2075</v>
      </c>
      <c r="C28" s="50">
        <v>1145</v>
      </c>
      <c r="D28" s="50">
        <v>1308</v>
      </c>
      <c r="E28" s="13">
        <f t="shared" si="0"/>
        <v>55.18072289156627</v>
      </c>
      <c r="F28" s="42">
        <f t="shared" si="2"/>
        <v>0</v>
      </c>
      <c r="G28" s="14">
        <f t="shared" si="1"/>
        <v>63.036144578313255</v>
      </c>
      <c r="H28" s="42">
        <f t="shared" si="3"/>
        <v>0</v>
      </c>
      <c r="I28" s="1"/>
      <c r="J28" s="1"/>
      <c r="K28" s="1"/>
      <c r="L28" s="1"/>
      <c r="M28" s="1"/>
      <c r="N28" s="1"/>
      <c r="O28" s="1"/>
    </row>
    <row r="29" spans="1:15" s="46" customFormat="1" ht="15" customHeight="1">
      <c r="A29" s="10" t="s">
        <v>19</v>
      </c>
      <c r="B29" s="51"/>
      <c r="C29" s="51"/>
      <c r="D29" s="51"/>
      <c r="E29" s="48"/>
      <c r="F29" s="43"/>
      <c r="G29" s="49"/>
      <c r="H29" s="43"/>
      <c r="I29" s="45"/>
      <c r="J29" s="45"/>
      <c r="K29" s="45"/>
      <c r="L29" s="45"/>
      <c r="M29" s="45"/>
      <c r="N29" s="45"/>
      <c r="O29" s="45"/>
    </row>
    <row r="30" spans="1:15" ht="15" customHeight="1">
      <c r="A30" s="12" t="s">
        <v>20</v>
      </c>
      <c r="B30" s="50">
        <v>148</v>
      </c>
      <c r="C30" s="50">
        <v>127</v>
      </c>
      <c r="D30" s="50">
        <v>124</v>
      </c>
      <c r="E30" s="13">
        <f aca="true" t="shared" si="4" ref="E30:E40">C30/B30*100</f>
        <v>85.8108108108108</v>
      </c>
      <c r="F30" s="42">
        <f t="shared" si="2"/>
        <v>1</v>
      </c>
      <c r="G30" s="14">
        <f aca="true" t="shared" si="5" ref="G30:G40">D30/B30*100</f>
        <v>83.78378378378379</v>
      </c>
      <c r="H30" s="42">
        <f t="shared" si="3"/>
        <v>1</v>
      </c>
      <c r="I30" s="1"/>
      <c r="J30" s="1"/>
      <c r="K30" s="1"/>
      <c r="L30" s="1"/>
      <c r="M30" s="1"/>
      <c r="N30" s="1"/>
      <c r="O30" s="1"/>
    </row>
    <row r="31" spans="1:15" ht="15" customHeight="1">
      <c r="A31" s="12" t="s">
        <v>21</v>
      </c>
      <c r="B31" s="50">
        <v>317</v>
      </c>
      <c r="C31" s="50">
        <v>306</v>
      </c>
      <c r="D31" s="50">
        <v>311</v>
      </c>
      <c r="E31" s="13">
        <f t="shared" si="4"/>
        <v>96.52996845425868</v>
      </c>
      <c r="F31" s="42">
        <f t="shared" si="2"/>
        <v>3</v>
      </c>
      <c r="G31" s="14">
        <f t="shared" si="5"/>
        <v>98.10725552050474</v>
      </c>
      <c r="H31" s="42">
        <f t="shared" si="3"/>
        <v>3</v>
      </c>
      <c r="I31" s="1"/>
      <c r="J31" s="1"/>
      <c r="K31" s="1"/>
      <c r="L31" s="1"/>
      <c r="M31" s="1"/>
      <c r="N31" s="1"/>
      <c r="O31" s="1"/>
    </row>
    <row r="32" spans="1:15" ht="15" customHeight="1">
      <c r="A32" s="12" t="s">
        <v>22</v>
      </c>
      <c r="B32" s="50">
        <v>303</v>
      </c>
      <c r="C32" s="50" t="s">
        <v>188</v>
      </c>
      <c r="D32" s="50" t="s">
        <v>189</v>
      </c>
      <c r="E32" s="13">
        <f t="shared" si="4"/>
        <v>88.11881188118812</v>
      </c>
      <c r="F32" s="42">
        <f t="shared" si="2"/>
        <v>1</v>
      </c>
      <c r="G32" s="14">
        <f t="shared" si="5"/>
        <v>93.06930693069307</v>
      </c>
      <c r="H32" s="42">
        <f t="shared" si="3"/>
        <v>2</v>
      </c>
      <c r="I32" s="1"/>
      <c r="J32" s="1"/>
      <c r="K32" s="1"/>
      <c r="L32" s="1"/>
      <c r="M32" s="1"/>
      <c r="N32" s="1"/>
      <c r="O32" s="1"/>
    </row>
    <row r="33" spans="1:15" ht="15" customHeight="1">
      <c r="A33" s="12" t="s">
        <v>23</v>
      </c>
      <c r="B33" s="50">
        <v>279</v>
      </c>
      <c r="C33" s="50" t="s">
        <v>190</v>
      </c>
      <c r="D33" s="50" t="s">
        <v>191</v>
      </c>
      <c r="E33" s="13">
        <f t="shared" si="4"/>
        <v>86.73835125448028</v>
      </c>
      <c r="F33" s="42">
        <f t="shared" si="2"/>
        <v>1</v>
      </c>
      <c r="G33" s="14">
        <f t="shared" si="5"/>
        <v>94.6236559139785</v>
      </c>
      <c r="H33" s="42">
        <f t="shared" si="3"/>
        <v>2</v>
      </c>
      <c r="I33" s="1"/>
      <c r="J33" s="1"/>
      <c r="K33" s="1"/>
      <c r="L33" s="1"/>
      <c r="M33" s="1"/>
      <c r="N33" s="1"/>
      <c r="O33" s="1"/>
    </row>
    <row r="34" spans="1:15" ht="15" customHeight="1">
      <c r="A34" s="12" t="s">
        <v>24</v>
      </c>
      <c r="B34" s="50">
        <v>188</v>
      </c>
      <c r="C34" s="50" t="s">
        <v>140</v>
      </c>
      <c r="D34" s="50" t="s">
        <v>192</v>
      </c>
      <c r="E34" s="13">
        <f t="shared" si="4"/>
        <v>46.27659574468085</v>
      </c>
      <c r="F34" s="42">
        <f t="shared" si="2"/>
        <v>0</v>
      </c>
      <c r="G34" s="14">
        <f t="shared" si="5"/>
        <v>61.170212765957444</v>
      </c>
      <c r="H34" s="42">
        <f t="shared" si="3"/>
        <v>0</v>
      </c>
      <c r="I34" s="1"/>
      <c r="J34" s="1"/>
      <c r="K34" s="1"/>
      <c r="L34" s="1"/>
      <c r="M34" s="1"/>
      <c r="N34" s="1"/>
      <c r="O34" s="1"/>
    </row>
    <row r="35" spans="1:15" ht="15" customHeight="1">
      <c r="A35" s="12" t="s">
        <v>25</v>
      </c>
      <c r="B35" s="50">
        <v>114</v>
      </c>
      <c r="C35" s="50" t="s">
        <v>193</v>
      </c>
      <c r="D35" s="50" t="s">
        <v>150</v>
      </c>
      <c r="E35" s="13">
        <f t="shared" si="4"/>
        <v>62.28070175438597</v>
      </c>
      <c r="F35" s="42">
        <f t="shared" si="2"/>
        <v>0</v>
      </c>
      <c r="G35" s="14">
        <f t="shared" si="5"/>
        <v>68.42105263157895</v>
      </c>
      <c r="H35" s="42">
        <f t="shared" si="3"/>
        <v>0</v>
      </c>
      <c r="I35" s="1"/>
      <c r="J35" s="1"/>
      <c r="K35" s="1"/>
      <c r="L35" s="1"/>
      <c r="M35" s="1"/>
      <c r="N35" s="1"/>
      <c r="O35" s="1"/>
    </row>
    <row r="36" spans="1:15" ht="15" customHeight="1">
      <c r="A36" s="12" t="s">
        <v>26</v>
      </c>
      <c r="B36" s="50">
        <v>144</v>
      </c>
      <c r="C36" s="50" t="s">
        <v>164</v>
      </c>
      <c r="D36" s="50" t="s">
        <v>194</v>
      </c>
      <c r="E36" s="13">
        <f t="shared" si="4"/>
        <v>89.58333333333334</v>
      </c>
      <c r="F36" s="42">
        <f t="shared" si="2"/>
        <v>1</v>
      </c>
      <c r="G36" s="14">
        <f t="shared" si="5"/>
        <v>100</v>
      </c>
      <c r="H36" s="42">
        <f t="shared" si="3"/>
        <v>3</v>
      </c>
      <c r="I36" s="1"/>
      <c r="J36" s="1"/>
      <c r="K36" s="1"/>
      <c r="L36" s="1"/>
      <c r="M36" s="1"/>
      <c r="N36" s="1"/>
      <c r="O36" s="1"/>
    </row>
    <row r="37" spans="1:15" ht="15" customHeight="1">
      <c r="A37" s="12" t="s">
        <v>27</v>
      </c>
      <c r="B37" s="50">
        <v>204</v>
      </c>
      <c r="C37" s="50" t="s">
        <v>195</v>
      </c>
      <c r="D37" s="50" t="s">
        <v>196</v>
      </c>
      <c r="E37" s="13">
        <f t="shared" si="4"/>
        <v>92.15686274509804</v>
      </c>
      <c r="F37" s="42">
        <f t="shared" si="2"/>
        <v>2</v>
      </c>
      <c r="G37" s="14">
        <f t="shared" si="5"/>
        <v>97.05882352941177</v>
      </c>
      <c r="H37" s="42">
        <f t="shared" si="3"/>
        <v>3</v>
      </c>
      <c r="I37" s="1"/>
      <c r="J37" s="1"/>
      <c r="K37" s="1"/>
      <c r="L37" s="1"/>
      <c r="M37" s="1"/>
      <c r="N37" s="1"/>
      <c r="O37" s="1"/>
    </row>
    <row r="38" spans="1:15" ht="15" customHeight="1">
      <c r="A38" s="12" t="s">
        <v>28</v>
      </c>
      <c r="B38" s="50">
        <v>153</v>
      </c>
      <c r="C38" s="50" t="s">
        <v>138</v>
      </c>
      <c r="D38" s="50" t="s">
        <v>135</v>
      </c>
      <c r="E38" s="13">
        <f t="shared" si="4"/>
        <v>9.15032679738562</v>
      </c>
      <c r="F38" s="42">
        <f t="shared" si="2"/>
        <v>0</v>
      </c>
      <c r="G38" s="14">
        <f t="shared" si="5"/>
        <v>18.30065359477124</v>
      </c>
      <c r="H38" s="42">
        <f t="shared" si="3"/>
        <v>0</v>
      </c>
      <c r="I38" s="1"/>
      <c r="J38" s="1"/>
      <c r="K38" s="1"/>
      <c r="L38" s="1"/>
      <c r="M38" s="1"/>
      <c r="N38" s="1"/>
      <c r="O38" s="1"/>
    </row>
    <row r="39" spans="1:15" ht="15" customHeight="1">
      <c r="A39" s="12" t="s">
        <v>29</v>
      </c>
      <c r="B39" s="50">
        <v>2626</v>
      </c>
      <c r="C39" s="50">
        <v>2465</v>
      </c>
      <c r="D39" s="50">
        <v>2118</v>
      </c>
      <c r="E39" s="13">
        <f t="shared" si="4"/>
        <v>93.86900228484387</v>
      </c>
      <c r="F39" s="42">
        <f t="shared" si="2"/>
        <v>2</v>
      </c>
      <c r="G39" s="14">
        <f t="shared" si="5"/>
        <v>80.65498857578065</v>
      </c>
      <c r="H39" s="42">
        <f t="shared" si="3"/>
        <v>1</v>
      </c>
      <c r="I39" s="1"/>
      <c r="J39" s="1"/>
      <c r="K39" s="1"/>
      <c r="L39" s="1"/>
      <c r="M39" s="1"/>
      <c r="N39" s="1"/>
      <c r="O39" s="1"/>
    </row>
    <row r="40" spans="1:15" ht="15" customHeight="1">
      <c r="A40" s="12" t="s">
        <v>30</v>
      </c>
      <c r="B40" s="50">
        <v>81</v>
      </c>
      <c r="C40" s="50">
        <v>23</v>
      </c>
      <c r="D40" s="50">
        <v>31</v>
      </c>
      <c r="E40" s="13">
        <f t="shared" si="4"/>
        <v>28.39506172839506</v>
      </c>
      <c r="F40" s="42">
        <f t="shared" si="2"/>
        <v>0</v>
      </c>
      <c r="G40" s="14">
        <f t="shared" si="5"/>
        <v>38.2716049382716</v>
      </c>
      <c r="H40" s="42">
        <f t="shared" si="3"/>
        <v>0</v>
      </c>
      <c r="I40" s="1"/>
      <c r="J40" s="1"/>
      <c r="K40" s="1"/>
      <c r="L40" s="1"/>
      <c r="M40" s="1"/>
      <c r="N40" s="1"/>
      <c r="O40" s="1"/>
    </row>
    <row r="41" spans="1:15" s="46" customFormat="1" ht="15" customHeight="1">
      <c r="A41" s="10" t="s">
        <v>31</v>
      </c>
      <c r="B41" s="51"/>
      <c r="C41" s="51"/>
      <c r="D41" s="51"/>
      <c r="E41" s="48"/>
      <c r="F41" s="43"/>
      <c r="G41" s="49"/>
      <c r="H41" s="43"/>
      <c r="I41" s="45"/>
      <c r="J41" s="45"/>
      <c r="K41" s="45"/>
      <c r="L41" s="45"/>
      <c r="M41" s="45"/>
      <c r="N41" s="45"/>
      <c r="O41" s="45"/>
    </row>
    <row r="42" spans="1:15" ht="15" customHeight="1">
      <c r="A42" s="12" t="s">
        <v>32</v>
      </c>
      <c r="B42" s="50">
        <v>117</v>
      </c>
      <c r="C42" s="50">
        <v>98</v>
      </c>
      <c r="D42" s="50">
        <v>107</v>
      </c>
      <c r="E42" s="13">
        <f aca="true" t="shared" si="6" ref="E42:E48">C42/B42*100</f>
        <v>83.76068376068376</v>
      </c>
      <c r="F42" s="42">
        <f t="shared" si="2"/>
        <v>1</v>
      </c>
      <c r="G42" s="14">
        <f aca="true" t="shared" si="7" ref="G42:G48">D42/B42*100</f>
        <v>91.45299145299145</v>
      </c>
      <c r="H42" s="42">
        <f t="shared" si="3"/>
        <v>2</v>
      </c>
      <c r="I42" s="1"/>
      <c r="J42" s="1"/>
      <c r="K42" s="1"/>
      <c r="L42" s="1"/>
      <c r="M42" s="1"/>
      <c r="N42" s="1"/>
      <c r="O42" s="1"/>
    </row>
    <row r="43" spans="1:15" ht="15" customHeight="1">
      <c r="A43" s="12" t="s">
        <v>33</v>
      </c>
      <c r="B43" s="50">
        <v>110</v>
      </c>
      <c r="C43" s="50">
        <v>107</v>
      </c>
      <c r="D43" s="50">
        <v>99</v>
      </c>
      <c r="E43" s="13">
        <f t="shared" si="6"/>
        <v>97.27272727272728</v>
      </c>
      <c r="F43" s="42">
        <f t="shared" si="2"/>
        <v>3</v>
      </c>
      <c r="G43" s="14">
        <f t="shared" si="7"/>
        <v>90</v>
      </c>
      <c r="H43" s="42">
        <f t="shared" si="3"/>
        <v>2</v>
      </c>
      <c r="I43" s="1"/>
      <c r="J43" s="1"/>
      <c r="K43" s="1"/>
      <c r="L43" s="1"/>
      <c r="M43" s="1"/>
      <c r="N43" s="1"/>
      <c r="O43" s="1"/>
    </row>
    <row r="44" spans="1:15" ht="15" customHeight="1">
      <c r="A44" s="12" t="s">
        <v>109</v>
      </c>
      <c r="B44" s="50">
        <v>347</v>
      </c>
      <c r="C44" s="50">
        <v>88</v>
      </c>
      <c r="D44" s="50">
        <v>105</v>
      </c>
      <c r="E44" s="13">
        <f>C44/B44*100</f>
        <v>25.360230547550433</v>
      </c>
      <c r="F44" s="42">
        <f>IF(E44&gt;=95,3,IF(E44&gt;=90,2,IF(E44&gt;=80,1,0)))</f>
        <v>0</v>
      </c>
      <c r="G44" s="14">
        <f>D44/B44*100</f>
        <v>30.25936599423631</v>
      </c>
      <c r="H44" s="42">
        <f>IF(G44&gt;=95,3,IF(G44&gt;=90,2,IF(G44&gt;=80,1,0)))</f>
        <v>0</v>
      </c>
      <c r="I44" s="1"/>
      <c r="J44" s="1"/>
      <c r="K44" s="1"/>
      <c r="L44" s="1"/>
      <c r="M44" s="1"/>
      <c r="N44" s="1"/>
      <c r="O44" s="1"/>
    </row>
    <row r="45" spans="1:15" ht="15" customHeight="1">
      <c r="A45" s="12" t="s">
        <v>34</v>
      </c>
      <c r="B45" s="50">
        <v>511</v>
      </c>
      <c r="C45" s="50" t="s">
        <v>197</v>
      </c>
      <c r="D45" s="50" t="s">
        <v>198</v>
      </c>
      <c r="E45" s="13">
        <f t="shared" si="6"/>
        <v>97.4559686888454</v>
      </c>
      <c r="F45" s="42">
        <f t="shared" si="2"/>
        <v>3</v>
      </c>
      <c r="G45" s="14">
        <f t="shared" si="7"/>
        <v>98.23874755381604</v>
      </c>
      <c r="H45" s="42">
        <f t="shared" si="3"/>
        <v>3</v>
      </c>
      <c r="I45" s="1"/>
      <c r="J45" s="1"/>
      <c r="K45" s="1"/>
      <c r="L45" s="1"/>
      <c r="M45" s="1"/>
      <c r="N45" s="1"/>
      <c r="O45" s="1"/>
    </row>
    <row r="46" spans="1:15" ht="15" customHeight="1">
      <c r="A46" s="12" t="s">
        <v>35</v>
      </c>
      <c r="B46" s="50">
        <v>189</v>
      </c>
      <c r="C46" s="50" t="s">
        <v>133</v>
      </c>
      <c r="D46" s="50" t="s">
        <v>159</v>
      </c>
      <c r="E46" s="13">
        <f t="shared" si="6"/>
        <v>78.83597883597884</v>
      </c>
      <c r="F46" s="42">
        <f t="shared" si="2"/>
        <v>0</v>
      </c>
      <c r="G46" s="14">
        <f t="shared" si="7"/>
        <v>81.48148148148148</v>
      </c>
      <c r="H46" s="42">
        <f t="shared" si="3"/>
        <v>1</v>
      </c>
      <c r="I46" s="1"/>
      <c r="J46" s="1"/>
      <c r="K46" s="1"/>
      <c r="L46" s="1"/>
      <c r="M46" s="1"/>
      <c r="N46" s="1"/>
      <c r="O46" s="1"/>
    </row>
    <row r="47" spans="1:15" ht="15" customHeight="1">
      <c r="A47" s="12" t="s">
        <v>36</v>
      </c>
      <c r="B47" s="50">
        <v>331</v>
      </c>
      <c r="C47" s="50" t="s">
        <v>199</v>
      </c>
      <c r="D47" s="50" t="s">
        <v>172</v>
      </c>
      <c r="E47" s="13">
        <f t="shared" si="6"/>
        <v>74.32024169184291</v>
      </c>
      <c r="F47" s="42">
        <f t="shared" si="2"/>
        <v>0</v>
      </c>
      <c r="G47" s="14">
        <f t="shared" si="7"/>
        <v>88.82175226586104</v>
      </c>
      <c r="H47" s="42">
        <f t="shared" si="3"/>
        <v>1</v>
      </c>
      <c r="I47" s="1"/>
      <c r="J47" s="1"/>
      <c r="K47" s="1"/>
      <c r="L47" s="1"/>
      <c r="M47" s="1"/>
      <c r="N47" s="1"/>
      <c r="O47" s="1"/>
    </row>
    <row r="48" spans="1:15" ht="15" customHeight="1">
      <c r="A48" s="12" t="s">
        <v>37</v>
      </c>
      <c r="B48" s="50">
        <v>339</v>
      </c>
      <c r="C48" s="50" t="s">
        <v>134</v>
      </c>
      <c r="D48" s="50" t="s">
        <v>200</v>
      </c>
      <c r="E48" s="13">
        <f t="shared" si="6"/>
        <v>62.24188790560472</v>
      </c>
      <c r="F48" s="42">
        <f t="shared" si="2"/>
        <v>0</v>
      </c>
      <c r="G48" s="14">
        <f t="shared" si="7"/>
        <v>84.36578171091446</v>
      </c>
      <c r="H48" s="42">
        <f t="shared" si="3"/>
        <v>1</v>
      </c>
      <c r="I48" s="1"/>
      <c r="J48" s="1"/>
      <c r="K48" s="1"/>
      <c r="L48" s="1"/>
      <c r="M48" s="1"/>
      <c r="N48" s="1"/>
      <c r="O48" s="1"/>
    </row>
    <row r="49" spans="1:15" ht="15" customHeight="1">
      <c r="A49" s="12" t="s">
        <v>169</v>
      </c>
      <c r="B49" s="50">
        <v>215</v>
      </c>
      <c r="C49" s="50">
        <v>31</v>
      </c>
      <c r="D49" s="50">
        <v>83</v>
      </c>
      <c r="E49" s="13">
        <f>C49/B49*100</f>
        <v>14.418604651162791</v>
      </c>
      <c r="F49" s="42">
        <f>IF(E49&gt;=95,3,IF(E49&gt;=90,2,IF(E49&gt;=80,1,0)))</f>
        <v>0</v>
      </c>
      <c r="G49" s="14">
        <f>D49/B49*100</f>
        <v>38.604651162790695</v>
      </c>
      <c r="H49" s="42">
        <f>IF(G49&gt;=95,3,IF(G49&gt;=90,2,IF(G49&gt;=80,1,0)))</f>
        <v>0</v>
      </c>
      <c r="I49" s="1"/>
      <c r="J49" s="1"/>
      <c r="K49" s="1"/>
      <c r="L49" s="1"/>
      <c r="M49" s="1"/>
      <c r="N49" s="1"/>
      <c r="O49" s="1"/>
    </row>
    <row r="50" spans="1:15" s="46" customFormat="1" ht="15" customHeight="1">
      <c r="A50" s="10" t="s">
        <v>38</v>
      </c>
      <c r="B50" s="51"/>
      <c r="C50" s="51"/>
      <c r="D50" s="51"/>
      <c r="E50" s="48"/>
      <c r="F50" s="43"/>
      <c r="G50" s="49"/>
      <c r="H50" s="43"/>
      <c r="I50" s="45"/>
      <c r="J50" s="45"/>
      <c r="K50" s="45"/>
      <c r="L50" s="45"/>
      <c r="M50" s="45"/>
      <c r="N50" s="45"/>
      <c r="O50" s="45"/>
    </row>
    <row r="51" spans="1:15" ht="15" customHeight="1">
      <c r="A51" s="12" t="s">
        <v>39</v>
      </c>
      <c r="B51" s="50">
        <v>551</v>
      </c>
      <c r="C51" s="50">
        <v>277</v>
      </c>
      <c r="D51" s="50">
        <v>301</v>
      </c>
      <c r="E51" s="13">
        <f aca="true" t="shared" si="8" ref="E51:E57">C51/B51*100</f>
        <v>50.27223230490018</v>
      </c>
      <c r="F51" s="42">
        <f t="shared" si="2"/>
        <v>0</v>
      </c>
      <c r="G51" s="14">
        <f aca="true" t="shared" si="9" ref="G51:G57">D51/B51*100</f>
        <v>54.62794918330308</v>
      </c>
      <c r="H51" s="42">
        <f t="shared" si="3"/>
        <v>0</v>
      </c>
      <c r="I51" s="1"/>
      <c r="J51" s="1"/>
      <c r="K51" s="1"/>
      <c r="L51" s="1"/>
      <c r="M51" s="1"/>
      <c r="N51" s="1"/>
      <c r="O51" s="1"/>
    </row>
    <row r="52" spans="1:15" ht="15" customHeight="1">
      <c r="A52" s="12" t="s">
        <v>40</v>
      </c>
      <c r="B52" s="50">
        <v>126</v>
      </c>
      <c r="C52" s="50">
        <v>24</v>
      </c>
      <c r="D52" s="50">
        <v>31</v>
      </c>
      <c r="E52" s="13">
        <f t="shared" si="8"/>
        <v>19.047619047619047</v>
      </c>
      <c r="F52" s="42">
        <f t="shared" si="2"/>
        <v>0</v>
      </c>
      <c r="G52" s="14">
        <f t="shared" si="9"/>
        <v>24.6031746031746</v>
      </c>
      <c r="H52" s="42">
        <f t="shared" si="3"/>
        <v>0</v>
      </c>
      <c r="I52" s="1"/>
      <c r="J52" s="1"/>
      <c r="K52" s="1"/>
      <c r="L52" s="1"/>
      <c r="M52" s="1"/>
      <c r="N52" s="1"/>
      <c r="O52" s="1"/>
    </row>
    <row r="53" spans="1:15" ht="15" customHeight="1">
      <c r="A53" s="12" t="s">
        <v>41</v>
      </c>
      <c r="B53" s="50">
        <v>63</v>
      </c>
      <c r="C53" s="50" t="s">
        <v>139</v>
      </c>
      <c r="D53" s="50" t="s">
        <v>153</v>
      </c>
      <c r="E53" s="13">
        <f t="shared" si="8"/>
        <v>65.07936507936508</v>
      </c>
      <c r="F53" s="42">
        <f t="shared" si="2"/>
        <v>0</v>
      </c>
      <c r="G53" s="14">
        <f t="shared" si="9"/>
        <v>47.61904761904761</v>
      </c>
      <c r="H53" s="42">
        <f t="shared" si="3"/>
        <v>0</v>
      </c>
      <c r="I53" s="1"/>
      <c r="J53" s="1"/>
      <c r="K53" s="1"/>
      <c r="L53" s="1"/>
      <c r="M53" s="1"/>
      <c r="N53" s="1"/>
      <c r="O53" s="1"/>
    </row>
    <row r="54" spans="1:15" ht="15" customHeight="1">
      <c r="A54" s="12" t="s">
        <v>42</v>
      </c>
      <c r="B54" s="50">
        <v>97</v>
      </c>
      <c r="C54" s="50" t="s">
        <v>130</v>
      </c>
      <c r="D54" s="50" t="s">
        <v>128</v>
      </c>
      <c r="E54" s="13">
        <f t="shared" si="8"/>
        <v>61.855670103092784</v>
      </c>
      <c r="F54" s="42">
        <f t="shared" si="2"/>
        <v>0</v>
      </c>
      <c r="G54" s="14">
        <f t="shared" si="9"/>
        <v>78.35051546391753</v>
      </c>
      <c r="H54" s="42">
        <f t="shared" si="3"/>
        <v>0</v>
      </c>
      <c r="I54" s="1"/>
      <c r="J54" s="1"/>
      <c r="K54" s="1"/>
      <c r="L54" s="1"/>
      <c r="M54" s="1"/>
      <c r="N54" s="1"/>
      <c r="O54" s="1"/>
    </row>
    <row r="55" spans="1:15" ht="15" customHeight="1">
      <c r="A55" s="12" t="s">
        <v>93</v>
      </c>
      <c r="B55" s="50">
        <v>218</v>
      </c>
      <c r="C55" s="50">
        <v>98</v>
      </c>
      <c r="D55" s="50">
        <v>113</v>
      </c>
      <c r="E55" s="13">
        <f t="shared" si="8"/>
        <v>44.95412844036697</v>
      </c>
      <c r="F55" s="42">
        <f t="shared" si="2"/>
        <v>0</v>
      </c>
      <c r="G55" s="14">
        <f t="shared" si="9"/>
        <v>51.8348623853211</v>
      </c>
      <c r="H55" s="42">
        <f t="shared" si="3"/>
        <v>0</v>
      </c>
      <c r="I55" s="1"/>
      <c r="J55" s="1"/>
      <c r="K55" s="1"/>
      <c r="L55" s="1"/>
      <c r="M55" s="1"/>
      <c r="N55" s="1"/>
      <c r="O55" s="1"/>
    </row>
    <row r="56" spans="1:15" ht="15" customHeight="1">
      <c r="A56" s="12" t="s">
        <v>43</v>
      </c>
      <c r="B56" s="50">
        <v>291</v>
      </c>
      <c r="C56" s="50" t="s">
        <v>183</v>
      </c>
      <c r="D56" s="50" t="s">
        <v>145</v>
      </c>
      <c r="E56" s="13">
        <f t="shared" si="8"/>
        <v>66.66666666666666</v>
      </c>
      <c r="F56" s="42">
        <f t="shared" si="2"/>
        <v>0</v>
      </c>
      <c r="G56" s="14">
        <f t="shared" si="9"/>
        <v>59.450171821305844</v>
      </c>
      <c r="H56" s="42">
        <f t="shared" si="3"/>
        <v>0</v>
      </c>
      <c r="I56" s="1"/>
      <c r="J56" s="1"/>
      <c r="K56" s="1"/>
      <c r="L56" s="1"/>
      <c r="M56" s="1"/>
      <c r="N56" s="1"/>
      <c r="O56" s="1"/>
    </row>
    <row r="57" spans="1:15" ht="15" customHeight="1">
      <c r="A57" s="12" t="s">
        <v>44</v>
      </c>
      <c r="B57" s="50">
        <v>334</v>
      </c>
      <c r="C57" s="50" t="s">
        <v>201</v>
      </c>
      <c r="D57" s="50" t="s">
        <v>202</v>
      </c>
      <c r="E57" s="13">
        <f t="shared" si="8"/>
        <v>83.23353293413174</v>
      </c>
      <c r="F57" s="42">
        <f t="shared" si="2"/>
        <v>1</v>
      </c>
      <c r="G57" s="14">
        <f t="shared" si="9"/>
        <v>97.30538922155688</v>
      </c>
      <c r="H57" s="42">
        <f t="shared" si="3"/>
        <v>3</v>
      </c>
      <c r="I57" s="1"/>
      <c r="J57" s="1"/>
      <c r="K57" s="1"/>
      <c r="L57" s="1"/>
      <c r="M57" s="1"/>
      <c r="N57" s="1"/>
      <c r="O57" s="1"/>
    </row>
    <row r="58" spans="1:15" s="46" customFormat="1" ht="15" customHeight="1">
      <c r="A58" s="10" t="s">
        <v>45</v>
      </c>
      <c r="B58" s="51"/>
      <c r="C58" s="51"/>
      <c r="D58" s="51"/>
      <c r="E58" s="48"/>
      <c r="F58" s="43"/>
      <c r="G58" s="49"/>
      <c r="H58" s="43"/>
      <c r="I58" s="45"/>
      <c r="J58" s="45"/>
      <c r="K58" s="45"/>
      <c r="L58" s="45"/>
      <c r="M58" s="45"/>
      <c r="N58" s="45"/>
      <c r="O58" s="45"/>
    </row>
    <row r="59" spans="1:15" ht="15" customHeight="1">
      <c r="A59" s="12" t="s">
        <v>46</v>
      </c>
      <c r="B59" s="50">
        <v>565</v>
      </c>
      <c r="C59" s="50">
        <v>539</v>
      </c>
      <c r="D59" s="50">
        <v>526</v>
      </c>
      <c r="E59" s="13">
        <f aca="true" t="shared" si="10" ref="E59:E72">C59/B59*100</f>
        <v>95.39823008849557</v>
      </c>
      <c r="F59" s="42">
        <f t="shared" si="2"/>
        <v>3</v>
      </c>
      <c r="G59" s="14">
        <f aca="true" t="shared" si="11" ref="G59:G72">D59/B59*100</f>
        <v>93.09734513274336</v>
      </c>
      <c r="H59" s="42">
        <f t="shared" si="3"/>
        <v>2</v>
      </c>
      <c r="I59" s="1"/>
      <c r="J59" s="1"/>
      <c r="K59" s="1"/>
      <c r="L59" s="1"/>
      <c r="M59" s="1"/>
      <c r="N59" s="1"/>
      <c r="O59" s="1"/>
    </row>
    <row r="60" spans="1:15" ht="15" customHeight="1">
      <c r="A60" s="12" t="s">
        <v>47</v>
      </c>
      <c r="B60" s="50">
        <v>224</v>
      </c>
      <c r="C60" s="50">
        <v>205</v>
      </c>
      <c r="D60" s="50">
        <v>222</v>
      </c>
      <c r="E60" s="13">
        <f t="shared" si="10"/>
        <v>91.51785714285714</v>
      </c>
      <c r="F60" s="42">
        <f t="shared" si="2"/>
        <v>2</v>
      </c>
      <c r="G60" s="14">
        <f t="shared" si="11"/>
        <v>99.10714285714286</v>
      </c>
      <c r="H60" s="42">
        <f t="shared" si="3"/>
        <v>3</v>
      </c>
      <c r="I60" s="1"/>
      <c r="J60" s="1"/>
      <c r="K60" s="1"/>
      <c r="L60" s="1"/>
      <c r="M60" s="1"/>
      <c r="N60" s="1"/>
      <c r="O60" s="1"/>
    </row>
    <row r="61" spans="1:15" ht="15" customHeight="1">
      <c r="A61" s="12" t="s">
        <v>48</v>
      </c>
      <c r="B61" s="50">
        <v>207</v>
      </c>
      <c r="C61" s="50">
        <v>150</v>
      </c>
      <c r="D61" s="50">
        <v>130</v>
      </c>
      <c r="E61" s="13">
        <f t="shared" si="10"/>
        <v>72.46376811594203</v>
      </c>
      <c r="F61" s="42">
        <f t="shared" si="2"/>
        <v>0</v>
      </c>
      <c r="G61" s="14">
        <f t="shared" si="11"/>
        <v>62.80193236714976</v>
      </c>
      <c r="H61" s="42">
        <f t="shared" si="3"/>
        <v>0</v>
      </c>
      <c r="I61" s="1"/>
      <c r="J61" s="1"/>
      <c r="K61" s="1"/>
      <c r="L61" s="1"/>
      <c r="M61" s="1"/>
      <c r="N61" s="1"/>
      <c r="O61" s="1"/>
    </row>
    <row r="62" spans="1:15" ht="15" customHeight="1">
      <c r="A62" s="12" t="s">
        <v>49</v>
      </c>
      <c r="B62" s="50">
        <v>658</v>
      </c>
      <c r="C62" s="50">
        <v>272</v>
      </c>
      <c r="D62" s="50">
        <v>370</v>
      </c>
      <c r="E62" s="13">
        <f t="shared" si="10"/>
        <v>41.33738601823708</v>
      </c>
      <c r="F62" s="42">
        <f t="shared" si="2"/>
        <v>0</v>
      </c>
      <c r="G62" s="14">
        <f t="shared" si="11"/>
        <v>56.23100303951368</v>
      </c>
      <c r="H62" s="42">
        <f t="shared" si="3"/>
        <v>0</v>
      </c>
      <c r="I62" s="1"/>
      <c r="J62" s="1"/>
      <c r="K62" s="1"/>
      <c r="L62" s="1"/>
      <c r="M62" s="1"/>
      <c r="N62" s="1"/>
      <c r="O62" s="1"/>
    </row>
    <row r="63" spans="1:15" ht="15" customHeight="1">
      <c r="A63" s="12" t="s">
        <v>50</v>
      </c>
      <c r="B63" s="50">
        <v>347</v>
      </c>
      <c r="C63" s="50" t="s">
        <v>203</v>
      </c>
      <c r="D63" s="50" t="s">
        <v>204</v>
      </c>
      <c r="E63" s="13">
        <f t="shared" si="10"/>
        <v>73.77521613832853</v>
      </c>
      <c r="F63" s="42">
        <f t="shared" si="2"/>
        <v>0</v>
      </c>
      <c r="G63" s="14">
        <f t="shared" si="11"/>
        <v>68.01152737752162</v>
      </c>
      <c r="H63" s="42">
        <f t="shared" si="3"/>
        <v>0</v>
      </c>
      <c r="I63" s="1"/>
      <c r="J63" s="1"/>
      <c r="K63" s="1"/>
      <c r="L63" s="1"/>
      <c r="M63" s="1"/>
      <c r="N63" s="1"/>
      <c r="O63" s="1"/>
    </row>
    <row r="64" spans="1:15" ht="15" customHeight="1">
      <c r="A64" s="12" t="s">
        <v>51</v>
      </c>
      <c r="B64" s="50">
        <v>239</v>
      </c>
      <c r="C64" s="50" t="s">
        <v>205</v>
      </c>
      <c r="D64" s="50" t="s">
        <v>204</v>
      </c>
      <c r="E64" s="13">
        <f t="shared" si="10"/>
        <v>97.90794979079497</v>
      </c>
      <c r="F64" s="42">
        <f t="shared" si="2"/>
        <v>3</v>
      </c>
      <c r="G64" s="14">
        <f t="shared" si="11"/>
        <v>98.74476987447699</v>
      </c>
      <c r="H64" s="42">
        <f t="shared" si="3"/>
        <v>3</v>
      </c>
      <c r="I64" s="1"/>
      <c r="J64" s="1"/>
      <c r="K64" s="1"/>
      <c r="L64" s="1"/>
      <c r="M64" s="1"/>
      <c r="N64" s="1"/>
      <c r="O64" s="1"/>
    </row>
    <row r="65" spans="1:15" ht="15" customHeight="1">
      <c r="A65" s="12" t="s">
        <v>52</v>
      </c>
      <c r="B65" s="50">
        <v>334</v>
      </c>
      <c r="C65" s="50" t="s">
        <v>148</v>
      </c>
      <c r="D65" s="50" t="s">
        <v>166</v>
      </c>
      <c r="E65" s="13">
        <f t="shared" si="10"/>
        <v>55.38922155688623</v>
      </c>
      <c r="F65" s="42">
        <f t="shared" si="2"/>
        <v>0</v>
      </c>
      <c r="G65" s="14">
        <f t="shared" si="11"/>
        <v>49.101796407185624</v>
      </c>
      <c r="H65" s="42">
        <f t="shared" si="3"/>
        <v>0</v>
      </c>
      <c r="I65" s="1"/>
      <c r="J65" s="1"/>
      <c r="K65" s="1"/>
      <c r="L65" s="1"/>
      <c r="M65" s="1"/>
      <c r="N65" s="1"/>
      <c r="O65" s="1"/>
    </row>
    <row r="66" spans="1:15" ht="15" customHeight="1">
      <c r="A66" s="12" t="s">
        <v>53</v>
      </c>
      <c r="B66" s="50">
        <v>286</v>
      </c>
      <c r="C66" s="50" t="s">
        <v>158</v>
      </c>
      <c r="D66" s="50" t="s">
        <v>206</v>
      </c>
      <c r="E66" s="13">
        <f t="shared" si="10"/>
        <v>90.20979020979021</v>
      </c>
      <c r="F66" s="42">
        <f t="shared" si="2"/>
        <v>2</v>
      </c>
      <c r="G66" s="14">
        <f t="shared" si="11"/>
        <v>93.00699300699301</v>
      </c>
      <c r="H66" s="42">
        <f t="shared" si="3"/>
        <v>2</v>
      </c>
      <c r="I66" s="1"/>
      <c r="J66" s="1"/>
      <c r="K66" s="1"/>
      <c r="L66" s="1"/>
      <c r="M66" s="1"/>
      <c r="N66" s="1"/>
      <c r="O66" s="1"/>
    </row>
    <row r="67" spans="1:15" ht="15" customHeight="1">
      <c r="A67" s="12" t="s">
        <v>54</v>
      </c>
      <c r="B67" s="50">
        <v>504</v>
      </c>
      <c r="C67" s="50" t="s">
        <v>207</v>
      </c>
      <c r="D67" s="50" t="s">
        <v>208</v>
      </c>
      <c r="E67" s="13">
        <f t="shared" si="10"/>
        <v>63.29365079365079</v>
      </c>
      <c r="F67" s="42">
        <f t="shared" si="2"/>
        <v>0</v>
      </c>
      <c r="G67" s="14">
        <f t="shared" si="11"/>
        <v>72.81746031746032</v>
      </c>
      <c r="H67" s="42">
        <f t="shared" si="3"/>
        <v>0</v>
      </c>
      <c r="I67" s="1"/>
      <c r="J67" s="1"/>
      <c r="K67" s="1"/>
      <c r="L67" s="1"/>
      <c r="M67" s="1"/>
      <c r="N67" s="1"/>
      <c r="O67" s="1"/>
    </row>
    <row r="68" spans="1:15" ht="15" customHeight="1">
      <c r="A68" s="12" t="s">
        <v>55</v>
      </c>
      <c r="B68" s="50">
        <v>302</v>
      </c>
      <c r="C68" s="50" t="s">
        <v>209</v>
      </c>
      <c r="D68" s="50" t="s">
        <v>210</v>
      </c>
      <c r="E68" s="13">
        <f t="shared" si="10"/>
        <v>97.01986754966887</v>
      </c>
      <c r="F68" s="42">
        <f t="shared" si="2"/>
        <v>3</v>
      </c>
      <c r="G68" s="14">
        <f t="shared" si="11"/>
        <v>99.33774834437085</v>
      </c>
      <c r="H68" s="42">
        <f t="shared" si="3"/>
        <v>3</v>
      </c>
      <c r="I68" s="1"/>
      <c r="J68" s="1"/>
      <c r="K68" s="1"/>
      <c r="L68" s="1"/>
      <c r="M68" s="1"/>
      <c r="N68" s="1"/>
      <c r="O68" s="1"/>
    </row>
    <row r="69" spans="1:15" ht="15" customHeight="1">
      <c r="A69" s="12" t="s">
        <v>56</v>
      </c>
      <c r="B69" s="50">
        <v>177</v>
      </c>
      <c r="C69" s="50" t="s">
        <v>211</v>
      </c>
      <c r="D69" s="50" t="s">
        <v>136</v>
      </c>
      <c r="E69" s="13">
        <f t="shared" si="10"/>
        <v>70.05649717514125</v>
      </c>
      <c r="F69" s="42">
        <f t="shared" si="2"/>
        <v>0</v>
      </c>
      <c r="G69" s="14">
        <f t="shared" si="11"/>
        <v>83.61581920903954</v>
      </c>
      <c r="H69" s="42">
        <f t="shared" si="3"/>
        <v>1</v>
      </c>
      <c r="I69" s="1"/>
      <c r="J69" s="1"/>
      <c r="K69" s="1"/>
      <c r="L69" s="1"/>
      <c r="M69" s="1"/>
      <c r="N69" s="1"/>
      <c r="O69" s="1"/>
    </row>
    <row r="70" spans="1:15" ht="15" customHeight="1">
      <c r="A70" s="12" t="s">
        <v>57</v>
      </c>
      <c r="B70" s="50">
        <v>848</v>
      </c>
      <c r="C70" s="50" t="s">
        <v>212</v>
      </c>
      <c r="D70" s="50" t="s">
        <v>213</v>
      </c>
      <c r="E70" s="13">
        <f t="shared" si="10"/>
        <v>94.5754716981132</v>
      </c>
      <c r="F70" s="42">
        <f t="shared" si="2"/>
        <v>2</v>
      </c>
      <c r="G70" s="14">
        <f t="shared" si="11"/>
        <v>92.80660377358491</v>
      </c>
      <c r="H70" s="42">
        <f t="shared" si="3"/>
        <v>2</v>
      </c>
      <c r="I70" s="1"/>
      <c r="J70" s="1"/>
      <c r="K70" s="1"/>
      <c r="L70" s="1"/>
      <c r="M70" s="1"/>
      <c r="N70" s="1"/>
      <c r="O70" s="1"/>
    </row>
    <row r="71" spans="1:15" ht="15" customHeight="1">
      <c r="A71" s="12" t="s">
        <v>58</v>
      </c>
      <c r="B71" s="50">
        <v>465</v>
      </c>
      <c r="C71" s="50" t="s">
        <v>214</v>
      </c>
      <c r="D71" s="50" t="s">
        <v>215</v>
      </c>
      <c r="E71" s="13">
        <f t="shared" si="10"/>
        <v>97.41935483870968</v>
      </c>
      <c r="F71" s="42">
        <f t="shared" si="2"/>
        <v>3</v>
      </c>
      <c r="G71" s="14">
        <f t="shared" si="11"/>
        <v>98.27956989247312</v>
      </c>
      <c r="H71" s="42">
        <f t="shared" si="3"/>
        <v>3</v>
      </c>
      <c r="I71" s="1"/>
      <c r="J71" s="1"/>
      <c r="K71" s="1"/>
      <c r="L71" s="1"/>
      <c r="M71" s="1"/>
      <c r="N71" s="1"/>
      <c r="O71" s="1"/>
    </row>
    <row r="72" spans="1:15" ht="15" customHeight="1">
      <c r="A72" s="12" t="s">
        <v>59</v>
      </c>
      <c r="B72" s="50">
        <v>187</v>
      </c>
      <c r="C72" s="50" t="s">
        <v>177</v>
      </c>
      <c r="D72" s="50" t="s">
        <v>216</v>
      </c>
      <c r="E72" s="13">
        <f t="shared" si="10"/>
        <v>97.86096256684492</v>
      </c>
      <c r="F72" s="42">
        <f t="shared" si="2"/>
        <v>3</v>
      </c>
      <c r="G72" s="14">
        <f t="shared" si="11"/>
        <v>97.32620320855615</v>
      </c>
      <c r="H72" s="42">
        <f t="shared" si="3"/>
        <v>3</v>
      </c>
      <c r="I72" s="1"/>
      <c r="J72" s="1"/>
      <c r="K72" s="1"/>
      <c r="L72" s="1"/>
      <c r="M72" s="1"/>
      <c r="N72" s="1"/>
      <c r="O72" s="1"/>
    </row>
    <row r="73" spans="1:15" s="46" customFormat="1" ht="15" customHeight="1">
      <c r="A73" s="10" t="s">
        <v>60</v>
      </c>
      <c r="B73" s="51"/>
      <c r="C73" s="51"/>
      <c r="D73" s="51"/>
      <c r="E73" s="48"/>
      <c r="F73" s="43"/>
      <c r="G73" s="49"/>
      <c r="H73" s="43"/>
      <c r="I73" s="45"/>
      <c r="J73" s="45"/>
      <c r="K73" s="45"/>
      <c r="L73" s="45"/>
      <c r="M73" s="45"/>
      <c r="N73" s="45"/>
      <c r="O73" s="45"/>
    </row>
    <row r="74" spans="1:15" ht="15" customHeight="1">
      <c r="A74" s="12" t="s">
        <v>61</v>
      </c>
      <c r="B74" s="50">
        <v>183</v>
      </c>
      <c r="C74" s="50" t="s">
        <v>161</v>
      </c>
      <c r="D74" s="50" t="s">
        <v>164</v>
      </c>
      <c r="E74" s="13">
        <f aca="true" t="shared" si="12" ref="E74:E79">C74/B74*100</f>
        <v>55.19125683060109</v>
      </c>
      <c r="F74" s="42">
        <f t="shared" si="2"/>
        <v>0</v>
      </c>
      <c r="G74" s="14">
        <f aca="true" t="shared" si="13" ref="G74:G79">D74/B74*100</f>
        <v>70.49180327868852</v>
      </c>
      <c r="H74" s="42">
        <f t="shared" si="3"/>
        <v>0</v>
      </c>
      <c r="I74" s="1"/>
      <c r="J74" s="1"/>
      <c r="K74" s="1"/>
      <c r="L74" s="1"/>
      <c r="M74" s="1"/>
      <c r="N74" s="1"/>
      <c r="O74" s="1"/>
    </row>
    <row r="75" spans="1:15" ht="15" customHeight="1">
      <c r="A75" s="12" t="s">
        <v>62</v>
      </c>
      <c r="B75" s="50">
        <v>540</v>
      </c>
      <c r="C75" s="50" t="s">
        <v>191</v>
      </c>
      <c r="D75" s="50" t="s">
        <v>151</v>
      </c>
      <c r="E75" s="13">
        <f t="shared" si="12"/>
        <v>48.888888888888886</v>
      </c>
      <c r="F75" s="42">
        <f t="shared" si="2"/>
        <v>0</v>
      </c>
      <c r="G75" s="14">
        <f t="shared" si="13"/>
        <v>60</v>
      </c>
      <c r="H75" s="42">
        <f t="shared" si="3"/>
        <v>0</v>
      </c>
      <c r="I75" s="1"/>
      <c r="J75" s="1"/>
      <c r="K75" s="1"/>
      <c r="L75" s="1"/>
      <c r="M75" s="1"/>
      <c r="N75" s="1"/>
      <c r="O75" s="1"/>
    </row>
    <row r="76" spans="1:15" ht="15" customHeight="1">
      <c r="A76" s="12" t="s">
        <v>63</v>
      </c>
      <c r="B76" s="50">
        <v>170</v>
      </c>
      <c r="C76" s="50" t="s">
        <v>182</v>
      </c>
      <c r="D76" s="50" t="s">
        <v>217</v>
      </c>
      <c r="E76" s="13">
        <f t="shared" si="12"/>
        <v>71.17647058823529</v>
      </c>
      <c r="F76" s="42">
        <f t="shared" si="2"/>
        <v>0</v>
      </c>
      <c r="G76" s="14">
        <f t="shared" si="13"/>
        <v>95.88235294117648</v>
      </c>
      <c r="H76" s="42">
        <f t="shared" si="3"/>
        <v>3</v>
      </c>
      <c r="I76" s="1"/>
      <c r="J76" s="1"/>
      <c r="K76" s="1"/>
      <c r="L76" s="1"/>
      <c r="M76" s="1"/>
      <c r="N76" s="1"/>
      <c r="O76" s="1"/>
    </row>
    <row r="77" spans="1:15" ht="15" customHeight="1">
      <c r="A77" s="12" t="s">
        <v>64</v>
      </c>
      <c r="B77" s="50">
        <v>242</v>
      </c>
      <c r="C77" s="50" t="s">
        <v>146</v>
      </c>
      <c r="D77" s="50" t="s">
        <v>165</v>
      </c>
      <c r="E77" s="13">
        <f t="shared" si="12"/>
        <v>35.53719008264463</v>
      </c>
      <c r="F77" s="42">
        <f t="shared" si="2"/>
        <v>0</v>
      </c>
      <c r="G77" s="14">
        <f t="shared" si="13"/>
        <v>70.24793388429752</v>
      </c>
      <c r="H77" s="42">
        <f t="shared" si="3"/>
        <v>0</v>
      </c>
      <c r="I77" s="1"/>
      <c r="J77" s="1"/>
      <c r="K77" s="1"/>
      <c r="L77" s="1"/>
      <c r="M77" s="1"/>
      <c r="N77" s="1"/>
      <c r="O77" s="1"/>
    </row>
    <row r="78" spans="1:15" ht="15" customHeight="1">
      <c r="A78" s="12" t="s">
        <v>65</v>
      </c>
      <c r="B78" s="50">
        <v>208</v>
      </c>
      <c r="C78" s="50">
        <v>202</v>
      </c>
      <c r="D78" s="50">
        <v>207</v>
      </c>
      <c r="E78" s="13">
        <f t="shared" si="12"/>
        <v>97.11538461538461</v>
      </c>
      <c r="F78" s="42">
        <f>IF(E78&gt;=95,3,IF(E78&gt;=90,2,IF(E78&gt;=80,1,0)))</f>
        <v>3</v>
      </c>
      <c r="G78" s="14">
        <f t="shared" si="13"/>
        <v>99.51923076923077</v>
      </c>
      <c r="H78" s="42">
        <f>IF(G78&gt;=95,3,IF(G78&gt;=90,2,IF(G78&gt;=80,1,0)))</f>
        <v>3</v>
      </c>
      <c r="I78" s="1"/>
      <c r="J78" s="1"/>
      <c r="K78" s="1"/>
      <c r="L78" s="1"/>
      <c r="M78" s="1"/>
      <c r="N78" s="1"/>
      <c r="O78" s="1"/>
    </row>
    <row r="79" spans="1:15" ht="15" customHeight="1">
      <c r="A79" s="12" t="s">
        <v>66</v>
      </c>
      <c r="B79" s="50">
        <v>86</v>
      </c>
      <c r="C79" s="50">
        <v>72</v>
      </c>
      <c r="D79" s="50">
        <v>85</v>
      </c>
      <c r="E79" s="13">
        <f t="shared" si="12"/>
        <v>83.72093023255815</v>
      </c>
      <c r="F79" s="42">
        <f>IF(E79&gt;=95,3,IF(E79&gt;=90,2,IF(E79&gt;=80,1,0)))</f>
        <v>1</v>
      </c>
      <c r="G79" s="14">
        <f t="shared" si="13"/>
        <v>98.83720930232558</v>
      </c>
      <c r="H79" s="42">
        <f>IF(G79&gt;=95,3,IF(G79&gt;=90,2,IF(G79&gt;=80,1,0)))</f>
        <v>3</v>
      </c>
      <c r="I79" s="1"/>
      <c r="J79" s="1"/>
      <c r="K79" s="1"/>
      <c r="L79" s="1"/>
      <c r="M79" s="1"/>
      <c r="N79" s="1"/>
      <c r="O79" s="1"/>
    </row>
    <row r="80" spans="1:15" s="46" customFormat="1" ht="15" customHeight="1">
      <c r="A80" s="10" t="s">
        <v>67</v>
      </c>
      <c r="B80" s="51"/>
      <c r="C80" s="51"/>
      <c r="D80" s="51"/>
      <c r="E80" s="48"/>
      <c r="F80" s="43"/>
      <c r="G80" s="49"/>
      <c r="H80" s="43"/>
      <c r="I80" s="45"/>
      <c r="J80" s="45"/>
      <c r="K80" s="45"/>
      <c r="L80" s="45"/>
      <c r="M80" s="45"/>
      <c r="N80" s="45"/>
      <c r="O80" s="45"/>
    </row>
    <row r="81" spans="1:15" ht="15" customHeight="1">
      <c r="A81" s="12" t="s">
        <v>68</v>
      </c>
      <c r="B81" s="50">
        <v>117</v>
      </c>
      <c r="C81" s="50">
        <v>116</v>
      </c>
      <c r="D81" s="50">
        <v>116</v>
      </c>
      <c r="E81" s="13">
        <f aca="true" t="shared" si="14" ref="E81:E92">C81/B81*100</f>
        <v>99.14529914529915</v>
      </c>
      <c r="F81" s="42">
        <f aca="true" t="shared" si="15" ref="F81:F92">IF(E81&gt;=95,3,IF(E81&gt;=90,2,IF(E81&gt;=80,1,0)))</f>
        <v>3</v>
      </c>
      <c r="G81" s="14">
        <f aca="true" t="shared" si="16" ref="G81:G92">D81/B81*100</f>
        <v>99.14529914529915</v>
      </c>
      <c r="H81" s="42">
        <f aca="true" t="shared" si="17" ref="H81:H92">IF(G81&gt;=95,3,IF(G81&gt;=90,2,IF(G81&gt;=80,1,0)))</f>
        <v>3</v>
      </c>
      <c r="I81" s="1"/>
      <c r="J81" s="1"/>
      <c r="K81" s="1"/>
      <c r="L81" s="1"/>
      <c r="M81" s="1"/>
      <c r="N81" s="1"/>
      <c r="O81" s="1"/>
    </row>
    <row r="82" spans="1:15" ht="15" customHeight="1">
      <c r="A82" s="12" t="s">
        <v>69</v>
      </c>
      <c r="B82" s="50">
        <v>209</v>
      </c>
      <c r="C82" s="50">
        <v>175</v>
      </c>
      <c r="D82" s="50">
        <v>186</v>
      </c>
      <c r="E82" s="13">
        <f t="shared" si="14"/>
        <v>83.73205741626795</v>
      </c>
      <c r="F82" s="42">
        <f t="shared" si="15"/>
        <v>1</v>
      </c>
      <c r="G82" s="14">
        <f t="shared" si="16"/>
        <v>88.99521531100478</v>
      </c>
      <c r="H82" s="42">
        <f t="shared" si="17"/>
        <v>1</v>
      </c>
      <c r="I82" s="1"/>
      <c r="J82" s="1"/>
      <c r="K82" s="1"/>
      <c r="L82" s="1"/>
      <c r="M82" s="1"/>
      <c r="N82" s="1"/>
      <c r="O82" s="1"/>
    </row>
    <row r="83" spans="1:15" ht="15" customHeight="1">
      <c r="A83" s="12" t="s">
        <v>70</v>
      </c>
      <c r="B83" s="50">
        <v>183</v>
      </c>
      <c r="C83" s="50">
        <v>76</v>
      </c>
      <c r="D83" s="50">
        <v>79</v>
      </c>
      <c r="E83" s="13">
        <f t="shared" si="14"/>
        <v>41.53005464480874</v>
      </c>
      <c r="F83" s="42">
        <f t="shared" si="15"/>
        <v>0</v>
      </c>
      <c r="G83" s="14">
        <f t="shared" si="16"/>
        <v>43.169398907103826</v>
      </c>
      <c r="H83" s="42">
        <f t="shared" si="17"/>
        <v>0</v>
      </c>
      <c r="I83" s="1"/>
      <c r="J83" s="1"/>
      <c r="K83" s="1"/>
      <c r="L83" s="1"/>
      <c r="M83" s="1"/>
      <c r="N83" s="1"/>
      <c r="O83" s="1"/>
    </row>
    <row r="84" spans="1:15" ht="15" customHeight="1">
      <c r="A84" s="12" t="s">
        <v>71</v>
      </c>
      <c r="B84" s="50">
        <v>119</v>
      </c>
      <c r="C84" s="50">
        <v>61</v>
      </c>
      <c r="D84" s="50">
        <v>77</v>
      </c>
      <c r="E84" s="13">
        <f t="shared" si="14"/>
        <v>51.26050420168067</v>
      </c>
      <c r="F84" s="42">
        <f t="shared" si="15"/>
        <v>0</v>
      </c>
      <c r="G84" s="14">
        <f t="shared" si="16"/>
        <v>64.70588235294117</v>
      </c>
      <c r="H84" s="42">
        <f t="shared" si="17"/>
        <v>0</v>
      </c>
      <c r="I84" s="1"/>
      <c r="J84" s="1"/>
      <c r="K84" s="1"/>
      <c r="L84" s="1"/>
      <c r="M84" s="1"/>
      <c r="N84" s="1"/>
      <c r="O84" s="1"/>
    </row>
    <row r="85" spans="1:15" ht="15" customHeight="1">
      <c r="A85" s="12" t="s">
        <v>72</v>
      </c>
      <c r="B85" s="50">
        <v>466</v>
      </c>
      <c r="C85" s="50" t="s">
        <v>218</v>
      </c>
      <c r="D85" s="50" t="s">
        <v>219</v>
      </c>
      <c r="E85" s="13">
        <f t="shared" si="14"/>
        <v>90.55793991416309</v>
      </c>
      <c r="F85" s="42">
        <f t="shared" si="15"/>
        <v>2</v>
      </c>
      <c r="G85" s="14">
        <f t="shared" si="16"/>
        <v>97.63948497854076</v>
      </c>
      <c r="H85" s="42">
        <f t="shared" si="17"/>
        <v>3</v>
      </c>
      <c r="I85" s="1"/>
      <c r="J85" s="1"/>
      <c r="K85" s="1"/>
      <c r="L85" s="1"/>
      <c r="M85" s="1"/>
      <c r="N85" s="1"/>
      <c r="O85" s="1"/>
    </row>
    <row r="86" spans="1:15" ht="15" customHeight="1">
      <c r="A86" s="12" t="s">
        <v>73</v>
      </c>
      <c r="B86" s="50">
        <v>271</v>
      </c>
      <c r="C86" s="50" t="s">
        <v>132</v>
      </c>
      <c r="D86" s="50" t="s">
        <v>129</v>
      </c>
      <c r="E86" s="13">
        <f t="shared" si="14"/>
        <v>23.616236162361623</v>
      </c>
      <c r="F86" s="42">
        <f t="shared" si="15"/>
        <v>0</v>
      </c>
      <c r="G86" s="14">
        <f t="shared" si="16"/>
        <v>29.520295202952028</v>
      </c>
      <c r="H86" s="42">
        <f t="shared" si="17"/>
        <v>0</v>
      </c>
      <c r="I86" s="1"/>
      <c r="J86" s="1"/>
      <c r="K86" s="1"/>
      <c r="L86" s="1"/>
      <c r="M86" s="1"/>
      <c r="N86" s="1"/>
      <c r="O86" s="1"/>
    </row>
    <row r="87" spans="1:15" ht="15" customHeight="1">
      <c r="A87" s="12" t="s">
        <v>74</v>
      </c>
      <c r="B87" s="50">
        <v>516</v>
      </c>
      <c r="C87" s="50" t="s">
        <v>220</v>
      </c>
      <c r="D87" s="50" t="s">
        <v>221</v>
      </c>
      <c r="E87" s="13">
        <f t="shared" si="14"/>
        <v>91.27906976744185</v>
      </c>
      <c r="F87" s="42">
        <f t="shared" si="15"/>
        <v>2</v>
      </c>
      <c r="G87" s="14">
        <f t="shared" si="16"/>
        <v>93.02325581395348</v>
      </c>
      <c r="H87" s="42">
        <f t="shared" si="17"/>
        <v>2</v>
      </c>
      <c r="I87" s="1"/>
      <c r="J87" s="1"/>
      <c r="K87" s="1"/>
      <c r="L87" s="1"/>
      <c r="M87" s="1"/>
      <c r="N87" s="1"/>
      <c r="O87" s="1"/>
    </row>
    <row r="88" spans="1:15" ht="15" customHeight="1">
      <c r="A88" s="12" t="s">
        <v>75</v>
      </c>
      <c r="B88" s="50">
        <v>370</v>
      </c>
      <c r="C88" s="50" t="s">
        <v>202</v>
      </c>
      <c r="D88" s="50" t="s">
        <v>222</v>
      </c>
      <c r="E88" s="13">
        <f t="shared" si="14"/>
        <v>87.83783783783784</v>
      </c>
      <c r="F88" s="42">
        <f t="shared" si="15"/>
        <v>1</v>
      </c>
      <c r="G88" s="14">
        <f t="shared" si="16"/>
        <v>97.56756756756756</v>
      </c>
      <c r="H88" s="42">
        <f t="shared" si="17"/>
        <v>3</v>
      </c>
      <c r="I88" s="1"/>
      <c r="J88" s="1"/>
      <c r="K88" s="1"/>
      <c r="L88" s="1"/>
      <c r="M88" s="1"/>
      <c r="N88" s="1"/>
      <c r="O88" s="1"/>
    </row>
    <row r="89" spans="1:15" ht="15" customHeight="1">
      <c r="A89" s="12" t="s">
        <v>76</v>
      </c>
      <c r="B89" s="50">
        <v>239</v>
      </c>
      <c r="C89" s="50" t="s">
        <v>152</v>
      </c>
      <c r="D89" s="50" t="s">
        <v>133</v>
      </c>
      <c r="E89" s="13">
        <f t="shared" si="14"/>
        <v>49.7907949790795</v>
      </c>
      <c r="F89" s="42">
        <f t="shared" si="15"/>
        <v>0</v>
      </c>
      <c r="G89" s="14">
        <f t="shared" si="16"/>
        <v>62.34309623430963</v>
      </c>
      <c r="H89" s="42">
        <f t="shared" si="17"/>
        <v>0</v>
      </c>
      <c r="I89" s="1"/>
      <c r="J89" s="1"/>
      <c r="K89" s="1"/>
      <c r="L89" s="1"/>
      <c r="M89" s="1"/>
      <c r="N89" s="1"/>
      <c r="O89" s="1"/>
    </row>
    <row r="90" spans="1:15" ht="15" customHeight="1">
      <c r="A90" s="12" t="s">
        <v>77</v>
      </c>
      <c r="B90" s="50">
        <v>352</v>
      </c>
      <c r="C90" s="50" t="s">
        <v>223</v>
      </c>
      <c r="D90" s="50" t="s">
        <v>224</v>
      </c>
      <c r="E90" s="13">
        <f t="shared" si="14"/>
        <v>70.73863636363636</v>
      </c>
      <c r="F90" s="42">
        <f t="shared" si="15"/>
        <v>0</v>
      </c>
      <c r="G90" s="14">
        <f t="shared" si="16"/>
        <v>67.89772727272727</v>
      </c>
      <c r="H90" s="42">
        <f t="shared" si="17"/>
        <v>0</v>
      </c>
      <c r="I90" s="1"/>
      <c r="J90" s="1"/>
      <c r="K90" s="1"/>
      <c r="L90" s="1"/>
      <c r="M90" s="1"/>
      <c r="N90" s="1"/>
      <c r="O90" s="1"/>
    </row>
    <row r="91" spans="1:15" ht="15" customHeight="1">
      <c r="A91" s="12" t="s">
        <v>78</v>
      </c>
      <c r="B91" s="50">
        <v>381</v>
      </c>
      <c r="C91" s="50" t="s">
        <v>222</v>
      </c>
      <c r="D91" s="50" t="s">
        <v>222</v>
      </c>
      <c r="E91" s="13">
        <f t="shared" si="14"/>
        <v>94.750656167979</v>
      </c>
      <c r="F91" s="42">
        <f t="shared" si="15"/>
        <v>2</v>
      </c>
      <c r="G91" s="14">
        <f t="shared" si="16"/>
        <v>94.750656167979</v>
      </c>
      <c r="H91" s="42">
        <f t="shared" si="17"/>
        <v>2</v>
      </c>
      <c r="I91" s="1"/>
      <c r="J91" s="1"/>
      <c r="K91" s="1"/>
      <c r="L91" s="1"/>
      <c r="M91" s="1"/>
      <c r="N91" s="1"/>
      <c r="O91" s="1"/>
    </row>
    <row r="92" spans="1:15" ht="15" customHeight="1">
      <c r="A92" s="12" t="s">
        <v>79</v>
      </c>
      <c r="B92" s="50">
        <v>178</v>
      </c>
      <c r="C92" s="50" t="s">
        <v>142</v>
      </c>
      <c r="D92" s="50" t="s">
        <v>225</v>
      </c>
      <c r="E92" s="13">
        <f t="shared" si="14"/>
        <v>93.82022471910112</v>
      </c>
      <c r="F92" s="42">
        <f t="shared" si="15"/>
        <v>2</v>
      </c>
      <c r="G92" s="14">
        <f t="shared" si="16"/>
        <v>94.9438202247191</v>
      </c>
      <c r="H92" s="42">
        <f t="shared" si="17"/>
        <v>2</v>
      </c>
      <c r="I92" s="1"/>
      <c r="J92" s="1"/>
      <c r="K92" s="1"/>
      <c r="L92" s="1"/>
      <c r="M92" s="1"/>
      <c r="N92" s="1"/>
      <c r="O92" s="1"/>
    </row>
    <row r="93" spans="1:15" s="46" customFormat="1" ht="15" customHeight="1">
      <c r="A93" s="10" t="s">
        <v>80</v>
      </c>
      <c r="B93" s="51"/>
      <c r="C93" s="51"/>
      <c r="D93" s="51"/>
      <c r="E93" s="48"/>
      <c r="F93" s="43"/>
      <c r="G93" s="49"/>
      <c r="H93" s="43"/>
      <c r="I93" s="45"/>
      <c r="J93" s="45"/>
      <c r="K93" s="45"/>
      <c r="L93" s="45"/>
      <c r="M93" s="45"/>
      <c r="N93" s="45"/>
      <c r="O93" s="45"/>
    </row>
    <row r="94" spans="1:15" ht="15" customHeight="1">
      <c r="A94" s="12" t="s">
        <v>81</v>
      </c>
      <c r="B94" s="50">
        <v>359</v>
      </c>
      <c r="C94" s="50">
        <v>253</v>
      </c>
      <c r="D94" s="50">
        <v>266</v>
      </c>
      <c r="E94" s="13">
        <f aca="true" t="shared" si="18" ref="E94:E102">C94/B94*100</f>
        <v>70.47353760445682</v>
      </c>
      <c r="F94" s="42">
        <f aca="true" t="shared" si="19" ref="F94:F102">IF(E94&gt;=95,3,IF(E94&gt;=90,2,IF(E94&gt;=80,1,0)))</f>
        <v>0</v>
      </c>
      <c r="G94" s="14">
        <f aca="true" t="shared" si="20" ref="G94:G102">D94/B94*100</f>
        <v>74.09470752089136</v>
      </c>
      <c r="H94" s="42">
        <f aca="true" t="shared" si="21" ref="H94:H102">IF(G94&gt;=95,3,IF(G94&gt;=90,2,IF(G94&gt;=80,1,0)))</f>
        <v>0</v>
      </c>
      <c r="I94" s="1"/>
      <c r="J94" s="1"/>
      <c r="K94" s="1"/>
      <c r="L94" s="1"/>
      <c r="M94" s="1"/>
      <c r="N94" s="1"/>
      <c r="O94" s="1"/>
    </row>
    <row r="95" spans="1:15" ht="15" customHeight="1">
      <c r="A95" s="12" t="s">
        <v>82</v>
      </c>
      <c r="B95" s="50">
        <v>147</v>
      </c>
      <c r="C95" s="50" t="s">
        <v>162</v>
      </c>
      <c r="D95" s="50" t="s">
        <v>226</v>
      </c>
      <c r="E95" s="13">
        <f t="shared" si="18"/>
        <v>95.91836734693877</v>
      </c>
      <c r="F95" s="42">
        <f t="shared" si="19"/>
        <v>3</v>
      </c>
      <c r="G95" s="14">
        <f t="shared" si="20"/>
        <v>80.27210884353741</v>
      </c>
      <c r="H95" s="42">
        <f t="shared" si="21"/>
        <v>1</v>
      </c>
      <c r="I95" s="1"/>
      <c r="J95" s="1"/>
      <c r="K95" s="1"/>
      <c r="L95" s="1"/>
      <c r="M95" s="1"/>
      <c r="N95" s="1"/>
      <c r="O95" s="1"/>
    </row>
    <row r="96" spans="1:15" ht="15" customHeight="1">
      <c r="A96" s="12" t="s">
        <v>83</v>
      </c>
      <c r="B96" s="50">
        <v>273</v>
      </c>
      <c r="C96" s="50" t="s">
        <v>227</v>
      </c>
      <c r="D96" s="50" t="s">
        <v>228</v>
      </c>
      <c r="E96" s="13">
        <f t="shared" si="18"/>
        <v>70.6959706959707</v>
      </c>
      <c r="F96" s="42">
        <f t="shared" si="19"/>
        <v>0</v>
      </c>
      <c r="G96" s="14">
        <f t="shared" si="20"/>
        <v>84.24908424908425</v>
      </c>
      <c r="H96" s="42">
        <f t="shared" si="21"/>
        <v>1</v>
      </c>
      <c r="I96" s="1"/>
      <c r="J96" s="1"/>
      <c r="K96" s="1"/>
      <c r="L96" s="1"/>
      <c r="M96" s="1"/>
      <c r="N96" s="1"/>
      <c r="O96" s="1"/>
    </row>
    <row r="97" spans="1:15" ht="15" customHeight="1">
      <c r="A97" s="12" t="s">
        <v>84</v>
      </c>
      <c r="B97" s="50">
        <v>209</v>
      </c>
      <c r="C97" s="50" t="s">
        <v>156</v>
      </c>
      <c r="D97" s="50" t="s">
        <v>145</v>
      </c>
      <c r="E97" s="13">
        <f t="shared" si="18"/>
        <v>74.16267942583733</v>
      </c>
      <c r="F97" s="42">
        <f t="shared" si="19"/>
        <v>0</v>
      </c>
      <c r="G97" s="14">
        <f t="shared" si="20"/>
        <v>82.77511961722487</v>
      </c>
      <c r="H97" s="42">
        <f t="shared" si="21"/>
        <v>1</v>
      </c>
      <c r="I97" s="1"/>
      <c r="J97" s="1"/>
      <c r="K97" s="1"/>
      <c r="L97" s="1"/>
      <c r="M97" s="1"/>
      <c r="N97" s="1"/>
      <c r="O97" s="1"/>
    </row>
    <row r="98" spans="1:15" ht="15" customHeight="1">
      <c r="A98" s="12" t="s">
        <v>85</v>
      </c>
      <c r="B98" s="50">
        <v>166</v>
      </c>
      <c r="C98" s="50" t="s">
        <v>176</v>
      </c>
      <c r="D98" s="50" t="s">
        <v>217</v>
      </c>
      <c r="E98" s="13">
        <f t="shared" si="18"/>
        <v>94.57831325301204</v>
      </c>
      <c r="F98" s="42">
        <f t="shared" si="19"/>
        <v>2</v>
      </c>
      <c r="G98" s="14">
        <f t="shared" si="20"/>
        <v>98.19277108433735</v>
      </c>
      <c r="H98" s="42">
        <f t="shared" si="21"/>
        <v>3</v>
      </c>
      <c r="I98" s="1"/>
      <c r="J98" s="1"/>
      <c r="K98" s="1"/>
      <c r="L98" s="1"/>
      <c r="M98" s="1"/>
      <c r="N98" s="1"/>
      <c r="O98" s="1"/>
    </row>
    <row r="99" spans="1:15" ht="15" customHeight="1">
      <c r="A99" s="12" t="s">
        <v>86</v>
      </c>
      <c r="B99" s="50">
        <v>68</v>
      </c>
      <c r="C99" s="50" t="s">
        <v>168</v>
      </c>
      <c r="D99" s="50" t="s">
        <v>168</v>
      </c>
      <c r="E99" s="13">
        <f t="shared" si="18"/>
        <v>92.64705882352942</v>
      </c>
      <c r="F99" s="42">
        <f t="shared" si="19"/>
        <v>2</v>
      </c>
      <c r="G99" s="14">
        <f t="shared" si="20"/>
        <v>92.64705882352942</v>
      </c>
      <c r="H99" s="42">
        <f t="shared" si="21"/>
        <v>2</v>
      </c>
      <c r="I99" s="1"/>
      <c r="J99" s="1"/>
      <c r="K99" s="1"/>
      <c r="L99" s="1"/>
      <c r="M99" s="1"/>
      <c r="N99" s="1"/>
      <c r="O99" s="1"/>
    </row>
    <row r="100" spans="1:15" ht="15" customHeight="1">
      <c r="A100" s="12" t="s">
        <v>87</v>
      </c>
      <c r="B100" s="50">
        <v>131</v>
      </c>
      <c r="C100" s="50" t="s">
        <v>131</v>
      </c>
      <c r="D100" s="50" t="s">
        <v>192</v>
      </c>
      <c r="E100" s="13">
        <f t="shared" si="18"/>
        <v>75.57251908396947</v>
      </c>
      <c r="F100" s="42">
        <f t="shared" si="19"/>
        <v>0</v>
      </c>
      <c r="G100" s="14">
        <f t="shared" si="20"/>
        <v>87.78625954198473</v>
      </c>
      <c r="H100" s="42">
        <f t="shared" si="21"/>
        <v>1</v>
      </c>
      <c r="I100" s="1"/>
      <c r="J100" s="1"/>
      <c r="K100" s="1"/>
      <c r="L100" s="1"/>
      <c r="M100" s="1"/>
      <c r="N100" s="1"/>
      <c r="O100" s="1"/>
    </row>
    <row r="101" spans="1:15" ht="15" customHeight="1">
      <c r="A101" s="12" t="s">
        <v>88</v>
      </c>
      <c r="B101" s="50">
        <v>67</v>
      </c>
      <c r="C101" s="50">
        <v>30</v>
      </c>
      <c r="D101" s="50">
        <v>39</v>
      </c>
      <c r="E101" s="13">
        <f t="shared" si="18"/>
        <v>44.776119402985074</v>
      </c>
      <c r="F101" s="42">
        <f t="shared" si="19"/>
        <v>0</v>
      </c>
      <c r="G101" s="14">
        <f t="shared" si="20"/>
        <v>58.2089552238806</v>
      </c>
      <c r="H101" s="42">
        <f t="shared" si="21"/>
        <v>0</v>
      </c>
      <c r="I101" s="1"/>
      <c r="J101" s="1"/>
      <c r="K101" s="1"/>
      <c r="L101" s="1"/>
      <c r="M101" s="1"/>
      <c r="N101" s="1"/>
      <c r="O101" s="1"/>
    </row>
    <row r="102" spans="1:15" ht="15" customHeight="1">
      <c r="A102" s="12" t="s">
        <v>89</v>
      </c>
      <c r="B102" s="50">
        <v>26</v>
      </c>
      <c r="C102" s="50">
        <v>4</v>
      </c>
      <c r="D102" s="50">
        <v>5</v>
      </c>
      <c r="E102" s="13">
        <f t="shared" si="18"/>
        <v>15.384615384615385</v>
      </c>
      <c r="F102" s="42">
        <f t="shared" si="19"/>
        <v>0</v>
      </c>
      <c r="G102" s="14">
        <f t="shared" si="20"/>
        <v>19.230769230769234</v>
      </c>
      <c r="H102" s="42">
        <f t="shared" si="21"/>
        <v>0</v>
      </c>
      <c r="I102" s="1"/>
      <c r="J102" s="1"/>
      <c r="K102" s="1"/>
      <c r="L102" s="1"/>
      <c r="M102" s="1"/>
      <c r="N102" s="1"/>
      <c r="O102" s="1"/>
    </row>
    <row r="105" spans="5:7" ht="12.75">
      <c r="E105" s="47"/>
      <c r="F105" s="47"/>
      <c r="G105" s="47"/>
    </row>
    <row r="106" spans="1:6" ht="12.75">
      <c r="A106" s="15"/>
      <c r="B106" s="15"/>
      <c r="C106" s="15"/>
      <c r="D106" s="15"/>
      <c r="E106" s="16"/>
      <c r="F106" s="16"/>
    </row>
    <row r="113" spans="1:6" ht="12.75">
      <c r="A113" s="15"/>
      <c r="B113" s="15"/>
      <c r="C113" s="15"/>
      <c r="D113" s="15"/>
      <c r="E113" s="16"/>
      <c r="F113" s="16"/>
    </row>
    <row r="117" spans="1:6" ht="12.75">
      <c r="A117" s="15"/>
      <c r="B117" s="15"/>
      <c r="C117" s="15"/>
      <c r="D117" s="15"/>
      <c r="E117" s="16"/>
      <c r="F117" s="16"/>
    </row>
    <row r="120" spans="1:6" ht="12.75">
      <c r="A120" s="15"/>
      <c r="B120" s="15"/>
      <c r="C120" s="15"/>
      <c r="D120" s="15"/>
      <c r="E120" s="16"/>
      <c r="F120" s="16"/>
    </row>
    <row r="124" spans="1:6" ht="12.75">
      <c r="A124" s="15"/>
      <c r="B124" s="15"/>
      <c r="C124" s="15"/>
      <c r="D124" s="15"/>
      <c r="E124" s="16"/>
      <c r="F124" s="16"/>
    </row>
    <row r="127" spans="1:6" ht="12.75">
      <c r="A127" s="15"/>
      <c r="B127" s="15"/>
      <c r="C127" s="15"/>
      <c r="D127" s="15"/>
      <c r="E127" s="16"/>
      <c r="F127" s="16"/>
    </row>
    <row r="131" spans="1:6" ht="12.75">
      <c r="A131" s="15"/>
      <c r="B131" s="15"/>
      <c r="C131" s="15"/>
      <c r="D131" s="15"/>
      <c r="E131" s="16"/>
      <c r="F131" s="16"/>
    </row>
  </sheetData>
  <sheetProtection/>
  <mergeCells count="7">
    <mergeCell ref="A1:H1"/>
    <mergeCell ref="F5:F8"/>
    <mergeCell ref="H5:H8"/>
    <mergeCell ref="A4:A8"/>
    <mergeCell ref="B4:B8"/>
    <mergeCell ref="C4:C8"/>
    <mergeCell ref="D4:D8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3" r:id="rId1"/>
  <headerFooter>
    <oddFooter>&amp;CИсходные данные и оценка показателей раздела 2&amp;RСтраница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Тимофеева Ольга Ивановна</cp:lastModifiedBy>
  <cp:lastPrinted>2016-05-20T09:04:24Z</cp:lastPrinted>
  <dcterms:created xsi:type="dcterms:W3CDTF">2014-03-12T05:40:39Z</dcterms:created>
  <dcterms:modified xsi:type="dcterms:W3CDTF">2017-02-02T12:23:32Z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0x010100226BE93D21C58145B82248EFB43F0C34</vt:lpwstr>
  </property>
  <property fmtid="{D5CDD505-2E9C-101B-9397-08002B2CF9AE}" pid="3" name="_dlc_DocIdItemGuid">
    <vt:lpwstr>113cadb3-2ef3-41f1-b1bd-1a28daa31e96</vt:lpwstr>
  </property>
  <property fmtid="{D5CDD505-2E9C-101B-9397-08002B2CF9AE}" pid="4" name="_dlc_DocId">
    <vt:lpwstr>TF6NQPKX43ZY-91-486</vt:lpwstr>
  </property>
  <property fmtid="{D5CDD505-2E9C-101B-9397-08002B2CF9AE}" pid="5" name="_dlc_DocIdUrl">
    <vt:lpwstr>https://v11-sp.nifi.ru/nd/centre_mezshbudjet/_layouts/15/DocIdRedir.aspx?ID=TF6NQPKX43ZY-91-486, TF6NQPKX43ZY-91-486</vt:lpwstr>
  </property>
</Properties>
</file>