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Рейтинг (Раздел 4)" sheetId="1" r:id="rId1"/>
    <sheet name="Оценка (Раздел 4)" sheetId="2" r:id="rId2"/>
    <sheet name="Методика" sheetId="3" r:id="rId3"/>
    <sheet name="4.1" sheetId="4" r:id="rId4"/>
    <sheet name="4.2" sheetId="5" r:id="rId5"/>
    <sheet name="4.3" sheetId="6" r:id="rId6"/>
    <sheet name="4.4" sheetId="7" r:id="rId7"/>
    <sheet name="4.5" sheetId="8" r:id="rId8"/>
  </sheets>
  <externalReferences>
    <externalReference r:id="rId11"/>
  </externalReferences>
  <definedNames>
    <definedName name="_xlnm._FilterDatabase" localSheetId="3" hidden="1">'4.1'!$A$24:$R$117</definedName>
    <definedName name="_xlnm._FilterDatabase" localSheetId="4" hidden="1">'4.2'!$A$21:$O$114</definedName>
    <definedName name="_xlnm._FilterDatabase" localSheetId="5" hidden="1">'4.3'!$A$9:$P$104</definedName>
    <definedName name="_xlnm._FilterDatabase" localSheetId="6" hidden="1">'4.4'!$A$18:$V$112</definedName>
    <definedName name="_xlnm._FilterDatabase" localSheetId="7" hidden="1">'4.5'!$A$20:$X$112</definedName>
    <definedName name="Выбор_1.1">'[1]1.1'!$C$5:$C$8</definedName>
    <definedName name="_xlnm.Print_Titles" localSheetId="3">'4.1'!$19:$23</definedName>
    <definedName name="_xlnm.Print_Titles" localSheetId="4">'4.2'!$15:$20</definedName>
    <definedName name="_xlnm.Print_Titles" localSheetId="5">'4.3'!$6:$9</definedName>
    <definedName name="_xlnm.Print_Titles" localSheetId="6">'4.4'!$14:$18</definedName>
    <definedName name="_xlnm.Print_Titles" localSheetId="7">'4.5'!$14:$19</definedName>
    <definedName name="_xlnm.Print_Titles" localSheetId="2">'Методика'!$3:$4</definedName>
    <definedName name="_xlnm.Print_Titles" localSheetId="1">'Оценка (Раздел 4)'!$3:$3</definedName>
    <definedName name="_xlnm.Print_Titles" localSheetId="0">'Рейтинг (Раздел 4)'!$3:$3</definedName>
    <definedName name="_xlnm.Print_Area" localSheetId="3">'4.1'!$A$1:$Q$116</definedName>
    <definedName name="_xlnm.Print_Area" localSheetId="4">'4.2'!$A$1:$O$113</definedName>
    <definedName name="_xlnm.Print_Area" localSheetId="5">'4.3'!$A$1:$P$102</definedName>
    <definedName name="_xlnm.Print_Area" localSheetId="6">'4.4'!$A$1:$V$111</definedName>
    <definedName name="_xlnm.Print_Area" localSheetId="7">'4.5'!$A$1:$Q$112</definedName>
    <definedName name="_xlnm.Print_Area" localSheetId="2">'Методика'!$A$1:$F$72</definedName>
    <definedName name="_xlnm.Print_Area" localSheetId="1">'Оценка (Раздел 4)'!$A$1:$J$98</definedName>
    <definedName name="_xlnm.Print_Area" localSheetId="0">'Рейтинг (Раздел 4)'!$A$1:$I$90</definedName>
  </definedNames>
  <calcPr fullCalcOnLoad="1"/>
</workbook>
</file>

<file path=xl/sharedStrings.xml><?xml version="1.0" encoding="utf-8"?>
<sst xmlns="http://schemas.openxmlformats.org/spreadsheetml/2006/main" count="3147" uniqueCount="1024">
  <si>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</si>
  <si>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</si>
  <si>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</si>
  <si>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</si>
  <si>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</si>
  <si>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</si>
  <si>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</si>
  <si>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</si>
  <si>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</si>
  <si>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</si>
  <si>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</si>
  <si>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</si>
  <si>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</si>
  <si>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</si>
  <si>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</si>
  <si>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</si>
  <si>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</si>
  <si>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</si>
  <si>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</si>
  <si>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</si>
  <si>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</si>
  <si>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</si>
  <si>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</si>
  <si>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</si>
  <si>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</si>
  <si>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</si>
  <si>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</si>
  <si>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</si>
  <si>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</si>
  <si>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</si>
  <si>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</si>
  <si>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</si>
  <si>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</si>
  <si>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</si>
  <si>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</si>
  <si>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</si>
  <si>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</si>
  <si>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</si>
  <si>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</si>
  <si>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</si>
  <si>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</si>
  <si>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</si>
  <si>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</si>
  <si>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</si>
  <si>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</si>
  <si>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</si>
  <si>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</si>
  <si>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</si>
  <si>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</si>
  <si>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</si>
  <si>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</si>
  <si>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</si>
  <si>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</si>
  <si>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</si>
  <si>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</si>
  <si>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</si>
  <si>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</si>
  <si>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</si>
  <si>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</si>
  <si>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</si>
  <si>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</si>
  <si>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</si>
  <si>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</si>
  <si>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</si>
  <si>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</si>
  <si>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</si>
  <si>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</si>
  <si>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</si>
  <si>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</si>
  <si>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</si>
  <si>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</si>
  <si>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</si>
  <si>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</si>
  <si>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</si>
  <si>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</si>
  <si>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</si>
  <si>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</si>
  <si>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</si>
  <si>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</si>
  <si>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</si>
  <si>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</si>
  <si>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</si>
  <si>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</si>
  <si>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</si>
  <si>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</si>
  <si>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</si>
  <si>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</si>
  <si>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</si>
  <si>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</si>
  <si>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</si>
  <si>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Республика Северная Осетия - Алания</t>
  </si>
  <si>
    <t>Ссылка на источник данных</t>
  </si>
  <si>
    <t>Республика Крым</t>
  </si>
  <si>
    <t>г.Севастополь</t>
  </si>
  <si>
    <t>Наименование субъекта                                                  Российской Федерации</t>
  </si>
  <si>
    <t>Итого</t>
  </si>
  <si>
    <t>баллы</t>
  </si>
  <si>
    <t xml:space="preserve">Да, заседания проводились и опубликованы принятые итоговые документы (протоколы) </t>
  </si>
  <si>
    <t>Facebook</t>
  </si>
  <si>
    <t>Twitter</t>
  </si>
  <si>
    <t>Вконтакте</t>
  </si>
  <si>
    <t>Соблюдение требований к открытости работы Общественного совета, созданного при финансовом органе</t>
  </si>
  <si>
    <t>Да</t>
  </si>
  <si>
    <t>Нет</t>
  </si>
  <si>
    <t>http://budget.mos.ru/</t>
  </si>
  <si>
    <t>http://minfin34.ru/</t>
  </si>
  <si>
    <t>http://openbudsk.ru/content/bdg/</t>
  </si>
  <si>
    <t>http://budjet.gosman-mp.ru/</t>
  </si>
  <si>
    <t>http://budget.permkrai.ru/</t>
  </si>
  <si>
    <t>http://mf.nnov.ru:8025/</t>
  </si>
  <si>
    <t>http://monitoring.yanao.ru/yamal/index.php?option=com_content&amp;view=article&amp;id=299&amp;Itemid=717</t>
  </si>
  <si>
    <t>http://budget.omsk.ifinmon.ru/</t>
  </si>
  <si>
    <t>http://www.fincom.spb.ru/cf/activity/opendata/budget_for_people.htm</t>
  </si>
  <si>
    <t>http://www.admoblkaluga.ru/main/work/finances/open-budget/</t>
  </si>
  <si>
    <t>http://minfin01-maykop.ru/Show/Category/13?ItemId=145</t>
  </si>
  <si>
    <t>http://www.finupr.kurganobl.ru/index.php?test=budjetgrd</t>
  </si>
  <si>
    <t>http://www.depfin.admhmao.ru/wps/portal/fin/home/budget</t>
  </si>
  <si>
    <t>http://fin22.ru/opendata/</t>
  </si>
  <si>
    <t>http://beldepfin.ru/</t>
  </si>
  <si>
    <t>http://minfin.kalmregion.ru/index.php?option=com_content&amp;view=article&amp;id=54&amp;Itemid=48</t>
  </si>
  <si>
    <t>http://minfin09.ucoz.ru/load/bjudzhet_respubliki/bjudzhet_dlja_grazhdan/81</t>
  </si>
  <si>
    <t>http://mari-el.gov.ru/minfin/Pages/budget_citizens.aspx</t>
  </si>
  <si>
    <t>http://openbudget.kamgov.ru/Dashboard#/plan/plan/indicators</t>
  </si>
  <si>
    <t>http://www.df35.ru/</t>
  </si>
  <si>
    <t>http://www.minfin.donland.ru/</t>
  </si>
  <si>
    <t>http://www.minfin74.ru/mBudget/budget-citizens.php</t>
  </si>
  <si>
    <t>http://www.r-19.ru/authorities/ministry-of-finance-of-the-republic-of-khakassia/common/adresa-i-kontakty/</t>
  </si>
  <si>
    <t>http://www.ofukem.ru/</t>
  </si>
  <si>
    <t>http://www.eao.ru/?p=161</t>
  </si>
  <si>
    <t>http://beldepfin.ru/?page_id=2085</t>
  </si>
  <si>
    <t>http://dtf.avo.ru/index.php?option=com_content&amp;view=article&amp;id=235:2015-05-21-06-08-40&amp;catid=84:2015-05-21-06-06-51&amp;Itemid=173</t>
  </si>
  <si>
    <t>http://www.gfu.vrn.ru/obsch1/obsch2/</t>
  </si>
  <si>
    <t>http://admoblkaluga.ru/sub/finan/sovet.php</t>
  </si>
  <si>
    <t>http://depfin.adm44.ru/index.aspx</t>
  </si>
  <si>
    <t>http://adm.rkursk.ru/index.php?id=783&amp;mat_id=21754</t>
  </si>
  <si>
    <t>http://www.admlip.ru/economy/finances/</t>
  </si>
  <si>
    <t>http://minfin.ryazangov.ru/department/ob_sov/</t>
  </si>
  <si>
    <t>http://www.finsmol.ru/council</t>
  </si>
  <si>
    <t>http://fin.tmbreg.ru/6228/7517.html</t>
  </si>
  <si>
    <t>http://www.reg.tverfin.ru/</t>
  </si>
  <si>
    <t>http://minfin.tularegion.ru/obchsovet/</t>
  </si>
  <si>
    <t>http://narod.yarregion.ru/service/obschestvennye-sovety/spisok-sovetov/departament-finansov/</t>
  </si>
  <si>
    <t>http://findep.mos.ru/</t>
  </si>
  <si>
    <t>http://minfin.rkomi.ru/page/9576/</t>
  </si>
  <si>
    <t>http://dvinaland.ru/gov/-6x0eyecf</t>
  </si>
  <si>
    <t>http://www.minfin39.ru/index.php</t>
  </si>
  <si>
    <t>http://finance.lenobl.ru/about/coordination_and_advisory</t>
  </si>
  <si>
    <t>http://minfin.gov-murman.ru/activities/public_council/work/</t>
  </si>
  <si>
    <t>http://novkfo.ru/%D0%BE%D0%B1%D1%89%D0%B5%D1%81%D1%82%D0%B2%D0%B5%D0%BD%D0%BD%D1%8B%D0%B9_%D1%81%D0%BE%D0%B2%D0%B5%D1%82/</t>
  </si>
  <si>
    <t>http://www.fincom.spb.ru/cf/main.htm</t>
  </si>
  <si>
    <t>http://dfei.adm-nao.ru/informaciya-o-koordinacionnyh-soveshatelnyh-ekspertnyh-organah-sozdann/obshestvennyj-sovet/</t>
  </si>
  <si>
    <t>http://www.minfin.kalmregion.ru/index.php?option=com_content&amp;view=article&amp;id=70&amp;Itemid=66</t>
  </si>
  <si>
    <t>http://www.minfin.donland.ru/ob_sovet</t>
  </si>
  <si>
    <t>http://www.mfri.ru/</t>
  </si>
  <si>
    <t>http://www.mfrno-a.ru</t>
  </si>
  <si>
    <t>https://minfin.bashkortostan.ru/activity/?SECTION_ID=17113</t>
  </si>
  <si>
    <t>http://mari-el.gov.ru/minfin/Pages/Osovet.aspx</t>
  </si>
  <si>
    <t>http://www.minfinrm.ru/pub-sovet/</t>
  </si>
  <si>
    <t>http://gov.cap.ru/SiteMap.aspx?gov_id=22&amp;id=1787640</t>
  </si>
  <si>
    <t>http://mfin.permkrai.ru/sow/osminfin/2015/</t>
  </si>
  <si>
    <t>http://mf.nnov.ru/index.php?option=com_k2&amp;view=item&amp;layout=item&amp;id=109&amp;Itemid=363</t>
  </si>
  <si>
    <t>http://finance.pnzreg.ru/Obshestvenniysovet</t>
  </si>
  <si>
    <t>http://minfin-samara.ru/processing/advisory_council/</t>
  </si>
  <si>
    <t>http://www.finupr.kurganobl.ru/index.php?test=obsovet</t>
  </si>
  <si>
    <t>http://minfin.midural.ru/document/category/94#document_list</t>
  </si>
  <si>
    <t>http://admtyumen.ru/ogv_ru/gov/administrative/finance_department.htm</t>
  </si>
  <si>
    <t>http://minfin74.ru/mAbout/advisory.php</t>
  </si>
  <si>
    <t>http://www.depfin.admhmao.ru/wps/portal/fin/home/koord_organy</t>
  </si>
  <si>
    <t>http://xn--80aealotwbjpid2k.xn--80aze9d.xn--p1ai/power/iov/finance_dep/Obsh_sov_DF/#bc</t>
  </si>
  <si>
    <t>http://www.minfinrb.ru/news/671/</t>
  </si>
  <si>
    <t>http://r-19.ru/authorities/ministry-of-finance-of-the-republic-of-khakassia/common/obshchestvennyy-sovet-pr11i-ministerstve-finansov-respubliki-khakasiya/</t>
  </si>
  <si>
    <t>http://fin22.ru/opinion/ob-sovet/</t>
  </si>
  <si>
    <t>http://xn--h1aakfb4b.xn--80aaaac8algcbgbck3fl0q.xn--p1ai/</t>
  </si>
  <si>
    <t>http://minfin.krskstate.ru/social</t>
  </si>
  <si>
    <t>http://www.gfu.ru/sovet/</t>
  </si>
  <si>
    <t>http://primorsky.ru/authorities/executive-agencies/departments/finance/</t>
  </si>
  <si>
    <t>http://minfin.khabkrai.ru/portal/Show/Category/94?ItemId=469</t>
  </si>
  <si>
    <t>http://sakhminfin.ru/index.php/oministerstve/kosoorg/obshchestvennyj-sovet</t>
  </si>
  <si>
    <t>http://eao.ru/?p=161</t>
  </si>
  <si>
    <t>http://chuk3.dot.ru/power/administrative_setting/Dep_fin_ecom/ypr_fin_dep_fin/</t>
  </si>
  <si>
    <t>http://minfin.rk.gov.ru/rus/info.php?id=606651</t>
  </si>
  <si>
    <t>http://bryanskoblfin.ru/Show/Content/65</t>
  </si>
  <si>
    <t>http://www.gfu.vrn.ru/</t>
  </si>
  <si>
    <t>https://twitter.com/budgetmosru</t>
  </si>
  <si>
    <t>https://twitter.com/MinfinKarelia</t>
  </si>
  <si>
    <t>https://vk.com/minfinrk</t>
  </si>
  <si>
    <t>http://www.minfin39.ru/ministry/mfko/</t>
  </si>
  <si>
    <t>https://twitter.com/finance_lenobl</t>
  </si>
  <si>
    <t>http://www.pravitelstvokbr.ru/oigv/minfin/</t>
  </si>
  <si>
    <t>http://www.mfrno-a.ru/</t>
  </si>
  <si>
    <t>https://vk.com/openbudsk</t>
  </si>
  <si>
    <t>https://minfin.bashkortostan.ru/activity/?SECTION_ID=18373</t>
  </si>
  <si>
    <t>http://www.minfinrm.ru/</t>
  </si>
  <si>
    <t>http://minfin.pnzreg.ru/budget</t>
  </si>
  <si>
    <t>http://minfin-samara.ru/budget/laws_budget/zob_20152017/</t>
  </si>
  <si>
    <t>https://twitter.com/ifinmon</t>
  </si>
  <si>
    <t>http://minfin.midural.ru/article/show/id/5</t>
  </si>
  <si>
    <t>http://admtyumen.ru/ogv_ru/index.htm</t>
  </si>
  <si>
    <t>https://twitter.com/minfinaltay</t>
  </si>
  <si>
    <t>http://xn--90anaogbv3a.xn--p1ai/</t>
  </si>
  <si>
    <t>http://minfin.krskstate.ru/</t>
  </si>
  <si>
    <t>https://vk.com/id300048909</t>
  </si>
  <si>
    <t>http://mfnsonso2.nso.ru/recoverer_info/Pages/default.aspx</t>
  </si>
  <si>
    <t>http://www.findep.org/</t>
  </si>
  <si>
    <t>http://minfin.49gov.ru/</t>
  </si>
  <si>
    <t>http://sakhminfin.ru/</t>
  </si>
  <si>
    <t>http://xn--80atapud1a.xn--p1ai/power/administrative_setting/Dep_fin_ecom/</t>
  </si>
  <si>
    <t>https://sevastopol.gov.ru/index.php</t>
  </si>
  <si>
    <t>http://www.novkfo.ru/</t>
  </si>
  <si>
    <t>http://minfin.tatarstan.ru/</t>
  </si>
  <si>
    <t>http://ufo.ulntc.ru/</t>
  </si>
  <si>
    <t>Портал, где публикуются бюджетные данные</t>
  </si>
  <si>
    <t>https://vk.com/openbudget</t>
  </si>
  <si>
    <t>https://twitter.com/finance_tambobl</t>
  </si>
  <si>
    <t>http://mf.mosreg.ru/</t>
  </si>
  <si>
    <t>http://fin.tmbreg.ru/</t>
  </si>
  <si>
    <t>http://www.yarregion.ru/depts/depfin/default.aspx</t>
  </si>
  <si>
    <t>http://minfin.karelia.ru/</t>
  </si>
  <si>
    <t>http://finance.lenobl.ru/</t>
  </si>
  <si>
    <t>https://twitter.com/minfin51</t>
  </si>
  <si>
    <t>http://minfin.e-dag.ru/</t>
  </si>
  <si>
    <t>https://www.facebook.com/mfri.press</t>
  </si>
  <si>
    <t>http://mfri.ru/</t>
  </si>
  <si>
    <t>https://twitter.com/minfin56</t>
  </si>
  <si>
    <t>http://www.minfin.orb.ru/</t>
  </si>
  <si>
    <t>http://www.minfin-altai.ru/</t>
  </si>
  <si>
    <t>https://vk.com/minfinrt</t>
  </si>
  <si>
    <t>http://www.minfintuva.ru/</t>
  </si>
  <si>
    <t>https://vk.com/club96260486</t>
  </si>
  <si>
    <t>http://minfin.rk.gov.ru/</t>
  </si>
  <si>
    <t>https://twitter.com/MinfinCrimea16</t>
  </si>
  <si>
    <t>http://mf.mosreg.ru/dokumenty/plany-raboty-soveta/</t>
  </si>
  <si>
    <t>http://minfin.tatarstan.ru/rus/obshchestvenniy-sovet.htm</t>
  </si>
  <si>
    <t>http://minfin.49gov.ru/depart/coordinating/</t>
  </si>
  <si>
    <t>https://twitter.com/finans53</t>
  </si>
  <si>
    <t>http://www.minfinchr.ru/o-ministerstve; http://chechnya.ifinmon.ru/</t>
  </si>
  <si>
    <t>http://www.yarregion.ru/depts/depfin/tmpPages/programs.aspx</t>
  </si>
  <si>
    <t>http://admtyumen.ru/ogv_ru/finance/finance/bugjet.htm</t>
  </si>
  <si>
    <t>http://minfin.rk.gov.ru/rus/info.php?id=606694</t>
  </si>
  <si>
    <t>http://ns.bryanskoblfin.ru/Show/Category/?ItemId=26</t>
  </si>
  <si>
    <t>http://vopros-otvet.avo.ru/viewforum.php?id=28</t>
  </si>
  <si>
    <t>http://narodportal.ru/talk/filter/sphera/0/organ/0/status/open</t>
  </si>
  <si>
    <t>http://fin.tmbreg.ru/7614.html</t>
  </si>
  <si>
    <t>http://minfin.karelia.ru/vopros-otvet/</t>
  </si>
  <si>
    <t>http://www.minfin39.ru/forum/</t>
  </si>
  <si>
    <t>http://budget.lenobl.ru/new/</t>
  </si>
  <si>
    <t>http://minfinkubani.ru/communication/forum/</t>
  </si>
  <si>
    <t>http://mf-ao.ru/forum/index.php?sid=adcf358e5851d100b7c5fe62892b60d3</t>
  </si>
  <si>
    <t>http://portal.minfinrd.ru/Menu/Page/1</t>
  </si>
  <si>
    <t>http://openbudsk.ru/folder/</t>
  </si>
  <si>
    <t>http://mf.e-mordovia.ru/</t>
  </si>
  <si>
    <t>http://mfforum.cap.ru/</t>
  </si>
  <si>
    <t>http://minfin.orb.ru/forum/index.php</t>
  </si>
  <si>
    <t>http://saratov.ifinmon.ru/index.php/forum/index</t>
  </si>
  <si>
    <t>http://ufo.ulntc.ru/fr/viewforum.php?f=4&amp;sid=547a69ba91d7b5299b1fe46d600ff553</t>
  </si>
  <si>
    <t>http://minfin.midural.ru/faq/list</t>
  </si>
  <si>
    <t>http://primorsky.ru/forum/3/</t>
  </si>
  <si>
    <t>http://iis.minfin.49gov.ru/forum/</t>
  </si>
  <si>
    <t>http://xn--80atapud1a.xn--p1ai/waiting_room/feedback/</t>
  </si>
  <si>
    <t>http://finance.pnzreg.ru/answer</t>
  </si>
  <si>
    <t>https://www.facebook.com/minfinkbr</t>
  </si>
  <si>
    <t>https://twitter.com/MinfinPermkrai</t>
  </si>
  <si>
    <t>https://vk.com/minfinrb</t>
  </si>
  <si>
    <t>http://gov.cap.ru/?gov_id=22</t>
  </si>
  <si>
    <t>https://www.facebook.com/Министерство-финансов-Чувашской-Республики-1602983263286747/</t>
  </si>
  <si>
    <t>http://dfto.ru/</t>
  </si>
  <si>
    <t>http://dvinaland.ru/</t>
  </si>
  <si>
    <t>https://www.facebook.com/findeptomsk?fref=ts</t>
  </si>
  <si>
    <t>http://www.pravitelstvokbr.ru/oigv/minfin/obshchestvennyy_sovet.php</t>
  </si>
  <si>
    <t>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 квартале 2016 года?</t>
  </si>
  <si>
    <t>В целях оценки показателя учитываются организация работы форума в он-лайн режиме:</t>
  </si>
  <si>
    <t>Работа форума не организована или предоставленной возможностью воспользовалось менее 10 человек</t>
  </si>
  <si>
    <t>4.2</t>
  </si>
  <si>
    <t>4.3</t>
  </si>
  <si>
    <t>4.4</t>
  </si>
  <si>
    <t>Общественное участие (I квартал 2016 года)</t>
  </si>
  <si>
    <t>Исходные данные и оценка показателя "4.2.Организована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 квартале 2016 года?</t>
  </si>
  <si>
    <t>Оценка показателя 4.2</t>
  </si>
  <si>
    <t>К1</t>
  </si>
  <si>
    <t>К2</t>
  </si>
  <si>
    <t>К3</t>
  </si>
  <si>
    <t>Оценка показателя 4.3</t>
  </si>
  <si>
    <t>состав участников</t>
  </si>
  <si>
    <t>http://mosreg.ifinmon.ru/blog/portfolio-item/forum/</t>
  </si>
  <si>
    <t xml:space="preserve">Да </t>
  </si>
  <si>
    <t>http://www.fin.amurobl.ru/deyatelnost/obshchestvennyy-sovet-pri-ministerstve-finansov-amurskoy-oblasti/</t>
  </si>
  <si>
    <t>https://twitter.com/beldepfin_ru</t>
  </si>
  <si>
    <t>http://minfin.rkomi.ru/page/13670/</t>
  </si>
  <si>
    <t xml:space="preserve">http://minfin.gov-murman.ru/ </t>
  </si>
  <si>
    <t>http://saratov.ifinmon.ru/</t>
  </si>
  <si>
    <t>http://openbudget.gfu.ru/</t>
  </si>
  <si>
    <t>Возникшие трудности с поиском документа</t>
  </si>
  <si>
    <t>Да, в опросе приняли участие более 400 человек</t>
  </si>
  <si>
    <t>затрудненный поиск</t>
  </si>
  <si>
    <t>http://budget.bryanskoblfin.ru/Show/Category/?ItemId=26</t>
  </si>
  <si>
    <t>http://dtf.avo.ru/index.php?option=com_content&amp;view=article&amp;id=168&amp;Itemid=139</t>
  </si>
  <si>
    <t>http://www.admoblkaluga.ru/main/work/finances/open-budget/index.php</t>
  </si>
  <si>
    <t>http://finapp.tambov.gov.ru/forum/viewforum.php?f=17</t>
  </si>
  <si>
    <t>http://dfto.ru/index.php/byudzhet-dlya-grazhdan/oprosy</t>
  </si>
  <si>
    <t>http://minfin.karelia.ru/about-us/</t>
  </si>
  <si>
    <t>http://minfin.rkomi.ru/right/finopros/</t>
  </si>
  <si>
    <t>http://dvinaland.ru/budget</t>
  </si>
  <si>
    <t>http://www.df35.ru/index.php?option=com_poll&amp;id=16:2015-05-27-08-20-15</t>
  </si>
  <si>
    <t>http://budget.lenobl.ru/new/takepart/</t>
  </si>
  <si>
    <t>http://openregion.gov-murman.ru/vote/</t>
  </si>
  <si>
    <t>http://portal.novkfo.ru/Menu/Page/45</t>
  </si>
  <si>
    <t>http://www.pskov.ru/region/obshchestvo</t>
  </si>
  <si>
    <t>http://www.fincom.spb.ru/cf/el_priemnaya/anketa/Budget_for_People15.htm</t>
  </si>
  <si>
    <t>http://minfin01-maykop.ru/Menu/Page/175</t>
  </si>
  <si>
    <t>http://www.minfin34.ru/opros/vote_result.php?VOTE_ID=1</t>
  </si>
  <si>
    <t>http://www.minfin.donland.ru/docs/s/73</t>
  </si>
  <si>
    <t>http://minfin.e-dag.ru/activity/byudzhet-dlya-grazhdan</t>
  </si>
  <si>
    <t>http://www.mfri.ru/index.php/2013-12-01-16-47-32</t>
  </si>
  <si>
    <t>http://minfin09.ucoz.ru/index/provedenie_sociologicheskogo_oprosa_po_bjudzhetu_dlja_grazhdan/0-106</t>
  </si>
  <si>
    <t>http://www.mfrno-a.ru/about/</t>
  </si>
  <si>
    <t>http://www.minfinchr.ru/</t>
  </si>
  <si>
    <t>http://openbudsk.ru/vote/</t>
  </si>
  <si>
    <t>http://www.minfinrm.ru/budget%20for%20citizens/</t>
  </si>
  <si>
    <t>http://www.mfur.ru/activities/minfin_dialog/oprosi.php</t>
  </si>
  <si>
    <t>http://gov.cap.ru/SiteMap.aspx?gov_id=22&amp;id=1987260</t>
  </si>
  <si>
    <t>http://www.minfin.orb.ru/bud_for/obl_bud_mnenie?quest-id</t>
  </si>
  <si>
    <t>http://finance.pnzreg.ru/budget/Otkrytyy_Byudet_Penzenskoy_oblasti</t>
  </si>
  <si>
    <t>http://minfin-samara.ru/BudgetDG/</t>
  </si>
  <si>
    <t>http://minfin.midural.ru/document/category/88#document_list</t>
  </si>
  <si>
    <t>http://www.minfin74.ru/poll/</t>
  </si>
  <si>
    <t>http://www.minfin-altai.ru/byudzhet/open-budget/the-respondents.php</t>
  </si>
  <si>
    <t>http://budget.govrb.ru/ebudget/Menu/Page/1</t>
  </si>
  <si>
    <t>http://budget17.ru/?page_id=451</t>
  </si>
  <si>
    <t>http://fin22.ru/opinion/vote/</t>
  </si>
  <si>
    <t>http://minfin.krskstate.ru/openbudget/vote</t>
  </si>
  <si>
    <t>http://gfu.ru/vote/vote_result.php</t>
  </si>
  <si>
    <t>http://www.ofukem.ru/content/blogcategory/125/133/</t>
  </si>
  <si>
    <t>http://mfnsonso2.nso.ru/deyatelnost/budget/Pages/default.aspx</t>
  </si>
  <si>
    <t>http://budget.omsk.ifinmon.ru/index.php/opross</t>
  </si>
  <si>
    <t>http://minfin.khabkrai.ru/portal/Show/Category/71?ItemId=324</t>
  </si>
  <si>
    <t>http://minfin.49gov.ru/feedback/polls/</t>
  </si>
  <si>
    <t>http://openbudget.sakhminfin.ru/Menu/Page/210</t>
  </si>
  <si>
    <t>http://www.eao.ru/?p=3826</t>
  </si>
  <si>
    <t>http://xn--80atapud1a.xn--p1ai/power/administrative_setting/Dep_fin_ecom/budzet/</t>
  </si>
  <si>
    <t>https://sevastopol.gov.ru/goverment/statistics/butget/</t>
  </si>
  <si>
    <t>Показатели раздела оценивают предоставляемые органами государственной власти субъектов РФ возможности для общественного участия и контроля в сфере управления государственными финансами, а также их востребованность или использование гражданами. Поскольку эта работа носит системный и постоянный характер, оценка предусмотрена на каждом из этапов мониторинга, по итогам работы за квартал. В данном разделе оценка производится по итогам работы за I квартал 2016 года.</t>
  </si>
  <si>
    <t>Проводились ли в I квартале 2016 года органами государственной власти субъекта РФ опросы общественного мнения по бюджетной тематике в он-лайн режиме?</t>
  </si>
  <si>
    <t>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t>
  </si>
  <si>
    <t>В целях оценки показателя учитываются опросы, которые проводятся в режиме он-лайн:</t>
  </si>
  <si>
    <t>В целях оценки показателя учитываются опросы, соответствующие следующим требованиям:</t>
  </si>
  <si>
    <t>Если хотя бы одно из указанных требований не выполняется, оценка показателя принимает значение 0 баллов.</t>
  </si>
  <si>
    <t>В целях оценки показателя достаточным является проведение хотя бы одного опроса, удовлетворяющего указанным требованиям.</t>
  </si>
  <si>
    <t>Да, в опросе приняли участие более 100 человек</t>
  </si>
  <si>
    <t>В целях оценки показателя учитываются вопросы и комментарии граждан, опубликованные на форуме на момент проведения мониторинга, соответствующие следующим требованиям:</t>
  </si>
  <si>
    <t>Если хотя бы одно из указанных требований не выполняется, вопрос (комментарий) гражданина, не учитывается в целях оценки показателя.</t>
  </si>
  <si>
    <t>Предоставленной возможностью воспользовались 30 и более человек</t>
  </si>
  <si>
    <t>Предоставленной возможностью воспользовались 10 и более человек</t>
  </si>
  <si>
    <t xml:space="preserve">Общественное обсуждение как форма общественного контроля предусмотрена Федеральным законом от 21.07.2014 г. №212-ФЗ «Об основах общественного контроля в Российской Федерации». </t>
  </si>
  <si>
    <t>В целях оценки показателя учитываются общественные обсуждения, удовлетворяющие следующим требованиям:</t>
  </si>
  <si>
    <t>В целях оценки показателя не учитываются публичные слушания по проекту бюджета и годовому отчету, общественное обсуждение Основных направлений налоговой и бюджетной политики на 2017 год и плановый период, а также заседания Общественного совета, созданного при финансовом или ином исполнительном органе субъекта РФ.</t>
  </si>
  <si>
    <t>Да, проводилось и опубликован итоговый документ (протокол), принятый по результатам такого обсуждения</t>
  </si>
  <si>
    <t>4.1</t>
  </si>
  <si>
    <t>4.5</t>
  </si>
  <si>
    <t>Исходные данные и оценка показателя "4.1. Проводились ли в I квартале 2016 года органами государственной власти субъекта РФ опросы общественного мнения по бюджетной тематике в он-лайн режиме?"</t>
  </si>
  <si>
    <t>Количество участников</t>
  </si>
  <si>
    <t>http://saratov.ifinmon.ru/index.php/component/mijopolls/poll/3-dlya-chego-neobhodima-inform-o-budgete</t>
  </si>
  <si>
    <t>http://www.minfin39.ru/vote/</t>
  </si>
  <si>
    <t>сайт на реконструкции</t>
  </si>
  <si>
    <t>http://finance.pskov.ru/ob-upravlenii/obshchestvennyy-sovet-pri-gosudarstvennom-finansovom-upravlenii-pskovskoy-oblasti</t>
  </si>
  <si>
    <t>https://minfin.bashkortostan.ru/presscenter/news/300630/?sphrase_id=167549</t>
  </si>
  <si>
    <t>http://xn--h1aakfb4b.xn--80aaaac8algcbgbck3fl0q.xn--p1ai/bud_for_peoples.html</t>
  </si>
  <si>
    <t>http://www.fin.amurobl.ru/</t>
  </si>
  <si>
    <t>http://pravitelstvo.kbr.ru/oigv/minfin/opros_obshchestvennogo_mneniya_po_finanso_byudzhetnoy_tematike.php</t>
  </si>
  <si>
    <t>В случае, если условия организации работы форума допускают участие в нем без регистрации и таким участникам присваивается одно и то же имя, количество человек - участников форума, - определяет эксперт на основе содержания опубликованных ими вопросов (комментариев).</t>
  </si>
  <si>
    <t>В случае выявления недостоверных данных оценка показателя принимает значение 0 баллов; сведения об этом указываются в материалах рейтинга.</t>
  </si>
  <si>
    <t>Да, использовались</t>
  </si>
  <si>
    <t>Нет, не использовались или использовались несистематически (менее одного информационного повода в месяц)</t>
  </si>
  <si>
    <t>Нет, заседания не проводились, или принятые итоговые документы (протоколы) не опубликованы либо не отвечают требованиям, или не соблюдены требования к открытости данных о работе общественного совета и (или) составу его участников</t>
  </si>
  <si>
    <t>Проводилось ли в 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</si>
  <si>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Нет, не проводилось или итоговый документ (протокол) не опубликован, либо проведенное общественное обсуждение не отвечает требованиям</t>
  </si>
  <si>
    <t>Оценка показателя 4.5</t>
  </si>
  <si>
    <t>Раскрытие бюджетных данных – это только первый шаг на пути к цели, результатом которой должно стать повышение эффективности использования бюджетных средств. Вторым, более сложным шагом, является вовлечение граждан в обсуждение бюджетных вопросов. Для этого и нужна общедоступная информация о бюджете. Участие граждан в обсуждении бюджетных вопросов дает возможность лицам, управляющим государственными финансами, ознакомиться с различными мнениями и учитывать их при принятии бюджетных решений. Если граждане имеют доступ к информации, но не имеют возможности ее использования для влияния на бюджетную политику властей, то положительные эффекты открытости бюджетных данных сводятся на нет.</t>
  </si>
  <si>
    <r>
      <t>-</t>
    </r>
    <r>
      <rPr>
        <sz val="7"/>
        <color indexed="8"/>
        <rFont val="Times New Roman"/>
        <family val="1"/>
      </rPr>
      <t xml:space="preserve">   </t>
    </r>
    <r>
      <rPr>
        <i/>
        <sz val="9"/>
        <color indexed="8"/>
        <rFont val="Times New Roman"/>
        <family val="1"/>
      </rPr>
      <t xml:space="preserve">на порталах (сайтах) субъектов РФ, предназначенных для публикации бюджетных данных; </t>
    </r>
  </si>
  <si>
    <r>
      <t>-</t>
    </r>
    <r>
      <rPr>
        <sz val="7"/>
        <color indexed="8"/>
        <rFont val="Times New Roman"/>
        <family val="1"/>
      </rPr>
      <t xml:space="preserve">   </t>
    </r>
    <r>
      <rPr>
        <i/>
        <sz val="9"/>
        <color indexed="8"/>
        <rFont val="Times New Roman"/>
        <family val="1"/>
      </rPr>
      <t>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</si>
  <si>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t>
    </r>
  </si>
  <si>
    <r>
      <t>1)</t>
    </r>
    <r>
      <rPr>
        <i/>
        <sz val="7"/>
        <color indexed="8"/>
        <rFont val="Times New Roman"/>
        <family val="1"/>
      </rPr>
      <t xml:space="preserve">      </t>
    </r>
    <r>
      <rPr>
        <i/>
        <sz val="9"/>
        <color indexed="8"/>
        <rFont val="Times New Roman"/>
        <family val="1"/>
      </rPr>
      <t xml:space="preserve">опрос проводится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</si>
  <si>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с момента начала проведения опроса указаны дата начала его проведения и дата окончания его проведения (в том числе день, месяц и год);</t>
    </r>
  </si>
  <si>
    <r>
      <t>3)</t>
    </r>
    <r>
      <rPr>
        <i/>
        <sz val="7"/>
        <color indexed="8"/>
        <rFont val="Times New Roman"/>
        <family val="1"/>
      </rPr>
      <t xml:space="preserve">      </t>
    </r>
    <r>
      <rPr>
        <i/>
        <sz val="9"/>
        <color indexed="8"/>
        <rFont val="Times New Roman"/>
        <family val="1"/>
      </rPr>
      <t>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t>
    </r>
  </si>
  <si>
    <r>
      <t>4)</t>
    </r>
    <r>
      <rPr>
        <i/>
        <sz val="7"/>
        <color indexed="8"/>
        <rFont val="Times New Roman"/>
        <family val="1"/>
      </rPr>
      <t xml:space="preserve">      </t>
    </r>
    <r>
      <rPr>
        <i/>
        <sz val="9"/>
        <color indexed="8"/>
        <rFont val="Times New Roman"/>
        <family val="1"/>
      </rPr>
      <t>к результатам опроса обеспечен доступ неограниченное количество раз для любого человека, который один раз ответил на вопросы;</t>
    </r>
  </si>
  <si>
    <r>
      <t>5)</t>
    </r>
    <r>
      <rPr>
        <i/>
        <sz val="7"/>
        <color indexed="8"/>
        <rFont val="Times New Roman"/>
        <family val="1"/>
      </rPr>
      <t xml:space="preserve">      </t>
    </r>
    <r>
      <rPr>
        <i/>
        <sz val="9"/>
        <color indexed="8"/>
        <rFont val="Times New Roman"/>
        <family val="1"/>
      </rPr>
      <t>опрос завершен в период с 01.01.2016 г. по 31.03.2016 г.;</t>
    </r>
  </si>
  <si>
    <r>
      <t>6)</t>
    </r>
    <r>
      <rPr>
        <i/>
        <sz val="7"/>
        <color indexed="8"/>
        <rFont val="Times New Roman"/>
        <family val="1"/>
      </rPr>
      <t xml:space="preserve">      </t>
    </r>
    <r>
      <rPr>
        <i/>
        <sz val="9"/>
        <color indexed="8"/>
        <rFont val="Times New Roman"/>
        <family val="1"/>
      </rPr>
      <t>число участников опроса составило не менее 100 человек.</t>
    </r>
  </si>
  <si>
    <t>Нет, опросы не проводились или не отвечают требованиям</t>
  </si>
  <si>
    <r>
      <t>-</t>
    </r>
    <r>
      <rPr>
        <sz val="7"/>
        <color indexed="8"/>
        <rFont val="Times New Roman"/>
        <family val="1"/>
      </rPr>
      <t xml:space="preserve">   </t>
    </r>
    <r>
      <rPr>
        <i/>
        <sz val="9"/>
        <color indexed="8"/>
        <rFont val="Times New Roman"/>
        <family val="1"/>
      </rPr>
      <t>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</si>
  <si>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t>
    </r>
  </si>
  <si>
    <r>
      <t>1)</t>
    </r>
    <r>
      <rPr>
        <i/>
        <sz val="7"/>
        <color indexed="8"/>
        <rFont val="Times New Roman"/>
        <family val="1"/>
      </rPr>
      <t xml:space="preserve">      </t>
    </r>
    <r>
      <rPr>
        <i/>
        <sz val="9"/>
        <color indexed="8"/>
        <rFont val="Times New Roman"/>
        <family val="1"/>
      </rPr>
      <t>указана дата (день, месяц, год), когда был задан вопрос (дан комментарий) гражданином;</t>
    </r>
  </si>
  <si>
    <t>Использовались ли в I квартале 2016 года финансовыми органами субъекта РФ социальные сети для распространения информации о бюджете?</t>
  </si>
  <si>
    <t>Оценка показателя осуществляется на основе стандартных кнопок социальных сетей, установленных на главной странице портала (сайта) субъекта РФ, предназначенного для публикации бюджетных данных. В случае отсутствия стандартных кнопок социальных сетей на главной странице портала (сайта) субъекта РФ, предназначенного для публикации бюджетных данных, применяется понижающий коэффициент за затрудненный поиск.</t>
  </si>
  <si>
    <t>Для оценки показателя требуется систематическое (как минимум, один информационный повод в месяц) распространение информации о бюджете в период с 01.01.2016 г. по 31.03.2016 г. хотя бы в одной социальной сети. Предоставленной возможности поделиться ссылкой в социальных сетях недостаточно для оценки показателя.</t>
  </si>
  <si>
    <t>Проводились ли в I квартале 2016 года заседания Общественного совета, созданного при финансовом органе субъекта РФ (далее – Общественный совет), и опубликованы ли итоговые документы (протоколы) этих заседаний?</t>
  </si>
  <si>
    <t xml:space="preserve">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</si>
  <si>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следующие сведения: 1) дата и место проведения заседания; 2) состав участников; 3) обсуждаемые вопросы; 4) принятые решения; 5) фамилия и инициалы лица, подписавшего документ. При наличии приложений к итоговому документу (протоколу) они также должны быть опубликованы. Если опубликованный итоговый документ (протокол) не отвечает указанным требованиям, оценка показателя принимает значение 0 баллов. Рекомендуется публикация итогового документа (протокола) в графическом формате. </t>
  </si>
  <si>
    <t>Показатель оценивается при соблюдении следующих условий:</t>
  </si>
  <si>
    <t>1) Обеспечение открытости данных о работе Общественного совета.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 указанием фамилии, имени и отчества, места работы и должности либо социального статуса членов Общественного совета; б) регламент работы Общественного совета; в) годовой план работы Общественного совета на 2016 год (в случае истечения срока полномочий Общественного совета в течение 2016 года – план с начала года до завершения срока полномочий Общественного совета, затем – план работы нового Общественного совета с момента избрания до конца 2016 года).</t>
  </si>
  <si>
    <t xml:space="preserve">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общественных советов при исполнительных органах государственной власти. То есть, в состав Общественного совета не должны входить лица, замещающие государственные должности РФ и субъектов РФ, должности государственный службы РФ и субъектов РФ,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№32-ФЗ «Об Общественной палате Российской Федерации» не могут быть членами Общественной палаты РФ. </t>
  </si>
  <si>
    <t xml:space="preserve">В случае несоблюдения указанных  условий показателя принимает значение 0 баллов. </t>
  </si>
  <si>
    <t>В целях оценки показателя не учитывается:</t>
  </si>
  <si>
    <r>
      <t>-</t>
    </r>
    <r>
      <rPr>
        <sz val="7"/>
        <color indexed="8"/>
        <rFont val="Times New Roman"/>
        <family val="1"/>
      </rPr>
      <t xml:space="preserve">   </t>
    </r>
    <r>
      <rPr>
        <i/>
        <sz val="9"/>
        <color indexed="8"/>
        <rFont val="Times New Roman"/>
        <family val="1"/>
      </rPr>
      <t>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t>
    </r>
  </si>
  <si>
    <r>
      <t>-</t>
    </r>
    <r>
      <rPr>
        <sz val="7"/>
        <color indexed="8"/>
        <rFont val="Times New Roman"/>
        <family val="1"/>
      </rPr>
      <t xml:space="preserve">   </t>
    </r>
    <r>
      <rPr>
        <i/>
        <sz val="9"/>
        <color indexed="8"/>
        <rFont val="Times New Roman"/>
        <family val="1"/>
      </rPr>
      <t>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t>
    </r>
  </si>
  <si>
    <r>
      <t>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 квартала 2016 года</t>
    </r>
    <r>
      <rPr>
        <sz val="9"/>
        <color indexed="8"/>
        <rFont val="Times New Roman"/>
        <family val="1"/>
      </rPr>
      <t xml:space="preserve"> </t>
    </r>
    <r>
      <rPr>
        <i/>
        <sz val="9"/>
        <color indexed="8"/>
        <rFont val="Times New Roman"/>
        <family val="1"/>
      </rPr>
      <t>документ не обнаружен, оценка показателя принимает значение 0 баллов.</t>
    </r>
  </si>
  <si>
    <r>
      <t>1)</t>
    </r>
    <r>
      <rPr>
        <i/>
        <sz val="7"/>
        <color indexed="8"/>
        <rFont val="Times New Roman"/>
        <family val="1"/>
      </rPr>
      <t xml:space="preserve">      </t>
    </r>
    <r>
      <rPr>
        <i/>
        <sz val="9"/>
        <color indexed="8"/>
        <rFont val="Times New Roman"/>
        <family val="1"/>
      </rPr>
      <t xml:space="preserve">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</si>
  <si>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Заблаговременно на портале (сайте), где публикуются бюджетные данные, опубликована или доступна с этого портала (сайта) по ссылке информация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Если в составе опубликованной информации часть сведений отсутствует, оценка показателя принимает значение 0 баллов.</t>
    </r>
  </si>
  <si>
    <r>
      <t>4)</t>
    </r>
    <r>
      <rPr>
        <i/>
        <sz val="7"/>
        <color indexed="8"/>
        <rFont val="Times New Roman"/>
        <family val="1"/>
      </rPr>
      <t xml:space="preserve">      </t>
    </r>
    <r>
      <rPr>
        <i/>
        <sz val="9"/>
        <color indexed="8"/>
        <rFont val="Times New Roman"/>
        <family val="1"/>
      </rPr>
      <t xml:space="preserve">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r>
  </si>
  <si>
    <r>
      <t>5)</t>
    </r>
    <r>
      <rPr>
        <i/>
        <sz val="7"/>
        <color indexed="8"/>
        <rFont val="Times New Roman"/>
        <family val="1"/>
      </rPr>
      <t xml:space="preserve">      </t>
    </r>
    <r>
      <rPr>
        <i/>
        <sz val="9"/>
        <color indexed="8"/>
        <rFont val="Times New Roman"/>
        <family val="1"/>
      </rPr>
      <t>В составе итогового документа (протокола), принятого по результатам общественного обсуждения, как минимум, содержатся следующие сведения:</t>
    </r>
    <r>
      <rPr>
        <i/>
        <sz val="9"/>
        <color indexed="8"/>
        <rFont val="Times New Roman"/>
        <family val="1"/>
      </rPr>
      <t xml:space="preserve">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t>
    </r>
    <r>
      <rPr>
        <i/>
        <sz val="9"/>
        <color indexed="8"/>
        <rFont val="Times New Roman"/>
        <family val="1"/>
      </rPr>
      <t xml:space="preserve"> </t>
    </r>
  </si>
  <si>
    <r>
      <t>Информации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t>
    </r>
    <r>
      <rPr>
        <i/>
        <sz val="9"/>
        <color indexed="8"/>
        <rFont val="Times New Roman"/>
        <family val="1"/>
      </rPr>
      <t xml:space="preserve"> должен быть опубликован не позднее 10 рабочих дней после проведения общественного обсуждения. </t>
    </r>
    <r>
      <rPr>
        <i/>
        <sz val="9"/>
        <color indexed="8"/>
        <rFont val="Times New Roman"/>
        <family val="1"/>
      </rPr>
      <t>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r>
  </si>
  <si>
    <r>
      <t>2)</t>
    </r>
    <r>
      <rPr>
        <i/>
        <sz val="7"/>
        <color indexed="8"/>
        <rFont val="Times New Roman"/>
        <family val="1"/>
      </rPr>
      <t xml:space="preserve">      </t>
    </r>
    <r>
      <rPr>
        <i/>
        <sz val="9"/>
        <color indexed="8"/>
        <rFont val="Times New Roman"/>
        <family val="1"/>
      </rPr>
      <t>указана дата (день, месяц, год) ответа на заданный вопрос представителя органа государственной власти субъекта РФ;</t>
    </r>
  </si>
  <si>
    <r>
      <t>3)</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течение 10 рабочих дней; </t>
    </r>
  </si>
  <si>
    <r>
      <t>4)</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период с 01.01.2016 г. по 31.03.2016 г. </t>
    </r>
  </si>
  <si>
    <t>№ п/п</t>
  </si>
  <si>
    <t>Вопросы и варианты ответов</t>
  </si>
  <si>
    <t>Баллы</t>
  </si>
  <si>
    <t>Понижающие коэффициенты</t>
  </si>
  <si>
    <t xml:space="preserve">К2 </t>
  </si>
  <si>
    <t xml:space="preserve">К3 </t>
  </si>
  <si>
    <t xml:space="preserve">АНКЕТА ДЛЯ СОСТАВЛЕНИЯ РЕЙТИНГА СУБЪЕКТОВ РОССИЙСКОЙ ФЕДЕРАЦИИ ПО УРОВНЮ ОТКРЫТОСТИ БЮДЖЕТНЫХ ДАННЫХ В 2016 ГОДУ </t>
  </si>
  <si>
    <t>Сведения об опросе</t>
  </si>
  <si>
    <t>Тема опроса</t>
  </si>
  <si>
    <t>Дата начала опроса</t>
  </si>
  <si>
    <t>Дата окончания опроса</t>
  </si>
  <si>
    <t>Наличие результатов</t>
  </si>
  <si>
    <t>Доступ к результатам</t>
  </si>
  <si>
    <t>Количество участников опроса</t>
  </si>
  <si>
    <t>Неограничен</t>
  </si>
  <si>
    <t>Не указана</t>
  </si>
  <si>
    <t>Комментарий к показателю:</t>
  </si>
  <si>
    <t>Направления использования средств бюджета, вызывающие наибольший интерес</t>
  </si>
  <si>
    <t>Дополнительный комментарий</t>
  </si>
  <si>
    <t>Нет, опрос не проводился</t>
  </si>
  <si>
    <t>http://mosreg.ifinmon.ru/blog/portfolio-item/opros/</t>
  </si>
  <si>
    <t>Сайт (страница) финоргана</t>
  </si>
  <si>
    <t>Портал для проведения опросов</t>
  </si>
  <si>
    <t>Специализированный портал для публикации бюджетных данных для граждан</t>
  </si>
  <si>
    <t>http://www.admlip.ru/votes/</t>
  </si>
  <si>
    <t>Действующий</t>
  </si>
  <si>
    <t>Завершен</t>
  </si>
  <si>
    <t>http://budget.mos.ru/survey</t>
  </si>
  <si>
    <t>http://www.gfu.vrn.ru/dir32/opros/</t>
  </si>
  <si>
    <t>О бюджете для граждан</t>
  </si>
  <si>
    <t>Опрос не отвечает требованиям</t>
  </si>
  <si>
    <t>http://df.ivanovoobl.ru/obrashheniya/</t>
  </si>
  <si>
    <t>Опросы по бюджетной тематике отсутствуют</t>
  </si>
  <si>
    <t>http://orel-region.ru/index.php?head=140</t>
  </si>
  <si>
    <t>http://minfin.ryazangov.ru/vote/arhiv.php</t>
  </si>
  <si>
    <t>http://www.finsmol.ru/start</t>
  </si>
  <si>
    <t>О доступности размещения бюджета для граждан</t>
  </si>
  <si>
    <t>Допускается голосование 1 человека 4 раза</t>
  </si>
  <si>
    <t>http://portal.tverfin.ru/portal/Menu/Page/202</t>
  </si>
  <si>
    <t>О финансовой грамотности; открытости бюджета</t>
  </si>
  <si>
    <t>Открытость бюджета; приоритетные расходы; налоговые каникулы; коррупция (всего 13 вопросов)</t>
  </si>
  <si>
    <t>Оценка показателя 4.1</t>
  </si>
  <si>
    <t>Комментраии к показателю:</t>
  </si>
  <si>
    <t>Комментарии к показателю:</t>
  </si>
  <si>
    <t>Предоставленной возможностью воспользовались менее 10 человек</t>
  </si>
  <si>
    <t>Работа форума не организована</t>
  </si>
  <si>
    <t>Об открытом бюджете</t>
  </si>
  <si>
    <t xml:space="preserve">Сайт (страница) финансового органа </t>
  </si>
  <si>
    <t>В период с 01.01.2016 по 31.03.2016 обсуждения нет</t>
  </si>
  <si>
    <t>http://open-budget.ru/</t>
  </si>
  <si>
    <t>http://www.admoblkaluga.ru/sub/finan/</t>
  </si>
  <si>
    <t>http://nb44.ru/</t>
  </si>
  <si>
    <t>http://adm.rkursk.ru/index.php?id=784&amp;year=2016</t>
  </si>
  <si>
    <t>http://adm.rkursk.ru/index.php?id=37</t>
  </si>
  <si>
    <t>http://orel-region.ru/index.php?head=41</t>
  </si>
  <si>
    <t>http://minfin.ryazangov.ru/</t>
  </si>
  <si>
    <t>http://www.finsmol.ru/faq</t>
  </si>
  <si>
    <t>http://finapp.tambov.gov.ru/forum/viewforum.php?f=18&amp;sid=0baeb0b92c0f2647649b5ac8d02b0396</t>
  </si>
  <si>
    <t>https://forum.tularegion.ru/index.php?/forum/58-%D0%BC%D0%B8%D0%BD%D0%B8%D1%81%D1%82%D0%B5%D1%80%D1%81%D1%82%D0%B2%D0%BE-%D1%84%D0%B8%D0%BD%D0%B0%D0%BD%D1%81%D0%BE%D0%B2/</t>
  </si>
  <si>
    <t>Использовались несистематически</t>
  </si>
  <si>
    <t>Нет, не использовались</t>
  </si>
  <si>
    <t>http://dtf.avo.ru/</t>
  </si>
  <si>
    <t>http://df.ivanovoobl.ru/</t>
  </si>
  <si>
    <t>Другие</t>
  </si>
  <si>
    <t>Наличие стандартной кнопки</t>
  </si>
  <si>
    <t>https://twitter.com/Open_Budget_MR</t>
  </si>
  <si>
    <t>http://orel-region.ru/index.php?head=20&amp;part=25</t>
  </si>
  <si>
    <t>https://www.facebook.com/profile.php?id=100004698137065</t>
  </si>
  <si>
    <t>https://twitter.com/Minfin71?ref_src=twsrc^tfw</t>
  </si>
  <si>
    <t>в том числе наличие сведений:</t>
  </si>
  <si>
    <t>о составе участников</t>
  </si>
  <si>
    <t>регламент работы</t>
  </si>
  <si>
    <t>план работы на 2016 год</t>
  </si>
  <si>
    <t>Соблюдение ограничений, установленных законодательством, к составу совета</t>
  </si>
  <si>
    <t>Соблюдение требований к содержанию итогового документа (протокола)</t>
  </si>
  <si>
    <t>в том числе наличие в нем сведений:</t>
  </si>
  <si>
    <t>обсуждаемые вопросы</t>
  </si>
  <si>
    <t>принятые решения</t>
  </si>
  <si>
    <t>ФИО лица, подписавшего документ</t>
  </si>
  <si>
    <t>Сведения о работе форума</t>
  </si>
  <si>
    <t xml:space="preserve">Возникшие трудности с поиском </t>
  </si>
  <si>
    <t>Возникшие трудности с поиском</t>
  </si>
  <si>
    <t>Сведения о несоблюдении сроков обеспечения доступа к бюджетным данным</t>
  </si>
  <si>
    <t>Да, проводились и опубликован итоговый документ (протокол)</t>
  </si>
  <si>
    <t>Да, проводились, но не соблюдены требования к открытости работы Общественного совета или составу его участников</t>
  </si>
  <si>
    <t>http://df.ivanovoobl.ru/department/obshhestvennyj-sovet/</t>
  </si>
  <si>
    <t>Проводилось, но не отвечает требованиям</t>
  </si>
  <si>
    <t>Сведения об общественном обсуждении</t>
  </si>
  <si>
    <t>Тема (вопрос) для обсуждения</t>
  </si>
  <si>
    <t>Итоговый документ (протокол)</t>
  </si>
  <si>
    <t>Информация об общественном обсуждении</t>
  </si>
  <si>
    <t>Содержание</t>
  </si>
  <si>
    <t>Своевременность</t>
  </si>
  <si>
    <t>Формат обсуждения</t>
  </si>
  <si>
    <t xml:space="preserve">Нет, не проводилось </t>
  </si>
  <si>
    <t>Да, проводилось и опубликован итоговый документ (протокол)</t>
  </si>
  <si>
    <t>http://bryanskoblfin.ru/</t>
  </si>
  <si>
    <t>http://www.gfu.vrn.ru/obschobsygd/</t>
  </si>
  <si>
    <t>Проект изменений в государственную программу Воронежской области «Управление государственными финансами, создание условий для эффективного и ответственного управления муниципальными финансами, повышение устойчивости бюджетов муниципальных образований Воронежской области»</t>
  </si>
  <si>
    <t>Все население</t>
  </si>
  <si>
    <t>Целевая аудитория</t>
  </si>
  <si>
    <t>Обсуждение не состоялось</t>
  </si>
  <si>
    <t>https://vk.com/dfbpvo</t>
  </si>
  <si>
    <t>http://open-budget.ru/normativnaya-baza/nb.html</t>
  </si>
  <si>
    <t>http://nb44.ru/index.php/component/mijopolls/poll/6-dovolny-li-vy-kachestvom-gosudarstvennykh-uslug</t>
  </si>
  <si>
    <t>http://adm.rkursk.ru/index.php?id=783&amp;mat_id=52349</t>
  </si>
  <si>
    <t xml:space="preserve">Специализированный портал </t>
  </si>
  <si>
    <t>http://mosreg.ifinmon.ru/</t>
  </si>
  <si>
    <t>http://orel-region.ru/index.php</t>
  </si>
  <si>
    <t>http://www.finsmol.ru/</t>
  </si>
  <si>
    <t>Фактическое количество участников</t>
  </si>
  <si>
    <t>http://www.reg.tverfin.ru/index.php?option=com_content&amp;task=blogsection&amp;id=11&amp;Itemid=144</t>
  </si>
  <si>
    <t>http://portal.tverfin.ru/portal/Menu/Page/24</t>
  </si>
  <si>
    <t>http://minfin.tularegion.ru/</t>
  </si>
  <si>
    <r>
      <t>3)</t>
    </r>
    <r>
      <rPr>
        <i/>
        <sz val="7"/>
        <color indexed="8"/>
        <rFont val="Times New Roman"/>
        <family val="1"/>
      </rPr>
      <t xml:space="preserve">      </t>
    </r>
    <r>
      <rPr>
        <i/>
        <sz val="9"/>
        <color indexed="8"/>
        <rFont val="Times New Roman"/>
        <family val="1"/>
      </rPr>
      <t xml:space="preserve">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t>
    </r>
  </si>
  <si>
    <t xml:space="preserve">Если ни один человек не принял участие в общественном обсуждении, в целях оценки показателя оно признается несостоявшимся. В этом случае оценка показателя принимает значение 0 баллов. </t>
  </si>
  <si>
    <t>http://b4u.gov-murman.ru/index.php#idMenu=1</t>
  </si>
  <si>
    <t>http://minfin.gov-murman.ru/</t>
  </si>
  <si>
    <t>Обсуждение вопросов уплаты налогов в бюджет</t>
  </si>
  <si>
    <t>http://dfei.adm-nao.ru/</t>
  </si>
  <si>
    <t xml:space="preserve">Обсуждение вопросов сбалансированности бюджета
</t>
  </si>
  <si>
    <t>http://nadzor.e-dag.ru/poll/default.html</t>
  </si>
  <si>
    <t>http://www.mfsk.ru/main</t>
  </si>
  <si>
    <t>https://golos.openrepublic.ru/polls/?group=0003000800000000</t>
  </si>
  <si>
    <t>Представление в брошюре «Бюджет для граждан» информации о государственных программах Удмуртской Республики</t>
  </si>
  <si>
    <t>http://mfin.permkrai.ru/</t>
  </si>
  <si>
    <t>http://www.minfin.kirov.ru/</t>
  </si>
  <si>
    <t>Хотели бы Вы принимать участие в распределении части бюджетных средств на решение вопросов местного значения в вашем муниципальном образовании? (Например: ремонт и строительство автомобильных дорог, развитие общественного транспорта, питания, бытового обслуживания, организация досуга населения, вопросы благоустройства и озеленения, вывоза твердых бытовых отходов)</t>
  </si>
  <si>
    <t>http://ex.saratov.gov.ru/government/structure/minfin/</t>
  </si>
  <si>
    <t>Для чего Вам необходима информация о бюджете</t>
  </si>
  <si>
    <t>О бюджете Ульяновской области</t>
  </si>
  <si>
    <t>Какая информация о бюджетной политике для Вас наиболее интересна</t>
  </si>
  <si>
    <t>Министерство финансов Республики Алтай предлагает Вашему вниманию несколько вопросов, ответы на которые помогут нам учесть Ваши пожелания при освещении информации о республиканском бюджете</t>
  </si>
  <si>
    <t>Какой раздел республиканского бюджета на 2016 год Вам наиболее интересен</t>
  </si>
  <si>
    <t>http://www.minfin.tuva.ru/</t>
  </si>
  <si>
    <t>http://r-19.ru/authorities/ministry-of-finance-of-the-republic-of-khakassia/common/adresa-i-kontakty/</t>
  </si>
  <si>
    <t>Знаете ли вы о существовании механизма самообложения граждан (право граждан добровольно скидываться для решения локальных проблем муниципального образования)</t>
  </si>
  <si>
    <t>http://www.sakha.gov.ru/vote/front?type=2</t>
  </si>
  <si>
    <t>http://minfin.sakha.gov.ru/</t>
  </si>
  <si>
    <t>https://www.gosuslugi.ru/pgu/stateStructure/4100000010000000443.html#!_territorial</t>
  </si>
  <si>
    <t>http://minfin.khabkrai.ru/civils/Menu/Page/1</t>
  </si>
  <si>
    <t>http://www.gov.karelia.ru/</t>
  </si>
  <si>
    <t>http://www.minfin.rkomi.ru/</t>
  </si>
  <si>
    <t>http://rkomi.ru/page/112/</t>
  </si>
  <si>
    <t>http://www.dvinaland.ru/-h3ffy732</t>
  </si>
  <si>
    <t>http://vologda-oblast.ru/vlast/pravitelstvo_oblasti/</t>
  </si>
  <si>
    <t>http://gov39.ru/</t>
  </si>
  <si>
    <t>http://lenobl.ru/</t>
  </si>
  <si>
    <t>https://www.gov-murman.ru/</t>
  </si>
  <si>
    <t>http://portal.novkfo.ru/Show/Reception</t>
  </si>
  <si>
    <t>http://www.novreg.ru/vlast/</t>
  </si>
  <si>
    <t>http://www.pskov.ru/press/novosti</t>
  </si>
  <si>
    <t>http://priemnaya.pskov.ru/</t>
  </si>
  <si>
    <t>https://gov.spb.ru/</t>
  </si>
  <si>
    <t>http://adm-nao.ru//</t>
  </si>
  <si>
    <t>http://www.e-dag.ru/2013-05-27-06-55-17.html</t>
  </si>
  <si>
    <t>http://pravitelstvori.ru/</t>
  </si>
  <si>
    <t>http://pravitelstvo.kbr.ru/oigv/minfin/</t>
  </si>
  <si>
    <t>http://pravitelstvo.kbr.ru/pravitelstvo/</t>
  </si>
  <si>
    <t>http://minfin09.ru/forums/forum/%D1%84%D0%BE%D1%80%D1%83%D0%BC-%D0%BF%D0%BE-%D0%B1%D1%8E%D0%B4%D0%B6%D0%B5%D1%82%D1%83/</t>
  </si>
  <si>
    <t>http://www.mfrno-a.ru/citizens/</t>
  </si>
  <si>
    <t>http://rso-a.ru/</t>
  </si>
  <si>
    <t>http://www.chechnya.gov.ru/</t>
  </si>
  <si>
    <t>http://www.mfsk.ru/forum</t>
  </si>
  <si>
    <t>http://www.minfinrm.ru/obr-gr/</t>
  </si>
  <si>
    <t>http://www.udmurt.ru/feedback/</t>
  </si>
  <si>
    <t>https://reception.permkrai.ru/</t>
  </si>
  <si>
    <t>http://www.kirovreg.ru/</t>
  </si>
  <si>
    <t>http://www.government-nnov.ru/</t>
  </si>
  <si>
    <t>http://mf.nnov.ru/</t>
  </si>
  <si>
    <t>http://www.pnzreg.ru/accept_questions</t>
  </si>
  <si>
    <t>http://www.samregion.ru/</t>
  </si>
  <si>
    <t>http://www.saratov.gov.ru/gov/auth/minfin/</t>
  </si>
  <si>
    <t>http://saratov.gov.ru</t>
  </si>
  <si>
    <t>http://ulgov.ru/</t>
  </si>
  <si>
    <t>http://kurganobl.ru/</t>
  </si>
  <si>
    <t>http://www.midural.ru/</t>
  </si>
  <si>
    <t>http://pravmin74.ru/</t>
  </si>
  <si>
    <t>http://www.admhmao.ru/wps/portal/hmao/obrascheniya</t>
  </si>
  <si>
    <t>http://www.yamalfin.ru/</t>
  </si>
  <si>
    <t>http://pravitelstvo.yanao.ru/</t>
  </si>
  <si>
    <t>http://www.altai-republic.com/</t>
  </si>
  <si>
    <t>http://egov-buryatia.ru/index.php?id=292</t>
  </si>
  <si>
    <t>http://www.r-19.ru/</t>
  </si>
  <si>
    <t>http://altairegion22.ru/public_reception/on-line-topics/16100/</t>
  </si>
  <si>
    <t>http://www.krskstate.ru/government</t>
  </si>
  <si>
    <t>http://www.ako.ru/default.asp</t>
  </si>
  <si>
    <t>https://www.nso.ru/</t>
  </si>
  <si>
    <t>http://tomsk.gov.ru/</t>
  </si>
  <si>
    <t>http://open.findep.org/</t>
  </si>
  <si>
    <t>http://uslugi.rk.gov.ru/</t>
  </si>
  <si>
    <t>http://www.sakha.gov.ru/</t>
  </si>
  <si>
    <t>http://www.amurobl.ru/wps/portal/Main</t>
  </si>
  <si>
    <t>https://vk.com/depfin35</t>
  </si>
  <si>
    <t>http://finance.pskov.ru/</t>
  </si>
  <si>
    <t>http://dfei.adm-nao.ru/byudzhet-dlya-grazhdan/obshestvennoe-uchastie/</t>
  </si>
  <si>
    <t>https://twitter.com/EconomicsNAO</t>
  </si>
  <si>
    <t>https://twitter.com/RtMinfin</t>
  </si>
  <si>
    <t>https://www.facebook.com/orenminfin/</t>
  </si>
  <si>
    <t>https://www.facebook.com/minfinancerk</t>
  </si>
  <si>
    <t>http://primorsky.ru/authorities/executive-agencies/departments/finance/budget/</t>
  </si>
  <si>
    <t>http://www.fin.amurobl.ru/oblastnoy-byudzhet/byudzhet-dlya-grazhdan/</t>
  </si>
  <si>
    <t>http://ufo.ulntc.ru/?mgf=budget/open_budget</t>
  </si>
  <si>
    <t>http://www.mfur.ru/forum/</t>
  </si>
  <si>
    <t>https://openregion.gov-murman.ru/npa/</t>
  </si>
  <si>
    <t>http://pravitelstvo.kbr.ru/oigv/minfin/budget/bjudzhetnaja_politika.php</t>
  </si>
  <si>
    <t>http://www.open.minfin-altai.ru/forum/index.html</t>
  </si>
  <si>
    <t>http://www.minfin-altai.ru/about/info/news/2132/</t>
  </si>
  <si>
    <t>http://vk.com/minfinkarelia</t>
  </si>
  <si>
    <t>http://minfin.karelia.ru/meroprijatija/</t>
  </si>
  <si>
    <t>https://vk.com/econnao?fixed=1</t>
  </si>
  <si>
    <t>Как часто вы знакомитесь с информацией "Бюджет для граждан", размещаемой на сайте Департамента финансов и экономики</t>
  </si>
  <si>
    <t>https://vk.com/public49581205</t>
  </si>
  <si>
    <t>https://twitter.com/minfinkk</t>
  </si>
  <si>
    <t>http://www.minfinkubani.ru/press_center/news_detail.php?ID=6552</t>
  </si>
  <si>
    <t>http://depfin.adm44.ru/Departament/obsov/index.aspx</t>
  </si>
  <si>
    <t>http://coll.adm44.ru/index.aspx</t>
  </si>
  <si>
    <t>https://www.facebook.com/pages/%D0%9D%D0%B0%D1%80%D0%BE%D0%B4%D0%BD%D1%8B%D0%B9-%D0%B1%D1%8E%D0%B4%D0%B6%D0%B5%D1%82-%D0%9A%D0%BE%D1%81%D1%82%D1%80%D0%BE%D0%BC%D1%81%D0%BA%D0%BE%D0%B9-%D0%BE%D0%B1%D0%BB%D0%B0%D1%81%D1%82%D0%B8/482378551831994</t>
  </si>
  <si>
    <t>https://vk.com/club103445314</t>
  </si>
  <si>
    <t>Нет сообщений в феврале 2016 года</t>
  </si>
  <si>
    <t>Нет сообщений в январе и феврале 2016 года</t>
  </si>
  <si>
    <t xml:space="preserve">Нет сообщений в 1 квартале 2016 года </t>
  </si>
  <si>
    <t>Используемые соцсети  и количество подписчиков  (читателей, участников) в них</t>
  </si>
  <si>
    <t>https://www.facebook.com/economicsnao</t>
  </si>
  <si>
    <t>https://vk.com/economicsnao</t>
  </si>
  <si>
    <t>http://minfinkubani.ru/</t>
  </si>
  <si>
    <t>Нет сообщений в январе, феврале 2016 года; сообщения публикуются с 21 марта 2016 года</t>
  </si>
  <si>
    <t>Нет сообщений в январе, феврале 2016 года; опубликовано одно сообщение 31 марта 2016 года</t>
  </si>
  <si>
    <t>https://twitter.com/minfin_ri</t>
  </si>
  <si>
    <t>Нет сообщений в январе, феврале 2016 года; сообщения публикуются с марта 2016 года</t>
  </si>
  <si>
    <t>http://www.mfur.ru</t>
  </si>
  <si>
    <t>Instagram</t>
  </si>
  <si>
    <t>Нет сообщений в январе, марте 2016 года</t>
  </si>
  <si>
    <t>https://twitter.com/buckaya_ev</t>
  </si>
  <si>
    <t>Мониторинг и оценка показателя проведены в период с 15.02.2016 года по 05.04.2016 г.</t>
  </si>
  <si>
    <t>Опрос проводится не в он-лайн режиме; результаты не опубликованы</t>
  </si>
  <si>
    <t>Не указано</t>
  </si>
  <si>
    <t>Заинтересованность в информации об исполнении бюджета за 2015 год</t>
  </si>
  <si>
    <t>Опубликован аналитический отчет</t>
  </si>
  <si>
    <t>Опрос проведен не в он-лайн-режиме</t>
  </si>
  <si>
    <t>19.05.2016 (указана в отчете)</t>
  </si>
  <si>
    <t>10.06.2016 (указана в отчете)</t>
  </si>
  <si>
    <t>http://соцпортал46.рф/report/analiticheskiy-otchet-po-rezultatam-sotsiologicheskogo-issledovaniya-na-temu-otsenka-zainteresovannosti-grazhdan-kurskoy-oblasti-v-informatsii-ob-ispolnenii-oblastnogo-byudzheta-za-2015-god/</t>
  </si>
  <si>
    <t>Значимость объектов капитального строительства</t>
  </si>
  <si>
    <t>Опросы проводятся на форуме</t>
  </si>
  <si>
    <t>403-428</t>
  </si>
  <si>
    <t>Завершены</t>
  </si>
  <si>
    <t>184; 186</t>
  </si>
  <si>
    <t>456; 476</t>
  </si>
  <si>
    <t>16.12.2015; 20.02.2016</t>
  </si>
  <si>
    <t>19.02.2016; 31.03.2016</t>
  </si>
  <si>
    <t>278; 504</t>
  </si>
  <si>
    <t>Какая информация о доходах бюджета Республики Карелия интересует Вас больше всего; Какая информация о бюджете Вас интересует больше всего; Пути достижения сбалансированности бюджета</t>
  </si>
  <si>
    <t>Только в относительных значениях</t>
  </si>
  <si>
    <t>За счет чего следует увеличить доходную часть республиканского бюджета Республики Коми; Какая информация о расходах интересна больше остальных; Какая информация о бюджете интересна больше остальных</t>
  </si>
  <si>
    <t>468; 212; 221</t>
  </si>
  <si>
    <t>Какой способ ознакомления с информацией об областном бюджете в формате «Бюджет для граждан» является для Вас наиболее удобным; Какой из способов повышения бюджетной и финансовой грамотности, по Вашему мнению, наиболее эффективен; Считаете ли Вы необходимым организовывать обсуждение бюджетных вопросов в социальных сетях?(Twitter, Facebook, ВКонтакте и прочие)</t>
  </si>
  <si>
    <t>Действующие</t>
  </si>
  <si>
    <t>194; 211; 194</t>
  </si>
  <si>
    <t>Несколько завершенных, один действующий</t>
  </si>
  <si>
    <t>менее 100</t>
  </si>
  <si>
    <t>Информация о бюджете, качество услуг, необходимость повышения уровня финасновой грамотности  и др.</t>
  </si>
  <si>
    <t>Приоритеты расходов; представление информации о бюджете</t>
  </si>
  <si>
    <t>01.04.2016 г. число участников опроса увеличилось с 342 до 415 человек</t>
  </si>
  <si>
    <t>Приоритеты расходов; бюджет для граждан</t>
  </si>
  <si>
    <t>Доступ только после голосования</t>
  </si>
  <si>
    <t>Опрос проводится в соцсети</t>
  </si>
  <si>
    <t>http://mf-ao.ru/index.php/2014-02-25-10-55-37; https://minfin.astrobl.ru/site-page/kontaktnaya-informaciya</t>
  </si>
  <si>
    <t>http://mf-ao.ru/index.php/2014-02-25-10-55-37; http://minfin.astrobl.ru/opros/testovyy-opros-2</t>
  </si>
  <si>
    <t>На форуме опросы 2015 года; на новом сайте - тестовый опрос</t>
  </si>
  <si>
    <t>Требуется обязательная регистрация на форуме</t>
  </si>
  <si>
    <t>Информация о бюджете; информация о доходах</t>
  </si>
  <si>
    <t>01.02.2016; 22.02.2016</t>
  </si>
  <si>
    <t>22.02.2016; 21.03.2016</t>
  </si>
  <si>
    <t>73; 70</t>
  </si>
  <si>
    <t>Какая информация о бюджете наиболее интересна</t>
  </si>
  <si>
    <t>Как вы считаете, в хорошем ли состоянии дороги в Ставропольском крае и достаточно ли выделяется денег на эти цели; Знакомы ли вы с содержанием государственных программ Ставропольского края «Развитие здравоохранения», «Развитие образования», «Социальная поддержка граждан»</t>
  </si>
  <si>
    <t>26.02.2016; 09.02.2016</t>
  </si>
  <si>
    <t>16.03.2016; 26.02.2016</t>
  </si>
  <si>
    <t>470; 520</t>
  </si>
  <si>
    <t>Навигация сайта, инфраструктура по раскрытию бюджетных данных, необходимость общественных слушаний по проекту бюджета</t>
  </si>
  <si>
    <t>Об открытости бюджета; о бюджетной грамотности</t>
  </si>
  <si>
    <t>197; 160; 165</t>
  </si>
  <si>
    <t>http://budget.permkrai.ru/form/index</t>
  </si>
  <si>
    <t>О приоритетных статьях расходов</t>
  </si>
  <si>
    <t>Обеспечение открытости бюджетного процесса в Алтайском крае</t>
  </si>
  <si>
    <t>Опрос по порталу "Открытый бюджет Иркутской области"; почему я должен платить налоги</t>
  </si>
  <si>
    <t>433; 446</t>
  </si>
  <si>
    <t>Зачем Вам нужна информация о бюджете; Необходимо ли выносить проект областного бюджета на общественное обсуждение</t>
  </si>
  <si>
    <t>406; 417</t>
  </si>
  <si>
    <t xml:space="preserve">Что, по Вашему мнению, означает участие граждан в бюджетном процессе и др. </t>
  </si>
  <si>
    <t>Опросы на специализированном портале, а также на форуме</t>
  </si>
  <si>
    <t>http://openbudget.sakhminfin.ru/forum/index.php?board=4.0</t>
  </si>
  <si>
    <t>Опрос по налогу на имущество физических лиц; Варианты решении при снижении доходов бюджета</t>
  </si>
  <si>
    <t>24.11.2015; 14.03.2016</t>
  </si>
  <si>
    <t>Не указана; 31.03.2016</t>
  </si>
  <si>
    <t>41; 32</t>
  </si>
  <si>
    <t>Доступ только к отчету на 25.01.2016</t>
  </si>
  <si>
    <t>Результаты в он-лайн-режиме не публикуются</t>
  </si>
  <si>
    <t>25.01.2016 (зафиксирован результат)</t>
  </si>
  <si>
    <t>Участие населения в решении вопросов развития населенного пункта (3 вопроса по теме); Введение курса финансовой грамотности в школьную программу</t>
  </si>
  <si>
    <t>Информированность о деятельности учреждений; Открытость информации о бюджетном процессе</t>
  </si>
  <si>
    <t>О портале "Открытый бюджет города Москвы"; Как лучше представить информацию о портале</t>
  </si>
  <si>
    <t>Мониторинг и оценка показателя проведены в период с 15.02.2016 года по 15.04.2016 г.</t>
  </si>
  <si>
    <t>Портал "Открытый бюджет"</t>
  </si>
  <si>
    <t>Используемая инфраструктура</t>
  </si>
  <si>
    <t>Сайт финоргана</t>
  </si>
  <si>
    <t>Специализированная площадка области</t>
  </si>
  <si>
    <t>http://portal.novkfo.ru/mvcforum/</t>
  </si>
  <si>
    <t>Специализированная площадка, переход с портала "Открытый бюджет"</t>
  </si>
  <si>
    <t>http://www.ob.sev.gov.ru/forum/index</t>
  </si>
  <si>
    <t>http://www.ob.sev.gov.ru/</t>
  </si>
  <si>
    <t>http://budget.sakha.gov.ru/ebudget/Menu/Page/215</t>
  </si>
  <si>
    <t>Справочно: источники данных</t>
  </si>
  <si>
    <t>http://budget.sakha.gov.ru/ebudget/Show/Content/7</t>
  </si>
  <si>
    <t>Что бы Вы хотели знать о бюджете, как повысить собираемость налогов, какие сферы нуждаются в дополнительном бюджетном финансировании, что сделать для покрытия дефициата бюджета</t>
  </si>
  <si>
    <t>Опубликован отчет о результатах, где проведен опрос, найти не удалось</t>
  </si>
  <si>
    <t>Где проведен опрос, найти не удалось; отчет опубликован в разделе "Новости"</t>
  </si>
  <si>
    <t>http://www.kamgov.ru/</t>
  </si>
  <si>
    <t>http://www.kamgov.ru/minfin</t>
  </si>
  <si>
    <t>http://openbudget.kamgov.ru/Dashboard#/main</t>
  </si>
  <si>
    <t>http://primorsky.ru/forum/</t>
  </si>
  <si>
    <t>http://ebudget.primorsky.ru/Menu/Page/1</t>
  </si>
  <si>
    <t>http://minfin.khabkrai.ru/portal/Menu/Page/1</t>
  </si>
  <si>
    <t>https://minfin.khabkrai.ru/civils/Menu/Page/1</t>
  </si>
  <si>
    <t>https://minfin.khabkrai.ru/civils/Menu/Page/145</t>
  </si>
  <si>
    <t>Сайт "Бюджет для граждан"</t>
  </si>
  <si>
    <t>Сайт "Открытый бюджет города Севастополя"</t>
  </si>
  <si>
    <t>http://iis.minfin.49gov.ru/ebudget/Show/Content/51?ItemId=59</t>
  </si>
  <si>
    <t>Сайт "Открытый бюджет Магаданской области"</t>
  </si>
  <si>
    <t>http://openbudget.sakhminfin.ru/forum/index.php</t>
  </si>
  <si>
    <t>Сайт "Открытый бюджет Сахалинской области"</t>
  </si>
  <si>
    <t>http://openbudget.sakhminfin.ru/Menu/Page/272</t>
  </si>
  <si>
    <t>http://чукотка.рф/power/priority_areas/open-budget/</t>
  </si>
  <si>
    <t>http://www.eao.ru/</t>
  </si>
  <si>
    <t>http://чукотка.рф/power/administrative_setting/Dep_fin_ecom/</t>
  </si>
  <si>
    <t>Сайт "Открытый бюджет"</t>
  </si>
  <si>
    <t>http://www.r-19.ru/authorities/ministry-of-finance-of-the-republic-of-khakassia/common/</t>
  </si>
  <si>
    <t>http://fin22.ru/</t>
  </si>
  <si>
    <t>http://минфин.забайкальскийкрай.рф/</t>
  </si>
  <si>
    <t>http://www.забайкальскийкрай.рф/</t>
  </si>
  <si>
    <t>http://gfu.ru/forum/</t>
  </si>
  <si>
    <t>Сайты финоргана, "Открытый бюджет" (обеспечен переход на форум)</t>
  </si>
  <si>
    <t>http://www.mfnso.nso.ru/</t>
  </si>
  <si>
    <t>http://budget.omsk.ifinmon.ru/index.php/forum/index</t>
  </si>
  <si>
    <t>http://www.finupr.kurganobl.ru/</t>
  </si>
  <si>
    <t>http://info.mfural.ru/ebudget/Menu/Page/1</t>
  </si>
  <si>
    <t>http://admtyumen.ru/ogv_ru/gov/administrative/finance_department/general_information/more.htm?id=10293778@cmsArticle</t>
  </si>
  <si>
    <t>https://vk.com/yamalfin</t>
  </si>
  <si>
    <t>Переход с главной страницы по ссылке "Мы ВКонтакте"</t>
  </si>
  <si>
    <t>Нет стандартной кнопки</t>
  </si>
  <si>
    <t>https://minfin.bashkortostan.ru/</t>
  </si>
  <si>
    <t>https://minfin.bashkortostan.ru/forum/</t>
  </si>
  <si>
    <t>http://www.pravitelstvorb.ru/ru/</t>
  </si>
  <si>
    <t>http://mari-el.gov.ru/government/Pages/main.aspx</t>
  </si>
  <si>
    <t>http://prav.tatarstan.ru/</t>
  </si>
  <si>
    <t>http://budget.cap.ru/Menu/Page/1</t>
  </si>
  <si>
    <t>Сайт "Бюджет для граждан"; "Портал управления общественными финансами" (обеспечен переход на форум)</t>
  </si>
  <si>
    <t>http://обчр.рф/</t>
  </si>
  <si>
    <t>http://minfin09.ru/</t>
  </si>
  <si>
    <t>http://minfin.donland.ru:8088/</t>
  </si>
  <si>
    <t>http://donland.ru/; https://vk.com/board37680642</t>
  </si>
  <si>
    <t>http://volgafin.volganet.ru/</t>
  </si>
  <si>
    <t>http://budget.volganet.ru/budget/</t>
  </si>
  <si>
    <t>https://minfin.astrobl.ru/node</t>
  </si>
  <si>
    <t xml:space="preserve">http://mf-ao.ru/ </t>
  </si>
  <si>
    <t>Сайт финоргана (старая версия сайта)</t>
  </si>
  <si>
    <t>Вход только со старой версии сайта финоргана</t>
  </si>
  <si>
    <t>http://бюджеткубани.рф/</t>
  </si>
  <si>
    <t>На сайте "Открытый бюджет" создан форум, но обсуждения на нем нет</t>
  </si>
  <si>
    <t>http://minfin.kalmregion.ru/index.php?option=com_phocaguestbook&amp;view=phocaguestbook&amp;id=1&amp;Itemid=69</t>
  </si>
  <si>
    <t>http://www.kalmregion.ru/</t>
  </si>
  <si>
    <t>http://minfin01-maykop.ru/Menu/Page/1</t>
  </si>
  <si>
    <t>http://www.adygheya.ru/</t>
  </si>
  <si>
    <t>http://minfin.gov-murman.ru/index.php</t>
  </si>
  <si>
    <t>http://www.belregion.ru/</t>
  </si>
  <si>
    <t>http://www.bryanskobl.ru/administration</t>
  </si>
  <si>
    <t>http://www.avo.ru/</t>
  </si>
  <si>
    <t>http://www.govvrn.ru/wps/portal/gov</t>
  </si>
  <si>
    <t>http://www.ivanovoobl.ru/</t>
  </si>
  <si>
    <t>http://www.admoblkaluga.ru/main/</t>
  </si>
  <si>
    <t>http://www.adm44.ru/index.aspx</t>
  </si>
  <si>
    <t>http://ufin48.ru/Menu/Page/1</t>
  </si>
  <si>
    <t>http://admlip.ru/</t>
  </si>
  <si>
    <t>http://budget.mosreg.ru/</t>
  </si>
  <si>
    <t>http://ryazangov.ru/</t>
  </si>
  <si>
    <t>Сайт администрации и (или) правительства региона</t>
  </si>
  <si>
    <t>http://www.admin-smolensk.ru/</t>
  </si>
  <si>
    <t>http://www.tambov.gov.ru/</t>
  </si>
  <si>
    <t>http://mosreg.ru/</t>
  </si>
  <si>
    <t>http://portal.tverfin.ru/portal/Menu/Page/1</t>
  </si>
  <si>
    <t>http://www.тверскаяобласть.рф/</t>
  </si>
  <si>
    <t>https://tularegion.ru/</t>
  </si>
  <si>
    <t>Специализированная площадка; переход с сайта финоргана, открытого бюджета и сайта правительства</t>
  </si>
  <si>
    <t>http://www.yarregion.ru/Government/zamestiteli.aspx</t>
  </si>
  <si>
    <t>https://www.mos.ru/</t>
  </si>
  <si>
    <t>http://admkrai.krasnodar.ru/</t>
  </si>
  <si>
    <t>https://www.astrobl.ru/</t>
  </si>
  <si>
    <t>http://www.volganet.ru/</t>
  </si>
  <si>
    <t>http://www.kchr.ru/</t>
  </si>
  <si>
    <t>http://www.stavregion.ru/</t>
  </si>
  <si>
    <t>http://www.orenburg-gov.ru/</t>
  </si>
  <si>
    <t>http://gov.cap.ru/</t>
  </si>
  <si>
    <t>http://gov.tuva.ru/</t>
  </si>
  <si>
    <t>http://irkobl.ru/</t>
  </si>
  <si>
    <t>http://www.omskportal.ru/ru/government.html</t>
  </si>
  <si>
    <t>http://mf.omskportal.ru/ru/RegionalPublicAuthorities/executivelist/MF.html</t>
  </si>
  <si>
    <t>https://sevastopol.gov.ru/goverment/podrazdeleniya/dept-fin/</t>
  </si>
  <si>
    <t>http://www.minfin74.ru/</t>
  </si>
  <si>
    <t>http://www.depfin.admhmao.ru/wps/portal/fin/home</t>
  </si>
  <si>
    <t>http://mari-el.gov.ru/minfin/Pages/main.aspx</t>
  </si>
  <si>
    <t>http://mfur.ru/</t>
  </si>
  <si>
    <t>http://minfin.kalmregion.ru/</t>
  </si>
  <si>
    <t>http://openregion.gov-murman.ru/ideas/</t>
  </si>
  <si>
    <t>https://narod-expert.ru/ideas-bank</t>
  </si>
  <si>
    <t>Наличие бюджетной тематики</t>
  </si>
  <si>
    <t>http://narodportal.ru/idea/</t>
  </si>
  <si>
    <t>Специализированная площадка области "Портал неравнодушных"</t>
  </si>
  <si>
    <t>Специализированная площадка области "Народная экспертиза"</t>
  </si>
  <si>
    <t>Ответы на вопросы в течении 10 дней</t>
  </si>
  <si>
    <t>Указаны даты, когда задан вопрос, дан комментраий или ответ</t>
  </si>
  <si>
    <t>http://bryanskoblfin.ru/Page/Search?text=%D0%BE%D0%B1%D1%89%D0%B5%D1%81%D1%82%D0%B2%D0%B5%D0%BD%D0%BD%D1%8B%D0%B9+%D1%81%D0%BE%D0%B2%D0%B5%D1%82</t>
  </si>
  <si>
    <t>Да (проект)</t>
  </si>
  <si>
    <t>Сведений нет</t>
  </si>
  <si>
    <t>дата и место проведения заседания</t>
  </si>
  <si>
    <t>Заседание</t>
  </si>
  <si>
    <t>Заочное голосование</t>
  </si>
  <si>
    <t>http://minfin.sakha.gov.ru/obschestvennyj-sovet-pri-ministerstve-finansov-rsja</t>
  </si>
  <si>
    <t>http://www.kamgov.ru/minfin/sostav-obsestvennogo-soveta-pri-ministerstve-finansov-kamcatskogo-kraa</t>
  </si>
  <si>
    <t>Частично (не указано место работы или социальный статус)</t>
  </si>
  <si>
    <t>http://www.minfin-altai.ru/about/deyatelnost/public-council.php</t>
  </si>
  <si>
    <t>Заседание, заочное голосование</t>
  </si>
  <si>
    <t>http://www.ofukem.ru/content/blogcategory/158/180/</t>
  </si>
  <si>
    <t>http://www.mfnso.nso.ru/news/2054</t>
  </si>
  <si>
    <t>http://mf.omskportal.ru/ru/RegionalPublicAuthorities/executivelist/MF/obshsovet.html</t>
  </si>
  <si>
    <t>Нет, не проводились или сведения об этом не опубликованы</t>
  </si>
  <si>
    <t>http://www.minfin01-maykop.ru/Menu/Page/170</t>
  </si>
  <si>
    <t>http://www.minfinkubani.ru/about/advisory_bodies/public_council/index.php</t>
  </si>
  <si>
    <t>Да (на 2015-2016 годы)</t>
  </si>
  <si>
    <t>Да (на 1 полугодие)</t>
  </si>
  <si>
    <t>https://minfin.astrobl.ru/site-page/obshchestvennyy-sovet</t>
  </si>
  <si>
    <t>http://volgafin.volganet.ru/coordination/meeting/protocols/</t>
  </si>
  <si>
    <t xml:space="preserve">Сведения ограничены </t>
  </si>
  <si>
    <t>Частично (отсутствуют сведения о месте работы отдельных членов Общественного совета)</t>
  </si>
  <si>
    <t>http://minfin.e-dag.ru/about/koordinatsionnye-i-soveshchatelnye-organy/</t>
  </si>
  <si>
    <t>http://minfin09.ru/category/load/%D0%B3%D0%BE%D1%81%D1%83%D0%B4%D0%B0%D1%80%D1%81%D1%82%D0%B2%D0%B5%D0%BD%D0%BD%D0%B0%D1%8F-%D0%B3%D1%80%D0%B0%D0%B6%D0%B4%D0%B0%D0%BD%D1%81%D0%BA%D0%B0%D1%8F-%D1%81%D0%BB%D1%83%D0%B6%D0%B1%D0%B0/%D0%BE%D0%B1%D1%89%D0%B5%D1%81%D1%82%D0%B2%D0%B5%D0%BD%D0%BD%D1%8B%D0%B9-%D1%81%D0%BE%D0%B2%D0%B5%D1%82/</t>
  </si>
  <si>
    <t>В разделе "Государственная гражданская служба"</t>
  </si>
  <si>
    <t>На главной странице в подразделе "Важная информация"</t>
  </si>
  <si>
    <t>http://www.minfinchr.ru/obshchestvennyj-sovet-pri-ministerstve</t>
  </si>
  <si>
    <t>http://www.mfsk.ru/main/obschestv_sovet</t>
  </si>
  <si>
    <t>http://www.mfur.ru/activities/ob_sovet/</t>
  </si>
  <si>
    <t>http://www.minfin.kirov.ru/o-departamente-finansov/public_counciil/</t>
  </si>
  <si>
    <t>Только дата</t>
  </si>
  <si>
    <t>http://www.minfin.orb.ru/ob_sovet</t>
  </si>
  <si>
    <t>Оценка показателя 4.4</t>
  </si>
  <si>
    <t>Справочно: количество проведенных заседаний в 1 квартале 2016 года</t>
  </si>
  <si>
    <t>Справочно: формат проведенных заседаний</t>
  </si>
  <si>
    <t>http://saratov.ifinmon.ru/index.php/byudzhet-dlya-grazhdan/obscestvennii-sovet/</t>
  </si>
  <si>
    <t>Сведения ограничены</t>
  </si>
  <si>
    <t>http://ufo.ulntc.ru/index.php?mgf=sovet&amp;slep=net</t>
  </si>
  <si>
    <t>http://minfin.karelia.ru/obcshestvennyj-sovet/</t>
  </si>
  <si>
    <t>http://df35.ru/index.php?option=com_content&amp;view=article&amp;id=3729%3A2015-05-19-11-36-48&amp;catid=125%3A2013-01-28-10-05-52</t>
  </si>
  <si>
    <t>Да, проводились, но итоговый документ (протокол) не отвечает требованиям</t>
  </si>
  <si>
    <t>По состоянию на 15.04.2016 г. протокол не опубликован</t>
  </si>
  <si>
    <t>Опубликовано уведомление о начале формирования Общественного совета</t>
  </si>
  <si>
    <t>http://minfin.rkomi.ru/</t>
  </si>
  <si>
    <t>http://dvinaland.ru/-fe6ekj8s</t>
  </si>
  <si>
    <t xml:space="preserve">http://www.df35.ru/ </t>
  </si>
  <si>
    <t>http://www.minfin39.ru/pressroom/news/</t>
  </si>
  <si>
    <t>http://minfin.gov-murman.ru/news/</t>
  </si>
  <si>
    <t>http://novkfo.ru/</t>
  </si>
  <si>
    <t>http://portal.novkfo.ru/Show/Content/23</t>
  </si>
  <si>
    <t>http://www.fincom.spb.ru/cf/press/news.htm</t>
  </si>
  <si>
    <t xml:space="preserve">http://dfei.adm-nao.ru/ </t>
  </si>
  <si>
    <t xml:space="preserve">http://www.minfin01-maykop.ru/Menu/Page/172 </t>
  </si>
  <si>
    <t>http://minfin.kalmregion.ru/index.php?option=com_content&amp;view=article&amp;id=46&amp;Itemid=46</t>
  </si>
  <si>
    <t>http://volgafin.volganet.ru/current-activity/cooperation/results/</t>
  </si>
  <si>
    <t>http://www.minfin34.ru/</t>
  </si>
  <si>
    <t>http://www.minfin.donland.ru/pages/s/51</t>
  </si>
  <si>
    <t>http://minfin.e-dag.ru/feed/</t>
  </si>
  <si>
    <t>http://portal.minfinrd.ru/Show/Category/1?page=1&amp;ItemId=2</t>
  </si>
  <si>
    <t xml:space="preserve">http://pravitelstvo.kbr.ru/oigv/minfin/press_sluzhba/anonsy.php </t>
  </si>
  <si>
    <t>http://www.minfinchr.ru/otkrytyj-byudzhet</t>
  </si>
  <si>
    <t>http://openbudsk.ru/content/obshedobs.php</t>
  </si>
  <si>
    <t>https://minfin.bashkortostan.ru/activity/18373/</t>
  </si>
  <si>
    <t>http://mari-el.gov.ru/minfin/Pages/pub_slush.aspx</t>
  </si>
  <si>
    <t>http://www.minfinrm.ru/news/</t>
  </si>
  <si>
    <t>http://minfin.tatarstan.ru/rus/pressa.htm</t>
  </si>
  <si>
    <t xml:space="preserve">http://www.mfur.ru/activities/obshest_obsuzhdenie/ </t>
  </si>
  <si>
    <t>http://gov.cap.ru/default.aspx?gov_id=22</t>
  </si>
  <si>
    <t>http://budget.cap.ru/Menu/Page/176</t>
  </si>
  <si>
    <t>http://mfin.permkrai.ru/news/1081</t>
  </si>
  <si>
    <t>http://mf.nnov.ru:8025/index.php/o-budgete/inform/chto-nuzhno-znat-o-byudzhete</t>
  </si>
  <si>
    <t>http://www.minfin.orb.ru/news/one_news?&amp;id=784</t>
  </si>
  <si>
    <t>http://www.minfin.orb.ru/news/one_news?&amp;id=776</t>
  </si>
  <si>
    <t>http://finance.pnzreg.ru/news</t>
  </si>
  <si>
    <t>http://monitoring.yanao.ru/yamal/index.php?option=com_content&amp;view=article&amp;id=333&amp;Itemid=793</t>
  </si>
  <si>
    <t>http://r-19.ru/authorities/ministry-of-finance-of-the-republic-of-khakassia/common/</t>
  </si>
  <si>
    <t xml:space="preserve">http://minfin.krskstate.ru/ </t>
  </si>
  <si>
    <t>http://gfu.ru/news/</t>
  </si>
  <si>
    <t>http://mfnsonso2.nso.ru/deyatelnost/Pages/default.aspx</t>
  </si>
  <si>
    <t>http://www.findep.org/posts/novosti-departamenta/</t>
  </si>
  <si>
    <t>http://minfin.sakha.gov.ru/#</t>
  </si>
  <si>
    <t>http://minfin.khabkrai.ru/portal/Show/Category/102?ItemId=482</t>
  </si>
  <si>
    <t>http://sakhminfin.ru/index.php/oministerstve/kosoorg</t>
  </si>
  <si>
    <t>http://openbudget.sakhminfin.ru/Menu/Page/275</t>
  </si>
  <si>
    <t>http://minfin.rk.gov.ru/rus/info.php?id=624437</t>
  </si>
  <si>
    <t>http://WWW.ob.sev.gov.ru</t>
  </si>
  <si>
    <t>Не отвечает требованиям</t>
  </si>
  <si>
    <t>Возможность направить замечания и предложения по электронной почте</t>
  </si>
  <si>
    <t>Нет данных</t>
  </si>
  <si>
    <t>Не опубликован</t>
  </si>
  <si>
    <t xml:space="preserve">1)      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</si>
  <si>
    <t>2)      Заблаговременно на портале (сайте), где публикуются бюджетные данные, опубликована или доступна с этого портала (сайта) по ссылке информация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Если в составе опубликованной информации часть сведений отсутствует, оценка показателя принимает значение 0 баллов.</t>
  </si>
  <si>
    <t xml:space="preserve">3)      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t>
  </si>
  <si>
    <t xml:space="preserve">4)      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</si>
  <si>
    <t xml:space="preserve">5)      В составе итогового документа (протокола), принятого по результатам общественного обсуждения, как минимум, содержатся следующие сведения: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 </t>
  </si>
  <si>
    <t>Информации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 должен быть опубликован не позднее 10 рабочих дней после проведения общественного обсуждения.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</si>
  <si>
    <t xml:space="preserve">Цели, задачи и формирование «детского бюджета» в Республике Карелия </t>
  </si>
  <si>
    <t>Общественные объединения и другие организации</t>
  </si>
  <si>
    <t>5 - представители общественных объединений и других организаций; 13 - представители органов власти</t>
  </si>
  <si>
    <t>Нет (постфактум)</t>
  </si>
  <si>
    <t>Да (решение - принять к сведению)</t>
  </si>
  <si>
    <t>Заседание Координационного совета при Главе республики Карелия по реализации Стратегии действий в интересах детей в республике Карелия на 2012-2017 годы</t>
  </si>
  <si>
    <t>Да (информация о проведении мероприятия)</t>
  </si>
  <si>
    <t xml:space="preserve">Проекты 8 правовых актов по бюджетной тематике, в том числе проект закона "О внесении изменений в закон о бюджетном процессе" </t>
  </si>
  <si>
    <t>Возможность дать комментарий</t>
  </si>
  <si>
    <t>Прием заключений независимых экспертов</t>
  </si>
  <si>
    <t>Эксперты</t>
  </si>
  <si>
    <t>Проекты 22 правовых актов по бюджетной тематике</t>
  </si>
  <si>
    <t>Общественное обсуждение не состоялось</t>
  </si>
  <si>
    <t>0 (только просмотры проектов НПА)</t>
  </si>
  <si>
    <t>Позиционируется как публичные слушания; реально - заседание рабочей группы</t>
  </si>
  <si>
    <t>Участники обсуждения</t>
  </si>
  <si>
    <t>0 - общественность; 10 - представители органов власти, отделения Банка России и ТФОМС</t>
  </si>
  <si>
    <t>Представители органов власти, а также задействованных структур (отделение Банка России, ТФОМС); общественность в обсуждении не участвовала</t>
  </si>
  <si>
    <t>Проект закона "О внесении изменений в Закон КБР "О бюджетном устройстве и бюджетном процессе в Кабардино-Балкарской Республике"</t>
  </si>
  <si>
    <t>Проект постановления «О внесении изменения в постановление Правительства Удмуртской Республики от 17 июня 2013 года №252 «Об утверждении государственной программы Удмуртской Республики «Управление государственными финансами»</t>
  </si>
  <si>
    <t>Возможность представить замечания и предложения, в том числе по унифицированной форме</t>
  </si>
  <si>
    <t>Вопросы расширения практики вовлечения граждан в механизм распределения бюджетных средств</t>
  </si>
  <si>
    <t>Собрание</t>
  </si>
  <si>
    <t>93 человека, в т.ч. представители органов власти, муниципальных образований, студенты, члены Общественного совета, созданного при Минфине области, представители СМИ.</t>
  </si>
  <si>
    <t>http://ufo.ulntc.ru/index.php?mgf=nalp/mnp&amp;slep=net</t>
  </si>
  <si>
    <t>Комплекс мероприятий: совещание, уроки бюджетной и финансовой грамотности, встречи и прием граждан, рейды с целью контроля</t>
  </si>
  <si>
    <t>Население Сенегелеевского района Ульяновской области</t>
  </si>
  <si>
    <t>Нет (итоговый документ (протокол) отсутствует</t>
  </si>
  <si>
    <t>Позиционируется в качестве общественного обсуждения акция "Месячник налоговой помощи в муниципальном образовании Сенгелеевский район"</t>
  </si>
  <si>
    <t>Проект закона "О внесении изменений в Закон Республики Алтай «О бюджетном процессе в  Республике Алтай»</t>
  </si>
  <si>
    <t>http://www.kamgov.ru/minfin/document/frontend-document/index-project</t>
  </si>
  <si>
    <t>Возможность представить экспертное заключение</t>
  </si>
  <si>
    <t>http://minfin.49gov.ru/depart/coordinating/; http://minfin.49gov.ru/documents/?doc_type=11</t>
  </si>
  <si>
    <t>Протокол, план работы общественного совета на 2016 год опубликован в разделе "Документы", отдельно от информации о составе членой совета и регламенте его работы</t>
  </si>
  <si>
    <t>http://minfinrb.ru/normbase/18/</t>
  </si>
  <si>
    <t>Независимая экспертиза проектов законов и иных НПА (8 проектов в 1 квартале 2016 года)</t>
  </si>
  <si>
    <t>Возможность представить заключение (теоретическая, так как не указано, каким образом это можно сделать)</t>
  </si>
  <si>
    <t>http://fin22.ru/opinion/</t>
  </si>
  <si>
    <t>В разделе "Новости" (14.03.2016)</t>
  </si>
  <si>
    <t>http://finance.pskov.ru/obshchestvennoe-obsuzhdenie-proektov-npa</t>
  </si>
  <si>
    <t>Ссылка не открывается (ошибка 404: компонент не найден)</t>
  </si>
  <si>
    <t>Проект приказа «Об утверждении нормативных затрат на обеспечение функций министерства финансов Ставропольского края и подведомственного ему государственного казенного учреждения дополнительного образования «Учебный центр министерства финансов Ставропольского края»</t>
  </si>
  <si>
    <t xml:space="preserve">Возможность направить предложения </t>
  </si>
  <si>
    <t>http://minfin.tatarstan.ru/rus/sotsialniy-opros-obshchestvennogo-mneniya-po.htm</t>
  </si>
  <si>
    <t>О бюджете Республики Татарстан</t>
  </si>
  <si>
    <t>http://minfin-samara.ru/</t>
  </si>
  <si>
    <t>Общественная экспертиза проектов НПА (14 проектов в 1 квартале 2016 года)</t>
  </si>
  <si>
    <t>http://www.finupr.kurganobl.ru/index.php?test=obs</t>
  </si>
  <si>
    <t>Возможность направить предложения</t>
  </si>
  <si>
    <t>http://ar.gov66.ru/otsenka-reguliruyushhego-vozdejstviya-po-proektam-npa-sverdlovskoj-oblasti-i-ekspertiza-npa-sverdlovskoj-oblasti/publichnye-konsultatsii-po-proektam-npa-sverdlovskoj-oblasti/</t>
  </si>
  <si>
    <t>http://www.yamalfin.ru/index.php</t>
  </si>
  <si>
    <t>Проекты НПА</t>
  </si>
  <si>
    <t>Возможность направить замечания и предложения по электронной почте или в письменной форме</t>
  </si>
  <si>
    <t>Проекты правовых актов, разработанных финорганом (8 проектов за 1 квартал 2016 года)</t>
  </si>
  <si>
    <t>Проводилось, но итоговый документ (протокол) не опубликован</t>
  </si>
  <si>
    <t>Мониторинг и оценка показателя проведены в период с 15.02.2016 года по 27.04.2016 г.</t>
  </si>
  <si>
    <t>Стадия опроса по состоянию на 31.03.2016</t>
  </si>
  <si>
    <t>Дата проведения оценки</t>
  </si>
  <si>
    <t>Наименование субъекта Российской Федерации</t>
  </si>
  <si>
    <t>Место по РФ</t>
  </si>
  <si>
    <t>Место по федеральному округу</t>
  </si>
  <si>
    <t>Единица измерения</t>
  </si>
  <si>
    <t>место</t>
  </si>
  <si>
    <t>баллов</t>
  </si>
  <si>
    <t>г. Севастополь</t>
  </si>
  <si>
    <t>В период с 15 февраля по 27 апреля 2016 года</t>
  </si>
  <si>
    <t>Максимальное количество баллов</t>
  </si>
  <si>
    <t>Итого баллов по разделу 4</t>
  </si>
  <si>
    <t>%</t>
  </si>
  <si>
    <t>% от максимального количества баллов по разделу 4</t>
  </si>
  <si>
    <t>Баннер "Опрос" на официальном сайте, где публикуются бюджетные данные (сайт Администрации Курской области) и специализированный сайт "Официальный социологический портал Курской области" не взаимосвязаны</t>
  </si>
  <si>
    <t>08.04.2016 г. опрос продолжался</t>
  </si>
  <si>
    <t>Доступ к результатам появился после 08.04.2016 г.</t>
  </si>
  <si>
    <t>Да (уточнение состава членов совета - в протоколе)</t>
  </si>
  <si>
    <t>Нет (в составе совета: советник – наставник Губернатора Ульяновской области по финансово-экономическим вопросам. Советники Губернатора Ульяновской области – в группе должностей государственной гражданской службы Ульяновской области, должности категории "помощники (советники)", высшая группа.</t>
  </si>
  <si>
    <t>Нет (Председатель общественного совета - Первый заместитель Председателя Законодательного Собрания Ростовской области – председатель комитета по бюджету, налогам и собственности, - занимает государственную должность Ростовской области)</t>
  </si>
  <si>
    <t>Нет (в составе совета: Первый заместитель министра финансов Нижегородской области, Советник Губернатора Нижегородской области по финансовой политике)</t>
  </si>
  <si>
    <t>Нет (в составе совета: руководитель управления финоргана Самарской области, руководитель управления Министерства экономического развития, инвестиций и торговли Самарской области, главный консультант финоргана)</t>
  </si>
  <si>
    <t>Сведений нет (совет в стадии формирования)</t>
  </si>
  <si>
    <t>4.1. Проводились ли в I квартале 2016 года органами государственной власти субъекта РФ опросы общественного мнения по бюджетной тематике в он-лайн режиме?</t>
  </si>
  <si>
    <t>4.2.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 I квартале 2016 года?</t>
  </si>
  <si>
    <t>4.3. Использовались ли в I квартале 2016 года финансовыми органами субъекта РФ социальные сети для распространения информации о бюджете?</t>
  </si>
  <si>
    <t>4.4. Проводились ли в I квартале 2016 года заседания Общественного совета, созданного при финансовом органе субъекта РФ (далее – Общественный совет), и опубликованы ли итоговые документы (протоколы) этих заседаний?</t>
  </si>
  <si>
    <t>Исходные данные и оценка показателя 4.4. "Проводились ли в I квартале 2016 года заседания Общественного совета, созданного при финансовом органе субъекта РФ (далее – Общественный совет), и опубликованы ли итоговые документы (протоколы) этих заседаний?"</t>
  </si>
  <si>
    <t>4.5. Проводилось ли в 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</si>
  <si>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Исходные данные и оценка показателя 4.5. "Проводилось ли в 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</si>
  <si>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Исходные данные и оценка показателя 4.3 "Использовались ли в I квартале 2016 года финансовыми органами субъекта РФ социальные сети для распространения информации о бюджете?"</t>
  </si>
  <si>
    <t>4.4. Проводились ли в I квартале 2016 года заседания Общественного совета, созданного при финансовом органе субъекта РФ, и опубликованы ли итоговые документы (протоколы) этих заседаний?</t>
  </si>
  <si>
    <t>Информированность граждан о проведении публичных слушаний по проекту республиканского бюджета Республики Адыгея и годовому отчету об исполнении республиканского бюджета Республики Адыгея</t>
  </si>
  <si>
    <t>http://minfinkubani.ru/budget_citizens/public_poll/</t>
  </si>
  <si>
    <r>
      <t xml:space="preserve">Рейтинг субъектов Российской Федерации по разделу 4 "Общественное участие (I квартал 2016 года)" </t>
    </r>
    <r>
      <rPr>
        <sz val="10"/>
        <color indexed="8"/>
        <rFont val="Times New Roman"/>
        <family val="1"/>
      </rPr>
      <t>(группировка по федеральным округам)</t>
    </r>
  </si>
  <si>
    <r>
      <t xml:space="preserve">Нет </t>
    </r>
    <r>
      <rPr>
        <sz val="8"/>
        <color indexed="60"/>
        <rFont val="Times New Roman"/>
        <family val="1"/>
      </rPr>
      <t>(в составе совета - начальник отдела бюджетной политики Министерства финансов, секретарь общественного совета)</t>
    </r>
  </si>
  <si>
    <r>
      <t xml:space="preserve">Нет </t>
    </r>
    <r>
      <rPr>
        <sz val="8"/>
        <color indexed="60"/>
        <rFont val="Times New Roman"/>
        <family val="1"/>
      </rPr>
      <t>(в составе совета – начальник отдела Управления ФНС по Кемеровской области, главный консультант отдела кадров главного финансового управления Кемеровской области).</t>
    </r>
  </si>
  <si>
    <r>
      <t xml:space="preserve">Рейтинг субъектов Российской Федерации по разделу 4 "Общественное участие (I квартал 2016 года)" </t>
    </r>
    <r>
      <rPr>
        <sz val="10"/>
        <color indexed="8"/>
        <rFont val="Times New Roman"/>
        <family val="1"/>
      </rPr>
      <t>(группировка по набранному количеству баллов)</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</si>
</sst>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101">
    <font>
      <sz val="11"/>
      <color theme="1"/>
      <name val="Calibri"/>
      <family val="2"/>
    </font>
    <font>
      <sz val="11"/>
      <color indexed="8"/>
      <name val="Calibri"/>
      <family val="2"/>
    </font>
    <font>
      <b/>
      <sz val="8"/>
      <name val="Times New Roman"/>
      <family val="1"/>
    </font>
    <font>
      <sz val="8"/>
      <name val="Times New Roman"/>
      <family val="1"/>
    </font>
    <font>
      <i/>
      <sz val="8"/>
      <name val="Times New Roman"/>
      <family val="1"/>
    </font>
    <font>
      <sz val="10"/>
      <name val="Arial Cyr"/>
      <family val="0"/>
    </font>
    <font>
      <sz val="10"/>
      <name val="Courier New Cyr"/>
      <family val="0"/>
    </font>
    <font>
      <sz val="9"/>
      <color indexed="8"/>
      <name val="Times New Roman"/>
      <family val="1"/>
    </font>
    <font>
      <i/>
      <sz val="9"/>
      <color indexed="8"/>
      <name val="Times New Roman"/>
      <family val="1"/>
    </font>
    <font>
      <sz val="7"/>
      <color indexed="8"/>
      <name val="Times New Roman"/>
      <family val="1"/>
    </font>
    <font>
      <i/>
      <sz val="7"/>
      <color indexed="8"/>
      <name val="Times New Roman"/>
      <family val="1"/>
    </font>
    <font>
      <b/>
      <sz val="9"/>
      <name val="Times New Roman"/>
      <family val="1"/>
    </font>
    <font>
      <i/>
      <sz val="9"/>
      <name val="Times New Roman"/>
      <family val="1"/>
    </font>
    <font>
      <u val="single"/>
      <sz val="8"/>
      <name val="Times New Roman"/>
      <family val="1"/>
    </font>
    <font>
      <b/>
      <sz val="10"/>
      <name val="Times New Roman"/>
      <family val="1"/>
    </font>
    <font>
      <sz val="9"/>
      <name val="Times New Roman"/>
      <family val="1"/>
    </font>
    <font>
      <b/>
      <i/>
      <sz val="9"/>
      <name val="Times New Roman"/>
      <family val="1"/>
    </font>
    <font>
      <sz val="10"/>
      <color indexed="8"/>
      <name val="Times New Roman"/>
      <family val="1"/>
    </font>
    <font>
      <sz val="8"/>
      <color indexed="6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8"/>
      <color indexed="8"/>
      <name val="Calibri"/>
      <family val="2"/>
    </font>
    <font>
      <u val="single"/>
      <sz val="8"/>
      <color indexed="12"/>
      <name val="Times New Roman"/>
      <family val="1"/>
    </font>
    <font>
      <sz val="8"/>
      <color indexed="8"/>
      <name val="Times New Roman"/>
      <family val="1"/>
    </font>
    <font>
      <sz val="9"/>
      <color indexed="8"/>
      <name val="Symbol"/>
      <family val="1"/>
    </font>
    <font>
      <b/>
      <sz val="9"/>
      <color indexed="8"/>
      <name val="Times New Roman"/>
      <family val="1"/>
    </font>
    <font>
      <sz val="8"/>
      <color indexed="53"/>
      <name val="Times New Roman"/>
      <family val="1"/>
    </font>
    <font>
      <b/>
      <sz val="8"/>
      <color indexed="60"/>
      <name val="Times New Roman"/>
      <family val="1"/>
    </font>
    <font>
      <b/>
      <sz val="8"/>
      <color indexed="8"/>
      <name val="Times New Roman"/>
      <family val="1"/>
    </font>
    <font>
      <sz val="8"/>
      <color indexed="10"/>
      <name val="Times New Roman"/>
      <family val="1"/>
    </font>
    <font>
      <sz val="8"/>
      <name val="Calibri"/>
      <family val="2"/>
    </font>
    <font>
      <sz val="11"/>
      <name val="Calibri"/>
      <family val="2"/>
    </font>
    <font>
      <sz val="10"/>
      <color indexed="8"/>
      <name val="Calibri"/>
      <family val="2"/>
    </font>
    <font>
      <b/>
      <sz val="10"/>
      <color indexed="8"/>
      <name val="Calibri"/>
      <family val="2"/>
    </font>
    <font>
      <b/>
      <sz val="9"/>
      <color indexed="8"/>
      <name val="Calibri"/>
      <family val="2"/>
    </font>
    <font>
      <u val="single"/>
      <sz val="8"/>
      <color indexed="12"/>
      <name val="Calibri"/>
      <family val="2"/>
    </font>
    <font>
      <u val="single"/>
      <sz val="8"/>
      <name val="Calibri"/>
      <family val="2"/>
    </font>
    <font>
      <sz val="8"/>
      <color indexed="10"/>
      <name val="Calibri"/>
      <family val="2"/>
    </font>
    <font>
      <b/>
      <sz val="10"/>
      <color indexed="8"/>
      <name val="Times New Roman"/>
      <family val="1"/>
    </font>
    <font>
      <i/>
      <sz val="9"/>
      <color indexed="8"/>
      <name val="Calibri"/>
      <family val="2"/>
    </font>
    <font>
      <b/>
      <sz val="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Calibri"/>
      <family val="2"/>
    </font>
    <font>
      <b/>
      <sz val="8"/>
      <color theme="1"/>
      <name val="Calibri"/>
      <family val="2"/>
    </font>
    <font>
      <sz val="11"/>
      <color rgb="FFC00000"/>
      <name val="Calibri"/>
      <family val="2"/>
    </font>
    <font>
      <u val="single"/>
      <sz val="8"/>
      <color theme="10"/>
      <name val="Times New Roman"/>
      <family val="1"/>
    </font>
    <font>
      <sz val="8"/>
      <color theme="1"/>
      <name val="Times New Roman"/>
      <family val="1"/>
    </font>
    <font>
      <sz val="9"/>
      <color theme="1"/>
      <name val="Times New Roman"/>
      <family val="1"/>
    </font>
    <font>
      <i/>
      <sz val="9"/>
      <color theme="1"/>
      <name val="Times New Roman"/>
      <family val="1"/>
    </font>
    <font>
      <sz val="9"/>
      <color theme="1"/>
      <name val="Symbol"/>
      <family val="1"/>
    </font>
    <font>
      <i/>
      <sz val="9"/>
      <color rgb="FF000000"/>
      <name val="Times New Roman"/>
      <family val="1"/>
    </font>
    <font>
      <b/>
      <sz val="9"/>
      <color theme="1"/>
      <name val="Times New Roman"/>
      <family val="1"/>
    </font>
    <font>
      <sz val="8"/>
      <color rgb="FFC00000"/>
      <name val="Times New Roman"/>
      <family val="1"/>
    </font>
    <font>
      <sz val="8"/>
      <color theme="9" tint="-0.24997000396251678"/>
      <name val="Times New Roman"/>
      <family val="1"/>
    </font>
    <font>
      <b/>
      <sz val="8"/>
      <color rgb="FFC00000"/>
      <name val="Times New Roman"/>
      <family val="1"/>
    </font>
    <font>
      <b/>
      <sz val="8"/>
      <color theme="1"/>
      <name val="Times New Roman"/>
      <family val="1"/>
    </font>
    <font>
      <sz val="8"/>
      <color rgb="FFFF0000"/>
      <name val="Times New Roman"/>
      <family val="1"/>
    </font>
    <font>
      <sz val="10"/>
      <color theme="1"/>
      <name val="Calibri"/>
      <family val="2"/>
    </font>
    <font>
      <b/>
      <sz val="10"/>
      <color theme="1"/>
      <name val="Calibri"/>
      <family val="2"/>
    </font>
    <font>
      <sz val="9"/>
      <color rgb="FF000000"/>
      <name val="Times New Roman"/>
      <family val="1"/>
    </font>
    <font>
      <b/>
      <sz val="9"/>
      <color theme="1"/>
      <name val="Calibri"/>
      <family val="2"/>
    </font>
    <font>
      <u val="single"/>
      <sz val="8"/>
      <color theme="10"/>
      <name val="Calibri"/>
      <family val="2"/>
    </font>
    <font>
      <sz val="8"/>
      <color rgb="FFFF0000"/>
      <name val="Calibri"/>
      <family val="2"/>
    </font>
    <font>
      <b/>
      <sz val="10"/>
      <color rgb="FF000000"/>
      <name val="Times New Roman"/>
      <family val="1"/>
    </font>
    <font>
      <i/>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BE4D5"/>
        <bgColor indexed="64"/>
      </patternFill>
    </fill>
    <fill>
      <patternFill patternType="solid">
        <fgColor rgb="FFF7CAA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rgb="FFA6A6A6"/>
      </left>
      <right style="thin">
        <color rgb="FFA6A6A6"/>
      </right>
      <top style="thin">
        <color rgb="FFA6A6A6"/>
      </top>
      <bottom style="thin">
        <color rgb="FFA6A6A6"/>
      </bottom>
    </border>
    <border>
      <left style="thin">
        <color rgb="FFA6A6A6"/>
      </left>
      <right style="thin">
        <color rgb="FFA6A6A6"/>
      </right>
      <top style="thin">
        <color rgb="FFA6A6A6"/>
      </top>
      <bottom/>
    </border>
    <border>
      <left style="thin">
        <color rgb="FFA6A6A6"/>
      </left>
      <right style="thin">
        <color rgb="FFA6A6A6"/>
      </right>
      <top/>
      <bottom/>
    </border>
    <border>
      <left style="thin">
        <color rgb="FFA6A6A6"/>
      </left>
      <right style="thin">
        <color rgb="FFA6A6A6"/>
      </right>
      <top/>
      <bottom style="thin">
        <color rgb="FFA6A6A6"/>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right/>
      <top/>
      <bottom style="thin">
        <color theme="0" tint="-0.3499799966812134"/>
      </bottom>
    </border>
    <border>
      <left/>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style="thin">
        <color theme="0" tint="-0.3499799966812134"/>
      </left>
      <right/>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 fillId="0" borderId="0">
      <alignment/>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1" fillId="0" borderId="0">
      <alignment/>
      <protection/>
    </xf>
    <xf numFmtId="0" fontId="5"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2" borderId="0" applyNumberFormat="0" applyBorder="0" applyAlignment="0" applyProtection="0"/>
  </cellStyleXfs>
  <cellXfs count="274">
    <xf numFmtId="0" fontId="0" fillId="0" borderId="0" xfId="0" applyFont="1" applyAlignment="1">
      <alignment/>
    </xf>
    <xf numFmtId="0" fontId="77" fillId="0" borderId="0" xfId="0" applyFont="1" applyAlignment="1">
      <alignment/>
    </xf>
    <xf numFmtId="0" fontId="78" fillId="0" borderId="0" xfId="0" applyFont="1" applyAlignment="1">
      <alignment/>
    </xf>
    <xf numFmtId="4" fontId="78" fillId="0" borderId="0" xfId="0" applyNumberFormat="1" applyFont="1" applyAlignment="1">
      <alignment/>
    </xf>
    <xf numFmtId="0" fontId="79" fillId="0" borderId="0" xfId="0" applyFont="1" applyAlignment="1">
      <alignment/>
    </xf>
    <xf numFmtId="4" fontId="79" fillId="0" borderId="0" xfId="0" applyNumberFormat="1" applyFont="1" applyAlignment="1">
      <alignment/>
    </xf>
    <xf numFmtId="0" fontId="80" fillId="0" borderId="0" xfId="0" applyFont="1" applyAlignment="1">
      <alignment/>
    </xf>
    <xf numFmtId="0" fontId="75" fillId="0" borderId="0" xfId="0" applyFont="1" applyAlignment="1">
      <alignment/>
    </xf>
    <xf numFmtId="172" fontId="2" fillId="13" borderId="10" xfId="0" applyNumberFormat="1" applyFont="1" applyFill="1" applyBorder="1" applyAlignment="1">
      <alignment horizontal="center" vertical="center"/>
    </xf>
    <xf numFmtId="173" fontId="2" fillId="0" borderId="10" xfId="0" applyNumberFormat="1" applyFont="1" applyBorder="1" applyAlignment="1">
      <alignment horizontal="center" vertical="center"/>
    </xf>
    <xf numFmtId="173" fontId="2" fillId="13" borderId="10" xfId="0" applyNumberFormat="1" applyFont="1" applyFill="1" applyBorder="1" applyAlignment="1">
      <alignment horizontal="center" vertical="center"/>
    </xf>
    <xf numFmtId="0" fontId="0" fillId="0" borderId="0" xfId="0" applyFill="1" applyAlignment="1">
      <alignment/>
    </xf>
    <xf numFmtId="0" fontId="63" fillId="0" borderId="0" xfId="43" applyAlignment="1">
      <alignment/>
    </xf>
    <xf numFmtId="0" fontId="81" fillId="0" borderId="10" xfId="43" applyFont="1" applyBorder="1" applyAlignment="1">
      <alignment horizontal="left" vertical="center"/>
    </xf>
    <xf numFmtId="2" fontId="81" fillId="0" borderId="10" xfId="43" applyNumberFormat="1" applyFont="1" applyBorder="1" applyAlignment="1">
      <alignment horizontal="left" vertical="center"/>
    </xf>
    <xf numFmtId="0" fontId="78" fillId="0" borderId="0" xfId="0" applyFont="1" applyAlignment="1">
      <alignment/>
    </xf>
    <xf numFmtId="4" fontId="78" fillId="0" borderId="0" xfId="0" applyNumberFormat="1" applyFont="1" applyAlignment="1">
      <alignment/>
    </xf>
    <xf numFmtId="0" fontId="0" fillId="0" borderId="0" xfId="0" applyAlignment="1">
      <alignment/>
    </xf>
    <xf numFmtId="0" fontId="82" fillId="0" borderId="10" xfId="0" applyFont="1" applyBorder="1" applyAlignment="1">
      <alignment/>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wrapText="1"/>
    </xf>
    <xf numFmtId="0" fontId="2" fillId="13" borderId="10" xfId="0" applyFont="1" applyFill="1" applyBorder="1" applyAlignment="1">
      <alignment vertical="center" wrapText="1"/>
    </xf>
    <xf numFmtId="0" fontId="3" fillId="33" borderId="10" xfId="0" applyFont="1" applyFill="1" applyBorder="1" applyAlignment="1">
      <alignment vertical="center" wrapText="1"/>
    </xf>
    <xf numFmtId="0" fontId="3" fillId="13" borderId="10" xfId="0" applyFont="1" applyFill="1" applyBorder="1" applyAlignment="1">
      <alignment horizontal="left" vertical="center"/>
    </xf>
    <xf numFmtId="2" fontId="2" fillId="13" borderId="10" xfId="0" applyNumberFormat="1" applyFont="1" applyFill="1" applyBorder="1" applyAlignment="1">
      <alignment horizontal="left" vertical="center"/>
    </xf>
    <xf numFmtId="0" fontId="3" fillId="33" borderId="10" xfId="0" applyFont="1" applyFill="1" applyBorder="1" applyAlignment="1">
      <alignment horizontal="center" vertical="center"/>
    </xf>
    <xf numFmtId="0" fontId="2" fillId="13" borderId="10" xfId="0" applyFont="1" applyFill="1" applyBorder="1" applyAlignment="1">
      <alignment horizontal="center" vertical="center"/>
    </xf>
    <xf numFmtId="0" fontId="3" fillId="13" borderId="10" xfId="0" applyFont="1" applyFill="1" applyBorder="1" applyAlignment="1">
      <alignment horizontal="center" vertical="center"/>
    </xf>
    <xf numFmtId="0" fontId="3" fillId="0" borderId="10" xfId="0" applyFont="1" applyFill="1" applyBorder="1" applyAlignment="1">
      <alignment horizontal="center" vertical="center"/>
    </xf>
    <xf numFmtId="173" fontId="3" fillId="0" borderId="10" xfId="0" applyNumberFormat="1" applyFont="1" applyBorder="1" applyAlignment="1">
      <alignment horizontal="left" vertical="center"/>
    </xf>
    <xf numFmtId="173" fontId="3" fillId="13" borderId="10" xfId="0" applyNumberFormat="1" applyFont="1" applyFill="1" applyBorder="1" applyAlignment="1">
      <alignment horizontal="left" vertical="center"/>
    </xf>
    <xf numFmtId="0" fontId="4" fillId="0" borderId="10" xfId="0" applyFont="1" applyFill="1" applyBorder="1" applyAlignment="1">
      <alignment horizontal="center" vertical="center" wrapText="1"/>
    </xf>
    <xf numFmtId="49" fontId="0" fillId="0" borderId="0" xfId="0" applyNumberFormat="1" applyAlignment="1">
      <alignment/>
    </xf>
    <xf numFmtId="14" fontId="3" fillId="33"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xf>
    <xf numFmtId="173" fontId="2" fillId="0" borderId="10" xfId="0" applyNumberFormat="1" applyFont="1" applyFill="1" applyBorder="1" applyAlignment="1">
      <alignment horizontal="center" vertical="center"/>
    </xf>
    <xf numFmtId="0" fontId="75" fillId="0" borderId="0" xfId="0" applyFont="1" applyFill="1" applyAlignment="1">
      <alignment/>
    </xf>
    <xf numFmtId="0" fontId="83" fillId="0" borderId="0" xfId="0" applyFont="1" applyAlignment="1">
      <alignment/>
    </xf>
    <xf numFmtId="0" fontId="4" fillId="0" borderId="11" xfId="0" applyFont="1" applyFill="1" applyBorder="1" applyAlignment="1">
      <alignment horizontal="center" vertical="center" wrapText="1"/>
    </xf>
    <xf numFmtId="49" fontId="83" fillId="0" borderId="12" xfId="0" applyNumberFormat="1" applyFont="1" applyBorder="1" applyAlignment="1">
      <alignment horizontal="center" vertical="center" wrapText="1"/>
    </xf>
    <xf numFmtId="0" fontId="83" fillId="0" borderId="12" xfId="0" applyFont="1" applyBorder="1" applyAlignment="1">
      <alignment horizontal="left" vertical="center" wrapText="1" indent="1"/>
    </xf>
    <xf numFmtId="0" fontId="83" fillId="0" borderId="12" xfId="0" applyFont="1" applyBorder="1" applyAlignment="1">
      <alignment horizontal="center" vertical="center" wrapText="1"/>
    </xf>
    <xf numFmtId="0" fontId="83" fillId="34" borderId="13" xfId="0" applyFont="1" applyFill="1" applyBorder="1" applyAlignment="1">
      <alignment vertical="center" wrapText="1"/>
    </xf>
    <xf numFmtId="0" fontId="84" fillId="34" borderId="14" xfId="0" applyFont="1" applyFill="1" applyBorder="1" applyAlignment="1">
      <alignment vertical="center" wrapText="1"/>
    </xf>
    <xf numFmtId="0" fontId="85" fillId="34" borderId="14" xfId="0" applyFont="1" applyFill="1" applyBorder="1" applyAlignment="1">
      <alignment horizontal="left" vertical="center" wrapText="1" indent="1"/>
    </xf>
    <xf numFmtId="0" fontId="86" fillId="34" borderId="14" xfId="0" applyFont="1" applyFill="1" applyBorder="1" applyAlignment="1">
      <alignment horizontal="left" vertical="center" wrapText="1" indent="2"/>
    </xf>
    <xf numFmtId="0" fontId="84" fillId="34" borderId="15" xfId="0" applyFont="1" applyFill="1" applyBorder="1" applyAlignment="1">
      <alignment vertical="center" wrapText="1"/>
    </xf>
    <xf numFmtId="0" fontId="84" fillId="35" borderId="15" xfId="0" applyFont="1" applyFill="1" applyBorder="1" applyAlignment="1">
      <alignment vertical="center" wrapText="1"/>
    </xf>
    <xf numFmtId="0" fontId="87" fillId="35" borderId="13" xfId="0" applyFont="1" applyFill="1" applyBorder="1" applyAlignment="1">
      <alignment vertical="center" wrapText="1"/>
    </xf>
    <xf numFmtId="0" fontId="84" fillId="35" borderId="14" xfId="0" applyFont="1" applyFill="1" applyBorder="1" applyAlignment="1">
      <alignment vertical="center" wrapText="1"/>
    </xf>
    <xf numFmtId="0" fontId="84" fillId="34" borderId="14" xfId="0" applyFont="1" applyFill="1" applyBorder="1" applyAlignment="1">
      <alignment horizontal="left" vertical="center" wrapText="1" indent="2"/>
    </xf>
    <xf numFmtId="14" fontId="3" fillId="0" borderId="10" xfId="0" applyNumberFormat="1" applyFont="1" applyFill="1" applyBorder="1" applyAlignment="1">
      <alignment horizontal="center" vertical="center"/>
    </xf>
    <xf numFmtId="49" fontId="3" fillId="33" borderId="10" xfId="0" applyNumberFormat="1" applyFont="1" applyFill="1" applyBorder="1" applyAlignment="1">
      <alignment vertical="center"/>
    </xf>
    <xf numFmtId="49" fontId="2" fillId="13" borderId="10" xfId="0" applyNumberFormat="1" applyFont="1" applyFill="1" applyBorder="1" applyAlignment="1">
      <alignment vertical="center"/>
    </xf>
    <xf numFmtId="49" fontId="3" fillId="0" borderId="10" xfId="0" applyNumberFormat="1" applyFont="1" applyFill="1" applyBorder="1" applyAlignment="1">
      <alignment vertical="center"/>
    </xf>
    <xf numFmtId="0" fontId="2" fillId="13" borderId="10" xfId="0" applyFont="1" applyFill="1" applyBorder="1" applyAlignment="1">
      <alignment horizontal="left" vertical="center"/>
    </xf>
    <xf numFmtId="0" fontId="88" fillId="33" borderId="10" xfId="0" applyFont="1" applyFill="1" applyBorder="1" applyAlignment="1">
      <alignment horizontal="center" vertical="center"/>
    </xf>
    <xf numFmtId="0" fontId="89" fillId="13" borderId="10" xfId="0" applyFont="1" applyFill="1" applyBorder="1" applyAlignment="1">
      <alignment horizontal="center" vertical="center"/>
    </xf>
    <xf numFmtId="0" fontId="3" fillId="0" borderId="16" xfId="0" applyFont="1" applyFill="1" applyBorder="1" applyAlignment="1">
      <alignment horizontal="left" vertical="center"/>
    </xf>
    <xf numFmtId="0" fontId="4" fillId="33" borderId="10" xfId="0" applyFont="1" applyFill="1" applyBorder="1" applyAlignment="1">
      <alignment horizontal="center" wrapText="1"/>
    </xf>
    <xf numFmtId="0" fontId="87" fillId="0" borderId="10" xfId="0" applyFont="1" applyBorder="1" applyAlignment="1">
      <alignment horizontal="center" vertical="center" wrapText="1"/>
    </xf>
    <xf numFmtId="173" fontId="90" fillId="0" borderId="10" xfId="0" applyNumberFormat="1" applyFont="1" applyBorder="1" applyAlignment="1">
      <alignment horizontal="center" vertical="center"/>
    </xf>
    <xf numFmtId="173" fontId="88" fillId="0" borderId="10" xfId="0" applyNumberFormat="1" applyFont="1" applyBorder="1" applyAlignment="1">
      <alignment horizontal="left" vertical="center"/>
    </xf>
    <xf numFmtId="173" fontId="3" fillId="0" borderId="10" xfId="0" applyNumberFormat="1" applyFont="1" applyFill="1" applyBorder="1" applyAlignment="1">
      <alignment horizontal="left" vertical="center"/>
    </xf>
    <xf numFmtId="0" fontId="88" fillId="0" borderId="10" xfId="0" applyFont="1" applyFill="1" applyBorder="1" applyAlignment="1">
      <alignment horizontal="center" vertical="center"/>
    </xf>
    <xf numFmtId="0" fontId="88" fillId="0" borderId="10" xfId="0" applyFont="1" applyFill="1" applyBorder="1" applyAlignment="1">
      <alignment horizontal="left" vertical="center"/>
    </xf>
    <xf numFmtId="14" fontId="3" fillId="33" borderId="10" xfId="0" applyNumberFormat="1" applyFont="1" applyFill="1" applyBorder="1" applyAlignment="1">
      <alignment horizontal="left" vertical="center"/>
    </xf>
    <xf numFmtId="0" fontId="3" fillId="33" borderId="10" xfId="0" applyFont="1" applyFill="1" applyBorder="1" applyAlignment="1">
      <alignment horizontal="left" vertical="center" wrapText="1"/>
    </xf>
    <xf numFmtId="0" fontId="3" fillId="0" borderId="10" xfId="0" applyFont="1" applyFill="1" applyBorder="1" applyAlignment="1">
      <alignment vertical="center"/>
    </xf>
    <xf numFmtId="0" fontId="2" fillId="1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vertical="center"/>
    </xf>
    <xf numFmtId="0" fontId="3" fillId="0" borderId="17" xfId="0" applyFont="1" applyFill="1" applyBorder="1" applyAlignment="1">
      <alignment horizontal="center" vertical="center"/>
    </xf>
    <xf numFmtId="0" fontId="2" fillId="0" borderId="10" xfId="0" applyFont="1" applyFill="1" applyBorder="1" applyAlignment="1">
      <alignment horizontal="center" vertical="center" wrapText="1"/>
    </xf>
    <xf numFmtId="0" fontId="81" fillId="0" borderId="10" xfId="43" applyFont="1" applyFill="1" applyBorder="1" applyAlignment="1">
      <alignment horizontal="left" vertical="center"/>
    </xf>
    <xf numFmtId="173" fontId="81" fillId="0" borderId="10" xfId="43" applyNumberFormat="1" applyFont="1" applyBorder="1" applyAlignment="1">
      <alignment horizontal="left" vertical="center"/>
    </xf>
    <xf numFmtId="0" fontId="81" fillId="0" borderId="10" xfId="43" applyFont="1" applyFill="1" applyBorder="1" applyAlignment="1">
      <alignment vertical="center"/>
    </xf>
    <xf numFmtId="0" fontId="89" fillId="13" borderId="10" xfId="0" applyFont="1" applyFill="1" applyBorder="1" applyAlignment="1">
      <alignment horizontal="left" vertical="center"/>
    </xf>
    <xf numFmtId="173" fontId="81" fillId="13" borderId="10" xfId="43" applyNumberFormat="1" applyFont="1" applyFill="1" applyBorder="1" applyAlignment="1">
      <alignment horizontal="left" vertical="center"/>
    </xf>
    <xf numFmtId="0" fontId="81" fillId="0" borderId="10" xfId="43" applyFont="1" applyFill="1" applyBorder="1" applyAlignment="1">
      <alignment horizontal="center" vertical="center"/>
    </xf>
    <xf numFmtId="2" fontId="81" fillId="0" borderId="10" xfId="43" applyNumberFormat="1" applyFont="1" applyFill="1" applyBorder="1" applyAlignment="1">
      <alignment horizontal="left" vertical="center"/>
    </xf>
    <xf numFmtId="173" fontId="81" fillId="0" borderId="10" xfId="43" applyNumberFormat="1" applyFont="1" applyFill="1" applyBorder="1" applyAlignment="1">
      <alignment horizontal="left" vertical="center"/>
    </xf>
    <xf numFmtId="0" fontId="81" fillId="0" borderId="10" xfId="43" applyFont="1" applyBorder="1" applyAlignment="1">
      <alignment horizontal="left"/>
    </xf>
    <xf numFmtId="0" fontId="81" fillId="0" borderId="0" xfId="43" applyFont="1" applyAlignment="1">
      <alignment/>
    </xf>
    <xf numFmtId="0" fontId="91" fillId="0" borderId="10" xfId="0" applyFont="1" applyBorder="1" applyAlignment="1">
      <alignment/>
    </xf>
    <xf numFmtId="0" fontId="88" fillId="0" borderId="10" xfId="0" applyFont="1" applyBorder="1" applyAlignment="1">
      <alignment/>
    </xf>
    <xf numFmtId="2" fontId="81" fillId="0" borderId="10" xfId="43" applyNumberFormat="1" applyFont="1" applyBorder="1" applyAlignment="1">
      <alignment vertical="center"/>
    </xf>
    <xf numFmtId="0" fontId="81" fillId="0" borderId="10" xfId="43" applyFont="1" applyBorder="1" applyAlignment="1">
      <alignment/>
    </xf>
    <xf numFmtId="0" fontId="92" fillId="0" borderId="0" xfId="0" applyFont="1" applyAlignment="1">
      <alignment/>
    </xf>
    <xf numFmtId="0" fontId="2" fillId="0" borderId="10" xfId="0" applyFont="1" applyFill="1" applyBorder="1" applyAlignment="1">
      <alignment horizontal="left" vertical="center"/>
    </xf>
    <xf numFmtId="0" fontId="0" fillId="0" borderId="0" xfId="0" applyFont="1" applyAlignment="1">
      <alignment horizontal="left" vertical="center" wrapText="1"/>
    </xf>
    <xf numFmtId="0" fontId="82" fillId="0" borderId="0" xfId="0" applyFont="1" applyAlignment="1">
      <alignment/>
    </xf>
    <xf numFmtId="2" fontId="81" fillId="33" borderId="10" xfId="43" applyNumberFormat="1" applyFont="1" applyFill="1" applyBorder="1" applyAlignment="1">
      <alignment horizontal="left" vertical="center"/>
    </xf>
    <xf numFmtId="0" fontId="3" fillId="33" borderId="16"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8" xfId="0" applyFont="1" applyFill="1" applyBorder="1" applyAlignment="1">
      <alignment horizontal="left" vertical="center"/>
    </xf>
    <xf numFmtId="0" fontId="81" fillId="0" borderId="10" xfId="43" applyFont="1" applyFill="1" applyBorder="1" applyAlignment="1">
      <alignment/>
    </xf>
    <xf numFmtId="0" fontId="3" fillId="33" borderId="11" xfId="0" applyFont="1" applyFill="1" applyBorder="1" applyAlignment="1">
      <alignment horizontal="center" vertical="center"/>
    </xf>
    <xf numFmtId="0" fontId="3" fillId="33" borderId="18" xfId="0" applyFont="1" applyFill="1" applyBorder="1" applyAlignment="1">
      <alignment horizontal="center" vertical="center"/>
    </xf>
    <xf numFmtId="0" fontId="3" fillId="0" borderId="10" xfId="0" applyFont="1" applyFill="1" applyBorder="1" applyAlignment="1">
      <alignment horizontal="center"/>
    </xf>
    <xf numFmtId="0" fontId="3" fillId="33" borderId="17" xfId="0" applyFont="1" applyFill="1" applyBorder="1" applyAlignment="1">
      <alignment horizontal="center" vertical="center"/>
    </xf>
    <xf numFmtId="0" fontId="3" fillId="33" borderId="10" xfId="0" applyFont="1" applyFill="1" applyBorder="1" applyAlignment="1">
      <alignment horizontal="center"/>
    </xf>
    <xf numFmtId="0" fontId="80" fillId="0" borderId="0" xfId="0" applyFont="1" applyFill="1" applyAlignment="1">
      <alignment/>
    </xf>
    <xf numFmtId="0" fontId="3" fillId="0" borderId="11" xfId="0" applyFont="1" applyFill="1" applyBorder="1" applyAlignment="1">
      <alignment horizontal="center" vertical="center"/>
    </xf>
    <xf numFmtId="0" fontId="3" fillId="0" borderId="0" xfId="0" applyFont="1" applyAlignment="1">
      <alignment/>
    </xf>
    <xf numFmtId="0" fontId="47" fillId="0" borderId="0" xfId="0" applyFont="1" applyAlignment="1">
      <alignment/>
    </xf>
    <xf numFmtId="4" fontId="47" fillId="0" borderId="0" xfId="0" applyNumberFormat="1" applyFont="1" applyAlignment="1">
      <alignment/>
    </xf>
    <xf numFmtId="0" fontId="82" fillId="0" borderId="10" xfId="0" applyFont="1" applyBorder="1" applyAlignment="1">
      <alignment horizontal="center" vertical="center" wrapText="1"/>
    </xf>
    <xf numFmtId="172" fontId="2" fillId="13" borderId="10" xfId="0" applyNumberFormat="1" applyFont="1" applyFill="1" applyBorder="1" applyAlignment="1">
      <alignment horizontal="left" vertical="center"/>
    </xf>
    <xf numFmtId="173" fontId="2" fillId="13" borderId="10" xfId="0" applyNumberFormat="1" applyFont="1" applyFill="1" applyBorder="1" applyAlignment="1">
      <alignment horizontal="left" vertical="center"/>
    </xf>
    <xf numFmtId="173" fontId="2" fillId="0" borderId="10" xfId="0" applyNumberFormat="1" applyFont="1" applyBorder="1" applyAlignment="1">
      <alignment horizontal="left" vertical="center"/>
    </xf>
    <xf numFmtId="0" fontId="79" fillId="0" borderId="0" xfId="0" applyFont="1" applyAlignment="1">
      <alignment horizontal="left"/>
    </xf>
    <xf numFmtId="4" fontId="79" fillId="0" borderId="0" xfId="0" applyNumberFormat="1" applyFont="1" applyAlignment="1">
      <alignment horizontal="left"/>
    </xf>
    <xf numFmtId="0" fontId="3" fillId="13" borderId="10" xfId="0" applyFont="1" applyFill="1" applyBorder="1" applyAlignment="1">
      <alignment vertical="center"/>
    </xf>
    <xf numFmtId="2" fontId="2" fillId="13" borderId="10" xfId="0" applyNumberFormat="1" applyFont="1" applyFill="1" applyBorder="1" applyAlignment="1">
      <alignment vertical="center"/>
    </xf>
    <xf numFmtId="0" fontId="81" fillId="0" borderId="10" xfId="43" applyFont="1" applyBorder="1" applyAlignment="1">
      <alignment vertical="center"/>
    </xf>
    <xf numFmtId="0" fontId="0" fillId="0" borderId="0" xfId="0" applyAlignment="1">
      <alignment/>
    </xf>
    <xf numFmtId="0" fontId="8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12" fillId="34" borderId="14" xfId="0" applyFont="1" applyFill="1" applyBorder="1" applyAlignment="1">
      <alignment vertical="center" wrapText="1"/>
    </xf>
    <xf numFmtId="0" fontId="3" fillId="0" borderId="10" xfId="0" applyFont="1" applyBorder="1" applyAlignment="1">
      <alignment horizontal="center" vertical="center"/>
    </xf>
    <xf numFmtId="14" fontId="3" fillId="0" borderId="10" xfId="0" applyNumberFormat="1" applyFont="1" applyBorder="1" applyAlignment="1">
      <alignment horizontal="left" vertical="center"/>
    </xf>
    <xf numFmtId="14" fontId="3" fillId="0" borderId="10" xfId="0" applyNumberFormat="1" applyFont="1" applyBorder="1" applyAlignment="1">
      <alignment horizontal="center" vertical="center"/>
    </xf>
    <xf numFmtId="0" fontId="3" fillId="0" borderId="10" xfId="0" applyFont="1" applyBorder="1" applyAlignment="1">
      <alignment horizontal="left" vertical="center"/>
    </xf>
    <xf numFmtId="0" fontId="13" fillId="0" borderId="10" xfId="43" applyFont="1" applyFill="1" applyBorder="1" applyAlignment="1">
      <alignment horizontal="center" vertical="center"/>
    </xf>
    <xf numFmtId="0" fontId="48" fillId="0" borderId="0" xfId="0" applyFont="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93" fillId="0" borderId="0" xfId="0" applyFont="1" applyAlignment="1">
      <alignment wrapText="1"/>
    </xf>
    <xf numFmtId="0" fontId="77" fillId="0" borderId="0" xfId="0" applyFont="1" applyAlignment="1">
      <alignment horizontal="left" vertical="center" wrapText="1"/>
    </xf>
    <xf numFmtId="0" fontId="93" fillId="0" borderId="0" xfId="0" applyFont="1" applyAlignment="1">
      <alignment horizontal="left" vertical="center" wrapText="1"/>
    </xf>
    <xf numFmtId="0" fontId="11" fillId="33" borderId="10" xfId="0" applyFont="1" applyFill="1" applyBorder="1" applyAlignment="1">
      <alignment horizontal="center" vertical="center" wrapText="1"/>
    </xf>
    <xf numFmtId="0" fontId="94" fillId="0" borderId="0" xfId="0" applyFont="1" applyAlignment="1">
      <alignment wrapText="1"/>
    </xf>
    <xf numFmtId="0" fontId="15" fillId="33" borderId="10" xfId="0" applyFont="1" applyFill="1" applyBorder="1" applyAlignment="1">
      <alignment horizontal="center" vertical="center" wrapText="1"/>
    </xf>
    <xf numFmtId="0" fontId="14" fillId="0" borderId="19" xfId="0" applyFont="1" applyBorder="1" applyAlignment="1">
      <alignment horizontal="left" vertical="center"/>
    </xf>
    <xf numFmtId="0" fontId="14" fillId="0" borderId="0" xfId="0" applyFont="1" applyBorder="1" applyAlignment="1">
      <alignment horizontal="left" vertical="center"/>
    </xf>
    <xf numFmtId="0" fontId="12"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84" fillId="0" borderId="10" xfId="0" applyFont="1" applyBorder="1" applyAlignment="1">
      <alignment horizontal="center" vertical="center" wrapText="1"/>
    </xf>
    <xf numFmtId="0" fontId="11" fillId="13" borderId="10" xfId="0" applyFont="1" applyFill="1" applyBorder="1" applyAlignment="1">
      <alignment vertical="center" wrapText="1"/>
    </xf>
    <xf numFmtId="172" fontId="87" fillId="13" borderId="10" xfId="0" applyNumberFormat="1" applyFont="1" applyFill="1" applyBorder="1" applyAlignment="1">
      <alignment horizontal="center" vertical="center" wrapText="1"/>
    </xf>
    <xf numFmtId="0" fontId="15" fillId="33" borderId="10" xfId="0" applyFont="1" applyFill="1" applyBorder="1" applyAlignment="1">
      <alignment vertical="center" wrapText="1"/>
    </xf>
    <xf numFmtId="0" fontId="11" fillId="33" borderId="10" xfId="0" applyNumberFormat="1" applyFont="1" applyFill="1" applyBorder="1" applyAlignment="1">
      <alignment horizontal="center" vertical="center" wrapText="1"/>
    </xf>
    <xf numFmtId="173" fontId="11" fillId="33" borderId="10" xfId="0" applyNumberFormat="1" applyFont="1" applyFill="1" applyBorder="1" applyAlignment="1">
      <alignment horizontal="center" vertical="center" wrapText="1"/>
    </xf>
    <xf numFmtId="173" fontId="95" fillId="0" borderId="10" xfId="54" applyNumberFormat="1" applyFont="1" applyFill="1" applyBorder="1" applyAlignment="1">
      <alignment horizontal="center" vertical="center" wrapText="1"/>
      <protection/>
    </xf>
    <xf numFmtId="0" fontId="11" fillId="13" borderId="10" xfId="0" applyNumberFormat="1" applyFont="1" applyFill="1" applyBorder="1" applyAlignment="1">
      <alignment horizontal="center" vertical="center" wrapText="1"/>
    </xf>
    <xf numFmtId="173" fontId="11" fillId="13" borderId="10" xfId="0" applyNumberFormat="1" applyFont="1" applyFill="1" applyBorder="1" applyAlignment="1">
      <alignment horizontal="center" vertical="center" wrapText="1"/>
    </xf>
    <xf numFmtId="173" fontId="95" fillId="13" borderId="10" xfId="54" applyNumberFormat="1" applyFont="1" applyFill="1" applyBorder="1" applyAlignment="1">
      <alignment horizontal="center" vertical="center" wrapText="1"/>
      <protection/>
    </xf>
    <xf numFmtId="49" fontId="11" fillId="13" borderId="10" xfId="0" applyNumberFormat="1" applyFont="1" applyFill="1" applyBorder="1" applyAlignment="1">
      <alignment vertical="center" wrapText="1"/>
    </xf>
    <xf numFmtId="172" fontId="11" fillId="33" borderId="10" xfId="0" applyNumberFormat="1" applyFont="1" applyFill="1" applyBorder="1" applyAlignment="1">
      <alignment horizontal="center" vertical="center" wrapText="1"/>
    </xf>
    <xf numFmtId="172" fontId="11" fillId="13" borderId="10" xfId="0" applyNumberFormat="1" applyFont="1" applyFill="1" applyBorder="1" applyAlignment="1">
      <alignment horizontal="center" vertical="center" wrapText="1"/>
    </xf>
    <xf numFmtId="0" fontId="11" fillId="0" borderId="0" xfId="0" applyFont="1" applyAlignment="1">
      <alignment horizontal="left" vertical="center"/>
    </xf>
    <xf numFmtId="0" fontId="0" fillId="0" borderId="0" xfId="0" applyAlignment="1">
      <alignment vertical="center"/>
    </xf>
    <xf numFmtId="0" fontId="84" fillId="0" borderId="0" xfId="0" applyFont="1" applyAlignment="1">
      <alignment vertical="center"/>
    </xf>
    <xf numFmtId="0" fontId="86" fillId="0" borderId="0" xfId="0" applyFont="1" applyAlignment="1">
      <alignment horizontal="left" vertical="center"/>
    </xf>
    <xf numFmtId="0" fontId="0" fillId="0" borderId="0" xfId="0" applyAlignment="1">
      <alignment horizontal="left" vertical="center"/>
    </xf>
    <xf numFmtId="0" fontId="87" fillId="0" borderId="0" xfId="0" applyFont="1" applyAlignment="1">
      <alignment horizontal="left" vertical="center"/>
    </xf>
    <xf numFmtId="0" fontId="96" fillId="0" borderId="0" xfId="0" applyFont="1" applyAlignment="1">
      <alignment horizontal="left" vertical="center"/>
    </xf>
    <xf numFmtId="173" fontId="97" fillId="0" borderId="10" xfId="43" applyNumberFormat="1" applyFont="1" applyBorder="1" applyAlignment="1">
      <alignment horizontal="left" vertical="center"/>
    </xf>
    <xf numFmtId="0" fontId="47" fillId="0" borderId="16" xfId="0" applyFont="1" applyBorder="1" applyAlignment="1">
      <alignment/>
    </xf>
    <xf numFmtId="2" fontId="97" fillId="0" borderId="10" xfId="43" applyNumberFormat="1" applyFont="1" applyBorder="1" applyAlignment="1">
      <alignment horizontal="left" vertical="center"/>
    </xf>
    <xf numFmtId="2" fontId="97" fillId="0" borderId="10" xfId="43" applyNumberFormat="1" applyFont="1" applyFill="1" applyBorder="1" applyAlignment="1">
      <alignment horizontal="left" vertical="center"/>
    </xf>
    <xf numFmtId="0" fontId="97" fillId="0" borderId="16" xfId="43" applyFont="1" applyFill="1" applyBorder="1" applyAlignment="1">
      <alignment/>
    </xf>
    <xf numFmtId="2" fontId="53" fillId="0" borderId="10" xfId="43" applyNumberFormat="1" applyFont="1" applyBorder="1" applyAlignment="1">
      <alignment vertical="center"/>
    </xf>
    <xf numFmtId="173" fontId="97" fillId="0" borderId="10" xfId="43" applyNumberFormat="1" applyFont="1" applyFill="1" applyBorder="1" applyAlignment="1">
      <alignment horizontal="left" vertical="center"/>
    </xf>
    <xf numFmtId="2" fontId="97" fillId="0" borderId="10" xfId="43" applyNumberFormat="1" applyFont="1" applyFill="1" applyBorder="1" applyAlignment="1">
      <alignment vertical="center"/>
    </xf>
    <xf numFmtId="2" fontId="97" fillId="0" borderId="10" xfId="43" applyNumberFormat="1" applyFont="1" applyBorder="1" applyAlignment="1">
      <alignment vertical="center"/>
    </xf>
    <xf numFmtId="173" fontId="97" fillId="0" borderId="10" xfId="43" applyNumberFormat="1" applyFont="1" applyFill="1" applyBorder="1" applyAlignment="1">
      <alignment horizontal="left" vertical="top"/>
    </xf>
    <xf numFmtId="0" fontId="97" fillId="0" borderId="10" xfId="43" applyFont="1" applyFill="1" applyBorder="1" applyAlignment="1">
      <alignment vertical="center"/>
    </xf>
    <xf numFmtId="0" fontId="97" fillId="0" borderId="10" xfId="43" applyFont="1" applyBorder="1" applyAlignment="1">
      <alignment vertical="center"/>
    </xf>
    <xf numFmtId="0" fontId="97" fillId="0" borderId="10" xfId="43" applyFont="1" applyBorder="1" applyAlignment="1">
      <alignment/>
    </xf>
    <xf numFmtId="173" fontId="16" fillId="33" borderId="10" xfId="0" applyNumberFormat="1" applyFont="1" applyFill="1" applyBorder="1" applyAlignment="1">
      <alignment horizontal="center" vertical="center" wrapText="1"/>
    </xf>
    <xf numFmtId="173" fontId="84" fillId="0" borderId="10" xfId="0" applyNumberFormat="1" applyFont="1" applyBorder="1" applyAlignment="1">
      <alignment horizontal="center" vertical="center" wrapText="1"/>
    </xf>
    <xf numFmtId="0" fontId="98" fillId="0" borderId="0" xfId="0" applyFont="1" applyAlignment="1">
      <alignment/>
    </xf>
    <xf numFmtId="0" fontId="99" fillId="0" borderId="0" xfId="0" applyFont="1" applyAlignment="1">
      <alignment horizontal="center" vertical="center" wrapText="1"/>
    </xf>
    <xf numFmtId="0" fontId="93" fillId="0" borderId="0" xfId="0" applyFont="1" applyAlignment="1">
      <alignment horizontal="center" wrapText="1"/>
    </xf>
    <xf numFmtId="49" fontId="87" fillId="0" borderId="0" xfId="0" applyNumberFormat="1" applyFont="1" applyAlignment="1">
      <alignment horizontal="center"/>
    </xf>
    <xf numFmtId="0" fontId="0" fillId="0" borderId="0" xfId="0" applyAlignment="1">
      <alignment horizontal="center"/>
    </xf>
    <xf numFmtId="49" fontId="83" fillId="34" borderId="12" xfId="0" applyNumberFormat="1" applyFont="1" applyFill="1" applyBorder="1" applyAlignment="1">
      <alignment horizontal="center" vertical="center" wrapText="1"/>
    </xf>
    <xf numFmtId="0" fontId="83" fillId="34" borderId="12" xfId="0" applyFont="1" applyFill="1" applyBorder="1" applyAlignment="1">
      <alignment horizontal="center" vertical="center" wrapText="1"/>
    </xf>
    <xf numFmtId="0" fontId="83" fillId="0" borderId="12" xfId="0" applyFont="1" applyBorder="1" applyAlignment="1">
      <alignment horizontal="center" vertical="center" wrapText="1"/>
    </xf>
    <xf numFmtId="49" fontId="87" fillId="35" borderId="12" xfId="0" applyNumberFormat="1" applyFont="1" applyFill="1" applyBorder="1" applyAlignment="1">
      <alignment horizontal="center" vertical="center" wrapText="1"/>
    </xf>
    <xf numFmtId="0" fontId="87" fillId="35" borderId="12" xfId="0" applyFont="1" applyFill="1" applyBorder="1" applyAlignment="1">
      <alignment horizontal="center" vertical="center" wrapText="1"/>
    </xf>
    <xf numFmtId="0" fontId="83" fillId="35"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87" fillId="0" borderId="0" xfId="0" applyFont="1" applyAlignment="1">
      <alignment horizontal="center" vertical="center" wrapText="1"/>
    </xf>
    <xf numFmtId="0" fontId="96" fillId="0" borderId="0" xfId="0" applyFont="1" applyAlignment="1">
      <alignment horizontal="center" vertical="center" wrapText="1"/>
    </xf>
    <xf numFmtId="0" fontId="2" fillId="33" borderId="10" xfId="0" applyFont="1" applyFill="1" applyBorder="1" applyAlignment="1">
      <alignment horizontal="center" vertical="center" wrapText="1"/>
    </xf>
    <xf numFmtId="0" fontId="82" fillId="0" borderId="10" xfId="0" applyFont="1" applyBorder="1" applyAlignment="1">
      <alignment horizontal="center" vertical="center" wrapText="1"/>
    </xf>
    <xf numFmtId="0" fontId="3" fillId="33" borderId="16" xfId="0" applyFont="1" applyFill="1" applyBorder="1" applyAlignment="1">
      <alignment horizontal="center" vertical="center" wrapText="1"/>
    </xf>
    <xf numFmtId="0" fontId="82" fillId="0" borderId="20" xfId="0" applyFont="1" applyBorder="1" applyAlignment="1">
      <alignment horizontal="center" vertical="center" wrapText="1"/>
    </xf>
    <xf numFmtId="0" fontId="82" fillId="0" borderId="17" xfId="0" applyFont="1" applyBorder="1" applyAlignment="1">
      <alignment horizontal="center" vertical="center" wrapText="1"/>
    </xf>
    <xf numFmtId="0" fontId="84" fillId="0" borderId="19" xfId="0" applyFont="1" applyBorder="1" applyAlignment="1">
      <alignment horizontal="left" vertical="center" wrapText="1"/>
    </xf>
    <xf numFmtId="0" fontId="3" fillId="0" borderId="21" xfId="0" applyFont="1" applyFill="1" applyBorder="1" applyAlignment="1">
      <alignment horizontal="center" vertical="center" wrapText="1"/>
    </xf>
    <xf numFmtId="0" fontId="82" fillId="0" borderId="21" xfId="0" applyFont="1" applyBorder="1" applyAlignment="1">
      <alignment horizontal="center" vertical="center" wrapText="1"/>
    </xf>
    <xf numFmtId="0" fontId="82" fillId="0" borderId="18" xfId="0" applyFont="1" applyBorder="1" applyAlignment="1">
      <alignment horizontal="center" vertical="center" wrapText="1"/>
    </xf>
    <xf numFmtId="0" fontId="3" fillId="33" borderId="11" xfId="0" applyFont="1" applyFill="1" applyBorder="1" applyAlignment="1">
      <alignment horizontal="center" vertical="center" wrapText="1"/>
    </xf>
    <xf numFmtId="0" fontId="11" fillId="0" borderId="0" xfId="0" applyFont="1" applyAlignment="1">
      <alignment horizontal="left" vertical="center"/>
    </xf>
    <xf numFmtId="0" fontId="0" fillId="0" borderId="0" xfId="0" applyAlignment="1">
      <alignment vertical="center"/>
    </xf>
    <xf numFmtId="0" fontId="84" fillId="0" borderId="0" xfId="0" applyFont="1" applyAlignment="1">
      <alignment horizontal="left" vertical="center" wrapText="1"/>
    </xf>
    <xf numFmtId="0" fontId="82" fillId="0" borderId="21" xfId="0" applyFont="1" applyBorder="1" applyAlignment="1">
      <alignment horizontal="center" vertical="center"/>
    </xf>
    <xf numFmtId="0" fontId="82" fillId="0" borderId="18" xfId="0" applyFont="1" applyBorder="1" applyAlignment="1">
      <alignment horizontal="center" vertical="center"/>
    </xf>
    <xf numFmtId="0" fontId="87" fillId="0" borderId="0" xfId="0" applyFont="1" applyAlignment="1">
      <alignment horizontal="left" vertical="center" wrapText="1"/>
    </xf>
    <xf numFmtId="0" fontId="96" fillId="0" borderId="0" xfId="0" applyFont="1" applyAlignment="1">
      <alignment horizontal="left" vertical="center" wrapText="1"/>
    </xf>
    <xf numFmtId="0" fontId="100" fillId="0" borderId="0" xfId="0" applyFont="1" applyAlignment="1">
      <alignment horizontal="left" vertical="center" wrapText="1"/>
    </xf>
    <xf numFmtId="0" fontId="82"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82" fillId="0" borderId="11"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91" fillId="0" borderId="21" xfId="0" applyFont="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82"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33" borderId="22" xfId="0" applyFont="1" applyFill="1" applyBorder="1" applyAlignment="1">
      <alignment horizontal="center" vertical="center"/>
    </xf>
    <xf numFmtId="0" fontId="82" fillId="0" borderId="23" xfId="0" applyFont="1" applyBorder="1" applyAlignment="1">
      <alignment horizontal="center" vertical="center"/>
    </xf>
    <xf numFmtId="0" fontId="82" fillId="0" borderId="24" xfId="0" applyFont="1" applyBorder="1" applyAlignment="1">
      <alignment horizontal="center" vertical="center"/>
    </xf>
    <xf numFmtId="0" fontId="3" fillId="33" borderId="20" xfId="0" applyFont="1" applyFill="1" applyBorder="1" applyAlignment="1">
      <alignment horizontal="center" vertical="center" wrapText="1"/>
    </xf>
    <xf numFmtId="0" fontId="3" fillId="0" borderId="17" xfId="0" applyFont="1" applyBorder="1" applyAlignment="1">
      <alignment horizontal="center" vertical="center" wrapText="1"/>
    </xf>
    <xf numFmtId="0" fontId="11" fillId="0" borderId="0" xfId="0" applyFont="1" applyAlignment="1">
      <alignment horizontal="left" vertical="center" wrapText="1"/>
    </xf>
    <xf numFmtId="0" fontId="57" fillId="0" borderId="0" xfId="0" applyFont="1" applyAlignment="1">
      <alignment horizontal="left" vertical="center" wrapText="1"/>
    </xf>
    <xf numFmtId="0" fontId="3" fillId="33" borderId="22"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87" fillId="0" borderId="0" xfId="0" applyFont="1" applyAlignment="1">
      <alignment horizontal="left" vertical="center"/>
    </xf>
    <xf numFmtId="0" fontId="0" fillId="0" borderId="0" xfId="0" applyAlignment="1">
      <alignment horizontal="left" vertical="center"/>
    </xf>
    <xf numFmtId="0" fontId="2" fillId="33" borderId="21" xfId="0" applyFont="1" applyFill="1" applyBorder="1" applyAlignment="1">
      <alignment horizontal="center" vertical="center" wrapText="1"/>
    </xf>
    <xf numFmtId="0" fontId="83" fillId="0" borderId="0" xfId="0" applyFont="1" applyAlignment="1">
      <alignment horizontal="left" vertical="center" wrapText="1"/>
    </xf>
    <xf numFmtId="0" fontId="0" fillId="0" borderId="0" xfId="0" applyAlignment="1">
      <alignment horizontal="left" vertical="center" wrapText="1"/>
    </xf>
    <xf numFmtId="0" fontId="83" fillId="0" borderId="0" xfId="0" applyFont="1" applyAlignment="1">
      <alignment horizontal="left" vertical="center"/>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2" fillId="33" borderId="16"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3" fillId="33" borderId="16" xfId="0" applyFont="1" applyFill="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Alignment="1">
      <alignmen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 fillId="0"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3" fillId="0" borderId="1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Border="1" applyAlignment="1">
      <alignment horizontal="center" vertical="center" wrapText="1"/>
    </xf>
    <xf numFmtId="0" fontId="2" fillId="0"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12" fillId="0" borderId="0" xfId="0" applyFont="1" applyAlignment="1">
      <alignment horizontal="left" vertical="center" wrapText="1"/>
    </xf>
    <xf numFmtId="0" fontId="48" fillId="0" borderId="0" xfId="0" applyFont="1" applyAlignment="1">
      <alignment vertical="center" wrapText="1"/>
    </xf>
    <xf numFmtId="0" fontId="3" fillId="0" borderId="20" xfId="0" applyFont="1" applyFill="1" applyBorder="1" applyAlignment="1">
      <alignment horizontal="center" vertical="center" wrapText="1"/>
    </xf>
    <xf numFmtId="0" fontId="0" fillId="0" borderId="20"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Îáű÷íűé_ÂŰŐÎÄ"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LOCALS~1\Temp\Rar$DI81.109\&#1056;&#1072;&#1079;&#1076;&#1077;&#1083;%201%202015%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row r="8">
          <cell r="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beldepfin.ru/" TargetMode="External" /><Relationship Id="rId2" Type="http://schemas.openxmlformats.org/officeDocument/2006/relationships/hyperlink" Target="http://budget.bryanskoblfin.ru/Show/Category/?ItemId=26" TargetMode="External" /><Relationship Id="rId3" Type="http://schemas.openxmlformats.org/officeDocument/2006/relationships/hyperlink" Target="http://www.admoblkaluga.ru/main/work/finances/open-budget/index.php" TargetMode="External" /><Relationship Id="rId4" Type="http://schemas.openxmlformats.org/officeDocument/2006/relationships/hyperlink" Target="http://dfto.ru/index.php/byudzhet-dlya-grazhdan/oprosy" TargetMode="External" /><Relationship Id="rId5" Type="http://schemas.openxmlformats.org/officeDocument/2006/relationships/hyperlink" Target="http://minfin.karelia.ru/about-us/" TargetMode="External" /><Relationship Id="rId6" Type="http://schemas.openxmlformats.org/officeDocument/2006/relationships/hyperlink" Target="http://minfin.rkomi.ru/right/finopros/" TargetMode="External" /><Relationship Id="rId7" Type="http://schemas.openxmlformats.org/officeDocument/2006/relationships/hyperlink" Target="http://dvinaland.ru/budget" TargetMode="External" /><Relationship Id="rId8" Type="http://schemas.openxmlformats.org/officeDocument/2006/relationships/hyperlink" Target="http://www.df35.ru/index.php?option=com_poll&amp;id=16:2015-05-27-08-20-15" TargetMode="External" /><Relationship Id="rId9" Type="http://schemas.openxmlformats.org/officeDocument/2006/relationships/hyperlink" Target="http://www.minfin39.ru/vote/" TargetMode="External" /><Relationship Id="rId10" Type="http://schemas.openxmlformats.org/officeDocument/2006/relationships/hyperlink" Target="http://www.pskov.ru/region/obshchestvo" TargetMode="External" /><Relationship Id="rId11" Type="http://schemas.openxmlformats.org/officeDocument/2006/relationships/hyperlink" Target="http://www.fincom.spb.ru/cf/el_priemnaya/anketa/Budget_for_People15.htm" TargetMode="External" /><Relationship Id="rId12" Type="http://schemas.openxmlformats.org/officeDocument/2006/relationships/hyperlink" Target="http://dfei.adm-nao.ru/" TargetMode="External" /><Relationship Id="rId13" Type="http://schemas.openxmlformats.org/officeDocument/2006/relationships/hyperlink" Target="http://minfin.kalmregion.ru/index.php?option=com_content&amp;view=article&amp;id=54&amp;Itemid=48" TargetMode="External" /><Relationship Id="rId14" Type="http://schemas.openxmlformats.org/officeDocument/2006/relationships/hyperlink" Target="http://mf-ao.ru/index.php/2014-02-25-10-55-37" TargetMode="External" /><Relationship Id="rId15" Type="http://schemas.openxmlformats.org/officeDocument/2006/relationships/hyperlink" Target="http://www.minfin34.ru/opros/vote_result.php?VOTE_ID=1" TargetMode="External" /><Relationship Id="rId16" Type="http://schemas.openxmlformats.org/officeDocument/2006/relationships/hyperlink" Target="http://www.minfin.donland.ru/docs/s/73" TargetMode="External" /><Relationship Id="rId17" Type="http://schemas.openxmlformats.org/officeDocument/2006/relationships/hyperlink" Target="http://minfin.e-dag.ru/activity/byudzhet-dlya-grazhdan" TargetMode="External" /><Relationship Id="rId18" Type="http://schemas.openxmlformats.org/officeDocument/2006/relationships/hyperlink" Target="http://www.mfri.ru/index.php/2013-12-01-16-47-32" TargetMode="External" /><Relationship Id="rId19" Type="http://schemas.openxmlformats.org/officeDocument/2006/relationships/hyperlink" Target="http://pravitelstvo.kbr.ru/oigv/minfin/opros_obshchestvennogo_mneniya_po_finanso_byudzhetnoy_tematike.php" TargetMode="External" /><Relationship Id="rId20" Type="http://schemas.openxmlformats.org/officeDocument/2006/relationships/hyperlink" Target="http://www.mfrno-a.ru/about/" TargetMode="External" /><Relationship Id="rId21" Type="http://schemas.openxmlformats.org/officeDocument/2006/relationships/hyperlink" Target="http://www.minfinchr.ru/" TargetMode="External" /><Relationship Id="rId22" Type="http://schemas.openxmlformats.org/officeDocument/2006/relationships/hyperlink" Target="https://minfin.bashkortostan.ru/presscenter/news/300630/?sphrase_id=167549" TargetMode="External" /><Relationship Id="rId23" Type="http://schemas.openxmlformats.org/officeDocument/2006/relationships/hyperlink" Target="http://mari-el.gov.ru/minfin/Pages/budget_citizens.aspx" TargetMode="External" /><Relationship Id="rId24" Type="http://schemas.openxmlformats.org/officeDocument/2006/relationships/hyperlink" Target="http://www.minfinrm.ru/budget%20for%20citizens/" TargetMode="External" /><Relationship Id="rId25" Type="http://schemas.openxmlformats.org/officeDocument/2006/relationships/hyperlink" Target="http://mf.nnov.ru:8025/" TargetMode="External" /><Relationship Id="rId26" Type="http://schemas.openxmlformats.org/officeDocument/2006/relationships/hyperlink" Target="http://www.minfin.orb.ru/bud_for/obl_bud_mnenie?quest-id" TargetMode="External" /><Relationship Id="rId27" Type="http://schemas.openxmlformats.org/officeDocument/2006/relationships/hyperlink" Target="http://finance.pnzreg.ru/budget/Otkrytyy_Byudet_Penzenskoy_oblasti" TargetMode="External" /><Relationship Id="rId28" Type="http://schemas.openxmlformats.org/officeDocument/2006/relationships/hyperlink" Target="http://minfin-samara.ru/BudgetDG/" TargetMode="External" /><Relationship Id="rId29" Type="http://schemas.openxmlformats.org/officeDocument/2006/relationships/hyperlink" Target="http://www.finupr.kurganobl.ru/index.php?test=budjetgrd" TargetMode="External" /><Relationship Id="rId30" Type="http://schemas.openxmlformats.org/officeDocument/2006/relationships/hyperlink" Target="http://minfin.midural.ru/document/category/88#document_list" TargetMode="External" /><Relationship Id="rId31" Type="http://schemas.openxmlformats.org/officeDocument/2006/relationships/hyperlink" Target="http://admtyumen.ru/ogv_ru/finance/finance/bugjet.htm" TargetMode="External" /><Relationship Id="rId32" Type="http://schemas.openxmlformats.org/officeDocument/2006/relationships/hyperlink" Target="http://www.minfin74.ru/poll/" TargetMode="External" /><Relationship Id="rId33" Type="http://schemas.openxmlformats.org/officeDocument/2006/relationships/hyperlink" Target="http://www.depfin.admhmao.ru/wps/portal/fin/home/budget" TargetMode="External" /><Relationship Id="rId34" Type="http://schemas.openxmlformats.org/officeDocument/2006/relationships/hyperlink" Target="http://monitoring.yanao.ru/yamal/index.php?option=com_content&amp;view=article&amp;id=299&amp;Itemid=717" TargetMode="External" /><Relationship Id="rId35" Type="http://schemas.openxmlformats.org/officeDocument/2006/relationships/hyperlink" Target="http://&#1084;&#1080;&#1085;&#1092;&#1080;&#1085;.&#1079;&#1072;&#1073;&#1072;&#1081;&#1082;&#1072;&#1083;&#1100;&#1089;&#1082;&#1080;&#1081;&#1082;&#1088;&#1072;&#1081;.&#1088;&#1092;/bud_for_peoples.html" TargetMode="External" /><Relationship Id="rId36" Type="http://schemas.openxmlformats.org/officeDocument/2006/relationships/hyperlink" Target="http://minfin.krskstate.ru/openbudget/vote" TargetMode="External" /><Relationship Id="rId37" Type="http://schemas.openxmlformats.org/officeDocument/2006/relationships/hyperlink" Target="http://www.ofukem.ru/content/blogcategory/125/133/" TargetMode="External" /><Relationship Id="rId38" Type="http://schemas.openxmlformats.org/officeDocument/2006/relationships/hyperlink" Target="http://mfnsonso2.nso.ru/deyatelnost/budget/Pages/default.aspx" TargetMode="External" /><Relationship Id="rId39" Type="http://schemas.openxmlformats.org/officeDocument/2006/relationships/hyperlink" Target="http://www.findep.org/" TargetMode="External" /><Relationship Id="rId40" Type="http://schemas.openxmlformats.org/officeDocument/2006/relationships/hyperlink" Target="http://minfin.khabkrai.ru/portal/Show/Category/71?ItemId=324" TargetMode="External" /><Relationship Id="rId41" Type="http://schemas.openxmlformats.org/officeDocument/2006/relationships/hyperlink" Target="http://www.fin.amurobl.ru/" TargetMode="External" /><Relationship Id="rId42" Type="http://schemas.openxmlformats.org/officeDocument/2006/relationships/hyperlink" Target="http://minfin.49gov.ru/feedback/polls/" TargetMode="External" /><Relationship Id="rId43" Type="http://schemas.openxmlformats.org/officeDocument/2006/relationships/hyperlink" Target="http://www.eao.ru/?p=3826" TargetMode="External" /><Relationship Id="rId44" Type="http://schemas.openxmlformats.org/officeDocument/2006/relationships/hyperlink" Target="http://&#1095;&#1091;&#1082;&#1086;&#1090;&#1082;&#1072;.&#1088;&#1092;/power/administrative_setting/Dep_fin_ecom/budzet/" TargetMode="External" /><Relationship Id="rId45" Type="http://schemas.openxmlformats.org/officeDocument/2006/relationships/hyperlink" Target="http://gov.cap.ru/SiteMap.aspx?gov_id=22&amp;id=1987260" TargetMode="External" /><Relationship Id="rId46" Type="http://schemas.openxmlformats.org/officeDocument/2006/relationships/hyperlink" Target="http://finapp.tambov.gov.ru/forum/viewforum.php?f=17" TargetMode="External" /><Relationship Id="rId47" Type="http://schemas.openxmlformats.org/officeDocument/2006/relationships/hyperlink" Target="http://finance.lenobl.ru/" TargetMode="External" /><Relationship Id="rId48" Type="http://schemas.openxmlformats.org/officeDocument/2006/relationships/hyperlink" Target="http://www.novkfo.ru/" TargetMode="External" /><Relationship Id="rId49" Type="http://schemas.openxmlformats.org/officeDocument/2006/relationships/hyperlink" Target="http://minfin01-maykop.ru/Menu/Page/175" TargetMode="External" /><Relationship Id="rId50" Type="http://schemas.openxmlformats.org/officeDocument/2006/relationships/hyperlink" Target="http://minfin09.ucoz.ru/index/provedenie_sociologicheskogo_oprosa_po_bjudzhetu_dlja_grazhdan/0-106" TargetMode="External" /><Relationship Id="rId51" Type="http://schemas.openxmlformats.org/officeDocument/2006/relationships/hyperlink" Target="http://www.mfur.ru/activities/minfin_dialog/oprosi.php" TargetMode="External" /><Relationship Id="rId52" Type="http://schemas.openxmlformats.org/officeDocument/2006/relationships/hyperlink" Target="http://www.minfin-altai.ru/byudzhet/open-budget/the-respondents.php" TargetMode="External" /><Relationship Id="rId53" Type="http://schemas.openxmlformats.org/officeDocument/2006/relationships/hyperlink" Target="http://fin22.ru/opinion/vote/" TargetMode="External" /><Relationship Id="rId54" Type="http://schemas.openxmlformats.org/officeDocument/2006/relationships/hyperlink" Target="http://gfu.ru/vote/vote_result.php" TargetMode="External" /><Relationship Id="rId55" Type="http://schemas.openxmlformats.org/officeDocument/2006/relationships/hyperlink" Target="http://budget.omsk.ifinmon.ru/index.php/opross" TargetMode="External" /><Relationship Id="rId56" Type="http://schemas.openxmlformats.org/officeDocument/2006/relationships/hyperlink" Target="http://dtf.avo.ru/index.php?option=com_content&amp;view=article&amp;id=168&amp;Itemid=139" TargetMode="External" /><Relationship Id="rId57" Type="http://schemas.openxmlformats.org/officeDocument/2006/relationships/hyperlink" Target="http://www.gfu.vrn.ru/dir32/opros/" TargetMode="External" /><Relationship Id="rId58" Type="http://schemas.openxmlformats.org/officeDocument/2006/relationships/hyperlink" Target="http://df.ivanovoobl.ru/obrashheniya/" TargetMode="External" /><Relationship Id="rId59" Type="http://schemas.openxmlformats.org/officeDocument/2006/relationships/hyperlink" Target="http://orel-region.ru/index.php?head=140" TargetMode="External" /><Relationship Id="rId60" Type="http://schemas.openxmlformats.org/officeDocument/2006/relationships/hyperlink" Target="http://www.finsmol.ru/start" TargetMode="External" /><Relationship Id="rId61" Type="http://schemas.openxmlformats.org/officeDocument/2006/relationships/hyperlink" Target="http://portal.tverfin.ru/portal/Menu/Page/202" TargetMode="External" /><Relationship Id="rId62" Type="http://schemas.openxmlformats.org/officeDocument/2006/relationships/hyperlink" Target="http://budget.mos.ru/survey" TargetMode="External" /><Relationship Id="rId63" Type="http://schemas.openxmlformats.org/officeDocument/2006/relationships/hyperlink" Target="http://mosreg.ifinmon.ru/blog/portfolio-item/opros/" TargetMode="External" /><Relationship Id="rId64" Type="http://schemas.openxmlformats.org/officeDocument/2006/relationships/hyperlink" Target="http://adm.rkursk.ru/index.php?id=783&amp;mat_id=52349" TargetMode="External" /><Relationship Id="rId65" Type="http://schemas.openxmlformats.org/officeDocument/2006/relationships/hyperlink" Target="https://vk.com/minfinrk" TargetMode="External" /><Relationship Id="rId66" Type="http://schemas.openxmlformats.org/officeDocument/2006/relationships/hyperlink" Target="http://budget.lenobl.ru/new/takepart/" TargetMode="External" /><Relationship Id="rId67" Type="http://schemas.openxmlformats.org/officeDocument/2006/relationships/hyperlink" Target="http://portal.novkfo.ru/Menu/Page/45" TargetMode="External" /><Relationship Id="rId68" Type="http://schemas.openxmlformats.org/officeDocument/2006/relationships/hyperlink" Target="http://www.mfsk.ru/main" TargetMode="External" /><Relationship Id="rId69" Type="http://schemas.openxmlformats.org/officeDocument/2006/relationships/hyperlink" Target="http://mfin.permkrai.ru/" TargetMode="External" /><Relationship Id="rId70" Type="http://schemas.openxmlformats.org/officeDocument/2006/relationships/hyperlink" Target="http://saratov.ifinmon.ru/index.php/component/mijopolls/poll/3-dlya-chego-neobhodima-inform-o-budgete" TargetMode="External" /><Relationship Id="rId71" Type="http://schemas.openxmlformats.org/officeDocument/2006/relationships/hyperlink" Target="http://ex.saratov.gov.ru/government/structure/minfin/" TargetMode="External" /><Relationship Id="rId72" Type="http://schemas.openxmlformats.org/officeDocument/2006/relationships/hyperlink" Target="http://budget17.ru/?page_id=451" TargetMode="External" /><Relationship Id="rId73" Type="http://schemas.openxmlformats.org/officeDocument/2006/relationships/hyperlink" Target="http://www.minfin.tuva.ru/" TargetMode="External" /><Relationship Id="rId74" Type="http://schemas.openxmlformats.org/officeDocument/2006/relationships/hyperlink" Target="http://r-19.ru/authorities/ministry-of-finance-of-the-republic-of-khakassia/common/adresa-i-kontakty/" TargetMode="External" /><Relationship Id="rId75" Type="http://schemas.openxmlformats.org/officeDocument/2006/relationships/hyperlink" Target="http://budget.omsk.ifinmon.ru/index.php/opross" TargetMode="External" /><Relationship Id="rId76" Type="http://schemas.openxmlformats.org/officeDocument/2006/relationships/hyperlink" Target="http://minfin.sakha.gov.ru/" TargetMode="External" /><Relationship Id="rId77" Type="http://schemas.openxmlformats.org/officeDocument/2006/relationships/hyperlink" Target="https://www.gosuslugi.ru/pgu/stateStructure/4100000010000000443.html#!_territorial" TargetMode="External" /><Relationship Id="rId78" Type="http://schemas.openxmlformats.org/officeDocument/2006/relationships/hyperlink" Target="http://minfin.khabkrai.ru/civils/Menu/Page/1" TargetMode="External" /><Relationship Id="rId79" Type="http://schemas.openxmlformats.org/officeDocument/2006/relationships/hyperlink" Target="http://openbudget.sakhminfin.ru/Menu/Page/210" TargetMode="External" /><Relationship Id="rId80" Type="http://schemas.openxmlformats.org/officeDocument/2006/relationships/hyperlink" Target="http://sakhminfin.ru/" TargetMode="External" /><Relationship Id="rId81" Type="http://schemas.openxmlformats.org/officeDocument/2006/relationships/hyperlink" Target="http://depfin.adm44.ru/index.aspx" TargetMode="External" /><Relationship Id="rId82" Type="http://schemas.openxmlformats.org/officeDocument/2006/relationships/hyperlink" Target="http://nb44.ru/index.php/component/mijopolls/poll/6-dovolny-li-vy-kachestvom-gosudarstvennykh-uslug" TargetMode="External" /><Relationship Id="rId83" Type="http://schemas.openxmlformats.org/officeDocument/2006/relationships/hyperlink" Target="http://narodportal.ru/talk/filter/sphera/0/organ/0/status/open" TargetMode="External" /><Relationship Id="rId84" Type="http://schemas.openxmlformats.org/officeDocument/2006/relationships/hyperlink" Target="http://minfin.ryazangov.ru/vote/arhiv.php" TargetMode="External" /><Relationship Id="rId85" Type="http://schemas.openxmlformats.org/officeDocument/2006/relationships/hyperlink" Target="http://openregion.gov-murman.ru/vote/" TargetMode="External" /><Relationship Id="rId86" Type="http://schemas.openxmlformats.org/officeDocument/2006/relationships/hyperlink" Target="http://openbudsk.ru/vote/" TargetMode="External" /><Relationship Id="rId87" Type="http://schemas.openxmlformats.org/officeDocument/2006/relationships/hyperlink" Target="https://golos.openrepublic.ru/polls/?group=0003000800000000" TargetMode="External" /><Relationship Id="rId88" Type="http://schemas.openxmlformats.org/officeDocument/2006/relationships/hyperlink" Target="http://ufo.ulntc.ru/?mgf=budget/open_budget" TargetMode="External" /><Relationship Id="rId89" Type="http://schemas.openxmlformats.org/officeDocument/2006/relationships/hyperlink" Target="http://budget.govrb.ru/ebudget/Menu/Page/1" TargetMode="External" /><Relationship Id="rId90" Type="http://schemas.openxmlformats.org/officeDocument/2006/relationships/hyperlink" Target="http://openbudget.gfu.ru/" TargetMode="External" /><Relationship Id="rId91" Type="http://schemas.openxmlformats.org/officeDocument/2006/relationships/hyperlink" Target="https://vk.com/econnao?fixed=1" TargetMode="External" /><Relationship Id="rId92" Type="http://schemas.openxmlformats.org/officeDocument/2006/relationships/hyperlink" Target="http://minfin.gov-murman.ru/" TargetMode="External" /><Relationship Id="rId93" Type="http://schemas.openxmlformats.org/officeDocument/2006/relationships/hyperlink" Target="http://nadzor.e-dag.ru/poll/default.html" TargetMode="External" /><Relationship Id="rId94" Type="http://schemas.openxmlformats.org/officeDocument/2006/relationships/hyperlink" Target="http://www.minfin.kirov.ru/" TargetMode="External" /><Relationship Id="rId95" Type="http://schemas.openxmlformats.org/officeDocument/2006/relationships/hyperlink" Target="http://budget.permkrai.ru/form/index" TargetMode="External" /><Relationship Id="rId96" Type="http://schemas.openxmlformats.org/officeDocument/2006/relationships/hyperlink" Target="http://&#1089;&#1086;&#1094;&#1087;&#1086;&#1088;&#1090;&#1072;&#1083;46.&#1088;&#1092;/report/analiticheskiy-otchet-po-rezultatam-sotsiologicheskogo-issledovaniya-na-temu-otsenka-zainteresovannosti-grazhdan-kurskoy-oblasti-v-informatsii-ob-ispolnenii-oblastnogo-byudzheta-za-2015-god/" TargetMode="External" /><Relationship Id="rId97" Type="http://schemas.openxmlformats.org/officeDocument/2006/relationships/hyperlink" Target="http://minfin.rk.gov.ru/rus/info.php?id=606694" TargetMode="External" /><Relationship Id="rId98" Type="http://schemas.openxmlformats.org/officeDocument/2006/relationships/hyperlink" Target="https://sevastopol.gov.ru/goverment/statistics/butget/" TargetMode="External" /><Relationship Id="rId9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hechnya.gov.ru/" TargetMode="External" /><Relationship Id="rId2" Type="http://schemas.openxmlformats.org/officeDocument/2006/relationships/hyperlink" Target="http://pravitelstvori.ru/" TargetMode="External" /><Relationship Id="rId3" Type="http://schemas.openxmlformats.org/officeDocument/2006/relationships/hyperlink" Target="http://mf.e-mordovia.ru/" TargetMode="External" /><Relationship Id="rId4" Type="http://schemas.openxmlformats.org/officeDocument/2006/relationships/hyperlink" Target="http://admtyumen.ru/ogv_ru/finance/finance/bugjet.htm" TargetMode="External" /><Relationship Id="rId5" Type="http://schemas.openxmlformats.org/officeDocument/2006/relationships/hyperlink" Target="http://primorsky.ru/forum/3/" TargetMode="External" /><Relationship Id="rId6" Type="http://schemas.openxmlformats.org/officeDocument/2006/relationships/hyperlink" Target="http://&#1095;&#1091;&#1082;&#1086;&#1090;&#1082;&#1072;.&#1088;&#1092;/waiting_room/feedback/" TargetMode="External" /><Relationship Id="rId7" Type="http://schemas.openxmlformats.org/officeDocument/2006/relationships/hyperlink" Target="http://www.yarregion.ru/depts/depfin/tmpPages/programs.aspx" TargetMode="External" /><Relationship Id="rId8" Type="http://schemas.openxmlformats.org/officeDocument/2006/relationships/hyperlink" Target="http://minfin.karelia.ru/vopros-otvet/" TargetMode="External" /><Relationship Id="rId9" Type="http://schemas.openxmlformats.org/officeDocument/2006/relationships/hyperlink" Target="http://www.gov.karelia.ru/" TargetMode="External" /><Relationship Id="rId10" Type="http://schemas.openxmlformats.org/officeDocument/2006/relationships/hyperlink" Target="http://www.minfin.rkomi.ru/" TargetMode="External" /><Relationship Id="rId11" Type="http://schemas.openxmlformats.org/officeDocument/2006/relationships/hyperlink" Target="http://rkomi.ru/page/112/" TargetMode="External" /><Relationship Id="rId12" Type="http://schemas.openxmlformats.org/officeDocument/2006/relationships/hyperlink" Target="http://dvinaland.ru/" TargetMode="External" /><Relationship Id="rId13" Type="http://schemas.openxmlformats.org/officeDocument/2006/relationships/hyperlink" Target="http://www.dvinaland.ru/-h3ffy732" TargetMode="External" /><Relationship Id="rId14" Type="http://schemas.openxmlformats.org/officeDocument/2006/relationships/hyperlink" Target="http://www.minfin39.ru/forum/" TargetMode="External" /><Relationship Id="rId15" Type="http://schemas.openxmlformats.org/officeDocument/2006/relationships/hyperlink" Target="http://gov39.ru/" TargetMode="External" /><Relationship Id="rId16" Type="http://schemas.openxmlformats.org/officeDocument/2006/relationships/hyperlink" Target="http://priemnaya.pskov.ru/" TargetMode="External" /><Relationship Id="rId17" Type="http://schemas.openxmlformats.org/officeDocument/2006/relationships/hyperlink" Target="https://gov.spb.ru/" TargetMode="External" /><Relationship Id="rId18" Type="http://schemas.openxmlformats.org/officeDocument/2006/relationships/hyperlink" Target="http://www.novreg.ru/vlast/" TargetMode="External" /><Relationship Id="rId19" Type="http://schemas.openxmlformats.org/officeDocument/2006/relationships/hyperlink" Target="http://portal.novkfo.ru/Show/Reception" TargetMode="External" /><Relationship Id="rId20" Type="http://schemas.openxmlformats.org/officeDocument/2006/relationships/hyperlink" Target="http://www.minfin.donland.ru/" TargetMode="External" /><Relationship Id="rId21" Type="http://schemas.openxmlformats.org/officeDocument/2006/relationships/hyperlink" Target="http://pravitelstvo.kbr.ru/oigv/minfin/" TargetMode="External" /><Relationship Id="rId22" Type="http://schemas.openxmlformats.org/officeDocument/2006/relationships/hyperlink" Target="http://pravitelstvo.kbr.ru/pravitelstvo/" TargetMode="External" /><Relationship Id="rId23" Type="http://schemas.openxmlformats.org/officeDocument/2006/relationships/hyperlink" Target="http://www.mfrno-a.ru/citizens/" TargetMode="External" /><Relationship Id="rId24" Type="http://schemas.openxmlformats.org/officeDocument/2006/relationships/hyperlink" Target="http://openbudsk.ru/folder/" TargetMode="External" /><Relationship Id="rId25" Type="http://schemas.openxmlformats.org/officeDocument/2006/relationships/hyperlink" Target="http://www.mfsk.ru/forum" TargetMode="External" /><Relationship Id="rId26" Type="http://schemas.openxmlformats.org/officeDocument/2006/relationships/hyperlink" Target="http://www.minfinrm.ru/obr-gr/" TargetMode="External" /><Relationship Id="rId27" Type="http://schemas.openxmlformats.org/officeDocument/2006/relationships/hyperlink" Target="https://reception.permkrai.ru/" TargetMode="External" /><Relationship Id="rId28" Type="http://schemas.openxmlformats.org/officeDocument/2006/relationships/hyperlink" Target="http://mfin.permkrai.ru/" TargetMode="External" /><Relationship Id="rId29" Type="http://schemas.openxmlformats.org/officeDocument/2006/relationships/hyperlink" Target="http://www.government-nnov.ru/" TargetMode="External" /><Relationship Id="rId30" Type="http://schemas.openxmlformats.org/officeDocument/2006/relationships/hyperlink" Target="http://mf.nnov.ru/" TargetMode="External" /><Relationship Id="rId31" Type="http://schemas.openxmlformats.org/officeDocument/2006/relationships/hyperlink" Target="http://minfin.orb.ru/forum/index.php" TargetMode="External" /><Relationship Id="rId32" Type="http://schemas.openxmlformats.org/officeDocument/2006/relationships/hyperlink" Target="http://finance.pnzreg.ru/answer" TargetMode="External" /><Relationship Id="rId33" Type="http://schemas.openxmlformats.org/officeDocument/2006/relationships/hyperlink" Target="http://www.pnzreg.ru/accept_questions" TargetMode="External" /><Relationship Id="rId34" Type="http://schemas.openxmlformats.org/officeDocument/2006/relationships/hyperlink" Target="http://minfin-samara.ru/BudgetDG/" TargetMode="External" /><Relationship Id="rId35" Type="http://schemas.openxmlformats.org/officeDocument/2006/relationships/hyperlink" Target="http://www.samregion.ru/" TargetMode="External" /><Relationship Id="rId36" Type="http://schemas.openxmlformats.org/officeDocument/2006/relationships/hyperlink" Target="http://www.saratov.gov.ru/gov/auth/minfin/" TargetMode="External" /><Relationship Id="rId37" Type="http://schemas.openxmlformats.org/officeDocument/2006/relationships/hyperlink" Target="http://saratov.gov.ru/" TargetMode="External" /><Relationship Id="rId38" Type="http://schemas.openxmlformats.org/officeDocument/2006/relationships/hyperlink" Target="http://kurganobl.ru/" TargetMode="External" /><Relationship Id="rId39" Type="http://schemas.openxmlformats.org/officeDocument/2006/relationships/hyperlink" Target="http://minfin.midural.ru/faq/list" TargetMode="External" /><Relationship Id="rId40" Type="http://schemas.openxmlformats.org/officeDocument/2006/relationships/hyperlink" Target="http://www.midural.ru/" TargetMode="External" /><Relationship Id="rId41" Type="http://schemas.openxmlformats.org/officeDocument/2006/relationships/hyperlink" Target="http://pravmin74.ru/" TargetMode="External" /><Relationship Id="rId42" Type="http://schemas.openxmlformats.org/officeDocument/2006/relationships/hyperlink" Target="http://www.admhmao.ru/wps/portal/hmao/obrascheniya" TargetMode="External" /><Relationship Id="rId43" Type="http://schemas.openxmlformats.org/officeDocument/2006/relationships/hyperlink" Target="http://www.yamalfin.ru/" TargetMode="External" /><Relationship Id="rId44" Type="http://schemas.openxmlformats.org/officeDocument/2006/relationships/hyperlink" Target="http://pravitelstvo.yanao.ru/" TargetMode="External" /><Relationship Id="rId45" Type="http://schemas.openxmlformats.org/officeDocument/2006/relationships/hyperlink" Target="http://www.altai-republic.com/" TargetMode="External" /><Relationship Id="rId46" Type="http://schemas.openxmlformats.org/officeDocument/2006/relationships/hyperlink" Target="http://budget.govrb.ru/ebudget/Menu/Page/1" TargetMode="External" /><Relationship Id="rId47" Type="http://schemas.openxmlformats.org/officeDocument/2006/relationships/hyperlink" Target="http://&#1084;&#1080;&#1085;&#1092;&#1080;&#1085;&#1088;&#1073;.&#1088;&#1092;/" TargetMode="External" /><Relationship Id="rId48" Type="http://schemas.openxmlformats.org/officeDocument/2006/relationships/hyperlink" Target="http://egov-buryatia.ru/index.php?id=292" TargetMode="External" /><Relationship Id="rId49" Type="http://schemas.openxmlformats.org/officeDocument/2006/relationships/hyperlink" Target="http://www.r-19.ru/" TargetMode="External" /><Relationship Id="rId50" Type="http://schemas.openxmlformats.org/officeDocument/2006/relationships/hyperlink" Target="http://www.krskstate.ru/government" TargetMode="External" /><Relationship Id="rId51" Type="http://schemas.openxmlformats.org/officeDocument/2006/relationships/hyperlink" Target="http://www.ofukem.ru/" TargetMode="External" /><Relationship Id="rId52" Type="http://schemas.openxmlformats.org/officeDocument/2006/relationships/hyperlink" Target="http://www.ako.ru/default.asp" TargetMode="External" /><Relationship Id="rId53" Type="http://schemas.openxmlformats.org/officeDocument/2006/relationships/hyperlink" Target="https://www.nso.ru/" TargetMode="External" /><Relationship Id="rId54" Type="http://schemas.openxmlformats.org/officeDocument/2006/relationships/hyperlink" Target="http://www.findep.org/" TargetMode="External" /><Relationship Id="rId55" Type="http://schemas.openxmlformats.org/officeDocument/2006/relationships/hyperlink" Target="http://open.findep.org/" TargetMode="External" /><Relationship Id="rId56" Type="http://schemas.openxmlformats.org/officeDocument/2006/relationships/hyperlink" Target="http://minfin.sakha.gov.ru/" TargetMode="External" /><Relationship Id="rId57" Type="http://schemas.openxmlformats.org/officeDocument/2006/relationships/hyperlink" Target="http://www.sakha.gov.ru/" TargetMode="External" /><Relationship Id="rId58" Type="http://schemas.openxmlformats.org/officeDocument/2006/relationships/hyperlink" Target="http://www.fin.amurobl.ru/" TargetMode="External" /><Relationship Id="rId59" Type="http://schemas.openxmlformats.org/officeDocument/2006/relationships/hyperlink" Target="http://altairegion22.ru/public_reception/on-line-topics/16100/" TargetMode="External" /><Relationship Id="rId60" Type="http://schemas.openxmlformats.org/officeDocument/2006/relationships/hyperlink" Target="http://www.open.minfin-altai.ru/forum/index.html" TargetMode="External" /><Relationship Id="rId61" Type="http://schemas.openxmlformats.org/officeDocument/2006/relationships/hyperlink" Target="http://ns.bryanskoblfin.ru/Show/Category/?ItemId=26" TargetMode="External" /><Relationship Id="rId62" Type="http://schemas.openxmlformats.org/officeDocument/2006/relationships/hyperlink" Target="http://open-budget.ru/" TargetMode="External" /><Relationship Id="rId63" Type="http://schemas.openxmlformats.org/officeDocument/2006/relationships/hyperlink" Target="http://budget.mos.ru/" TargetMode="External" /><Relationship Id="rId64" Type="http://schemas.openxmlformats.org/officeDocument/2006/relationships/hyperlink" Target="http://mosreg.ifinmon.ru/blog/portfolio-item/forum/" TargetMode="External" /><Relationship Id="rId65" Type="http://schemas.openxmlformats.org/officeDocument/2006/relationships/hyperlink" Target="http://vopros-otvet.avo.ru/viewforum.php?id=28" TargetMode="External" /><Relationship Id="rId66" Type="http://schemas.openxmlformats.org/officeDocument/2006/relationships/hyperlink" Target="http://finapp.tambov.gov.ru/forum/viewforum.php?f=18&amp;sid=0baeb0b92c0f2647649b5ac8d02b0396" TargetMode="External" /><Relationship Id="rId67" Type="http://schemas.openxmlformats.org/officeDocument/2006/relationships/hyperlink" Target="https://forum.tularegion.ru/index.php?/forum/58-%D0%BC%D0%B8%D0%BD%D0%B8%D1%81%D1%82%D0%B5%D1%80%D1%81%D1%82%D0%B2%D0%BE-%D1%84%D0%B8%D0%BD%D0%B0%D0%BD%D1%81%D0%BE%D0%B2/" TargetMode="External" /><Relationship Id="rId68" Type="http://schemas.openxmlformats.org/officeDocument/2006/relationships/hyperlink" Target="http://www.novkfo.ru/" TargetMode="External" /><Relationship Id="rId69" Type="http://schemas.openxmlformats.org/officeDocument/2006/relationships/hyperlink" Target="http://www.amurobl.ru/wps/portal/Main" TargetMode="External" /><Relationship Id="rId70" Type="http://schemas.openxmlformats.org/officeDocument/2006/relationships/hyperlink" Target="http://tomsk.gov.ru/" TargetMode="External" /><Relationship Id="rId71" Type="http://schemas.openxmlformats.org/officeDocument/2006/relationships/hyperlink" Target="http://mfforum.cap.ru/" TargetMode="External" /><Relationship Id="rId72" Type="http://schemas.openxmlformats.org/officeDocument/2006/relationships/hyperlink" Target="http://ulgov.ru/" TargetMode="External" /><Relationship Id="rId73" Type="http://schemas.openxmlformats.org/officeDocument/2006/relationships/hyperlink" Target="http://&#1086;&#1073;&#1095;&#1088;.&#1088;&#1092;/" TargetMode="External" /><Relationship Id="rId74" Type="http://schemas.openxmlformats.org/officeDocument/2006/relationships/hyperlink" Target="http://donland.ru/" TargetMode="External" /><Relationship Id="rId75" Type="http://schemas.openxmlformats.org/officeDocument/2006/relationships/hyperlink" Target="http://mf-ao.ru/" TargetMode="External" /><Relationship Id="rId76" Type="http://schemas.openxmlformats.org/officeDocument/2006/relationships/hyperlink" Target="https://www.gov-murman.ru/" TargetMode="External" /><Relationship Id="rId77" Type="http://schemas.openxmlformats.org/officeDocument/2006/relationships/hyperlink" Target="http://dtf.avo.ru/" TargetMode="External" /><Relationship Id="rId78" Type="http://schemas.openxmlformats.org/officeDocument/2006/relationships/hyperlink" Target="http://www.admoblkaluga.ru/sub/finan/" TargetMode="External" /><Relationship Id="rId79" Type="http://schemas.openxmlformats.org/officeDocument/2006/relationships/hyperlink" Target="http://orel-region.ru/index.php?head=41" TargetMode="External" /><Relationship Id="rId80" Type="http://schemas.openxmlformats.org/officeDocument/2006/relationships/hyperlink" Target="http://minfin.ryazangov.ru/" TargetMode="External" /><Relationship Id="rId81" Type="http://schemas.openxmlformats.org/officeDocument/2006/relationships/hyperlink" Target="http://mf.mosreg.ru/" TargetMode="External" /><Relationship Id="rId82" Type="http://schemas.openxmlformats.org/officeDocument/2006/relationships/hyperlink" Target="http://orel-region.ru/index.php?head=20&amp;part=25" TargetMode="External" /><Relationship Id="rId83" Type="http://schemas.openxmlformats.org/officeDocument/2006/relationships/hyperlink" Target="http://primorsky.ru/authorities/executive-agencies/departments/finance/" TargetMode="External" /><Relationship Id="rId84" Type="http://schemas.openxmlformats.org/officeDocument/2006/relationships/hyperlink" Target="http://depfin.adm44.ru/index.aspx" TargetMode="External" /><Relationship Id="rId85" Type="http://schemas.openxmlformats.org/officeDocument/2006/relationships/hyperlink" Target="http://admtyumen.ru/ogv_ru/gov/administrative/finance_department/general_information/more.htm?id=10293778@cmsArticle" TargetMode="External" /><Relationship Id="rId86" Type="http://schemas.openxmlformats.org/officeDocument/2006/relationships/hyperlink" Target="http://www.r-19.ru/authorities/ministry-of-finance-of-the-republic-of-khakassia/common/" TargetMode="External" /><Relationship Id="rId87" Type="http://schemas.openxmlformats.org/officeDocument/2006/relationships/hyperlink" Target="http://www.minfin39.ru/forum/" TargetMode="External" /><Relationship Id="rId88" Type="http://schemas.openxmlformats.org/officeDocument/2006/relationships/hyperlink" Target="http://portal.novkfo.ru/mvcforum/" TargetMode="External" /><Relationship Id="rId89" Type="http://schemas.openxmlformats.org/officeDocument/2006/relationships/hyperlink" Target="http://minfin.kalmregion.ru/index.php?option=com_phocaguestbook&amp;view=phocaguestbook&amp;id=1&amp;Itemid=69" TargetMode="External" /><Relationship Id="rId90" Type="http://schemas.openxmlformats.org/officeDocument/2006/relationships/hyperlink" Target="http://minfinkubani.ru/communication/forum/" TargetMode="External" /><Relationship Id="rId91" Type="http://schemas.openxmlformats.org/officeDocument/2006/relationships/hyperlink" Target="http://mf-ao.ru/forum/index.php?sid=adcf358e5851d100b7c5fe62892b60d3" TargetMode="External" /><Relationship Id="rId92" Type="http://schemas.openxmlformats.org/officeDocument/2006/relationships/hyperlink" Target="http://minfin09.ru/forums/forum/%D1%84%D0%BE%D1%80%D1%83%D0%BC-%D0%BF%D0%BE-%D0%B1%D1%8E%D0%B4%D0%B6%D0%B5%D1%82%D1%83/" TargetMode="External" /><Relationship Id="rId93" Type="http://schemas.openxmlformats.org/officeDocument/2006/relationships/hyperlink" Target="http://&#1086;&#1073;&#1095;&#1088;.&#1088;&#1092;/" TargetMode="External" /><Relationship Id="rId94" Type="http://schemas.openxmlformats.org/officeDocument/2006/relationships/hyperlink" Target="http://openbudsk.ru/folder/" TargetMode="External" /><Relationship Id="rId95" Type="http://schemas.openxmlformats.org/officeDocument/2006/relationships/hyperlink" Target="https://minfin.bashkortostan.ru/forum/" TargetMode="External" /><Relationship Id="rId96" Type="http://schemas.openxmlformats.org/officeDocument/2006/relationships/hyperlink" Target="http://www.mfur.ru/forum/" TargetMode="External" /><Relationship Id="rId97" Type="http://schemas.openxmlformats.org/officeDocument/2006/relationships/hyperlink" Target="http://minfin.orb.ru/forum/index.php" TargetMode="External" /><Relationship Id="rId98" Type="http://schemas.openxmlformats.org/officeDocument/2006/relationships/hyperlink" Target="http://saratov.ifinmon.ru/index.php/forum/index" TargetMode="External" /><Relationship Id="rId99" Type="http://schemas.openxmlformats.org/officeDocument/2006/relationships/hyperlink" Target="http://ufo.ulntc.ru/fr/viewforum.php?f=4&amp;sid=547a69ba91d7b5299b1fe46d600ff553" TargetMode="External" /><Relationship Id="rId100" Type="http://schemas.openxmlformats.org/officeDocument/2006/relationships/hyperlink" Target="http://www.open.minfin-altai.ru/forum/index.html" TargetMode="External" /><Relationship Id="rId101" Type="http://schemas.openxmlformats.org/officeDocument/2006/relationships/hyperlink" Target="http://budget.omsk.ifinmon.ru/index.php/forum/index" TargetMode="External" /><Relationship Id="rId102" Type="http://schemas.openxmlformats.org/officeDocument/2006/relationships/hyperlink" Target="http://gfu.ru/forum/" TargetMode="External" /><Relationship Id="rId103" Type="http://schemas.openxmlformats.org/officeDocument/2006/relationships/hyperlink" Target="http://primorsky.ru/forum/" TargetMode="External" /><Relationship Id="rId104" Type="http://schemas.openxmlformats.org/officeDocument/2006/relationships/hyperlink" Target="https://minfin.khabkrai.ru/civils/Menu/Page/145" TargetMode="External" /><Relationship Id="rId105" Type="http://schemas.openxmlformats.org/officeDocument/2006/relationships/hyperlink" Target="http://iis.minfin.49gov.ru/forum/" TargetMode="External" /><Relationship Id="rId106" Type="http://schemas.openxmlformats.org/officeDocument/2006/relationships/hyperlink" Target="http://openbudget.sakhminfin.ru/forum/index.php" TargetMode="External" /><Relationship Id="rId107" Type="http://schemas.openxmlformats.org/officeDocument/2006/relationships/hyperlink" Target="https://narod-expert.ru/ideas-bank" TargetMode="External" /><Relationship Id="rId108" Type="http://schemas.openxmlformats.org/officeDocument/2006/relationships/hyperlink" Target="http://narodportal.ru/idea/" TargetMode="External" /><Relationship Id="rId109" Type="http://schemas.openxmlformats.org/officeDocument/2006/relationships/hyperlink" Target="https://www.mos.ru/" TargetMode="External" /><Relationship Id="rId110" Type="http://schemas.openxmlformats.org/officeDocument/2006/relationships/hyperlink" Target="http://gov.cap.ru/?gov_id=22" TargetMode="External" /><Relationship Id="rId111" Type="http://schemas.openxmlformats.org/officeDocument/2006/relationships/hyperlink" Target="http://minfin.rk.gov.ru/rus/info.php?id=606694" TargetMode="External" /><Relationship Id="rId112" Type="http://schemas.openxmlformats.org/officeDocument/2006/relationships/hyperlink" Target="http://uslugi.rk.gov.ru/" TargetMode="External" /><Relationship Id="rId113" Type="http://schemas.openxmlformats.org/officeDocument/2006/relationships/hyperlink" Target="https://sevastopol.gov.ru/index.php" TargetMode="External" /><Relationship Id="rId114" Type="http://schemas.openxmlformats.org/officeDocument/2006/relationships/hyperlink" Target="http://www.ob.sev.gov.ru/forum/index" TargetMode="External" /><Relationship Id="rId115" Type="http://schemas.openxmlformats.org/officeDocument/2006/relationships/hyperlink" Target="https://sevastopol.gov.ru/goverment/podrazdeleniya/dept-fin/" TargetMode="External" /><Relationship Id="rId11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bryanskoblfin.ru/Show/Content/65" TargetMode="External" /><Relationship Id="rId2" Type="http://schemas.openxmlformats.org/officeDocument/2006/relationships/hyperlink" Target="http://www.admoblkaluga.ru/main/work/finances/open-budget/" TargetMode="External" /><Relationship Id="rId3" Type="http://schemas.openxmlformats.org/officeDocument/2006/relationships/hyperlink" Target="http://dvinaland.ru/" TargetMode="External" /><Relationship Id="rId4" Type="http://schemas.openxmlformats.org/officeDocument/2006/relationships/hyperlink" Target="http://www.df35.ru/" TargetMode="External" /><Relationship Id="rId5" Type="http://schemas.openxmlformats.org/officeDocument/2006/relationships/hyperlink" Target="http://www.minfin39.ru/ministry/mfko/" TargetMode="External" /><Relationship Id="rId6" Type="http://schemas.openxmlformats.org/officeDocument/2006/relationships/hyperlink" Target="http://www.fincom.spb.ru/cf/activity/opendata/budget_for_people.htm" TargetMode="External" /><Relationship Id="rId7" Type="http://schemas.openxmlformats.org/officeDocument/2006/relationships/hyperlink" Target="http://minfin01-maykop.ru/Show/Category/13?ItemId=145" TargetMode="External" /><Relationship Id="rId8" Type="http://schemas.openxmlformats.org/officeDocument/2006/relationships/hyperlink" Target="http://minfin.kalmregion.ru/index.php?option=com_content&amp;view=article&amp;id=54&amp;Itemid=48" TargetMode="External" /><Relationship Id="rId9" Type="http://schemas.openxmlformats.org/officeDocument/2006/relationships/hyperlink" Target="http://minfin34.ru/" TargetMode="External" /><Relationship Id="rId10" Type="http://schemas.openxmlformats.org/officeDocument/2006/relationships/hyperlink" Target="http://www.minfin.donland.ru/" TargetMode="External" /><Relationship Id="rId11" Type="http://schemas.openxmlformats.org/officeDocument/2006/relationships/hyperlink" Target="http://www.pravitelstvokbr.ru/oigv/minfin/" TargetMode="External" /><Relationship Id="rId12" Type="http://schemas.openxmlformats.org/officeDocument/2006/relationships/hyperlink" Target="http://minfin09.ucoz.ru/load/bjudzhet_respubliki/bjudzhet_dlja_grazhdan/81" TargetMode="External" /><Relationship Id="rId13" Type="http://schemas.openxmlformats.org/officeDocument/2006/relationships/hyperlink" Target="http://www.mfrno-a.ru/" TargetMode="External" /><Relationship Id="rId14" Type="http://schemas.openxmlformats.org/officeDocument/2006/relationships/hyperlink" Target="http://www.minfinchr.ru/o-ministerstve" TargetMode="External" /><Relationship Id="rId15" Type="http://schemas.openxmlformats.org/officeDocument/2006/relationships/hyperlink" Target="https://minfin.bashkortostan.ru/activity/?SECTION_ID=18373" TargetMode="External" /><Relationship Id="rId16" Type="http://schemas.openxmlformats.org/officeDocument/2006/relationships/hyperlink" Target="http://mari-el.gov.ru/minfin/Pages/budget_citizens.aspx" TargetMode="External" /><Relationship Id="rId17" Type="http://schemas.openxmlformats.org/officeDocument/2006/relationships/hyperlink" Target="http://www.minfinrm.ru/" TargetMode="External" /><Relationship Id="rId18" Type="http://schemas.openxmlformats.org/officeDocument/2006/relationships/hyperlink" Target="http://budget.permkrai.ru/" TargetMode="External" /><Relationship Id="rId19" Type="http://schemas.openxmlformats.org/officeDocument/2006/relationships/hyperlink" Target="http://mf.nnov.ru:8025/" TargetMode="External" /><Relationship Id="rId20" Type="http://schemas.openxmlformats.org/officeDocument/2006/relationships/hyperlink" Target="http://minfin.pnzreg.ru/budget" TargetMode="External" /><Relationship Id="rId21" Type="http://schemas.openxmlformats.org/officeDocument/2006/relationships/hyperlink" Target="http://minfin-samara.ru/budget/laws_budget/zob_20152017/" TargetMode="External" /><Relationship Id="rId22" Type="http://schemas.openxmlformats.org/officeDocument/2006/relationships/hyperlink" Target="http://www.finupr.kurganobl.ru/index.php?test=budjetgrd" TargetMode="External" /><Relationship Id="rId23" Type="http://schemas.openxmlformats.org/officeDocument/2006/relationships/hyperlink" Target="http://minfin.midural.ru/article/show/id/5" TargetMode="External" /><Relationship Id="rId24" Type="http://schemas.openxmlformats.org/officeDocument/2006/relationships/hyperlink" Target="http://admtyumen.ru/ogv_ru/index.htm" TargetMode="External" /><Relationship Id="rId25" Type="http://schemas.openxmlformats.org/officeDocument/2006/relationships/hyperlink" Target="http://www.minfin74.ru/mBudget/budget-citizens.php" TargetMode="External" /><Relationship Id="rId26" Type="http://schemas.openxmlformats.org/officeDocument/2006/relationships/hyperlink" Target="http://www.depfin.admhmao.ru/wps/portal/fin/home/budget" TargetMode="External" /><Relationship Id="rId27" Type="http://schemas.openxmlformats.org/officeDocument/2006/relationships/hyperlink" Target="http://monitoring.yanao.ru/yamal/index.php?option=com_content&amp;view=article&amp;id=299&amp;Itemid=717" TargetMode="External" /><Relationship Id="rId28" Type="http://schemas.openxmlformats.org/officeDocument/2006/relationships/hyperlink" Target="http://&#1084;&#1080;&#1085;&#1092;&#1080;&#1085;&#1088;&#1073;.&#1088;&#1092;/" TargetMode="External" /><Relationship Id="rId29" Type="http://schemas.openxmlformats.org/officeDocument/2006/relationships/hyperlink" Target="http://www.r-19.ru/authorities/ministry-of-finance-of-the-republic-of-khakassia/common/adresa-i-kontakty/" TargetMode="External" /><Relationship Id="rId30" Type="http://schemas.openxmlformats.org/officeDocument/2006/relationships/hyperlink" Target="http://fin22.ru/opendata/" TargetMode="External" /><Relationship Id="rId31" Type="http://schemas.openxmlformats.org/officeDocument/2006/relationships/hyperlink" Target="http://&#1084;&#1080;&#1085;&#1092;&#1080;&#1085;.&#1079;&#1072;&#1073;&#1072;&#1081;&#1082;&#1072;&#1083;&#1100;&#1089;&#1082;&#1080;&#1081;&#1082;&#1088;&#1072;&#1081;.&#1088;&#1092;/" TargetMode="External" /><Relationship Id="rId32" Type="http://schemas.openxmlformats.org/officeDocument/2006/relationships/hyperlink" Target="http://minfin.krskstate.ru/" TargetMode="External" /><Relationship Id="rId33" Type="http://schemas.openxmlformats.org/officeDocument/2006/relationships/hyperlink" Target="http://www.ofukem.ru/" TargetMode="External" /><Relationship Id="rId34" Type="http://schemas.openxmlformats.org/officeDocument/2006/relationships/hyperlink" Target="http://mfnsonso2.nso.ru/recoverer_info/Pages/default.aspx" TargetMode="External" /><Relationship Id="rId35" Type="http://schemas.openxmlformats.org/officeDocument/2006/relationships/hyperlink" Target="http://www.findep.org/" TargetMode="External" /><Relationship Id="rId36" Type="http://schemas.openxmlformats.org/officeDocument/2006/relationships/hyperlink" Target="http://openbudget.kamgov.ru/Dashboard#/plan/plan/indicators" TargetMode="External" /><Relationship Id="rId37" Type="http://schemas.openxmlformats.org/officeDocument/2006/relationships/hyperlink" Target="http://minfin.49gov.ru/" TargetMode="External" /><Relationship Id="rId38" Type="http://schemas.openxmlformats.org/officeDocument/2006/relationships/hyperlink" Target="http://sakhminfin.ru/" TargetMode="External" /><Relationship Id="rId39" Type="http://schemas.openxmlformats.org/officeDocument/2006/relationships/hyperlink" Target="http://www.eao.ru/?p=161" TargetMode="External" /><Relationship Id="rId40" Type="http://schemas.openxmlformats.org/officeDocument/2006/relationships/hyperlink" Target="http://&#1095;&#1091;&#1082;&#1086;&#1090;&#1082;&#1072;.&#1088;&#1092;/power/administrative_setting/Dep_fin_ecom/" TargetMode="External" /><Relationship Id="rId41" Type="http://schemas.openxmlformats.org/officeDocument/2006/relationships/hyperlink" Target="http://minfin.rkomi.ru/page/13670/" TargetMode="External" /><Relationship Id="rId42" Type="http://schemas.openxmlformats.org/officeDocument/2006/relationships/hyperlink" Target="https://www.facebook.com/mfri.press" TargetMode="External" /><Relationship Id="rId43" Type="http://schemas.openxmlformats.org/officeDocument/2006/relationships/hyperlink" Target="https://www.facebook.com/minfinkbr" TargetMode="External" /><Relationship Id="rId44" Type="http://schemas.openxmlformats.org/officeDocument/2006/relationships/hyperlink" Target="https://twitter.com/MinfinPermkrai" TargetMode="External" /><Relationship Id="rId45" Type="http://schemas.openxmlformats.org/officeDocument/2006/relationships/hyperlink" Target="http://beldepfin.ru/" TargetMode="External" /><Relationship Id="rId46" Type="http://schemas.openxmlformats.org/officeDocument/2006/relationships/hyperlink" Target="http://mf.mosreg.ru/" TargetMode="External" /><Relationship Id="rId47" Type="http://schemas.openxmlformats.org/officeDocument/2006/relationships/hyperlink" Target="http://fin.tmbreg.ru/" TargetMode="External" /><Relationship Id="rId48" Type="http://schemas.openxmlformats.org/officeDocument/2006/relationships/hyperlink" Target="http://budget.mos.ru/" TargetMode="External" /><Relationship Id="rId49" Type="http://schemas.openxmlformats.org/officeDocument/2006/relationships/hyperlink" Target="https://twitter.com/budgetmosru" TargetMode="External" /><Relationship Id="rId50" Type="http://schemas.openxmlformats.org/officeDocument/2006/relationships/hyperlink" Target="http://minfin.karelia.ru/" TargetMode="External" /><Relationship Id="rId51" Type="http://schemas.openxmlformats.org/officeDocument/2006/relationships/hyperlink" Target="https://vk.com/minfinrk" TargetMode="External" /><Relationship Id="rId52" Type="http://schemas.openxmlformats.org/officeDocument/2006/relationships/hyperlink" Target="https://twitter.com/finans53" TargetMode="External" /><Relationship Id="rId53" Type="http://schemas.openxmlformats.org/officeDocument/2006/relationships/hyperlink" Target="http://mfri.ru/" TargetMode="External" /><Relationship Id="rId54" Type="http://schemas.openxmlformats.org/officeDocument/2006/relationships/hyperlink" Target="http://openbudsk.ru/content/bdg/" TargetMode="External" /><Relationship Id="rId55" Type="http://schemas.openxmlformats.org/officeDocument/2006/relationships/hyperlink" Target="https://vk.com/minfinrb" TargetMode="External" /><Relationship Id="rId56" Type="http://schemas.openxmlformats.org/officeDocument/2006/relationships/hyperlink" Target="http://minfin.tatarstan.ru/" TargetMode="External" /><Relationship Id="rId57" Type="http://schemas.openxmlformats.org/officeDocument/2006/relationships/hyperlink" Target="http://gov.cap.ru/?gov_id=22" TargetMode="External" /><Relationship Id="rId58" Type="http://schemas.openxmlformats.org/officeDocument/2006/relationships/hyperlink" Target="https://www.facebook.com/&#1052;&#1080;&#1085;&#1080;&#1089;&#1090;&#1077;&#1088;&#1089;&#1090;&#1074;&#1086;-&#1092;&#1080;&#1085;&#1072;&#1085;&#1089;&#1086;&#1074;-&#1063;&#1091;&#1074;&#1072;&#1096;&#1089;&#1082;&#1086;&#1081;-&#1056;&#1077;&#1089;&#1087;&#1091;&#1073;&#1083;&#1080;&#1082;&#1080;-1602983263286747/" TargetMode="External" /><Relationship Id="rId59" Type="http://schemas.openxmlformats.org/officeDocument/2006/relationships/hyperlink" Target="http://www.minfin.orb.ru/" TargetMode="External" /><Relationship Id="rId60" Type="http://schemas.openxmlformats.org/officeDocument/2006/relationships/hyperlink" Target="http://ufo.ulntc.ru/" TargetMode="External" /><Relationship Id="rId61" Type="http://schemas.openxmlformats.org/officeDocument/2006/relationships/hyperlink" Target="http://www.minfintuva.ru/" TargetMode="External" /><Relationship Id="rId62" Type="http://schemas.openxmlformats.org/officeDocument/2006/relationships/hyperlink" Target="https://vk.com/minfinrt" TargetMode="External" /><Relationship Id="rId63" Type="http://schemas.openxmlformats.org/officeDocument/2006/relationships/hyperlink" Target="http://openbudget.gfu.ru/" TargetMode="External" /><Relationship Id="rId64" Type="http://schemas.openxmlformats.org/officeDocument/2006/relationships/hyperlink" Target="http://budget.omsk.ifinmon.ru/" TargetMode="External" /><Relationship Id="rId65" Type="http://schemas.openxmlformats.org/officeDocument/2006/relationships/hyperlink" Target="https://twitter.com/minfinaltay" TargetMode="External" /><Relationship Id="rId66" Type="http://schemas.openxmlformats.org/officeDocument/2006/relationships/hyperlink" Target="https://twitter.com/buckaya_ev" TargetMode="External" /><Relationship Id="rId67" Type="http://schemas.openxmlformats.org/officeDocument/2006/relationships/hyperlink" Target="https://twitter.com/ifinmon" TargetMode="External" /><Relationship Id="rId68" Type="http://schemas.openxmlformats.org/officeDocument/2006/relationships/hyperlink" Target="https://twitter.com/minfin56" TargetMode="External" /><Relationship Id="rId69" Type="http://schemas.openxmlformats.org/officeDocument/2006/relationships/hyperlink" Target="https://twitter.com/minfin51" TargetMode="External" /><Relationship Id="rId70" Type="http://schemas.openxmlformats.org/officeDocument/2006/relationships/hyperlink" Target="https://twitter.com/finance_lenobl" TargetMode="External" /><Relationship Id="rId71" Type="http://schemas.openxmlformats.org/officeDocument/2006/relationships/hyperlink" Target="https://twitter.com/MinfinKarelia" TargetMode="External" /><Relationship Id="rId72" Type="http://schemas.openxmlformats.org/officeDocument/2006/relationships/hyperlink" Target="http://www.yarregion.ru/depts/depfin/default.aspx" TargetMode="External" /><Relationship Id="rId73" Type="http://schemas.openxmlformats.org/officeDocument/2006/relationships/hyperlink" Target="http://minfin.e-dag.ru/" TargetMode="External" /><Relationship Id="rId74" Type="http://schemas.openxmlformats.org/officeDocument/2006/relationships/hyperlink" Target="https://www.facebook.com/findeptomsk?fref=ts" TargetMode="External" /><Relationship Id="rId75" Type="http://schemas.openxmlformats.org/officeDocument/2006/relationships/hyperlink" Target="https://vk.com/openbudget" TargetMode="External" /><Relationship Id="rId76" Type="http://schemas.openxmlformats.org/officeDocument/2006/relationships/hyperlink" Target="https://twitter.com/beldepfin_ru" TargetMode="External" /><Relationship Id="rId77" Type="http://schemas.openxmlformats.org/officeDocument/2006/relationships/hyperlink" Target="http://finance.lenobl.ru/" TargetMode="External" /><Relationship Id="rId78" Type="http://schemas.openxmlformats.org/officeDocument/2006/relationships/hyperlink" Target="http://minfin.gov-murman.ru/" TargetMode="External" /><Relationship Id="rId79" Type="http://schemas.openxmlformats.org/officeDocument/2006/relationships/hyperlink" Target="http://www.novkfo.ru/" TargetMode="External" /><Relationship Id="rId80" Type="http://schemas.openxmlformats.org/officeDocument/2006/relationships/hyperlink" Target="http://www.minfin-altai.ru/" TargetMode="External" /><Relationship Id="rId81" Type="http://schemas.openxmlformats.org/officeDocument/2006/relationships/hyperlink" Target="https://vk.com/depfin35" TargetMode="External" /><Relationship Id="rId82" Type="http://schemas.openxmlformats.org/officeDocument/2006/relationships/hyperlink" Target="http://saratov.ifinmon.ru/" TargetMode="External" /><Relationship Id="rId83" Type="http://schemas.openxmlformats.org/officeDocument/2006/relationships/hyperlink" Target="http://www.fin.amurobl.ru/oblastnoy-byudzhet/byudzhet-dlya-grazhdan/" TargetMode="External" /><Relationship Id="rId84" Type="http://schemas.openxmlformats.org/officeDocument/2006/relationships/hyperlink" Target="http://vk.com/minfinkarelia" TargetMode="External" /><Relationship Id="rId85" Type="http://schemas.openxmlformats.org/officeDocument/2006/relationships/hyperlink" Target="https://vk.com/public49581205" TargetMode="External" /><Relationship Id="rId86" Type="http://schemas.openxmlformats.org/officeDocument/2006/relationships/hyperlink" Target="https://twitter.com/minfinkk" TargetMode="External" /><Relationship Id="rId87" Type="http://schemas.openxmlformats.org/officeDocument/2006/relationships/hyperlink" Target="https://vk.com/dfbpvo" TargetMode="External" /><Relationship Id="rId88" Type="http://schemas.openxmlformats.org/officeDocument/2006/relationships/hyperlink" Target="https://twitter.com/Open_Budget_MR" TargetMode="External" /><Relationship Id="rId89" Type="http://schemas.openxmlformats.org/officeDocument/2006/relationships/hyperlink" Target="http://nb44.ru/" TargetMode="External" /><Relationship Id="rId90" Type="http://schemas.openxmlformats.org/officeDocument/2006/relationships/hyperlink" Target="http://adm.rkursk.ru/index.php?id=37" TargetMode="External" /><Relationship Id="rId91" Type="http://schemas.openxmlformats.org/officeDocument/2006/relationships/hyperlink" Target="https://www.facebook.com/pages/%D0%9D%D0%B0%D1%80%D0%BE%D0%B4%D0%BD%D1%8B%D0%B9-%D0%B1%D1%8E%D0%B4%D0%B6%D0%B5%D1%82-%D0%9A%D0%BE%D1%81%D1%82%D1%80%D0%BE%D0%BC%D1%81%D0%BA%D0%BE%D0%B9-%D0%BE%D0%B1%D0%BB%D0%B0%D1%81%D1%82%D0%B8/482378551831994" TargetMode="External" /><Relationship Id="rId92" Type="http://schemas.openxmlformats.org/officeDocument/2006/relationships/hyperlink" Target="https://vk.com/club103445314" TargetMode="External" /><Relationship Id="rId93" Type="http://schemas.openxmlformats.org/officeDocument/2006/relationships/hyperlink" Target="https://twitter.com/EconomicsNAO" TargetMode="External" /><Relationship Id="rId94" Type="http://schemas.openxmlformats.org/officeDocument/2006/relationships/hyperlink" Target="http://dfei.adm-nao.ru/byudzhet-dlya-grazhdan/obshestvennoe-uchastie/" TargetMode="External" /><Relationship Id="rId95" Type="http://schemas.openxmlformats.org/officeDocument/2006/relationships/hyperlink" Target="https://vk.com/openbudsk" TargetMode="External" /><Relationship Id="rId96" Type="http://schemas.openxmlformats.org/officeDocument/2006/relationships/hyperlink" Target="https://twitter.com/RtMinfin" TargetMode="External" /><Relationship Id="rId97" Type="http://schemas.openxmlformats.org/officeDocument/2006/relationships/hyperlink" Target="http://www.mfur.ru/" TargetMode="External" /><Relationship Id="rId98" Type="http://schemas.openxmlformats.org/officeDocument/2006/relationships/hyperlink" Target="https://www.facebook.com/orenminfin/" TargetMode="External" /><Relationship Id="rId99" Type="http://schemas.openxmlformats.org/officeDocument/2006/relationships/hyperlink" Target="https://vk.com/id300048909" TargetMode="External" /><Relationship Id="rId100" Type="http://schemas.openxmlformats.org/officeDocument/2006/relationships/hyperlink" Target="https://vk.com/club96260486" TargetMode="External" /><Relationship Id="rId101" Type="http://schemas.openxmlformats.org/officeDocument/2006/relationships/hyperlink" Target="http://primorsky.ru/authorities/executive-agencies/departments/finance/budget/" TargetMode="External" /><Relationship Id="rId102" Type="http://schemas.openxmlformats.org/officeDocument/2006/relationships/hyperlink" Target="http://minfin.khabkrai.ru/civils/Menu/Page/1" TargetMode="External" /><Relationship Id="rId103" Type="http://schemas.openxmlformats.org/officeDocument/2006/relationships/hyperlink" Target="https://vk.com/economicsnao" TargetMode="External" /><Relationship Id="rId104" Type="http://schemas.openxmlformats.org/officeDocument/2006/relationships/hyperlink" Target="http://mf-ao.ru/index.php/2014-02-25-10-55-37" TargetMode="External" /><Relationship Id="rId105" Type="http://schemas.openxmlformats.org/officeDocument/2006/relationships/hyperlink" Target="http://minfin.rk.gov.ru/" TargetMode="External" /><Relationship Id="rId106" Type="http://schemas.openxmlformats.org/officeDocument/2006/relationships/hyperlink" Target="https://twitter.com/MinfinCrimea16" TargetMode="External" /><Relationship Id="rId107" Type="http://schemas.openxmlformats.org/officeDocument/2006/relationships/hyperlink" Target="https://www.facebook.com/minfinancerk" TargetMode="External" /><Relationship Id="rId108" Type="http://schemas.openxmlformats.org/officeDocument/2006/relationships/hyperlink" Target="https://sevastopol.gov.ru/index.php" TargetMode="External" /><Relationship Id="rId10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eldepfin.ru/?page_id=2085" TargetMode="External" /><Relationship Id="rId2" Type="http://schemas.openxmlformats.org/officeDocument/2006/relationships/hyperlink" Target="http://dtf.avo.ru/index.php?option=com_content&amp;view=article&amp;id=235:2015-05-21-06-08-40&amp;catid=84:2015-05-21-06-06-51&amp;Itemid=173" TargetMode="External" /><Relationship Id="rId3" Type="http://schemas.openxmlformats.org/officeDocument/2006/relationships/hyperlink" Target="http://admoblkaluga.ru/sub/finan/sovet.php" TargetMode="External" /><Relationship Id="rId4" Type="http://schemas.openxmlformats.org/officeDocument/2006/relationships/hyperlink" Target="http://adm.rkursk.ru/index.php?id=783&amp;mat_id=21754" TargetMode="External" /><Relationship Id="rId5" Type="http://schemas.openxmlformats.org/officeDocument/2006/relationships/hyperlink" Target="http://minfin.ryazangov.ru/department/ob_sov/" TargetMode="External" /><Relationship Id="rId6" Type="http://schemas.openxmlformats.org/officeDocument/2006/relationships/hyperlink" Target="http://www.finsmol.ru/council" TargetMode="External" /><Relationship Id="rId7" Type="http://schemas.openxmlformats.org/officeDocument/2006/relationships/hyperlink" Target="http://fin.tmbreg.ru/6228/7517.html" TargetMode="External" /><Relationship Id="rId8" Type="http://schemas.openxmlformats.org/officeDocument/2006/relationships/hyperlink" Target="http://www.reg.tverfin.ru/" TargetMode="External" /><Relationship Id="rId9" Type="http://schemas.openxmlformats.org/officeDocument/2006/relationships/hyperlink" Target="http://minfin.tularegion.ru/obchsovet/" TargetMode="External" /><Relationship Id="rId10" Type="http://schemas.openxmlformats.org/officeDocument/2006/relationships/hyperlink" Target="http://findep.mos.ru/" TargetMode="External" /><Relationship Id="rId11" Type="http://schemas.openxmlformats.org/officeDocument/2006/relationships/hyperlink" Target="http://minfin.rkomi.ru/page/9576/" TargetMode="External" /><Relationship Id="rId12" Type="http://schemas.openxmlformats.org/officeDocument/2006/relationships/hyperlink" Target="http://dvinaland.ru/gov/-6x0eyecf" TargetMode="External" /><Relationship Id="rId13" Type="http://schemas.openxmlformats.org/officeDocument/2006/relationships/hyperlink" Target="http://www.minfin39.ru/index.php" TargetMode="External" /><Relationship Id="rId14" Type="http://schemas.openxmlformats.org/officeDocument/2006/relationships/hyperlink" Target="http://finance.lenobl.ru/about/coordination_and_advisory" TargetMode="External" /><Relationship Id="rId15" Type="http://schemas.openxmlformats.org/officeDocument/2006/relationships/hyperlink" Target="http://minfin.gov-murman.ru/activities/public_council/work/" TargetMode="External" /><Relationship Id="rId16" Type="http://schemas.openxmlformats.org/officeDocument/2006/relationships/hyperlink" Target="http://novkfo.ru/%D0%BE%D0%B1%D1%89%D0%B5%D1%81%D1%82%D0%B2%D0%B5%D0%BD%D0%BD%D1%8B%D0%B9_%D1%81%D0%BE%D0%B2%D0%B5%D1%82/" TargetMode="External" /><Relationship Id="rId17" Type="http://schemas.openxmlformats.org/officeDocument/2006/relationships/hyperlink" Target="http://www.fincom.spb.ru/cf/main.htm" TargetMode="External" /><Relationship Id="rId18" Type="http://schemas.openxmlformats.org/officeDocument/2006/relationships/hyperlink" Target="http://dfei.adm-nao.ru/informaciya-o-koordinacionnyh-soveshatelnyh-ekspertnyh-organah-sozdann/obshestvennyj-sovet/" TargetMode="External" /><Relationship Id="rId19" Type="http://schemas.openxmlformats.org/officeDocument/2006/relationships/hyperlink" Target="http://www.minfin.kalmregion.ru/index.php?option=com_content&amp;view=article&amp;id=70&amp;Itemid=66" TargetMode="External" /><Relationship Id="rId20" Type="http://schemas.openxmlformats.org/officeDocument/2006/relationships/hyperlink" Target="http://www.minfin.donland.ru/ob_sovet" TargetMode="External" /><Relationship Id="rId21" Type="http://schemas.openxmlformats.org/officeDocument/2006/relationships/hyperlink" Target="http://www.mfri.ru/" TargetMode="External" /><Relationship Id="rId22" Type="http://schemas.openxmlformats.org/officeDocument/2006/relationships/hyperlink" Target="http://www.pravitelstvokbr.ru/oigv/minfin/obshchestvennyy_sovet.php" TargetMode="External" /><Relationship Id="rId23" Type="http://schemas.openxmlformats.org/officeDocument/2006/relationships/hyperlink" Target="http://www.mfrno-a.ru/" TargetMode="External" /><Relationship Id="rId24" Type="http://schemas.openxmlformats.org/officeDocument/2006/relationships/hyperlink" Target="https://minfin.bashkortostan.ru/activity/?SECTION_ID=17113" TargetMode="External" /><Relationship Id="rId25" Type="http://schemas.openxmlformats.org/officeDocument/2006/relationships/hyperlink" Target="http://mari-el.gov.ru/minfin/Pages/Osovet.aspx" TargetMode="External" /><Relationship Id="rId26" Type="http://schemas.openxmlformats.org/officeDocument/2006/relationships/hyperlink" Target="http://www.minfinrm.ru/pub-sovet/" TargetMode="External" /><Relationship Id="rId27" Type="http://schemas.openxmlformats.org/officeDocument/2006/relationships/hyperlink" Target="http://gov.cap.ru/SiteMap.aspx?gov_id=22&amp;id=1787640" TargetMode="External" /><Relationship Id="rId28" Type="http://schemas.openxmlformats.org/officeDocument/2006/relationships/hyperlink" Target="http://mfin.permkrai.ru/sow/osminfin/2015/" TargetMode="External" /><Relationship Id="rId29" Type="http://schemas.openxmlformats.org/officeDocument/2006/relationships/hyperlink" Target="http://mf.nnov.ru/index.php?option=com_k2&amp;view=item&amp;layout=item&amp;id=109&amp;Itemid=363" TargetMode="External" /><Relationship Id="rId30" Type="http://schemas.openxmlformats.org/officeDocument/2006/relationships/hyperlink" Target="http://finance.pnzreg.ru/Obshestvenniysovet" TargetMode="External" /><Relationship Id="rId31" Type="http://schemas.openxmlformats.org/officeDocument/2006/relationships/hyperlink" Target="http://minfin-samara.ru/processing/advisory_council/" TargetMode="External" /><Relationship Id="rId32" Type="http://schemas.openxmlformats.org/officeDocument/2006/relationships/hyperlink" Target="http://www.finupr.kurganobl.ru/index.php?test=obsovet" TargetMode="External" /><Relationship Id="rId33" Type="http://schemas.openxmlformats.org/officeDocument/2006/relationships/hyperlink" Target="http://minfin.midural.ru/document/category/94#document_list" TargetMode="External" /><Relationship Id="rId34" Type="http://schemas.openxmlformats.org/officeDocument/2006/relationships/hyperlink" Target="http://admtyumen.ru/ogv_ru/gov/administrative/finance_department.htm" TargetMode="External" /><Relationship Id="rId35" Type="http://schemas.openxmlformats.org/officeDocument/2006/relationships/hyperlink" Target="http://minfin74.ru/mAbout/advisory.php" TargetMode="External" /><Relationship Id="rId36" Type="http://schemas.openxmlformats.org/officeDocument/2006/relationships/hyperlink" Target="http://www.depfin.admhmao.ru/wps/portal/fin/home/koord_organy" TargetMode="External" /><Relationship Id="rId37" Type="http://schemas.openxmlformats.org/officeDocument/2006/relationships/hyperlink" Target="http://&#1087;&#1088;&#1072;&#1074;&#1080;&#1090;&#1077;&#1083;&#1100;&#1089;&#1090;&#1074;&#1086;.&#1103;&#1085;&#1072;&#1086;.&#1088;&#1092;/power/iov/finance_dep/Obsh_sov_DF/#bc" TargetMode="External" /><Relationship Id="rId38" Type="http://schemas.openxmlformats.org/officeDocument/2006/relationships/hyperlink" Target="http://www.minfinrb.ru/news/671/" TargetMode="External" /><Relationship Id="rId39" Type="http://schemas.openxmlformats.org/officeDocument/2006/relationships/hyperlink" Target="http://r-19.ru/authorities/ministry-of-finance-of-the-republic-of-khakassia/common/obshchestvennyy-sovet-pr11i-ministerstve-finansov-respubliki-khakasiya/" TargetMode="External" /><Relationship Id="rId40" Type="http://schemas.openxmlformats.org/officeDocument/2006/relationships/hyperlink" Target="http://fin22.ru/opinion/ob-sovet/" TargetMode="External" /><Relationship Id="rId41" Type="http://schemas.openxmlformats.org/officeDocument/2006/relationships/hyperlink" Target="http://&#1084;&#1080;&#1085;&#1092;&#1080;&#1085;.&#1079;&#1072;&#1073;&#1072;&#1081;&#1082;&#1072;&#1083;&#1100;&#1089;&#1082;&#1080;&#1081;&#1082;&#1088;&#1072;&#1081;.&#1088;&#1092;/" TargetMode="External" /><Relationship Id="rId42" Type="http://schemas.openxmlformats.org/officeDocument/2006/relationships/hyperlink" Target="http://minfin.krskstate.ru/social" TargetMode="External" /><Relationship Id="rId43" Type="http://schemas.openxmlformats.org/officeDocument/2006/relationships/hyperlink" Target="http://www.gfu.ru/sovet/" TargetMode="External" /><Relationship Id="rId44" Type="http://schemas.openxmlformats.org/officeDocument/2006/relationships/hyperlink" Target="http://primorsky.ru/authorities/executive-agencies/departments/finance/" TargetMode="External" /><Relationship Id="rId45" Type="http://schemas.openxmlformats.org/officeDocument/2006/relationships/hyperlink" Target="http://minfin.khabkrai.ru/portal/Show/Category/94?ItemId=469" TargetMode="External" /><Relationship Id="rId46" Type="http://schemas.openxmlformats.org/officeDocument/2006/relationships/hyperlink" Target="http://www.fin.amurobl.ru/deyatelnost/obshchestvennyy-sovet-pri-ministerstve-finansov-amurskoy-oblasti/" TargetMode="External" /><Relationship Id="rId47" Type="http://schemas.openxmlformats.org/officeDocument/2006/relationships/hyperlink" Target="http://sakhminfin.ru/index.php/oministerstve/kosoorg/obshchestvennyj-sovet" TargetMode="External" /><Relationship Id="rId48" Type="http://schemas.openxmlformats.org/officeDocument/2006/relationships/hyperlink" Target="http://eao.ru/?p=161" TargetMode="External" /><Relationship Id="rId49" Type="http://schemas.openxmlformats.org/officeDocument/2006/relationships/hyperlink" Target="http://chuk3.dot.ru/power/administrative_setting/Dep_fin_ecom/ypr_fin_dep_fin/" TargetMode="External" /><Relationship Id="rId50" Type="http://schemas.openxmlformats.org/officeDocument/2006/relationships/hyperlink" Target="http://mf.mosreg.ru/dokumenty/plany-raboty-soveta/" TargetMode="External" /><Relationship Id="rId51" Type="http://schemas.openxmlformats.org/officeDocument/2006/relationships/hyperlink" Target="http://minfin.tatarstan.ru/rus/obshchestvenniy-sovet.htm" TargetMode="External" /><Relationship Id="rId52" Type="http://schemas.openxmlformats.org/officeDocument/2006/relationships/hyperlink" Target="http://minfin.49gov.ru/depart/coordinating/" TargetMode="External" /><Relationship Id="rId53" Type="http://schemas.openxmlformats.org/officeDocument/2006/relationships/hyperlink" Target="http://finance.pskov.ru/ob-upravlenii/obshchestvennyy-sovet-pri-gosudarstvennom-finansovom-upravlenii-pskovskoy-oblasti" TargetMode="External" /><Relationship Id="rId54" Type="http://schemas.openxmlformats.org/officeDocument/2006/relationships/hyperlink" Target="http://narod.yarregion.ru/service/obschestvennye-sovety/spisok-sovetov/departament-finansov/" TargetMode="External" /><Relationship Id="rId55" Type="http://schemas.openxmlformats.org/officeDocument/2006/relationships/hyperlink" Target="http://depfin.adm44.ru/Departament/obsov/index.aspx" TargetMode="External" /><Relationship Id="rId56" Type="http://schemas.openxmlformats.org/officeDocument/2006/relationships/hyperlink" Target="http://bryanskoblfin.ru/Page/Search?text=%D0%BE%D0%B1%D1%89%D0%B5%D1%81%D1%82%D0%B2%D0%B5%D0%BD%D0%BD%D1%8B%D0%B9+%D1%81%D0%BE%D0%B2%D0%B5%D1%82" TargetMode="External" /><Relationship Id="rId57" Type="http://schemas.openxmlformats.org/officeDocument/2006/relationships/hyperlink" Target="http://df.ivanovoobl.ru/department/obshhestvennyj-sovet/" TargetMode="External" /><Relationship Id="rId58" Type="http://schemas.openxmlformats.org/officeDocument/2006/relationships/hyperlink" Target="http://orel-region.ru/index.php?head=20&amp;part=25" TargetMode="External" /><Relationship Id="rId59" Type="http://schemas.openxmlformats.org/officeDocument/2006/relationships/hyperlink" Target="http://saratov.ifinmon.ru/index.php/byudzhet-dlya-grazhdan/obscestvennii-sovet/" TargetMode="External" /><Relationship Id="rId60" Type="http://schemas.openxmlformats.org/officeDocument/2006/relationships/hyperlink" Target="https://minfin.astrobl.ru/site-page/obshchestvennyy-sovet" TargetMode="External" /><Relationship Id="rId61" Type="http://schemas.openxmlformats.org/officeDocument/2006/relationships/hyperlink" Target="http://ufo.ulntc.ru/index.php?mgf=sovet&amp;slep=net" TargetMode="External" /><Relationship Id="rId62" Type="http://schemas.openxmlformats.org/officeDocument/2006/relationships/hyperlink" Target="http://www.mfnso.nso.ru/news/2054" TargetMode="External" /><Relationship Id="rId63" Type="http://schemas.openxmlformats.org/officeDocument/2006/relationships/hyperlink" Target="http://www.minfinkubani.ru/about/advisory_bodies/public_council/index.php" TargetMode="External" /><Relationship Id="rId64" Type="http://schemas.openxmlformats.org/officeDocument/2006/relationships/hyperlink" Target="http://www.minfin-altai.ru/about/deyatelnost/public-council.php" TargetMode="External" /><Relationship Id="rId65" Type="http://schemas.openxmlformats.org/officeDocument/2006/relationships/hyperlink" Target="http://www.mfsk.ru/main/obschestv_sovet" TargetMode="External" /><Relationship Id="rId66" Type="http://schemas.openxmlformats.org/officeDocument/2006/relationships/hyperlink" Target="http://www.minfin.orb.ru/ob_sovet" TargetMode="External" /><Relationship Id="rId67" Type="http://schemas.openxmlformats.org/officeDocument/2006/relationships/hyperlink" Target="http://minfin.rk.gov.ru/rus/info.php?id=606651" TargetMode="External" /><Relationship Id="rId68" Type="http://schemas.openxmlformats.org/officeDocument/2006/relationships/vmlDrawing" Target="../drawings/vmlDrawing1.vml" /><Relationship Id="rId6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fu.vrn.ru/obschobsygd/" TargetMode="External" /><Relationship Id="rId2" Type="http://schemas.openxmlformats.org/officeDocument/2006/relationships/hyperlink" Target="http://www.minfin-altai.ru/about/info/news/2132/" TargetMode="External" /><Relationship Id="rId3" Type="http://schemas.openxmlformats.org/officeDocument/2006/relationships/hyperlink" Target="http://minfin.karelia.ru/meroprijatija/" TargetMode="External" /><Relationship Id="rId4" Type="http://schemas.openxmlformats.org/officeDocument/2006/relationships/hyperlink" Target="http://www.minfin.orb.ru/news/one_news?&amp;id=784" TargetMode="External" /><Relationship Id="rId5" Type="http://schemas.openxmlformats.org/officeDocument/2006/relationships/hyperlink" Target="http://www.minfinkubani.ru/press_center/news_detail.php?ID=6552" TargetMode="External" /><Relationship Id="rId6" Type="http://schemas.openxmlformats.org/officeDocument/2006/relationships/hyperlink" Target="http://minfin.krskstate.ru/" TargetMode="External" /><Relationship Id="rId7" Type="http://schemas.openxmlformats.org/officeDocument/2006/relationships/hyperlink" Target="http://openbudget.sakhminfin.ru/Menu/Page/275" TargetMode="External" /><Relationship Id="rId8" Type="http://schemas.openxmlformats.org/officeDocument/2006/relationships/hyperlink" Target="http://sakhminfin.ru/index.php/oministerstve/kosoorg" TargetMode="External" /><Relationship Id="rId9" Type="http://schemas.openxmlformats.org/officeDocument/2006/relationships/hyperlink" Target="http://mf.nnov.ru:8025/index.php/o-budgete/inform/chto-nuzhno-znat-o-byudzhete" TargetMode="External" /><Relationship Id="rId10" Type="http://schemas.openxmlformats.org/officeDocument/2006/relationships/hyperlink" Target="http://mf.nnov.ru/" TargetMode="External" /><Relationship Id="rId11" Type="http://schemas.openxmlformats.org/officeDocument/2006/relationships/hyperlink" Target="http://mf.omskportal.ru/ru/RegionalPublicAuthorities/executivelist/MF.html" TargetMode="External" /><Relationship Id="rId12" Type="http://schemas.openxmlformats.org/officeDocument/2006/relationships/hyperlink" Target="http://www.mfur.ru/activities/obshest_obsuzhdenie/" TargetMode="External" /><Relationship Id="rId13" Type="http://schemas.openxmlformats.org/officeDocument/2006/relationships/hyperlink" Target="http://minfin.gov-murman.ru/news/" TargetMode="External" /><Relationship Id="rId14" Type="http://schemas.openxmlformats.org/officeDocument/2006/relationships/hyperlink" Target="https://openregion.gov-murman.ru/npa/" TargetMode="External" /><Relationship Id="rId15" Type="http://schemas.openxmlformats.org/officeDocument/2006/relationships/hyperlink" Target="http://pravitelstvo.kbr.ru/oigv/minfin/press_sluzhba/anonsy.php" TargetMode="External" /><Relationship Id="rId16" Type="http://schemas.openxmlformats.org/officeDocument/2006/relationships/hyperlink" Target="http://pravitelstvo.kbr.ru/oigv/minfin/budget/bjudzhetnaja_politika.php" TargetMode="External" /><Relationship Id="rId17" Type="http://schemas.openxmlformats.org/officeDocument/2006/relationships/hyperlink" Target="http://www.depfin.admhmao.ru/wps/portal/fin/home/budget" TargetMode="External" /><Relationship Id="rId18" Type="http://schemas.openxmlformats.org/officeDocument/2006/relationships/hyperlink" Target="http://www.minfin.orb.ru/news/one_news?&amp;id=776" TargetMode="External" /><Relationship Id="rId19" Type="http://schemas.openxmlformats.org/officeDocument/2006/relationships/hyperlink" Target="http://www.df35.ru/" TargetMode="External" /><Relationship Id="rId20" Type="http://schemas.openxmlformats.org/officeDocument/2006/relationships/hyperlink" Target="http://dfei.adm-nao.ru/" TargetMode="External" /><Relationship Id="rId21" Type="http://schemas.openxmlformats.org/officeDocument/2006/relationships/hyperlink" Target="http://www.minfin01-maykop.ru/Menu/Page/172" TargetMode="External" /><Relationship Id="rId22" Type="http://schemas.openxmlformats.org/officeDocument/2006/relationships/hyperlink" Target="http://novkfo.ru/" TargetMode="External" /><Relationship Id="rId23" Type="http://schemas.openxmlformats.org/officeDocument/2006/relationships/hyperlink" Target="http://portal.novkfo.ru/Show/Content/23" TargetMode="External" /><Relationship Id="rId24" Type="http://schemas.openxmlformats.org/officeDocument/2006/relationships/hyperlink" Target="http://minfin.rkomi.ru/" TargetMode="External" /><Relationship Id="rId25" Type="http://schemas.openxmlformats.org/officeDocument/2006/relationships/hyperlink" Target="http://dvinaland.ru/-fe6ekj8s" TargetMode="External" /><Relationship Id="rId26" Type="http://schemas.openxmlformats.org/officeDocument/2006/relationships/hyperlink" Target="http://www.minfin39.ru/pressroom/news/" TargetMode="External" /><Relationship Id="rId27" Type="http://schemas.openxmlformats.org/officeDocument/2006/relationships/hyperlink" Target="http://finance.lenobl.ru/about/coordination_and_advisory" TargetMode="External" /><Relationship Id="rId28" Type="http://schemas.openxmlformats.org/officeDocument/2006/relationships/hyperlink" Target="http://www.fincom.spb.ru/cf/press/news.htm" TargetMode="External" /><Relationship Id="rId29" Type="http://schemas.openxmlformats.org/officeDocument/2006/relationships/hyperlink" Target="http://minfin.kalmregion.ru/index.php?option=com_content&amp;view=article&amp;id=46&amp;Itemid=46" TargetMode="External" /><Relationship Id="rId30" Type="http://schemas.openxmlformats.org/officeDocument/2006/relationships/hyperlink" Target="http://volgafin.volganet.ru/current-activity/cooperation/results/" TargetMode="External" /><Relationship Id="rId31" Type="http://schemas.openxmlformats.org/officeDocument/2006/relationships/hyperlink" Target="http://www.minfin34.ru/" TargetMode="External" /><Relationship Id="rId32" Type="http://schemas.openxmlformats.org/officeDocument/2006/relationships/hyperlink" Target="http://www.minfin.donland.ru/pages/s/51" TargetMode="External" /><Relationship Id="rId33" Type="http://schemas.openxmlformats.org/officeDocument/2006/relationships/hyperlink" Target="http://minfin.donland.ru:8088/" TargetMode="External" /><Relationship Id="rId34" Type="http://schemas.openxmlformats.org/officeDocument/2006/relationships/hyperlink" Target="http://minfin.e-dag.ru/feed/" TargetMode="External" /><Relationship Id="rId35" Type="http://schemas.openxmlformats.org/officeDocument/2006/relationships/hyperlink" Target="http://portal.minfinrd.ru/Show/Category/1?page=1&amp;ItemId=2" TargetMode="External" /><Relationship Id="rId36" Type="http://schemas.openxmlformats.org/officeDocument/2006/relationships/hyperlink" Target="http://www.mfri.ru/" TargetMode="External" /><Relationship Id="rId37" Type="http://schemas.openxmlformats.org/officeDocument/2006/relationships/hyperlink" Target="http://minfin09.ru/" TargetMode="External" /><Relationship Id="rId38" Type="http://schemas.openxmlformats.org/officeDocument/2006/relationships/hyperlink" Target="http://www.mfrno-a.ru/" TargetMode="External" /><Relationship Id="rId39" Type="http://schemas.openxmlformats.org/officeDocument/2006/relationships/hyperlink" Target="http://www.minfinchr.ru/otkrytyj-byudzhet" TargetMode="External" /><Relationship Id="rId40" Type="http://schemas.openxmlformats.org/officeDocument/2006/relationships/hyperlink" Target="http://openbudsk.ru/content/obshedobs.php" TargetMode="External" /><Relationship Id="rId41" Type="http://schemas.openxmlformats.org/officeDocument/2006/relationships/hyperlink" Target="http://www.mfsk.ru/main" TargetMode="External" /><Relationship Id="rId42" Type="http://schemas.openxmlformats.org/officeDocument/2006/relationships/hyperlink" Target="https://minfin.bashkortostan.ru/activity/18373/" TargetMode="External" /><Relationship Id="rId43" Type="http://schemas.openxmlformats.org/officeDocument/2006/relationships/hyperlink" Target="http://mari-el.gov.ru/minfin/Pages/pub_slush.aspx" TargetMode="External" /><Relationship Id="rId44" Type="http://schemas.openxmlformats.org/officeDocument/2006/relationships/hyperlink" Target="http://www.minfinrm.ru/news/" TargetMode="External" /><Relationship Id="rId45" Type="http://schemas.openxmlformats.org/officeDocument/2006/relationships/hyperlink" Target="http://minfin.tatarstan.ru/rus/pressa.htm" TargetMode="External" /><Relationship Id="rId46" Type="http://schemas.openxmlformats.org/officeDocument/2006/relationships/hyperlink" Target="http://budget.cap.ru/Menu/Page/176" TargetMode="External" /><Relationship Id="rId47" Type="http://schemas.openxmlformats.org/officeDocument/2006/relationships/hyperlink" Target="http://gov.cap.ru/default.aspx?gov_id=22" TargetMode="External" /><Relationship Id="rId48" Type="http://schemas.openxmlformats.org/officeDocument/2006/relationships/hyperlink" Target="http://mfin.permkrai.ru/news/1081" TargetMode="External" /><Relationship Id="rId49" Type="http://schemas.openxmlformats.org/officeDocument/2006/relationships/hyperlink" Target="http://budget.permkrai.ru/" TargetMode="External" /><Relationship Id="rId50" Type="http://schemas.openxmlformats.org/officeDocument/2006/relationships/hyperlink" Target="http://www.minfin.kirov.ru/" TargetMode="External" /><Relationship Id="rId51" Type="http://schemas.openxmlformats.org/officeDocument/2006/relationships/hyperlink" Target="http://finance.pnzreg.ru/news" TargetMode="External" /><Relationship Id="rId52" Type="http://schemas.openxmlformats.org/officeDocument/2006/relationships/hyperlink" Target="http://www.saratov.gov.ru/gov/auth/minfin/" TargetMode="External" /><Relationship Id="rId53" Type="http://schemas.openxmlformats.org/officeDocument/2006/relationships/hyperlink" Target="http://saratov.ifinmon.ru/" TargetMode="External" /><Relationship Id="rId54" Type="http://schemas.openxmlformats.org/officeDocument/2006/relationships/hyperlink" Target="http://admtyumen.ru/ogv_ru/finance/finance/bugjet.htm" TargetMode="External" /><Relationship Id="rId55" Type="http://schemas.openxmlformats.org/officeDocument/2006/relationships/hyperlink" Target="http://www.minfin74.ru/mBudget/budget-citizens.php" TargetMode="External" /><Relationship Id="rId56" Type="http://schemas.openxmlformats.org/officeDocument/2006/relationships/hyperlink" Target="http://monitoring.yanao.ru/yamal/index.php?option=com_content&amp;view=article&amp;id=333&amp;Itemid=793" TargetMode="External" /><Relationship Id="rId57" Type="http://schemas.openxmlformats.org/officeDocument/2006/relationships/hyperlink" Target="http://budget.govrb.ru/ebudget/Menu/Page/1" TargetMode="External" /><Relationship Id="rId58" Type="http://schemas.openxmlformats.org/officeDocument/2006/relationships/hyperlink" Target="http://www.minfintuva.ru/" TargetMode="External" /><Relationship Id="rId59" Type="http://schemas.openxmlformats.org/officeDocument/2006/relationships/hyperlink" Target="http://r-19.ru/authorities/ministry-of-finance-of-the-republic-of-khakassia/common/" TargetMode="External" /><Relationship Id="rId60" Type="http://schemas.openxmlformats.org/officeDocument/2006/relationships/hyperlink" Target="http://&#1084;&#1080;&#1085;&#1092;&#1080;&#1085;.&#1079;&#1072;&#1073;&#1072;&#1081;&#1082;&#1072;&#1083;&#1100;&#1089;&#1082;&#1080;&#1081;&#1082;&#1088;&#1072;&#1081;.&#1088;&#1092;/bud_for_peoples.html" TargetMode="External" /><Relationship Id="rId61" Type="http://schemas.openxmlformats.org/officeDocument/2006/relationships/hyperlink" Target="http://gfu.ru/news/" TargetMode="External" /><Relationship Id="rId62" Type="http://schemas.openxmlformats.org/officeDocument/2006/relationships/hyperlink" Target="http://openbudget.gfu.ru/" TargetMode="External" /><Relationship Id="rId63" Type="http://schemas.openxmlformats.org/officeDocument/2006/relationships/hyperlink" Target="http://www.ofukem.ru/" TargetMode="External" /><Relationship Id="rId64" Type="http://schemas.openxmlformats.org/officeDocument/2006/relationships/hyperlink" Target="http://mfnsonso2.nso.ru/deyatelnost/Pages/default.aspx" TargetMode="External" /><Relationship Id="rId65" Type="http://schemas.openxmlformats.org/officeDocument/2006/relationships/hyperlink" Target="http://www.findep.org/posts/novosti-departamenta/" TargetMode="External" /><Relationship Id="rId66" Type="http://schemas.openxmlformats.org/officeDocument/2006/relationships/hyperlink" Target="http://minfin.sakha.gov.ru/" TargetMode="External" /><Relationship Id="rId67" Type="http://schemas.openxmlformats.org/officeDocument/2006/relationships/hyperlink" Target="http://openbudget.kamgov.ru/Dashboard#/main" TargetMode="External" /><Relationship Id="rId68" Type="http://schemas.openxmlformats.org/officeDocument/2006/relationships/hyperlink" Target="http://primorsky.ru/authorities/executive-agencies/departments/finance/budget/" TargetMode="External" /><Relationship Id="rId69" Type="http://schemas.openxmlformats.org/officeDocument/2006/relationships/hyperlink" Target="http://minfin.khabkrai.ru/portal/Show/Category/102?ItemId=482" TargetMode="External" /><Relationship Id="rId70" Type="http://schemas.openxmlformats.org/officeDocument/2006/relationships/hyperlink" Target="http://www.fin.amurobl.ru/" TargetMode="External" /><Relationship Id="rId71" Type="http://schemas.openxmlformats.org/officeDocument/2006/relationships/hyperlink" Target="http://minfin.49gov.ru/depart/coordinating/" TargetMode="External" /><Relationship Id="rId72" Type="http://schemas.openxmlformats.org/officeDocument/2006/relationships/hyperlink" Target="http://www.eao.ru/?p=161" TargetMode="External" /><Relationship Id="rId73" Type="http://schemas.openxmlformats.org/officeDocument/2006/relationships/hyperlink" Target="http://&#1095;&#1091;&#1082;&#1086;&#1090;&#1082;&#1072;.&#1088;&#1092;/power/administrative_setting/Dep_fin_ecom/budzet/" TargetMode="External" /><Relationship Id="rId74" Type="http://schemas.openxmlformats.org/officeDocument/2006/relationships/hyperlink" Target="http://bryanskoblfin.ru/" TargetMode="External" /><Relationship Id="rId75" Type="http://schemas.openxmlformats.org/officeDocument/2006/relationships/hyperlink" Target="http://mf.mosreg.ru/" TargetMode="External" /><Relationship Id="rId76" Type="http://schemas.openxmlformats.org/officeDocument/2006/relationships/hyperlink" Target="http://mosreg.ifinmon.ru/" TargetMode="External" /><Relationship Id="rId77" Type="http://schemas.openxmlformats.org/officeDocument/2006/relationships/hyperlink" Target="https://minfin.astrobl.ru/node" TargetMode="External" /><Relationship Id="rId78" Type="http://schemas.openxmlformats.org/officeDocument/2006/relationships/hyperlink" Target="http://depfin.adm44.ru/index.aspx" TargetMode="External" /><Relationship Id="rId79" Type="http://schemas.openxmlformats.org/officeDocument/2006/relationships/hyperlink" Target="http://coll.adm44.ru/index.aspx" TargetMode="External" /><Relationship Id="rId80" Type="http://schemas.openxmlformats.org/officeDocument/2006/relationships/hyperlink" Target="http://minfin.rk.gov.ru/rus/info.php?id=624437" TargetMode="External" /><Relationship Id="rId81" Type="http://schemas.openxmlformats.org/officeDocument/2006/relationships/hyperlink" Target="http://www.ob.sev.gov.ru/" TargetMode="External" /><Relationship Id="rId8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90"/>
  <sheetViews>
    <sheetView tabSelected="1" zoomScalePageLayoutView="0" workbookViewId="0" topLeftCell="A1">
      <selection activeCell="A2" sqref="A2"/>
    </sheetView>
  </sheetViews>
  <sheetFormatPr defaultColWidth="9.140625" defaultRowHeight="15"/>
  <cols>
    <col min="1" max="1" width="38.8515625" style="132" customWidth="1"/>
    <col min="2" max="2" width="12.7109375" style="132" customWidth="1"/>
    <col min="3" max="3" width="13.00390625" style="136" customWidth="1"/>
    <col min="4" max="4" width="12.7109375" style="132" customWidth="1"/>
    <col min="5" max="7" width="16.7109375" style="132" customWidth="1"/>
    <col min="8" max="8" width="18.7109375" style="132" customWidth="1"/>
    <col min="9" max="9" width="22.7109375" style="132" customWidth="1"/>
    <col min="10" max="16384" width="9.140625" style="132" customWidth="1"/>
  </cols>
  <sheetData>
    <row r="1" spans="1:9" ht="20.25" customHeight="1">
      <c r="A1" s="178" t="s">
        <v>1023</v>
      </c>
      <c r="B1" s="178"/>
      <c r="C1" s="178"/>
      <c r="D1" s="178"/>
      <c r="E1" s="179"/>
      <c r="F1" s="179"/>
      <c r="G1" s="179"/>
      <c r="H1" s="179"/>
      <c r="I1" s="179"/>
    </row>
    <row r="2" spans="1:9" ht="18.75" customHeight="1">
      <c r="A2" s="133" t="s">
        <v>987</v>
      </c>
      <c r="B2" s="138" t="s">
        <v>995</v>
      </c>
      <c r="C2" s="139"/>
      <c r="D2" s="134"/>
      <c r="E2" s="134"/>
      <c r="F2" s="134"/>
      <c r="G2" s="134"/>
      <c r="H2" s="134"/>
      <c r="I2" s="134"/>
    </row>
    <row r="3" spans="1:9" ht="159" customHeight="1">
      <c r="A3" s="137" t="s">
        <v>988</v>
      </c>
      <c r="B3" s="135" t="s">
        <v>989</v>
      </c>
      <c r="C3" s="135" t="s">
        <v>999</v>
      </c>
      <c r="D3" s="135" t="s">
        <v>997</v>
      </c>
      <c r="E3" s="137" t="s">
        <v>1009</v>
      </c>
      <c r="F3" s="137" t="s">
        <v>1010</v>
      </c>
      <c r="G3" s="137" t="s">
        <v>1011</v>
      </c>
      <c r="H3" s="137" t="s">
        <v>1017</v>
      </c>
      <c r="I3" s="137" t="s">
        <v>1014</v>
      </c>
    </row>
    <row r="4" spans="1:9" ht="17.25" customHeight="1">
      <c r="A4" s="140" t="s">
        <v>991</v>
      </c>
      <c r="B4" s="141" t="s">
        <v>992</v>
      </c>
      <c r="C4" s="141" t="s">
        <v>998</v>
      </c>
      <c r="D4" s="141" t="s">
        <v>993</v>
      </c>
      <c r="E4" s="142" t="s">
        <v>993</v>
      </c>
      <c r="F4" s="142" t="s">
        <v>993</v>
      </c>
      <c r="G4" s="142" t="s">
        <v>993</v>
      </c>
      <c r="H4" s="142" t="s">
        <v>993</v>
      </c>
      <c r="I4" s="142" t="s">
        <v>993</v>
      </c>
    </row>
    <row r="5" spans="1:9" ht="15" customHeight="1">
      <c r="A5" s="140" t="s">
        <v>996</v>
      </c>
      <c r="B5" s="141"/>
      <c r="C5" s="141"/>
      <c r="D5" s="175">
        <f aca="true" t="shared" si="0" ref="D5:D36">SUM(E5:I5)</f>
        <v>10</v>
      </c>
      <c r="E5" s="176">
        <v>2</v>
      </c>
      <c r="F5" s="176">
        <v>2</v>
      </c>
      <c r="G5" s="176">
        <v>2</v>
      </c>
      <c r="H5" s="176">
        <v>2</v>
      </c>
      <c r="I5" s="176">
        <v>2</v>
      </c>
    </row>
    <row r="6" spans="1:9" ht="15" customHeight="1">
      <c r="A6" s="145" t="s">
        <v>55</v>
      </c>
      <c r="B6" s="146" t="str">
        <f>RANK(C6,$C$6:$C$90)&amp;IF(COUNTIF($C$6:$C$90,C6)&gt;1,"-"&amp;RANK(C6,$C$6:$C$90)+COUNTIF($C$6:$C$90,C6)-1,"")</f>
        <v>1-2</v>
      </c>
      <c r="C6" s="153">
        <f aca="true" t="shared" si="1" ref="C6:C37">D6/$D$5*100</f>
        <v>100</v>
      </c>
      <c r="D6" s="147">
        <f t="shared" si="0"/>
        <v>10</v>
      </c>
      <c r="E6" s="148">
        <f>'4.1'!N82</f>
        <v>2</v>
      </c>
      <c r="F6" s="148">
        <f>'4.2'!L79</f>
        <v>2</v>
      </c>
      <c r="G6" s="148">
        <f>'4.3'!L68</f>
        <v>2</v>
      </c>
      <c r="H6" s="148">
        <f>'4.4'!F77</f>
        <v>2</v>
      </c>
      <c r="I6" s="148">
        <f>'4.5'!O78</f>
        <v>2</v>
      </c>
    </row>
    <row r="7" spans="1:9" ht="15" customHeight="1">
      <c r="A7" s="145" t="s">
        <v>68</v>
      </c>
      <c r="B7" s="146" t="str">
        <f aca="true" t="shared" si="2" ref="B7:B70">RANK(C7,$C$6:$C$90)&amp;IF(COUNTIF($C$6:$C$90,C7)&gt;1,"-"&amp;RANK(C7,$C$6:$C$90)+COUNTIF($C$6:$C$90,C7)-1,"")</f>
        <v>1-2</v>
      </c>
      <c r="C7" s="153">
        <f t="shared" si="1"/>
        <v>100</v>
      </c>
      <c r="D7" s="147">
        <f t="shared" si="0"/>
        <v>10</v>
      </c>
      <c r="E7" s="148">
        <f>'4.1'!N95</f>
        <v>2</v>
      </c>
      <c r="F7" s="148">
        <f>'4.2'!L92</f>
        <v>2</v>
      </c>
      <c r="G7" s="148">
        <f>'4.3'!L81</f>
        <v>2</v>
      </c>
      <c r="H7" s="148">
        <f>'4.4'!F90</f>
        <v>2</v>
      </c>
      <c r="I7" s="148">
        <f>'4.5'!O91</f>
        <v>2</v>
      </c>
    </row>
    <row r="8" spans="1:9" ht="15" customHeight="1">
      <c r="A8" s="145" t="s">
        <v>14</v>
      </c>
      <c r="B8" s="146" t="str">
        <f t="shared" si="2"/>
        <v>3-5</v>
      </c>
      <c r="C8" s="153">
        <f t="shared" si="1"/>
        <v>80</v>
      </c>
      <c r="D8" s="147">
        <f t="shared" si="0"/>
        <v>8</v>
      </c>
      <c r="E8" s="148">
        <f>'4.1'!N38</f>
        <v>2</v>
      </c>
      <c r="F8" s="148">
        <f>'4.2'!L35</f>
        <v>2</v>
      </c>
      <c r="G8" s="148">
        <f>'4.3'!L24</f>
        <v>2</v>
      </c>
      <c r="H8" s="148">
        <f>'4.4'!F33</f>
        <v>2</v>
      </c>
      <c r="I8" s="148">
        <f>'4.5'!O34</f>
        <v>0</v>
      </c>
    </row>
    <row r="9" spans="1:9" ht="15" customHeight="1">
      <c r="A9" s="145" t="s">
        <v>44</v>
      </c>
      <c r="B9" s="146" t="str">
        <f t="shared" si="2"/>
        <v>3-5</v>
      </c>
      <c r="C9" s="153">
        <f t="shared" si="1"/>
        <v>80</v>
      </c>
      <c r="D9" s="147">
        <f t="shared" si="0"/>
        <v>8</v>
      </c>
      <c r="E9" s="148">
        <f>'4.1'!N71</f>
        <v>2</v>
      </c>
      <c r="F9" s="148">
        <f>'4.2'!L68</f>
        <v>2</v>
      </c>
      <c r="G9" s="148">
        <f>'4.3'!L57</f>
        <v>2</v>
      </c>
      <c r="H9" s="148">
        <f>'4.4'!F66</f>
        <v>2</v>
      </c>
      <c r="I9" s="148">
        <f>'4.5'!O67</f>
        <v>0</v>
      </c>
    </row>
    <row r="10" spans="1:9" ht="15" customHeight="1">
      <c r="A10" s="145" t="s">
        <v>75</v>
      </c>
      <c r="B10" s="146" t="str">
        <f t="shared" si="2"/>
        <v>3-5</v>
      </c>
      <c r="C10" s="153">
        <f t="shared" si="1"/>
        <v>80</v>
      </c>
      <c r="D10" s="147">
        <f t="shared" si="0"/>
        <v>8</v>
      </c>
      <c r="E10" s="148">
        <f>'4.1'!N102</f>
        <v>2</v>
      </c>
      <c r="F10" s="148">
        <f>'4.2'!L99</f>
        <v>2</v>
      </c>
      <c r="G10" s="148">
        <f>'4.3'!L88</f>
        <v>2</v>
      </c>
      <c r="H10" s="148">
        <f>'4.4'!F97</f>
        <v>2</v>
      </c>
      <c r="I10" s="148">
        <f>'4.5'!O98</f>
        <v>0</v>
      </c>
    </row>
    <row r="11" spans="1:9" ht="15" customHeight="1">
      <c r="A11" s="145" t="s">
        <v>27</v>
      </c>
      <c r="B11" s="146" t="str">
        <f t="shared" si="2"/>
        <v>6</v>
      </c>
      <c r="C11" s="153">
        <f t="shared" si="1"/>
        <v>70</v>
      </c>
      <c r="D11" s="147">
        <f t="shared" si="0"/>
        <v>7</v>
      </c>
      <c r="E11" s="148">
        <f>'4.1'!N51</f>
        <v>2</v>
      </c>
      <c r="F11" s="148">
        <f>'4.2'!L48</f>
        <v>1</v>
      </c>
      <c r="G11" s="148">
        <f>'4.3'!L37</f>
        <v>2</v>
      </c>
      <c r="H11" s="148">
        <f>'4.4'!F46</f>
        <v>2</v>
      </c>
      <c r="I11" s="148">
        <f>'4.5'!O47</f>
        <v>0</v>
      </c>
    </row>
    <row r="12" spans="1:9" ht="15" customHeight="1">
      <c r="A12" s="145" t="s">
        <v>10</v>
      </c>
      <c r="B12" s="146" t="str">
        <f t="shared" si="2"/>
        <v>7-13</v>
      </c>
      <c r="C12" s="153">
        <f t="shared" si="1"/>
        <v>60</v>
      </c>
      <c r="D12" s="147">
        <f t="shared" si="0"/>
        <v>6</v>
      </c>
      <c r="E12" s="148">
        <f>'4.1'!N34</f>
        <v>2</v>
      </c>
      <c r="F12" s="148">
        <f>'4.2'!L31</f>
        <v>0</v>
      </c>
      <c r="G12" s="148">
        <f>'4.3'!L20</f>
        <v>2</v>
      </c>
      <c r="H12" s="148">
        <f>'4.4'!F29</f>
        <v>2</v>
      </c>
      <c r="I12" s="148">
        <f>'4.5'!O30</f>
        <v>0</v>
      </c>
    </row>
    <row r="13" spans="1:9" ht="15" customHeight="1">
      <c r="A13" s="145" t="s">
        <v>21</v>
      </c>
      <c r="B13" s="146" t="str">
        <f t="shared" si="2"/>
        <v>7-13</v>
      </c>
      <c r="C13" s="153">
        <f t="shared" si="1"/>
        <v>60</v>
      </c>
      <c r="D13" s="147">
        <f t="shared" si="0"/>
        <v>6</v>
      </c>
      <c r="E13" s="148">
        <f>'4.1'!N45</f>
        <v>2</v>
      </c>
      <c r="F13" s="148">
        <f>'4.2'!L42</f>
        <v>0</v>
      </c>
      <c r="G13" s="148">
        <f>'4.3'!L31</f>
        <v>2</v>
      </c>
      <c r="H13" s="148">
        <f>'4.4'!F40</f>
        <v>2</v>
      </c>
      <c r="I13" s="148">
        <f>'4.5'!O41</f>
        <v>0</v>
      </c>
    </row>
    <row r="14" spans="1:9" ht="15" customHeight="1">
      <c r="A14" s="145" t="s">
        <v>26</v>
      </c>
      <c r="B14" s="146" t="str">
        <f t="shared" si="2"/>
        <v>7-13</v>
      </c>
      <c r="C14" s="153">
        <f t="shared" si="1"/>
        <v>60</v>
      </c>
      <c r="D14" s="147">
        <f t="shared" si="0"/>
        <v>6</v>
      </c>
      <c r="E14" s="148">
        <f>'4.1'!N50</f>
        <v>2</v>
      </c>
      <c r="F14" s="148">
        <f>'4.2'!L47</f>
        <v>0</v>
      </c>
      <c r="G14" s="148">
        <f>'4.3'!L36</f>
        <v>2</v>
      </c>
      <c r="H14" s="148">
        <f>'4.4'!F45</f>
        <v>2</v>
      </c>
      <c r="I14" s="148">
        <f>'4.5'!O46</f>
        <v>0</v>
      </c>
    </row>
    <row r="15" spans="1:9" ht="15" customHeight="1">
      <c r="A15" s="145" t="s">
        <v>92</v>
      </c>
      <c r="B15" s="146" t="str">
        <f t="shared" si="2"/>
        <v>7-13</v>
      </c>
      <c r="C15" s="153">
        <f t="shared" si="1"/>
        <v>60</v>
      </c>
      <c r="D15" s="147">
        <f t="shared" si="0"/>
        <v>6</v>
      </c>
      <c r="E15" s="148">
        <f>'4.1'!N58</f>
        <v>2</v>
      </c>
      <c r="F15" s="148">
        <f>'4.2'!L55</f>
        <v>0</v>
      </c>
      <c r="G15" s="148">
        <f>'4.3'!L44</f>
        <v>2</v>
      </c>
      <c r="H15" s="148">
        <f>'4.4'!F53</f>
        <v>2</v>
      </c>
      <c r="I15" s="148">
        <f>'4.5'!O54</f>
        <v>0</v>
      </c>
    </row>
    <row r="16" spans="1:9" ht="15" customHeight="1">
      <c r="A16" s="145" t="s">
        <v>34</v>
      </c>
      <c r="B16" s="146" t="str">
        <f t="shared" si="2"/>
        <v>7-13</v>
      </c>
      <c r="C16" s="153">
        <f t="shared" si="1"/>
        <v>60</v>
      </c>
      <c r="D16" s="147">
        <f t="shared" si="0"/>
        <v>6</v>
      </c>
      <c r="E16" s="148">
        <f>'4.1'!N59</f>
        <v>2</v>
      </c>
      <c r="F16" s="148">
        <f>'4.2'!L56</f>
        <v>2</v>
      </c>
      <c r="G16" s="148">
        <f>'4.3'!L45</f>
        <v>0</v>
      </c>
      <c r="H16" s="148">
        <f>'4.4'!F54</f>
        <v>2</v>
      </c>
      <c r="I16" s="148">
        <f>'4.5'!O55</f>
        <v>0</v>
      </c>
    </row>
    <row r="17" spans="1:9" ht="15" customHeight="1">
      <c r="A17" s="145" t="s">
        <v>46</v>
      </c>
      <c r="B17" s="146" t="str">
        <f t="shared" si="2"/>
        <v>7-13</v>
      </c>
      <c r="C17" s="153">
        <f t="shared" si="1"/>
        <v>60</v>
      </c>
      <c r="D17" s="147">
        <f t="shared" si="0"/>
        <v>6</v>
      </c>
      <c r="E17" s="148">
        <f>'4.1'!N73</f>
        <v>2</v>
      </c>
      <c r="F17" s="148">
        <f>'4.2'!L70</f>
        <v>0</v>
      </c>
      <c r="G17" s="148">
        <f>'4.3'!L59</f>
        <v>2</v>
      </c>
      <c r="H17" s="148">
        <f>'4.4'!F68</f>
        <v>2</v>
      </c>
      <c r="I17" s="148">
        <f>'4.5'!O69</f>
        <v>0</v>
      </c>
    </row>
    <row r="18" spans="1:9" ht="15" customHeight="1">
      <c r="A18" s="145" t="s">
        <v>78</v>
      </c>
      <c r="B18" s="146" t="str">
        <f t="shared" si="2"/>
        <v>7-13</v>
      </c>
      <c r="C18" s="153">
        <f t="shared" si="1"/>
        <v>60</v>
      </c>
      <c r="D18" s="147">
        <f t="shared" si="0"/>
        <v>6</v>
      </c>
      <c r="E18" s="148">
        <f>'4.1'!N105</f>
        <v>2</v>
      </c>
      <c r="F18" s="148">
        <f>'4.2'!L102</f>
        <v>2</v>
      </c>
      <c r="G18" s="148">
        <f>'4.3'!L91</f>
        <v>2</v>
      </c>
      <c r="H18" s="148">
        <f>'4.4'!F100</f>
        <v>0</v>
      </c>
      <c r="I18" s="148">
        <f>'4.5'!O101</f>
        <v>0</v>
      </c>
    </row>
    <row r="19" spans="1:9" ht="15" customHeight="1">
      <c r="A19" s="145" t="s">
        <v>16</v>
      </c>
      <c r="B19" s="146" t="str">
        <f t="shared" si="2"/>
        <v>14-17</v>
      </c>
      <c r="C19" s="153">
        <f t="shared" si="1"/>
        <v>50</v>
      </c>
      <c r="D19" s="147">
        <f t="shared" si="0"/>
        <v>5</v>
      </c>
      <c r="E19" s="148">
        <f>'4.1'!N40</f>
        <v>1</v>
      </c>
      <c r="F19" s="148">
        <f>'4.2'!L37</f>
        <v>0</v>
      </c>
      <c r="G19" s="148">
        <f>'4.3'!L26</f>
        <v>2</v>
      </c>
      <c r="H19" s="148">
        <f>'4.4'!F35</f>
        <v>2</v>
      </c>
      <c r="I19" s="148">
        <f>'4.5'!O36</f>
        <v>0</v>
      </c>
    </row>
    <row r="20" spans="1:9" ht="15" customHeight="1">
      <c r="A20" s="145" t="s">
        <v>41</v>
      </c>
      <c r="B20" s="146" t="str">
        <f t="shared" si="2"/>
        <v>14-17</v>
      </c>
      <c r="C20" s="153">
        <f t="shared" si="1"/>
        <v>50</v>
      </c>
      <c r="D20" s="147">
        <f t="shared" si="0"/>
        <v>5</v>
      </c>
      <c r="E20" s="148">
        <f>'4.1'!N67</f>
        <v>1</v>
      </c>
      <c r="F20" s="148">
        <f>'4.2'!L64</f>
        <v>0</v>
      </c>
      <c r="G20" s="148">
        <f>'4.3'!L53</f>
        <v>2</v>
      </c>
      <c r="H20" s="148">
        <f>'4.4'!F62</f>
        <v>2</v>
      </c>
      <c r="I20" s="148">
        <f>'4.5'!O63</f>
        <v>0</v>
      </c>
    </row>
    <row r="21" spans="1:9" ht="15" customHeight="1">
      <c r="A21" s="145" t="s">
        <v>52</v>
      </c>
      <c r="B21" s="146" t="str">
        <f t="shared" si="2"/>
        <v>14-17</v>
      </c>
      <c r="C21" s="153">
        <f t="shared" si="1"/>
        <v>50</v>
      </c>
      <c r="D21" s="147">
        <f t="shared" si="0"/>
        <v>5</v>
      </c>
      <c r="E21" s="148">
        <f>'4.1'!N79</f>
        <v>1</v>
      </c>
      <c r="F21" s="148">
        <f>'4.2'!L76</f>
        <v>0</v>
      </c>
      <c r="G21" s="148">
        <f>'4.3'!L65</f>
        <v>2</v>
      </c>
      <c r="H21" s="148">
        <f>'4.4'!F74</f>
        <v>2</v>
      </c>
      <c r="I21" s="148">
        <f>'4.5'!O75</f>
        <v>0</v>
      </c>
    </row>
    <row r="22" spans="1:9" ht="15" customHeight="1">
      <c r="A22" s="145" t="s">
        <v>58</v>
      </c>
      <c r="B22" s="146" t="str">
        <f t="shared" si="2"/>
        <v>14-17</v>
      </c>
      <c r="C22" s="153">
        <f t="shared" si="1"/>
        <v>50</v>
      </c>
      <c r="D22" s="147">
        <f t="shared" si="0"/>
        <v>5</v>
      </c>
      <c r="E22" s="148">
        <f>'4.1'!N85</f>
        <v>2</v>
      </c>
      <c r="F22" s="148">
        <f>'4.2'!L82</f>
        <v>1</v>
      </c>
      <c r="G22" s="148">
        <f>'4.3'!L71</f>
        <v>2</v>
      </c>
      <c r="H22" s="148">
        <f>'4.4'!F80</f>
        <v>0</v>
      </c>
      <c r="I22" s="148">
        <f>'4.5'!O81</f>
        <v>0</v>
      </c>
    </row>
    <row r="23" spans="1:9" ht="15" customHeight="1">
      <c r="A23" s="145" t="s">
        <v>1</v>
      </c>
      <c r="B23" s="146" t="str">
        <f t="shared" si="2"/>
        <v>18-23</v>
      </c>
      <c r="C23" s="153">
        <f t="shared" si="1"/>
        <v>40</v>
      </c>
      <c r="D23" s="147">
        <f t="shared" si="0"/>
        <v>4</v>
      </c>
      <c r="E23" s="148">
        <f>'4.1'!N25</f>
        <v>0</v>
      </c>
      <c r="F23" s="148">
        <f>'4.2'!L22</f>
        <v>0</v>
      </c>
      <c r="G23" s="148">
        <f>'4.3'!L11</f>
        <v>2</v>
      </c>
      <c r="H23" s="148">
        <f>'4.4'!F20</f>
        <v>2</v>
      </c>
      <c r="I23" s="148">
        <f>'4.5'!O21</f>
        <v>0</v>
      </c>
    </row>
    <row r="24" spans="1:9" ht="15" customHeight="1">
      <c r="A24" s="145" t="s">
        <v>8</v>
      </c>
      <c r="B24" s="146" t="str">
        <f t="shared" si="2"/>
        <v>18-23</v>
      </c>
      <c r="C24" s="153">
        <f t="shared" si="1"/>
        <v>40</v>
      </c>
      <c r="D24" s="147">
        <f t="shared" si="0"/>
        <v>4</v>
      </c>
      <c r="E24" s="148">
        <f>'4.1'!N32</f>
        <v>2</v>
      </c>
      <c r="F24" s="148">
        <f>'4.2'!L29</f>
        <v>0</v>
      </c>
      <c r="G24" s="148">
        <f>'4.3'!L18</f>
        <v>0</v>
      </c>
      <c r="H24" s="148">
        <f>'4.4'!F27</f>
        <v>2</v>
      </c>
      <c r="I24" s="148">
        <f>'4.5'!O28</f>
        <v>0</v>
      </c>
    </row>
    <row r="25" spans="1:9" ht="15" customHeight="1">
      <c r="A25" s="145" t="s">
        <v>32</v>
      </c>
      <c r="B25" s="146" t="str">
        <f t="shared" si="2"/>
        <v>18-23</v>
      </c>
      <c r="C25" s="153">
        <f t="shared" si="1"/>
        <v>40</v>
      </c>
      <c r="D25" s="147">
        <f t="shared" si="0"/>
        <v>4</v>
      </c>
      <c r="E25" s="148">
        <f>'4.1'!N56</f>
        <v>2</v>
      </c>
      <c r="F25" s="148">
        <f>'4.2'!L53</f>
        <v>0</v>
      </c>
      <c r="G25" s="148">
        <f>'4.3'!L42</f>
        <v>0</v>
      </c>
      <c r="H25" s="148">
        <f>'4.4'!F51</f>
        <v>2</v>
      </c>
      <c r="I25" s="148">
        <f>'4.5'!O52</f>
        <v>0</v>
      </c>
    </row>
    <row r="26" spans="1:9" ht="15" customHeight="1">
      <c r="A26" s="145" t="s">
        <v>49</v>
      </c>
      <c r="B26" s="146" t="str">
        <f t="shared" si="2"/>
        <v>18-23</v>
      </c>
      <c r="C26" s="153">
        <f t="shared" si="1"/>
        <v>40</v>
      </c>
      <c r="D26" s="147">
        <f t="shared" si="0"/>
        <v>4</v>
      </c>
      <c r="E26" s="148">
        <f>'4.1'!N76</f>
        <v>2</v>
      </c>
      <c r="F26" s="148">
        <f>'4.2'!L73</f>
        <v>0</v>
      </c>
      <c r="G26" s="148">
        <f>'4.3'!L62</f>
        <v>0</v>
      </c>
      <c r="H26" s="148">
        <f>'4.4'!F71</f>
        <v>2</v>
      </c>
      <c r="I26" s="148">
        <f>'4.5'!O72</f>
        <v>0</v>
      </c>
    </row>
    <row r="27" spans="1:9" ht="15" customHeight="1">
      <c r="A27" s="145" t="s">
        <v>50</v>
      </c>
      <c r="B27" s="146" t="str">
        <f t="shared" si="2"/>
        <v>18-23</v>
      </c>
      <c r="C27" s="153">
        <f t="shared" si="1"/>
        <v>40</v>
      </c>
      <c r="D27" s="147">
        <f t="shared" si="0"/>
        <v>4</v>
      </c>
      <c r="E27" s="148">
        <f>'4.1'!N77</f>
        <v>2</v>
      </c>
      <c r="F27" s="148">
        <f>'4.2'!L74</f>
        <v>0</v>
      </c>
      <c r="G27" s="148">
        <f>'4.3'!L63</f>
        <v>0</v>
      </c>
      <c r="H27" s="148">
        <f>'4.4'!F72</f>
        <v>2</v>
      </c>
      <c r="I27" s="148">
        <f>'4.5'!O73</f>
        <v>0</v>
      </c>
    </row>
    <row r="28" spans="1:9" ht="15" customHeight="1">
      <c r="A28" s="145" t="s">
        <v>74</v>
      </c>
      <c r="B28" s="146" t="str">
        <f t="shared" si="2"/>
        <v>18-23</v>
      </c>
      <c r="C28" s="153">
        <f t="shared" si="1"/>
        <v>40</v>
      </c>
      <c r="D28" s="147">
        <f t="shared" si="0"/>
        <v>4</v>
      </c>
      <c r="E28" s="148">
        <f>'4.1'!N101</f>
        <v>2</v>
      </c>
      <c r="F28" s="148">
        <f>'4.2'!L98</f>
        <v>0</v>
      </c>
      <c r="G28" s="148">
        <f>'4.3'!L87</f>
        <v>0</v>
      </c>
      <c r="H28" s="148">
        <f>'4.4'!F96</f>
        <v>2</v>
      </c>
      <c r="I28" s="148">
        <f>'4.5'!O97</f>
        <v>0</v>
      </c>
    </row>
    <row r="29" spans="1:9" ht="15" customHeight="1">
      <c r="A29" s="145" t="s">
        <v>51</v>
      </c>
      <c r="B29" s="146" t="str">
        <f t="shared" si="2"/>
        <v>24-25</v>
      </c>
      <c r="C29" s="153">
        <f t="shared" si="1"/>
        <v>30</v>
      </c>
      <c r="D29" s="147">
        <f t="shared" si="0"/>
        <v>3</v>
      </c>
      <c r="E29" s="148">
        <f>'4.1'!N78</f>
        <v>1</v>
      </c>
      <c r="F29" s="148">
        <f>'4.2'!L75</f>
        <v>0</v>
      </c>
      <c r="G29" s="148">
        <f>'4.3'!L64</f>
        <v>0</v>
      </c>
      <c r="H29" s="148">
        <f>'4.4'!F73</f>
        <v>2</v>
      </c>
      <c r="I29" s="148">
        <f>'4.5'!O74</f>
        <v>0</v>
      </c>
    </row>
    <row r="30" spans="1:9" ht="15" customHeight="1">
      <c r="A30" s="145" t="s">
        <v>59</v>
      </c>
      <c r="B30" s="146" t="str">
        <f t="shared" si="2"/>
        <v>24-25</v>
      </c>
      <c r="C30" s="153">
        <f t="shared" si="1"/>
        <v>30</v>
      </c>
      <c r="D30" s="147">
        <f t="shared" si="0"/>
        <v>3</v>
      </c>
      <c r="E30" s="148">
        <f>'4.1'!N86</f>
        <v>1</v>
      </c>
      <c r="F30" s="148">
        <f>'4.2'!L83</f>
        <v>0</v>
      </c>
      <c r="G30" s="148">
        <f>'4.3'!L72</f>
        <v>2</v>
      </c>
      <c r="H30" s="148">
        <f>'4.4'!F81</f>
        <v>0</v>
      </c>
      <c r="I30" s="148">
        <f>'4.5'!O82</f>
        <v>0</v>
      </c>
    </row>
    <row r="31" spans="1:9" ht="15" customHeight="1">
      <c r="A31" s="145" t="s">
        <v>4</v>
      </c>
      <c r="B31" s="146" t="str">
        <f t="shared" si="2"/>
        <v>26-47</v>
      </c>
      <c r="C31" s="153">
        <f t="shared" si="1"/>
        <v>20</v>
      </c>
      <c r="D31" s="147">
        <f t="shared" si="0"/>
        <v>2</v>
      </c>
      <c r="E31" s="148">
        <f>'4.1'!N28</f>
        <v>0</v>
      </c>
      <c r="F31" s="148">
        <f>'4.2'!L25</f>
        <v>0</v>
      </c>
      <c r="G31" s="148">
        <f>'4.3'!L14</f>
        <v>0</v>
      </c>
      <c r="H31" s="148">
        <f>'4.4'!F23</f>
        <v>2</v>
      </c>
      <c r="I31" s="148">
        <f>'4.5'!O24</f>
        <v>0</v>
      </c>
    </row>
    <row r="32" spans="1:9" ht="15" customHeight="1">
      <c r="A32" s="145" t="s">
        <v>5</v>
      </c>
      <c r="B32" s="146" t="str">
        <f t="shared" si="2"/>
        <v>26-47</v>
      </c>
      <c r="C32" s="153">
        <f t="shared" si="1"/>
        <v>20</v>
      </c>
      <c r="D32" s="147">
        <f t="shared" si="0"/>
        <v>2</v>
      </c>
      <c r="E32" s="148">
        <f>'4.1'!N29</f>
        <v>0</v>
      </c>
      <c r="F32" s="148">
        <f>'4.2'!L26</f>
        <v>0</v>
      </c>
      <c r="G32" s="148">
        <f>'4.3'!L15</f>
        <v>0</v>
      </c>
      <c r="H32" s="148">
        <f>'4.4'!F24</f>
        <v>2</v>
      </c>
      <c r="I32" s="148">
        <f>'4.5'!O25</f>
        <v>0</v>
      </c>
    </row>
    <row r="33" spans="1:9" ht="15" customHeight="1">
      <c r="A33" s="145" t="s">
        <v>12</v>
      </c>
      <c r="B33" s="146" t="str">
        <f t="shared" si="2"/>
        <v>26-47</v>
      </c>
      <c r="C33" s="153">
        <f t="shared" si="1"/>
        <v>20</v>
      </c>
      <c r="D33" s="147">
        <f t="shared" si="0"/>
        <v>2</v>
      </c>
      <c r="E33" s="148">
        <f>'4.1'!N36</f>
        <v>0</v>
      </c>
      <c r="F33" s="148">
        <f>'4.2'!L33</f>
        <v>0</v>
      </c>
      <c r="G33" s="148">
        <f>'4.3'!L22</f>
        <v>0</v>
      </c>
      <c r="H33" s="148">
        <f>'4.4'!F31</f>
        <v>2</v>
      </c>
      <c r="I33" s="148">
        <f>'4.5'!O32</f>
        <v>0</v>
      </c>
    </row>
    <row r="34" spans="1:9" ht="15" customHeight="1">
      <c r="A34" s="145" t="s">
        <v>13</v>
      </c>
      <c r="B34" s="146" t="str">
        <f t="shared" si="2"/>
        <v>26-47</v>
      </c>
      <c r="C34" s="153">
        <f t="shared" si="1"/>
        <v>20</v>
      </c>
      <c r="D34" s="147">
        <f t="shared" si="0"/>
        <v>2</v>
      </c>
      <c r="E34" s="148">
        <f>'4.1'!N37</f>
        <v>0</v>
      </c>
      <c r="F34" s="148">
        <f>'4.2'!L34</f>
        <v>0</v>
      </c>
      <c r="G34" s="148">
        <f>'4.3'!L23</f>
        <v>0</v>
      </c>
      <c r="H34" s="148">
        <f>'4.4'!F32</f>
        <v>2</v>
      </c>
      <c r="I34" s="148">
        <f>'4.5'!O33</f>
        <v>0</v>
      </c>
    </row>
    <row r="35" spans="1:9" ht="15" customHeight="1">
      <c r="A35" s="145" t="s">
        <v>17</v>
      </c>
      <c r="B35" s="146" t="str">
        <f t="shared" si="2"/>
        <v>26-47</v>
      </c>
      <c r="C35" s="153">
        <f t="shared" si="1"/>
        <v>20</v>
      </c>
      <c r="D35" s="147">
        <f t="shared" si="0"/>
        <v>2</v>
      </c>
      <c r="E35" s="148">
        <f>'4.1'!N41</f>
        <v>0</v>
      </c>
      <c r="F35" s="148">
        <f>'4.2'!L38</f>
        <v>0</v>
      </c>
      <c r="G35" s="148">
        <f>'4.3'!L27</f>
        <v>0</v>
      </c>
      <c r="H35" s="148">
        <f>'4.4'!F36</f>
        <v>2</v>
      </c>
      <c r="I35" s="148">
        <f>'4.5'!O37</f>
        <v>0</v>
      </c>
    </row>
    <row r="36" spans="1:9" ht="15" customHeight="1">
      <c r="A36" s="145" t="s">
        <v>18</v>
      </c>
      <c r="B36" s="146" t="str">
        <f t="shared" si="2"/>
        <v>26-47</v>
      </c>
      <c r="C36" s="153">
        <f t="shared" si="1"/>
        <v>20</v>
      </c>
      <c r="D36" s="147">
        <f t="shared" si="0"/>
        <v>2</v>
      </c>
      <c r="E36" s="148">
        <f>'4.1'!N42</f>
        <v>2</v>
      </c>
      <c r="F36" s="148">
        <f>'4.2'!L39</f>
        <v>0</v>
      </c>
      <c r="G36" s="148">
        <f>'4.3'!L28</f>
        <v>0</v>
      </c>
      <c r="H36" s="148">
        <f>'4.4'!F37</f>
        <v>0</v>
      </c>
      <c r="I36" s="148">
        <f>'4.5'!O38</f>
        <v>0</v>
      </c>
    </row>
    <row r="37" spans="1:9" ht="15" customHeight="1">
      <c r="A37" s="145" t="s">
        <v>20</v>
      </c>
      <c r="B37" s="146" t="str">
        <f t="shared" si="2"/>
        <v>26-47</v>
      </c>
      <c r="C37" s="153">
        <f t="shared" si="1"/>
        <v>20</v>
      </c>
      <c r="D37" s="147">
        <f aca="true" t="shared" si="3" ref="D37:D68">SUM(E37:I37)</f>
        <v>2</v>
      </c>
      <c r="E37" s="148">
        <f>'4.1'!N44</f>
        <v>0</v>
      </c>
      <c r="F37" s="148">
        <f>'4.2'!L41</f>
        <v>0</v>
      </c>
      <c r="G37" s="148">
        <f>'4.3'!L30</f>
        <v>2</v>
      </c>
      <c r="H37" s="148">
        <f>'4.4'!F39</f>
        <v>0</v>
      </c>
      <c r="I37" s="148">
        <f>'4.5'!O40</f>
        <v>0</v>
      </c>
    </row>
    <row r="38" spans="1:9" ht="15" customHeight="1">
      <c r="A38" s="145" t="s">
        <v>22</v>
      </c>
      <c r="B38" s="146" t="str">
        <f t="shared" si="2"/>
        <v>26-47</v>
      </c>
      <c r="C38" s="153">
        <f aca="true" t="shared" si="4" ref="C38:C69">D38/$D$5*100</f>
        <v>20</v>
      </c>
      <c r="D38" s="147">
        <f t="shared" si="3"/>
        <v>2</v>
      </c>
      <c r="E38" s="148">
        <f>'4.1'!N46</f>
        <v>0</v>
      </c>
      <c r="F38" s="148">
        <f>'4.2'!L43</f>
        <v>0</v>
      </c>
      <c r="G38" s="148">
        <f>'4.3'!L32</f>
        <v>0</v>
      </c>
      <c r="H38" s="148">
        <f>'4.4'!F41</f>
        <v>2</v>
      </c>
      <c r="I38" s="148">
        <f>'4.5'!O42</f>
        <v>0</v>
      </c>
    </row>
    <row r="39" spans="1:9" ht="15" customHeight="1">
      <c r="A39" s="145" t="s">
        <v>23</v>
      </c>
      <c r="B39" s="146" t="str">
        <f t="shared" si="2"/>
        <v>26-47</v>
      </c>
      <c r="C39" s="153">
        <f t="shared" si="4"/>
        <v>20</v>
      </c>
      <c r="D39" s="147">
        <f t="shared" si="3"/>
        <v>2</v>
      </c>
      <c r="E39" s="148">
        <f>'4.1'!N47</f>
        <v>0</v>
      </c>
      <c r="F39" s="148">
        <f>'4.2'!L44</f>
        <v>0</v>
      </c>
      <c r="G39" s="148">
        <f>'4.3'!L33</f>
        <v>0</v>
      </c>
      <c r="H39" s="148">
        <f>'4.4'!F42</f>
        <v>2</v>
      </c>
      <c r="I39" s="148">
        <f>'4.5'!O43</f>
        <v>0</v>
      </c>
    </row>
    <row r="40" spans="1:9" ht="15" customHeight="1">
      <c r="A40" s="145" t="s">
        <v>25</v>
      </c>
      <c r="B40" s="146" t="str">
        <f t="shared" si="2"/>
        <v>26-47</v>
      </c>
      <c r="C40" s="153">
        <f t="shared" si="4"/>
        <v>20</v>
      </c>
      <c r="D40" s="147">
        <f t="shared" si="3"/>
        <v>2</v>
      </c>
      <c r="E40" s="148">
        <f>'4.1'!N49</f>
        <v>0</v>
      </c>
      <c r="F40" s="148">
        <f>'4.2'!L46</f>
        <v>0</v>
      </c>
      <c r="G40" s="148">
        <f>'4.3'!L35</f>
        <v>2</v>
      </c>
      <c r="H40" s="148">
        <f>'4.4'!F44</f>
        <v>0</v>
      </c>
      <c r="I40" s="148">
        <f>'4.5'!O45</f>
        <v>0</v>
      </c>
    </row>
    <row r="41" spans="1:9" ht="15" customHeight="1">
      <c r="A41" s="145" t="s">
        <v>30</v>
      </c>
      <c r="B41" s="146" t="str">
        <f t="shared" si="2"/>
        <v>26-47</v>
      </c>
      <c r="C41" s="153">
        <f t="shared" si="4"/>
        <v>20</v>
      </c>
      <c r="D41" s="147">
        <f t="shared" si="3"/>
        <v>2</v>
      </c>
      <c r="E41" s="148">
        <f>'4.1'!N54</f>
        <v>0</v>
      </c>
      <c r="F41" s="148">
        <f>'4.2'!L51</f>
        <v>0</v>
      </c>
      <c r="G41" s="148">
        <f>'4.3'!L40</f>
        <v>2</v>
      </c>
      <c r="H41" s="148">
        <f>'4.4'!F49</f>
        <v>0</v>
      </c>
      <c r="I41" s="148">
        <f>'4.5'!O50</f>
        <v>0</v>
      </c>
    </row>
    <row r="42" spans="1:9" ht="15" customHeight="1">
      <c r="A42" s="145" t="s">
        <v>40</v>
      </c>
      <c r="B42" s="146" t="str">
        <f t="shared" si="2"/>
        <v>26-47</v>
      </c>
      <c r="C42" s="153">
        <f t="shared" si="4"/>
        <v>20</v>
      </c>
      <c r="D42" s="147">
        <f t="shared" si="3"/>
        <v>2</v>
      </c>
      <c r="E42" s="148">
        <f>'4.1'!N66</f>
        <v>0</v>
      </c>
      <c r="F42" s="148">
        <f>'4.2'!L63</f>
        <v>0</v>
      </c>
      <c r="G42" s="148">
        <f>'4.3'!L52</f>
        <v>2</v>
      </c>
      <c r="H42" s="148">
        <f>'4.4'!F61</f>
        <v>0</v>
      </c>
      <c r="I42" s="148">
        <f>'4.5'!O62</f>
        <v>0</v>
      </c>
    </row>
    <row r="43" spans="1:9" ht="15" customHeight="1">
      <c r="A43" s="145" t="s">
        <v>43</v>
      </c>
      <c r="B43" s="146" t="str">
        <f t="shared" si="2"/>
        <v>26-47</v>
      </c>
      <c r="C43" s="153">
        <f t="shared" si="4"/>
        <v>20</v>
      </c>
      <c r="D43" s="147">
        <f t="shared" si="3"/>
        <v>2</v>
      </c>
      <c r="E43" s="148">
        <f>'4.1'!N70</f>
        <v>0</v>
      </c>
      <c r="F43" s="148">
        <f>'4.2'!L67</f>
        <v>0</v>
      </c>
      <c r="G43" s="148">
        <f>'4.3'!L56</f>
        <v>0</v>
      </c>
      <c r="H43" s="148">
        <f>'4.4'!F65</f>
        <v>2</v>
      </c>
      <c r="I43" s="148">
        <f>'4.5'!O66</f>
        <v>0</v>
      </c>
    </row>
    <row r="44" spans="1:9" ht="15" customHeight="1">
      <c r="A44" s="145" t="s">
        <v>48</v>
      </c>
      <c r="B44" s="146" t="str">
        <f t="shared" si="2"/>
        <v>26-47</v>
      </c>
      <c r="C44" s="153">
        <f t="shared" si="4"/>
        <v>20</v>
      </c>
      <c r="D44" s="147">
        <f t="shared" si="3"/>
        <v>2</v>
      </c>
      <c r="E44" s="148">
        <f>'4.1'!N75</f>
        <v>0</v>
      </c>
      <c r="F44" s="148">
        <f>'4.2'!L72</f>
        <v>0</v>
      </c>
      <c r="G44" s="148">
        <f>'4.3'!L61</f>
        <v>0</v>
      </c>
      <c r="H44" s="148">
        <f>'4.4'!F70</f>
        <v>2</v>
      </c>
      <c r="I44" s="148">
        <f>'4.5'!O71</f>
        <v>0</v>
      </c>
    </row>
    <row r="45" spans="1:9" ht="15" customHeight="1">
      <c r="A45" s="145" t="s">
        <v>53</v>
      </c>
      <c r="B45" s="146" t="str">
        <f t="shared" si="2"/>
        <v>26-47</v>
      </c>
      <c r="C45" s="153">
        <f t="shared" si="4"/>
        <v>20</v>
      </c>
      <c r="D45" s="147">
        <f t="shared" si="3"/>
        <v>2</v>
      </c>
      <c r="E45" s="148">
        <f>'4.1'!N80</f>
        <v>0</v>
      </c>
      <c r="F45" s="148">
        <f>'4.2'!L77</f>
        <v>0</v>
      </c>
      <c r="G45" s="148">
        <f>'4.3'!L66</f>
        <v>0</v>
      </c>
      <c r="H45" s="148">
        <f>'4.4'!F75</f>
        <v>2</v>
      </c>
      <c r="I45" s="148">
        <f>'4.5'!O76</f>
        <v>0</v>
      </c>
    </row>
    <row r="46" spans="1:9" ht="15" customHeight="1">
      <c r="A46" s="145" t="s">
        <v>56</v>
      </c>
      <c r="B46" s="146" t="str">
        <f t="shared" si="2"/>
        <v>26-47</v>
      </c>
      <c r="C46" s="153">
        <f t="shared" si="4"/>
        <v>20</v>
      </c>
      <c r="D46" s="147">
        <f t="shared" si="3"/>
        <v>2</v>
      </c>
      <c r="E46" s="148">
        <f>'4.1'!N83</f>
        <v>0</v>
      </c>
      <c r="F46" s="148">
        <f>'4.2'!L80</f>
        <v>0</v>
      </c>
      <c r="G46" s="148">
        <f>'4.3'!L69</f>
        <v>0</v>
      </c>
      <c r="H46" s="148">
        <f>'4.4'!F78</f>
        <v>2</v>
      </c>
      <c r="I46" s="148">
        <f>'4.5'!O79</f>
        <v>0</v>
      </c>
    </row>
    <row r="47" spans="1:9" ht="15" customHeight="1">
      <c r="A47" s="145" t="s">
        <v>62</v>
      </c>
      <c r="B47" s="146" t="str">
        <f t="shared" si="2"/>
        <v>26-47</v>
      </c>
      <c r="C47" s="153">
        <f t="shared" si="4"/>
        <v>20</v>
      </c>
      <c r="D47" s="147">
        <f t="shared" si="3"/>
        <v>2</v>
      </c>
      <c r="E47" s="148">
        <f>'4.1'!N89</f>
        <v>0</v>
      </c>
      <c r="F47" s="148">
        <f>'4.2'!L86</f>
        <v>0</v>
      </c>
      <c r="G47" s="148">
        <f>'4.3'!L75</f>
        <v>0</v>
      </c>
      <c r="H47" s="148">
        <f>'4.4'!F84</f>
        <v>2</v>
      </c>
      <c r="I47" s="148">
        <f>'4.5'!O85</f>
        <v>0</v>
      </c>
    </row>
    <row r="48" spans="1:9" ht="15" customHeight="1">
      <c r="A48" s="145" t="s">
        <v>69</v>
      </c>
      <c r="B48" s="146" t="str">
        <f t="shared" si="2"/>
        <v>26-47</v>
      </c>
      <c r="C48" s="153">
        <f t="shared" si="4"/>
        <v>20</v>
      </c>
      <c r="D48" s="147">
        <f t="shared" si="3"/>
        <v>2</v>
      </c>
      <c r="E48" s="148">
        <f>'4.1'!N96</f>
        <v>0</v>
      </c>
      <c r="F48" s="148">
        <f>'4.2'!L93</f>
        <v>0</v>
      </c>
      <c r="G48" s="148">
        <f>'4.3'!L82</f>
        <v>0</v>
      </c>
      <c r="H48" s="148">
        <f>'4.4'!F91</f>
        <v>2</v>
      </c>
      <c r="I48" s="148">
        <f>'4.5'!O92</f>
        <v>0</v>
      </c>
    </row>
    <row r="49" spans="1:9" ht="15" customHeight="1">
      <c r="A49" s="145" t="s">
        <v>72</v>
      </c>
      <c r="B49" s="146" t="str">
        <f t="shared" si="2"/>
        <v>26-47</v>
      </c>
      <c r="C49" s="153">
        <f t="shared" si="4"/>
        <v>20</v>
      </c>
      <c r="D49" s="147">
        <f t="shared" si="3"/>
        <v>2</v>
      </c>
      <c r="E49" s="148">
        <f>'4.1'!N99</f>
        <v>2</v>
      </c>
      <c r="F49" s="148">
        <f>'4.2'!L96</f>
        <v>0</v>
      </c>
      <c r="G49" s="148">
        <f>'4.3'!L85</f>
        <v>0</v>
      </c>
      <c r="H49" s="148">
        <f>'4.4'!F94</f>
        <v>0</v>
      </c>
      <c r="I49" s="148">
        <f>'4.5'!O95</f>
        <v>0</v>
      </c>
    </row>
    <row r="50" spans="1:9" ht="15" customHeight="1">
      <c r="A50" s="145" t="s">
        <v>79</v>
      </c>
      <c r="B50" s="146" t="str">
        <f t="shared" si="2"/>
        <v>26-47</v>
      </c>
      <c r="C50" s="153">
        <f t="shared" si="4"/>
        <v>20</v>
      </c>
      <c r="D50" s="147">
        <f t="shared" si="3"/>
        <v>2</v>
      </c>
      <c r="E50" s="148">
        <f>'4.1'!N106</f>
        <v>0</v>
      </c>
      <c r="F50" s="148">
        <f>'4.2'!L103</f>
        <v>0</v>
      </c>
      <c r="G50" s="148">
        <f>'4.3'!L92</f>
        <v>2</v>
      </c>
      <c r="H50" s="148">
        <f>'4.4'!F101</f>
        <v>0</v>
      </c>
      <c r="I50" s="148">
        <f>'4.5'!O102</f>
        <v>0</v>
      </c>
    </row>
    <row r="51" spans="1:9" ht="15" customHeight="1">
      <c r="A51" s="145" t="s">
        <v>85</v>
      </c>
      <c r="B51" s="146" t="str">
        <f t="shared" si="2"/>
        <v>26-47</v>
      </c>
      <c r="C51" s="153">
        <f t="shared" si="4"/>
        <v>20</v>
      </c>
      <c r="D51" s="147">
        <f t="shared" si="3"/>
        <v>2</v>
      </c>
      <c r="E51" s="148">
        <f>'4.1'!N112</f>
        <v>0</v>
      </c>
      <c r="F51" s="148">
        <f>'4.2'!L109</f>
        <v>0</v>
      </c>
      <c r="G51" s="148">
        <f>'4.3'!L98</f>
        <v>0</v>
      </c>
      <c r="H51" s="148">
        <f>'4.4'!F107</f>
        <v>2</v>
      </c>
      <c r="I51" s="148">
        <f>'4.5'!O108</f>
        <v>0</v>
      </c>
    </row>
    <row r="52" spans="1:9" ht="15" customHeight="1">
      <c r="A52" s="145" t="s">
        <v>87</v>
      </c>
      <c r="B52" s="146" t="str">
        <f t="shared" si="2"/>
        <v>26-47</v>
      </c>
      <c r="C52" s="153">
        <f t="shared" si="4"/>
        <v>20</v>
      </c>
      <c r="D52" s="147">
        <f t="shared" si="3"/>
        <v>2</v>
      </c>
      <c r="E52" s="148">
        <f>'4.1'!N114</f>
        <v>0</v>
      </c>
      <c r="F52" s="148">
        <f>'4.2'!L111</f>
        <v>2</v>
      </c>
      <c r="G52" s="148">
        <f>'4.3'!L100</f>
        <v>0</v>
      </c>
      <c r="H52" s="148">
        <f>'4.4'!F109</f>
        <v>0</v>
      </c>
      <c r="I52" s="148">
        <f>'4.5'!O110</f>
        <v>0</v>
      </c>
    </row>
    <row r="53" spans="1:9" ht="15" customHeight="1">
      <c r="A53" s="145" t="s">
        <v>15</v>
      </c>
      <c r="B53" s="146" t="str">
        <f t="shared" si="2"/>
        <v>48-50</v>
      </c>
      <c r="C53" s="153">
        <f t="shared" si="4"/>
        <v>10</v>
      </c>
      <c r="D53" s="147">
        <f t="shared" si="3"/>
        <v>1</v>
      </c>
      <c r="E53" s="148">
        <f>'4.1'!N39</f>
        <v>1</v>
      </c>
      <c r="F53" s="148">
        <f>'4.2'!L36</f>
        <v>0</v>
      </c>
      <c r="G53" s="148">
        <f>'4.3'!L25</f>
        <v>0</v>
      </c>
      <c r="H53" s="148">
        <f>'4.4'!F34</f>
        <v>0</v>
      </c>
      <c r="I53" s="148">
        <f>'4.5'!O35</f>
        <v>0</v>
      </c>
    </row>
    <row r="54" spans="1:9" ht="15" customHeight="1">
      <c r="A54" s="145" t="s">
        <v>66</v>
      </c>
      <c r="B54" s="146" t="str">
        <f t="shared" si="2"/>
        <v>48-50</v>
      </c>
      <c r="C54" s="153">
        <f t="shared" si="4"/>
        <v>10</v>
      </c>
      <c r="D54" s="147">
        <f t="shared" si="3"/>
        <v>1</v>
      </c>
      <c r="E54" s="148">
        <f>'4.1'!N93</f>
        <v>0</v>
      </c>
      <c r="F54" s="148">
        <f>'4.2'!L90</f>
        <v>0</v>
      </c>
      <c r="G54" s="148">
        <f>'4.3'!L79</f>
        <v>1</v>
      </c>
      <c r="H54" s="148">
        <f>'4.4'!F88</f>
        <v>0</v>
      </c>
      <c r="I54" s="148">
        <f>'4.5'!O89</f>
        <v>0</v>
      </c>
    </row>
    <row r="55" spans="1:9" ht="15" customHeight="1">
      <c r="A55" s="145" t="s">
        <v>86</v>
      </c>
      <c r="B55" s="146" t="str">
        <f t="shared" si="2"/>
        <v>48-50</v>
      </c>
      <c r="C55" s="153">
        <f t="shared" si="4"/>
        <v>10</v>
      </c>
      <c r="D55" s="147">
        <f t="shared" si="3"/>
        <v>1</v>
      </c>
      <c r="E55" s="148">
        <f>'4.1'!N113</f>
        <v>0</v>
      </c>
      <c r="F55" s="148">
        <f>'4.2'!L110</f>
        <v>0</v>
      </c>
      <c r="G55" s="148">
        <f>'4.3'!L99</f>
        <v>0</v>
      </c>
      <c r="H55" s="148">
        <f>'4.4'!F108</f>
        <v>1</v>
      </c>
      <c r="I55" s="148">
        <f>'4.5'!O109</f>
        <v>0</v>
      </c>
    </row>
    <row r="56" spans="1:9" ht="15" customHeight="1">
      <c r="A56" s="145" t="s">
        <v>81</v>
      </c>
      <c r="B56" s="146" t="str">
        <f t="shared" si="2"/>
        <v>51</v>
      </c>
      <c r="C56" s="153">
        <f t="shared" si="4"/>
        <v>5</v>
      </c>
      <c r="D56" s="147">
        <f t="shared" si="3"/>
        <v>0.5</v>
      </c>
      <c r="E56" s="148">
        <f>'4.1'!N108</f>
        <v>0.5</v>
      </c>
      <c r="F56" s="148">
        <f>'4.2'!L105</f>
        <v>0</v>
      </c>
      <c r="G56" s="148">
        <f>'4.3'!L94</f>
        <v>0</v>
      </c>
      <c r="H56" s="148">
        <f>'4.4'!F103</f>
        <v>0</v>
      </c>
      <c r="I56" s="148">
        <f>'4.5'!O104</f>
        <v>0</v>
      </c>
    </row>
    <row r="57" spans="1:9" ht="15" customHeight="1">
      <c r="A57" s="145" t="s">
        <v>2</v>
      </c>
      <c r="B57" s="146" t="str">
        <f t="shared" si="2"/>
        <v>52-85</v>
      </c>
      <c r="C57" s="153">
        <f t="shared" si="4"/>
        <v>0</v>
      </c>
      <c r="D57" s="147">
        <f t="shared" si="3"/>
        <v>0</v>
      </c>
      <c r="E57" s="148">
        <f>'4.1'!N26</f>
        <v>0</v>
      </c>
      <c r="F57" s="148">
        <f>'4.2'!L23</f>
        <v>0</v>
      </c>
      <c r="G57" s="148">
        <f>'4.3'!L12</f>
        <v>0</v>
      </c>
      <c r="H57" s="148">
        <f>'4.4'!F21</f>
        <v>0</v>
      </c>
      <c r="I57" s="148">
        <f>'4.5'!O22</f>
        <v>0</v>
      </c>
    </row>
    <row r="58" spans="1:9" ht="15" customHeight="1">
      <c r="A58" s="145" t="s">
        <v>3</v>
      </c>
      <c r="B58" s="146" t="str">
        <f t="shared" si="2"/>
        <v>52-85</v>
      </c>
      <c r="C58" s="153">
        <f t="shared" si="4"/>
        <v>0</v>
      </c>
      <c r="D58" s="147">
        <f t="shared" si="3"/>
        <v>0</v>
      </c>
      <c r="E58" s="148">
        <f>'4.1'!N27</f>
        <v>0</v>
      </c>
      <c r="F58" s="148">
        <f>'4.2'!L24</f>
        <v>0</v>
      </c>
      <c r="G58" s="148">
        <f>'4.3'!L13</f>
        <v>0</v>
      </c>
      <c r="H58" s="148">
        <f>'4.4'!F22</f>
        <v>0</v>
      </c>
      <c r="I58" s="148">
        <f>'4.5'!O23</f>
        <v>0</v>
      </c>
    </row>
    <row r="59" spans="1:9" ht="15" customHeight="1">
      <c r="A59" s="145" t="s">
        <v>6</v>
      </c>
      <c r="B59" s="146" t="str">
        <f t="shared" si="2"/>
        <v>52-85</v>
      </c>
      <c r="C59" s="153">
        <f t="shared" si="4"/>
        <v>0</v>
      </c>
      <c r="D59" s="147">
        <f t="shared" si="3"/>
        <v>0</v>
      </c>
      <c r="E59" s="148">
        <f>'4.1'!N30</f>
        <v>0</v>
      </c>
      <c r="F59" s="148">
        <f>'4.2'!L27</f>
        <v>0</v>
      </c>
      <c r="G59" s="148">
        <f>'4.3'!L16</f>
        <v>0</v>
      </c>
      <c r="H59" s="148">
        <f>'4.4'!F25</f>
        <v>0</v>
      </c>
      <c r="I59" s="148">
        <f>'4.5'!O26</f>
        <v>0</v>
      </c>
    </row>
    <row r="60" spans="1:9" ht="15" customHeight="1">
      <c r="A60" s="145" t="s">
        <v>7</v>
      </c>
      <c r="B60" s="146" t="str">
        <f t="shared" si="2"/>
        <v>52-85</v>
      </c>
      <c r="C60" s="153">
        <f t="shared" si="4"/>
        <v>0</v>
      </c>
      <c r="D60" s="147">
        <f t="shared" si="3"/>
        <v>0</v>
      </c>
      <c r="E60" s="148">
        <f>'4.1'!N31</f>
        <v>0</v>
      </c>
      <c r="F60" s="148">
        <f>'4.2'!L28</f>
        <v>0</v>
      </c>
      <c r="G60" s="148">
        <f>'4.3'!L17</f>
        <v>0</v>
      </c>
      <c r="H60" s="148">
        <f>'4.4'!F26</f>
        <v>0</v>
      </c>
      <c r="I60" s="148">
        <f>'4.5'!O27</f>
        <v>0</v>
      </c>
    </row>
    <row r="61" spans="1:9" ht="15" customHeight="1">
      <c r="A61" s="145" t="s">
        <v>9</v>
      </c>
      <c r="B61" s="146" t="str">
        <f t="shared" si="2"/>
        <v>52-85</v>
      </c>
      <c r="C61" s="153">
        <f t="shared" si="4"/>
        <v>0</v>
      </c>
      <c r="D61" s="147">
        <f t="shared" si="3"/>
        <v>0</v>
      </c>
      <c r="E61" s="148">
        <f>'4.1'!N33</f>
        <v>0</v>
      </c>
      <c r="F61" s="148">
        <f>'4.2'!L30</f>
        <v>0</v>
      </c>
      <c r="G61" s="148">
        <f>'4.3'!L19</f>
        <v>0</v>
      </c>
      <c r="H61" s="148">
        <f>'4.4'!F28</f>
        <v>0</v>
      </c>
      <c r="I61" s="148">
        <f>'4.5'!O29</f>
        <v>0</v>
      </c>
    </row>
    <row r="62" spans="1:9" ht="15" customHeight="1">
      <c r="A62" s="145" t="s">
        <v>11</v>
      </c>
      <c r="B62" s="146" t="str">
        <f t="shared" si="2"/>
        <v>52-85</v>
      </c>
      <c r="C62" s="153">
        <f t="shared" si="4"/>
        <v>0</v>
      </c>
      <c r="D62" s="147">
        <f t="shared" si="3"/>
        <v>0</v>
      </c>
      <c r="E62" s="148">
        <f>'4.1'!N35</f>
        <v>0</v>
      </c>
      <c r="F62" s="148">
        <f>'4.2'!L32</f>
        <v>0</v>
      </c>
      <c r="G62" s="148">
        <f>'4.3'!L21</f>
        <v>0</v>
      </c>
      <c r="H62" s="148">
        <f>'4.4'!F30</f>
        <v>0</v>
      </c>
      <c r="I62" s="148">
        <f>'4.5'!O31</f>
        <v>0</v>
      </c>
    </row>
    <row r="63" spans="1:9" ht="15" customHeight="1">
      <c r="A63" s="145" t="s">
        <v>24</v>
      </c>
      <c r="B63" s="146" t="str">
        <f t="shared" si="2"/>
        <v>52-85</v>
      </c>
      <c r="C63" s="153">
        <f t="shared" si="4"/>
        <v>0</v>
      </c>
      <c r="D63" s="147">
        <f t="shared" si="3"/>
        <v>0</v>
      </c>
      <c r="E63" s="148">
        <f>'4.1'!N48</f>
        <v>0</v>
      </c>
      <c r="F63" s="148">
        <f>'4.2'!L45</f>
        <v>0</v>
      </c>
      <c r="G63" s="148">
        <f>'4.3'!L34</f>
        <v>0</v>
      </c>
      <c r="H63" s="148">
        <f>'4.4'!F43</f>
        <v>0</v>
      </c>
      <c r="I63" s="148">
        <f>'4.5'!O44</f>
        <v>0</v>
      </c>
    </row>
    <row r="64" spans="1:9" ht="15" customHeight="1">
      <c r="A64" s="145" t="s">
        <v>28</v>
      </c>
      <c r="B64" s="146" t="str">
        <f t="shared" si="2"/>
        <v>52-85</v>
      </c>
      <c r="C64" s="153">
        <f t="shared" si="4"/>
        <v>0</v>
      </c>
      <c r="D64" s="147">
        <f t="shared" si="3"/>
        <v>0</v>
      </c>
      <c r="E64" s="148">
        <f>'4.1'!N52</f>
        <v>0</v>
      </c>
      <c r="F64" s="148">
        <f>'4.2'!L49</f>
        <v>0</v>
      </c>
      <c r="G64" s="148">
        <f>'4.3'!L38</f>
        <v>0</v>
      </c>
      <c r="H64" s="148">
        <f>'4.4'!F47</f>
        <v>0</v>
      </c>
      <c r="I64" s="148">
        <f>'4.5'!O48</f>
        <v>0</v>
      </c>
    </row>
    <row r="65" spans="1:9" ht="15" customHeight="1">
      <c r="A65" s="145" t="s">
        <v>29</v>
      </c>
      <c r="B65" s="146" t="str">
        <f t="shared" si="2"/>
        <v>52-85</v>
      </c>
      <c r="C65" s="153">
        <f t="shared" si="4"/>
        <v>0</v>
      </c>
      <c r="D65" s="147">
        <f t="shared" si="3"/>
        <v>0</v>
      </c>
      <c r="E65" s="148">
        <f>'4.1'!N53</f>
        <v>0</v>
      </c>
      <c r="F65" s="148">
        <f>'4.2'!L50</f>
        <v>0</v>
      </c>
      <c r="G65" s="148">
        <f>'4.3'!L39</f>
        <v>0</v>
      </c>
      <c r="H65" s="148">
        <f>'4.4'!F48</f>
        <v>0</v>
      </c>
      <c r="I65" s="148">
        <f>'4.5'!O49</f>
        <v>0</v>
      </c>
    </row>
    <row r="66" spans="1:9" ht="15" customHeight="1">
      <c r="A66" s="145" t="s">
        <v>33</v>
      </c>
      <c r="B66" s="146" t="str">
        <f t="shared" si="2"/>
        <v>52-85</v>
      </c>
      <c r="C66" s="153">
        <f t="shared" si="4"/>
        <v>0</v>
      </c>
      <c r="D66" s="147">
        <f t="shared" si="3"/>
        <v>0</v>
      </c>
      <c r="E66" s="148">
        <f>'4.1'!N57</f>
        <v>0</v>
      </c>
      <c r="F66" s="148">
        <f>'4.2'!L54</f>
        <v>0</v>
      </c>
      <c r="G66" s="148">
        <f>'4.3'!L43</f>
        <v>0</v>
      </c>
      <c r="H66" s="148">
        <f>'4.4'!F52</f>
        <v>0</v>
      </c>
      <c r="I66" s="148">
        <f>'4.5'!O53</f>
        <v>0</v>
      </c>
    </row>
    <row r="67" spans="1:9" ht="15" customHeight="1">
      <c r="A67" s="145" t="s">
        <v>35</v>
      </c>
      <c r="B67" s="146" t="str">
        <f t="shared" si="2"/>
        <v>52-85</v>
      </c>
      <c r="C67" s="153">
        <f t="shared" si="4"/>
        <v>0</v>
      </c>
      <c r="D67" s="147">
        <f t="shared" si="3"/>
        <v>0</v>
      </c>
      <c r="E67" s="148">
        <f>'4.1'!N60</f>
        <v>0</v>
      </c>
      <c r="F67" s="148">
        <f>'4.2'!L57</f>
        <v>0</v>
      </c>
      <c r="G67" s="148">
        <f>'4.3'!L46</f>
        <v>0</v>
      </c>
      <c r="H67" s="148">
        <f>'4.4'!F55</f>
        <v>0</v>
      </c>
      <c r="I67" s="148">
        <f>'4.5'!O56</f>
        <v>0</v>
      </c>
    </row>
    <row r="68" spans="1:9" ht="15" customHeight="1">
      <c r="A68" s="145" t="s">
        <v>36</v>
      </c>
      <c r="B68" s="146" t="str">
        <f t="shared" si="2"/>
        <v>52-85</v>
      </c>
      <c r="C68" s="153">
        <f t="shared" si="4"/>
        <v>0</v>
      </c>
      <c r="D68" s="147">
        <f t="shared" si="3"/>
        <v>0</v>
      </c>
      <c r="E68" s="148">
        <f>'4.1'!N61</f>
        <v>0</v>
      </c>
      <c r="F68" s="148">
        <f>'4.2'!L58</f>
        <v>0</v>
      </c>
      <c r="G68" s="148">
        <f>'4.3'!L47</f>
        <v>0</v>
      </c>
      <c r="H68" s="148">
        <f>'4.4'!F56</f>
        <v>0</v>
      </c>
      <c r="I68" s="148">
        <f>'4.5'!O57</f>
        <v>0</v>
      </c>
    </row>
    <row r="69" spans="1:9" ht="15" customHeight="1">
      <c r="A69" s="145" t="s">
        <v>37</v>
      </c>
      <c r="B69" s="146" t="str">
        <f t="shared" si="2"/>
        <v>52-85</v>
      </c>
      <c r="C69" s="153">
        <f t="shared" si="4"/>
        <v>0</v>
      </c>
      <c r="D69" s="147">
        <f aca="true" t="shared" si="5" ref="D69:D90">SUM(E69:I69)</f>
        <v>0</v>
      </c>
      <c r="E69" s="148">
        <f>'4.1'!N62</f>
        <v>0</v>
      </c>
      <c r="F69" s="148">
        <f>'4.2'!L59</f>
        <v>0</v>
      </c>
      <c r="G69" s="148">
        <f>'4.3'!L48</f>
        <v>0</v>
      </c>
      <c r="H69" s="148">
        <f>'4.4'!F57</f>
        <v>0</v>
      </c>
      <c r="I69" s="148">
        <f>'4.5'!O58</f>
        <v>0</v>
      </c>
    </row>
    <row r="70" spans="1:9" ht="15" customHeight="1">
      <c r="A70" s="145" t="s">
        <v>994</v>
      </c>
      <c r="B70" s="146" t="str">
        <f t="shared" si="2"/>
        <v>52-85</v>
      </c>
      <c r="C70" s="153">
        <f aca="true" t="shared" si="6" ref="C70:C90">D70/$D$5*100</f>
        <v>0</v>
      </c>
      <c r="D70" s="147">
        <f t="shared" si="5"/>
        <v>0</v>
      </c>
      <c r="E70" s="148">
        <f>'4.1'!N63</f>
        <v>0</v>
      </c>
      <c r="F70" s="148">
        <f>'4.2'!L60</f>
        <v>0</v>
      </c>
      <c r="G70" s="148">
        <f>'4.3'!L49</f>
        <v>0</v>
      </c>
      <c r="H70" s="148">
        <f>'4.4'!F58</f>
        <v>0</v>
      </c>
      <c r="I70" s="148">
        <f>'4.5'!O59</f>
        <v>0</v>
      </c>
    </row>
    <row r="71" spans="1:9" ht="15" customHeight="1">
      <c r="A71" s="145" t="s">
        <v>39</v>
      </c>
      <c r="B71" s="146" t="str">
        <f aca="true" t="shared" si="7" ref="B71:B90">RANK(C71,$C$6:$C$90)&amp;IF(COUNTIF($C$6:$C$90,C71)&gt;1,"-"&amp;RANK(C71,$C$6:$C$90)+COUNTIF($C$6:$C$90,C71)-1,"")</f>
        <v>52-85</v>
      </c>
      <c r="C71" s="153">
        <f t="shared" si="6"/>
        <v>0</v>
      </c>
      <c r="D71" s="147">
        <f t="shared" si="5"/>
        <v>0</v>
      </c>
      <c r="E71" s="148">
        <f>'4.1'!N65</f>
        <v>0</v>
      </c>
      <c r="F71" s="148">
        <f>'4.2'!L62</f>
        <v>0</v>
      </c>
      <c r="G71" s="148">
        <f>'4.3'!L51</f>
        <v>0</v>
      </c>
      <c r="H71" s="148">
        <f>'4.4'!F60</f>
        <v>0</v>
      </c>
      <c r="I71" s="148">
        <f>'4.5'!O61</f>
        <v>0</v>
      </c>
    </row>
    <row r="72" spans="1:9" ht="15" customHeight="1">
      <c r="A72" s="145" t="s">
        <v>42</v>
      </c>
      <c r="B72" s="146" t="str">
        <f t="shared" si="7"/>
        <v>52-85</v>
      </c>
      <c r="C72" s="153">
        <f t="shared" si="6"/>
        <v>0</v>
      </c>
      <c r="D72" s="147">
        <f t="shared" si="5"/>
        <v>0</v>
      </c>
      <c r="E72" s="148">
        <f>'4.1'!N68</f>
        <v>0</v>
      </c>
      <c r="F72" s="148">
        <f>'4.2'!L65</f>
        <v>0</v>
      </c>
      <c r="G72" s="148">
        <f>'4.3'!L54</f>
        <v>0</v>
      </c>
      <c r="H72" s="148">
        <f>'4.4'!F63</f>
        <v>0</v>
      </c>
      <c r="I72" s="148">
        <f>'4.5'!O64</f>
        <v>0</v>
      </c>
    </row>
    <row r="73" spans="1:9" ht="15" customHeight="1">
      <c r="A73" s="145" t="s">
        <v>90</v>
      </c>
      <c r="B73" s="146" t="str">
        <f t="shared" si="7"/>
        <v>52-85</v>
      </c>
      <c r="C73" s="153">
        <f t="shared" si="6"/>
        <v>0</v>
      </c>
      <c r="D73" s="147">
        <f t="shared" si="5"/>
        <v>0</v>
      </c>
      <c r="E73" s="148">
        <f>'4.1'!N69</f>
        <v>0</v>
      </c>
      <c r="F73" s="148">
        <f>'4.2'!L66</f>
        <v>0</v>
      </c>
      <c r="G73" s="148">
        <f>'4.3'!L55</f>
        <v>0</v>
      </c>
      <c r="H73" s="148">
        <f>'4.4'!F64</f>
        <v>0</v>
      </c>
      <c r="I73" s="148">
        <f>'4.5'!O65</f>
        <v>0</v>
      </c>
    </row>
    <row r="74" spans="1:9" ht="15" customHeight="1">
      <c r="A74" s="145" t="s">
        <v>47</v>
      </c>
      <c r="B74" s="146" t="str">
        <f t="shared" si="7"/>
        <v>52-85</v>
      </c>
      <c r="C74" s="153">
        <f t="shared" si="6"/>
        <v>0</v>
      </c>
      <c r="D74" s="147">
        <f t="shared" si="5"/>
        <v>0</v>
      </c>
      <c r="E74" s="148">
        <f>'4.1'!N74</f>
        <v>0</v>
      </c>
      <c r="F74" s="148">
        <f>'4.2'!L71</f>
        <v>0</v>
      </c>
      <c r="G74" s="148">
        <f>'4.3'!L60</f>
        <v>0</v>
      </c>
      <c r="H74" s="148">
        <f>'4.4'!F69</f>
        <v>0</v>
      </c>
      <c r="I74" s="148">
        <f>'4.5'!O70</f>
        <v>0</v>
      </c>
    </row>
    <row r="75" spans="1:9" ht="15" customHeight="1">
      <c r="A75" s="145" t="s">
        <v>54</v>
      </c>
      <c r="B75" s="146" t="str">
        <f t="shared" si="7"/>
        <v>52-85</v>
      </c>
      <c r="C75" s="153">
        <f t="shared" si="6"/>
        <v>0</v>
      </c>
      <c r="D75" s="147">
        <f t="shared" si="5"/>
        <v>0</v>
      </c>
      <c r="E75" s="148">
        <f>'4.1'!N81</f>
        <v>0</v>
      </c>
      <c r="F75" s="148">
        <f>'4.2'!L78</f>
        <v>0</v>
      </c>
      <c r="G75" s="148">
        <f>'4.3'!L67</f>
        <v>0</v>
      </c>
      <c r="H75" s="148">
        <f>'4.4'!F76</f>
        <v>0</v>
      </c>
      <c r="I75" s="148">
        <f>'4.5'!O77</f>
        <v>0</v>
      </c>
    </row>
    <row r="76" spans="1:9" ht="15" customHeight="1">
      <c r="A76" s="145" t="s">
        <v>57</v>
      </c>
      <c r="B76" s="146" t="str">
        <f t="shared" si="7"/>
        <v>52-85</v>
      </c>
      <c r="C76" s="153">
        <f t="shared" si="6"/>
        <v>0</v>
      </c>
      <c r="D76" s="147">
        <f t="shared" si="5"/>
        <v>0</v>
      </c>
      <c r="E76" s="148">
        <f>'4.1'!N84</f>
        <v>0</v>
      </c>
      <c r="F76" s="148">
        <f>'4.2'!L81</f>
        <v>0</v>
      </c>
      <c r="G76" s="148">
        <f>'4.3'!L70</f>
        <v>0</v>
      </c>
      <c r="H76" s="148">
        <f>'4.4'!F79</f>
        <v>0</v>
      </c>
      <c r="I76" s="148">
        <f>'4.5'!O80</f>
        <v>0</v>
      </c>
    </row>
    <row r="77" spans="1:9" ht="15" customHeight="1">
      <c r="A77" s="145" t="s">
        <v>61</v>
      </c>
      <c r="B77" s="146" t="str">
        <f t="shared" si="7"/>
        <v>52-85</v>
      </c>
      <c r="C77" s="153">
        <f t="shared" si="6"/>
        <v>0</v>
      </c>
      <c r="D77" s="147">
        <f t="shared" si="5"/>
        <v>0</v>
      </c>
      <c r="E77" s="148">
        <f>'4.1'!N88</f>
        <v>0</v>
      </c>
      <c r="F77" s="148">
        <f>'4.2'!L85</f>
        <v>0</v>
      </c>
      <c r="G77" s="148">
        <f>'4.3'!L74</f>
        <v>0</v>
      </c>
      <c r="H77" s="148">
        <f>'4.4'!F83</f>
        <v>0</v>
      </c>
      <c r="I77" s="148">
        <f>'4.5'!O84</f>
        <v>0</v>
      </c>
    </row>
    <row r="78" spans="1:9" ht="15" customHeight="1">
      <c r="A78" s="145" t="s">
        <v>63</v>
      </c>
      <c r="B78" s="146" t="str">
        <f t="shared" si="7"/>
        <v>52-85</v>
      </c>
      <c r="C78" s="153">
        <f t="shared" si="6"/>
        <v>0</v>
      </c>
      <c r="D78" s="147">
        <f t="shared" si="5"/>
        <v>0</v>
      </c>
      <c r="E78" s="148">
        <f>'4.1'!N90</f>
        <v>0</v>
      </c>
      <c r="F78" s="148">
        <f>'4.2'!L87</f>
        <v>0</v>
      </c>
      <c r="G78" s="148">
        <f>'4.3'!L76</f>
        <v>0</v>
      </c>
      <c r="H78" s="148">
        <f>'4.4'!F85</f>
        <v>0</v>
      </c>
      <c r="I78" s="148">
        <f>'4.5'!O86</f>
        <v>0</v>
      </c>
    </row>
    <row r="79" spans="1:9" ht="15" customHeight="1">
      <c r="A79" s="145" t="s">
        <v>64</v>
      </c>
      <c r="B79" s="146" t="str">
        <f t="shared" si="7"/>
        <v>52-85</v>
      </c>
      <c r="C79" s="153">
        <f t="shared" si="6"/>
        <v>0</v>
      </c>
      <c r="D79" s="147">
        <f t="shared" si="5"/>
        <v>0</v>
      </c>
      <c r="E79" s="148">
        <f>'4.1'!N91</f>
        <v>0</v>
      </c>
      <c r="F79" s="148">
        <f>'4.2'!L88</f>
        <v>0</v>
      </c>
      <c r="G79" s="148">
        <f>'4.3'!L77</f>
        <v>0</v>
      </c>
      <c r="H79" s="148">
        <f>'4.4'!F86</f>
        <v>0</v>
      </c>
      <c r="I79" s="148">
        <f>'4.5'!O87</f>
        <v>0</v>
      </c>
    </row>
    <row r="80" spans="1:9" ht="15" customHeight="1">
      <c r="A80" s="145" t="s">
        <v>65</v>
      </c>
      <c r="B80" s="146" t="str">
        <f t="shared" si="7"/>
        <v>52-85</v>
      </c>
      <c r="C80" s="153">
        <f t="shared" si="6"/>
        <v>0</v>
      </c>
      <c r="D80" s="147">
        <f t="shared" si="5"/>
        <v>0</v>
      </c>
      <c r="E80" s="148">
        <f>'4.1'!N92</f>
        <v>0</v>
      </c>
      <c r="F80" s="148">
        <f>'4.2'!L89</f>
        <v>0</v>
      </c>
      <c r="G80" s="148">
        <f>'4.3'!L78</f>
        <v>0</v>
      </c>
      <c r="H80" s="148">
        <f>'4.4'!F87</f>
        <v>0</v>
      </c>
      <c r="I80" s="148">
        <f>'4.5'!O88</f>
        <v>0</v>
      </c>
    </row>
    <row r="81" spans="1:9" ht="15" customHeight="1">
      <c r="A81" s="145" t="s">
        <v>70</v>
      </c>
      <c r="B81" s="146" t="str">
        <f t="shared" si="7"/>
        <v>52-85</v>
      </c>
      <c r="C81" s="153">
        <f t="shared" si="6"/>
        <v>0</v>
      </c>
      <c r="D81" s="147">
        <f t="shared" si="5"/>
        <v>0</v>
      </c>
      <c r="E81" s="148">
        <f>'4.1'!N97</f>
        <v>0</v>
      </c>
      <c r="F81" s="148">
        <f>'4.2'!L94</f>
        <v>0</v>
      </c>
      <c r="G81" s="148">
        <f>'4.3'!L83</f>
        <v>0</v>
      </c>
      <c r="H81" s="148">
        <f>'4.4'!F92</f>
        <v>0</v>
      </c>
      <c r="I81" s="148">
        <f>'4.5'!O93</f>
        <v>0</v>
      </c>
    </row>
    <row r="82" spans="1:9" ht="15" customHeight="1">
      <c r="A82" s="145" t="s">
        <v>71</v>
      </c>
      <c r="B82" s="146" t="str">
        <f t="shared" si="7"/>
        <v>52-85</v>
      </c>
      <c r="C82" s="153">
        <f t="shared" si="6"/>
        <v>0</v>
      </c>
      <c r="D82" s="147">
        <f t="shared" si="5"/>
        <v>0</v>
      </c>
      <c r="E82" s="148">
        <f>'4.1'!N98</f>
        <v>0</v>
      </c>
      <c r="F82" s="148">
        <f>'4.2'!L95</f>
        <v>0</v>
      </c>
      <c r="G82" s="148">
        <f>'4.3'!L84</f>
        <v>0</v>
      </c>
      <c r="H82" s="148">
        <f>'4.4'!F93</f>
        <v>0</v>
      </c>
      <c r="I82" s="148">
        <f>'4.5'!O94</f>
        <v>0</v>
      </c>
    </row>
    <row r="83" spans="1:9" ht="15" customHeight="1">
      <c r="A83" s="145" t="s">
        <v>73</v>
      </c>
      <c r="B83" s="146" t="str">
        <f t="shared" si="7"/>
        <v>52-85</v>
      </c>
      <c r="C83" s="153">
        <f t="shared" si="6"/>
        <v>0</v>
      </c>
      <c r="D83" s="147">
        <f t="shared" si="5"/>
        <v>0</v>
      </c>
      <c r="E83" s="148">
        <f>'4.1'!N100</f>
        <v>0</v>
      </c>
      <c r="F83" s="148">
        <f>'4.2'!L97</f>
        <v>0</v>
      </c>
      <c r="G83" s="148">
        <f>'4.3'!L86</f>
        <v>0</v>
      </c>
      <c r="H83" s="148">
        <f>'4.4'!F95</f>
        <v>0</v>
      </c>
      <c r="I83" s="148">
        <f>'4.5'!O96</f>
        <v>0</v>
      </c>
    </row>
    <row r="84" spans="1:9" ht="15" customHeight="1">
      <c r="A84" s="145" t="s">
        <v>76</v>
      </c>
      <c r="B84" s="146" t="str">
        <f t="shared" si="7"/>
        <v>52-85</v>
      </c>
      <c r="C84" s="153">
        <f t="shared" si="6"/>
        <v>0</v>
      </c>
      <c r="D84" s="147">
        <f t="shared" si="5"/>
        <v>0</v>
      </c>
      <c r="E84" s="148">
        <f>'4.1'!N103</f>
        <v>0</v>
      </c>
      <c r="F84" s="148">
        <f>'4.2'!L100</f>
        <v>0</v>
      </c>
      <c r="G84" s="148">
        <f>'4.3'!L89</f>
        <v>0</v>
      </c>
      <c r="H84" s="148">
        <f>'4.4'!F98</f>
        <v>0</v>
      </c>
      <c r="I84" s="148">
        <f>'4.5'!O99</f>
        <v>0</v>
      </c>
    </row>
    <row r="85" spans="1:9" ht="15" customHeight="1">
      <c r="A85" s="145" t="s">
        <v>77</v>
      </c>
      <c r="B85" s="146" t="str">
        <f t="shared" si="7"/>
        <v>52-85</v>
      </c>
      <c r="C85" s="153">
        <f t="shared" si="6"/>
        <v>0</v>
      </c>
      <c r="D85" s="147">
        <f t="shared" si="5"/>
        <v>0</v>
      </c>
      <c r="E85" s="148">
        <f>'4.1'!N104</f>
        <v>0</v>
      </c>
      <c r="F85" s="148">
        <f>'4.2'!L101</f>
        <v>0</v>
      </c>
      <c r="G85" s="148">
        <f>'4.3'!L90</f>
        <v>0</v>
      </c>
      <c r="H85" s="148">
        <f>'4.4'!F99</f>
        <v>0</v>
      </c>
      <c r="I85" s="148">
        <f>'4.5'!O100</f>
        <v>0</v>
      </c>
    </row>
    <row r="86" spans="1:9" ht="15" customHeight="1">
      <c r="A86" s="145" t="s">
        <v>82</v>
      </c>
      <c r="B86" s="146" t="str">
        <f t="shared" si="7"/>
        <v>52-85</v>
      </c>
      <c r="C86" s="153">
        <f t="shared" si="6"/>
        <v>0</v>
      </c>
      <c r="D86" s="147">
        <f t="shared" si="5"/>
        <v>0</v>
      </c>
      <c r="E86" s="148">
        <f>'4.1'!N109</f>
        <v>0</v>
      </c>
      <c r="F86" s="148">
        <f>'4.2'!L106</f>
        <v>0</v>
      </c>
      <c r="G86" s="148">
        <f>'4.3'!L95</f>
        <v>0</v>
      </c>
      <c r="H86" s="148">
        <f>'4.4'!F104</f>
        <v>0</v>
      </c>
      <c r="I86" s="148">
        <f>'4.5'!O105</f>
        <v>0</v>
      </c>
    </row>
    <row r="87" spans="1:9" ht="15" customHeight="1">
      <c r="A87" s="145" t="s">
        <v>83</v>
      </c>
      <c r="B87" s="146" t="str">
        <f t="shared" si="7"/>
        <v>52-85</v>
      </c>
      <c r="C87" s="153">
        <f t="shared" si="6"/>
        <v>0</v>
      </c>
      <c r="D87" s="147">
        <f t="shared" si="5"/>
        <v>0</v>
      </c>
      <c r="E87" s="148">
        <f>'4.1'!N110</f>
        <v>0</v>
      </c>
      <c r="F87" s="148">
        <f>'4.2'!L107</f>
        <v>0</v>
      </c>
      <c r="G87" s="148">
        <f>'4.3'!L96</f>
        <v>0</v>
      </c>
      <c r="H87" s="148">
        <f>'4.4'!F105</f>
        <v>0</v>
      </c>
      <c r="I87" s="148">
        <f>'4.5'!O106</f>
        <v>0</v>
      </c>
    </row>
    <row r="88" spans="1:9" ht="15" customHeight="1">
      <c r="A88" s="145" t="s">
        <v>84</v>
      </c>
      <c r="B88" s="146" t="str">
        <f t="shared" si="7"/>
        <v>52-85</v>
      </c>
      <c r="C88" s="153">
        <f t="shared" si="6"/>
        <v>0</v>
      </c>
      <c r="D88" s="147">
        <f t="shared" si="5"/>
        <v>0</v>
      </c>
      <c r="E88" s="148">
        <f>'4.1'!N111</f>
        <v>0</v>
      </c>
      <c r="F88" s="148">
        <f>'4.2'!L108</f>
        <v>0</v>
      </c>
      <c r="G88" s="148">
        <f>'4.3'!L97</f>
        <v>0</v>
      </c>
      <c r="H88" s="148">
        <f>'4.4'!F106</f>
        <v>0</v>
      </c>
      <c r="I88" s="148">
        <f>'4.5'!O107</f>
        <v>0</v>
      </c>
    </row>
    <row r="89" spans="1:9" ht="15" customHeight="1">
      <c r="A89" s="145" t="s">
        <v>88</v>
      </c>
      <c r="B89" s="146" t="str">
        <f t="shared" si="7"/>
        <v>52-85</v>
      </c>
      <c r="C89" s="153">
        <f t="shared" si="6"/>
        <v>0</v>
      </c>
      <c r="D89" s="147">
        <f t="shared" si="5"/>
        <v>0</v>
      </c>
      <c r="E89" s="148">
        <f>'4.1'!N115</f>
        <v>0</v>
      </c>
      <c r="F89" s="148">
        <f>'4.2'!L112</f>
        <v>0</v>
      </c>
      <c r="G89" s="148">
        <f>'4.3'!L101</f>
        <v>0</v>
      </c>
      <c r="H89" s="148">
        <f>'4.4'!F110</f>
        <v>0</v>
      </c>
      <c r="I89" s="148">
        <f>'4.5'!O111</f>
        <v>0</v>
      </c>
    </row>
    <row r="90" spans="1:9" ht="15" customHeight="1">
      <c r="A90" s="145" t="s">
        <v>89</v>
      </c>
      <c r="B90" s="146" t="str">
        <f t="shared" si="7"/>
        <v>52-85</v>
      </c>
      <c r="C90" s="153">
        <f t="shared" si="6"/>
        <v>0</v>
      </c>
      <c r="D90" s="147">
        <f t="shared" si="5"/>
        <v>0</v>
      </c>
      <c r="E90" s="148">
        <f>'4.1'!N116</f>
        <v>0</v>
      </c>
      <c r="F90" s="148">
        <f>'4.2'!L113</f>
        <v>0</v>
      </c>
      <c r="G90" s="148">
        <f>'4.3'!L102</f>
        <v>0</v>
      </c>
      <c r="H90" s="148">
        <f>'4.4'!F111</f>
        <v>0</v>
      </c>
      <c r="I90" s="148">
        <f>'4.5'!O112</f>
        <v>0</v>
      </c>
    </row>
  </sheetData>
  <sheetProtection/>
  <mergeCells count="1">
    <mergeCell ref="A1:I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70" r:id="rId1"/>
  <headerFooter>
    <oddFooter>&amp;C&amp;A&amp;R&amp;N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98"/>
  <sheetViews>
    <sheetView zoomScalePageLayoutView="0" workbookViewId="0" topLeftCell="A1">
      <selection activeCell="E5" sqref="E5:E98"/>
    </sheetView>
  </sheetViews>
  <sheetFormatPr defaultColWidth="9.140625" defaultRowHeight="15"/>
  <cols>
    <col min="1" max="1" width="38.8515625" style="132" customWidth="1"/>
    <col min="2" max="2" width="12.7109375" style="132" customWidth="1"/>
    <col min="3" max="3" width="12.7109375" style="136" customWidth="1"/>
    <col min="4" max="4" width="13.00390625" style="136" customWidth="1"/>
    <col min="5" max="5" width="12.7109375" style="132" customWidth="1"/>
    <col min="6" max="8" width="16.7109375" style="132" customWidth="1"/>
    <col min="9" max="9" width="18.7109375" style="132" customWidth="1"/>
    <col min="10" max="10" width="22.7109375" style="132" customWidth="1"/>
    <col min="11" max="16384" width="9.140625" style="132" customWidth="1"/>
  </cols>
  <sheetData>
    <row r="1" spans="1:10" ht="20.25" customHeight="1">
      <c r="A1" s="178" t="s">
        <v>1020</v>
      </c>
      <c r="B1" s="178"/>
      <c r="C1" s="178"/>
      <c r="D1" s="178"/>
      <c r="E1" s="178"/>
      <c r="F1" s="179"/>
      <c r="G1" s="179"/>
      <c r="H1" s="179"/>
      <c r="I1" s="179"/>
      <c r="J1" s="179"/>
    </row>
    <row r="2" spans="1:10" ht="18.75" customHeight="1">
      <c r="A2" s="133" t="s">
        <v>987</v>
      </c>
      <c r="B2" s="138" t="s">
        <v>995</v>
      </c>
      <c r="C2" s="138"/>
      <c r="D2" s="139"/>
      <c r="E2" s="134"/>
      <c r="F2" s="134"/>
      <c r="G2" s="134"/>
      <c r="H2" s="134"/>
      <c r="I2" s="134"/>
      <c r="J2" s="134"/>
    </row>
    <row r="3" spans="1:10" ht="159" customHeight="1">
      <c r="A3" s="137" t="s">
        <v>988</v>
      </c>
      <c r="B3" s="135" t="s">
        <v>989</v>
      </c>
      <c r="C3" s="135" t="s">
        <v>990</v>
      </c>
      <c r="D3" s="135" t="s">
        <v>999</v>
      </c>
      <c r="E3" s="135" t="s">
        <v>997</v>
      </c>
      <c r="F3" s="137" t="s">
        <v>1009</v>
      </c>
      <c r="G3" s="137" t="s">
        <v>1010</v>
      </c>
      <c r="H3" s="137" t="s">
        <v>1011</v>
      </c>
      <c r="I3" s="137" t="s">
        <v>1017</v>
      </c>
      <c r="J3" s="137" t="s">
        <v>1014</v>
      </c>
    </row>
    <row r="4" spans="1:10" ht="17.25" customHeight="1">
      <c r="A4" s="140" t="s">
        <v>991</v>
      </c>
      <c r="B4" s="141" t="s">
        <v>992</v>
      </c>
      <c r="C4" s="141" t="s">
        <v>992</v>
      </c>
      <c r="D4" s="141" t="s">
        <v>998</v>
      </c>
      <c r="E4" s="141" t="s">
        <v>993</v>
      </c>
      <c r="F4" s="142" t="s">
        <v>993</v>
      </c>
      <c r="G4" s="142" t="s">
        <v>993</v>
      </c>
      <c r="H4" s="142" t="s">
        <v>993</v>
      </c>
      <c r="I4" s="142" t="s">
        <v>993</v>
      </c>
      <c r="J4" s="142" t="s">
        <v>993</v>
      </c>
    </row>
    <row r="5" spans="1:10" ht="15" customHeight="1">
      <c r="A5" s="140" t="s">
        <v>996</v>
      </c>
      <c r="B5" s="141"/>
      <c r="C5" s="141"/>
      <c r="D5" s="141"/>
      <c r="E5" s="175">
        <f>SUM(F5:J5)</f>
        <v>10</v>
      </c>
      <c r="F5" s="176">
        <v>2</v>
      </c>
      <c r="G5" s="176">
        <v>2</v>
      </c>
      <c r="H5" s="176">
        <v>2</v>
      </c>
      <c r="I5" s="176">
        <v>2</v>
      </c>
      <c r="J5" s="176">
        <v>2</v>
      </c>
    </row>
    <row r="6" spans="1:10" ht="15" customHeight="1">
      <c r="A6" s="143" t="s">
        <v>0</v>
      </c>
      <c r="B6" s="143"/>
      <c r="C6" s="143"/>
      <c r="D6" s="143"/>
      <c r="E6" s="143"/>
      <c r="F6" s="144"/>
      <c r="G6" s="144"/>
      <c r="H6" s="144"/>
      <c r="I6" s="144"/>
      <c r="J6" s="144"/>
    </row>
    <row r="7" spans="1:10" ht="15" customHeight="1">
      <c r="A7" s="145" t="s">
        <v>1</v>
      </c>
      <c r="B7" s="146" t="str">
        <f>VLOOKUP(A7,'Рейтинг (Раздел 4)'!$A$6:$B$90,2,FALSE)</f>
        <v>18-23</v>
      </c>
      <c r="C7" s="135" t="str">
        <f>RANK(D7,$D$7:$D$24)&amp;IF(COUNTIF($D$7:$D$24,D7)&gt;1,"-"&amp;RANK(D7,$D$7:$D$24)+COUNTIF($D$7:$D$24,D7)-1,"")</f>
        <v>4-5</v>
      </c>
      <c r="D7" s="153">
        <f>E7/$E$5*100</f>
        <v>40</v>
      </c>
      <c r="E7" s="147">
        <f>SUM(F7:J7)</f>
        <v>4</v>
      </c>
      <c r="F7" s="148">
        <f>'4.1'!N25</f>
        <v>0</v>
      </c>
      <c r="G7" s="148">
        <f>'4.2'!L22</f>
        <v>0</v>
      </c>
      <c r="H7" s="148">
        <f>'4.3'!L11</f>
        <v>2</v>
      </c>
      <c r="I7" s="148">
        <f>'4.4'!F20</f>
        <v>2</v>
      </c>
      <c r="J7" s="148">
        <f>'4.5'!O21</f>
        <v>0</v>
      </c>
    </row>
    <row r="8" spans="1:10" ht="15" customHeight="1">
      <c r="A8" s="145" t="s">
        <v>2</v>
      </c>
      <c r="B8" s="146" t="str">
        <f>VLOOKUP(A8,'Рейтинг (Раздел 4)'!$A$6:$B$90,2,FALSE)</f>
        <v>52-85</v>
      </c>
      <c r="C8" s="135" t="str">
        <f aca="true" t="shared" si="0" ref="C8:C24">RANK(D8,$D$7:$D$24)&amp;IF(COUNTIF($D$7:$D$24,D8)&gt;1,"-"&amp;RANK(D8,$D$7:$D$24)+COUNTIF($D$7:$D$24,D8)-1,"")</f>
        <v>13-18</v>
      </c>
      <c r="D8" s="153">
        <f aca="true" t="shared" si="1" ref="D8:D73">E8/$E$5*100</f>
        <v>0</v>
      </c>
      <c r="E8" s="147">
        <f aca="true" t="shared" si="2" ref="E8:E73">SUM(F8:J8)</f>
        <v>0</v>
      </c>
      <c r="F8" s="148">
        <f>'4.1'!N26</f>
        <v>0</v>
      </c>
      <c r="G8" s="148">
        <f>'4.2'!L23</f>
        <v>0</v>
      </c>
      <c r="H8" s="148">
        <f>'4.3'!L12</f>
        <v>0</v>
      </c>
      <c r="I8" s="148">
        <f>'4.4'!F21</f>
        <v>0</v>
      </c>
      <c r="J8" s="148">
        <f>'4.5'!O22</f>
        <v>0</v>
      </c>
    </row>
    <row r="9" spans="1:10" ht="15" customHeight="1">
      <c r="A9" s="145" t="s">
        <v>3</v>
      </c>
      <c r="B9" s="146" t="str">
        <f>VLOOKUP(A9,'Рейтинг (Раздел 4)'!$A$6:$B$90,2,FALSE)</f>
        <v>52-85</v>
      </c>
      <c r="C9" s="135" t="str">
        <f t="shared" si="0"/>
        <v>13-18</v>
      </c>
      <c r="D9" s="153">
        <f t="shared" si="1"/>
        <v>0</v>
      </c>
      <c r="E9" s="147">
        <f t="shared" si="2"/>
        <v>0</v>
      </c>
      <c r="F9" s="148">
        <f>'4.1'!N27</f>
        <v>0</v>
      </c>
      <c r="G9" s="148">
        <f>'4.2'!L24</f>
        <v>0</v>
      </c>
      <c r="H9" s="148">
        <f>'4.3'!L13</f>
        <v>0</v>
      </c>
      <c r="I9" s="148">
        <f>'4.4'!F22</f>
        <v>0</v>
      </c>
      <c r="J9" s="148">
        <f>'4.5'!O23</f>
        <v>0</v>
      </c>
    </row>
    <row r="10" spans="1:10" ht="15" customHeight="1">
      <c r="A10" s="145" t="s">
        <v>4</v>
      </c>
      <c r="B10" s="146" t="str">
        <f>VLOOKUP(A10,'Рейтинг (Раздел 4)'!$A$6:$B$90,2,FALSE)</f>
        <v>26-47</v>
      </c>
      <c r="C10" s="135" t="str">
        <f t="shared" si="0"/>
        <v>6-11</v>
      </c>
      <c r="D10" s="153">
        <f t="shared" si="1"/>
        <v>20</v>
      </c>
      <c r="E10" s="147">
        <f t="shared" si="2"/>
        <v>2</v>
      </c>
      <c r="F10" s="148">
        <f>'4.1'!N28</f>
        <v>0</v>
      </c>
      <c r="G10" s="148">
        <f>'4.2'!L25</f>
        <v>0</v>
      </c>
      <c r="H10" s="148">
        <f>'4.3'!L14</f>
        <v>0</v>
      </c>
      <c r="I10" s="148">
        <f>'4.4'!F23</f>
        <v>2</v>
      </c>
      <c r="J10" s="148">
        <f>'4.5'!O24</f>
        <v>0</v>
      </c>
    </row>
    <row r="11" spans="1:10" ht="15" customHeight="1">
      <c r="A11" s="145" t="s">
        <v>5</v>
      </c>
      <c r="B11" s="146" t="str">
        <f>VLOOKUP(A11,'Рейтинг (Раздел 4)'!$A$6:$B$90,2,FALSE)</f>
        <v>26-47</v>
      </c>
      <c r="C11" s="135" t="str">
        <f t="shared" si="0"/>
        <v>6-11</v>
      </c>
      <c r="D11" s="153">
        <f t="shared" si="1"/>
        <v>20</v>
      </c>
      <c r="E11" s="147">
        <f t="shared" si="2"/>
        <v>2</v>
      </c>
      <c r="F11" s="148">
        <f>'4.1'!N29</f>
        <v>0</v>
      </c>
      <c r="G11" s="148">
        <f>'4.2'!L26</f>
        <v>0</v>
      </c>
      <c r="H11" s="148">
        <f>'4.3'!L15</f>
        <v>0</v>
      </c>
      <c r="I11" s="148">
        <f>'4.4'!F24</f>
        <v>2</v>
      </c>
      <c r="J11" s="148">
        <f>'4.5'!O25</f>
        <v>0</v>
      </c>
    </row>
    <row r="12" spans="1:10" ht="15" customHeight="1">
      <c r="A12" s="145" t="s">
        <v>6</v>
      </c>
      <c r="B12" s="146" t="str">
        <f>VLOOKUP(A12,'Рейтинг (Раздел 4)'!$A$6:$B$90,2,FALSE)</f>
        <v>52-85</v>
      </c>
      <c r="C12" s="135" t="str">
        <f t="shared" si="0"/>
        <v>13-18</v>
      </c>
      <c r="D12" s="153">
        <f t="shared" si="1"/>
        <v>0</v>
      </c>
      <c r="E12" s="147">
        <f t="shared" si="2"/>
        <v>0</v>
      </c>
      <c r="F12" s="148">
        <f>'4.1'!N30</f>
        <v>0</v>
      </c>
      <c r="G12" s="148">
        <f>'4.2'!L27</f>
        <v>0</v>
      </c>
      <c r="H12" s="148">
        <f>'4.3'!L16</f>
        <v>0</v>
      </c>
      <c r="I12" s="148">
        <f>'4.4'!F25</f>
        <v>0</v>
      </c>
      <c r="J12" s="148">
        <f>'4.5'!O26</f>
        <v>0</v>
      </c>
    </row>
    <row r="13" spans="1:10" ht="15" customHeight="1">
      <c r="A13" s="145" t="s">
        <v>7</v>
      </c>
      <c r="B13" s="146" t="str">
        <f>VLOOKUP(A13,'Рейтинг (Раздел 4)'!$A$6:$B$90,2,FALSE)</f>
        <v>52-85</v>
      </c>
      <c r="C13" s="135" t="str">
        <f t="shared" si="0"/>
        <v>13-18</v>
      </c>
      <c r="D13" s="153">
        <f t="shared" si="1"/>
        <v>0</v>
      </c>
      <c r="E13" s="147">
        <f t="shared" si="2"/>
        <v>0</v>
      </c>
      <c r="F13" s="148">
        <f>'4.1'!N31</f>
        <v>0</v>
      </c>
      <c r="G13" s="148">
        <f>'4.2'!L28</f>
        <v>0</v>
      </c>
      <c r="H13" s="148">
        <f>'4.3'!L17</f>
        <v>0</v>
      </c>
      <c r="I13" s="148">
        <f>'4.4'!F26</f>
        <v>0</v>
      </c>
      <c r="J13" s="148">
        <f>'4.5'!O27</f>
        <v>0</v>
      </c>
    </row>
    <row r="14" spans="1:10" ht="15" customHeight="1">
      <c r="A14" s="145" t="s">
        <v>8</v>
      </c>
      <c r="B14" s="146" t="str">
        <f>VLOOKUP(A14,'Рейтинг (Раздел 4)'!$A$6:$B$90,2,FALSE)</f>
        <v>18-23</v>
      </c>
      <c r="C14" s="135" t="str">
        <f t="shared" si="0"/>
        <v>4-5</v>
      </c>
      <c r="D14" s="153">
        <f t="shared" si="1"/>
        <v>40</v>
      </c>
      <c r="E14" s="147">
        <f t="shared" si="2"/>
        <v>4</v>
      </c>
      <c r="F14" s="148">
        <f>'4.1'!N32</f>
        <v>2</v>
      </c>
      <c r="G14" s="148">
        <f>'4.2'!L29</f>
        <v>0</v>
      </c>
      <c r="H14" s="148">
        <f>'4.3'!L18</f>
        <v>0</v>
      </c>
      <c r="I14" s="148">
        <f>'4.4'!F27</f>
        <v>2</v>
      </c>
      <c r="J14" s="148">
        <f>'4.5'!O28</f>
        <v>0</v>
      </c>
    </row>
    <row r="15" spans="1:10" ht="15" customHeight="1">
      <c r="A15" s="145" t="s">
        <v>9</v>
      </c>
      <c r="B15" s="146" t="str">
        <f>VLOOKUP(A15,'Рейтинг (Раздел 4)'!$A$6:$B$90,2,FALSE)</f>
        <v>52-85</v>
      </c>
      <c r="C15" s="135" t="str">
        <f t="shared" si="0"/>
        <v>13-18</v>
      </c>
      <c r="D15" s="153">
        <f t="shared" si="1"/>
        <v>0</v>
      </c>
      <c r="E15" s="147">
        <f t="shared" si="2"/>
        <v>0</v>
      </c>
      <c r="F15" s="148">
        <f>'4.1'!N33</f>
        <v>0</v>
      </c>
      <c r="G15" s="148">
        <f>'4.2'!L30</f>
        <v>0</v>
      </c>
      <c r="H15" s="148">
        <f>'4.3'!L19</f>
        <v>0</v>
      </c>
      <c r="I15" s="148">
        <f>'4.4'!F28</f>
        <v>0</v>
      </c>
      <c r="J15" s="148">
        <f>'4.5'!O29</f>
        <v>0</v>
      </c>
    </row>
    <row r="16" spans="1:10" ht="15" customHeight="1">
      <c r="A16" s="145" t="s">
        <v>10</v>
      </c>
      <c r="B16" s="146" t="str">
        <f>VLOOKUP(A16,'Рейтинг (Раздел 4)'!$A$6:$B$90,2,FALSE)</f>
        <v>7-13</v>
      </c>
      <c r="C16" s="135" t="str">
        <f t="shared" si="0"/>
        <v>2</v>
      </c>
      <c r="D16" s="153">
        <f t="shared" si="1"/>
        <v>60</v>
      </c>
      <c r="E16" s="147">
        <f t="shared" si="2"/>
        <v>6</v>
      </c>
      <c r="F16" s="148">
        <f>'4.1'!N34</f>
        <v>2</v>
      </c>
      <c r="G16" s="148">
        <f>'4.2'!L31</f>
        <v>0</v>
      </c>
      <c r="H16" s="148">
        <f>'4.3'!L20</f>
        <v>2</v>
      </c>
      <c r="I16" s="148">
        <f>'4.4'!F29</f>
        <v>2</v>
      </c>
      <c r="J16" s="148">
        <f>'4.5'!O30</f>
        <v>0</v>
      </c>
    </row>
    <row r="17" spans="1:10" ht="15" customHeight="1">
      <c r="A17" s="145" t="s">
        <v>11</v>
      </c>
      <c r="B17" s="146" t="str">
        <f>VLOOKUP(A17,'Рейтинг (Раздел 4)'!$A$6:$B$90,2,FALSE)</f>
        <v>52-85</v>
      </c>
      <c r="C17" s="135" t="str">
        <f t="shared" si="0"/>
        <v>13-18</v>
      </c>
      <c r="D17" s="153">
        <f t="shared" si="1"/>
        <v>0</v>
      </c>
      <c r="E17" s="147">
        <f t="shared" si="2"/>
        <v>0</v>
      </c>
      <c r="F17" s="148">
        <f>'4.1'!N35</f>
        <v>0</v>
      </c>
      <c r="G17" s="148">
        <f>'4.2'!L32</f>
        <v>0</v>
      </c>
      <c r="H17" s="148">
        <f>'4.3'!L21</f>
        <v>0</v>
      </c>
      <c r="I17" s="148">
        <f>'4.4'!F30</f>
        <v>0</v>
      </c>
      <c r="J17" s="148">
        <f>'4.5'!O31</f>
        <v>0</v>
      </c>
    </row>
    <row r="18" spans="1:10" ht="15" customHeight="1">
      <c r="A18" s="145" t="s">
        <v>12</v>
      </c>
      <c r="B18" s="146" t="str">
        <f>VLOOKUP(A18,'Рейтинг (Раздел 4)'!$A$6:$B$90,2,FALSE)</f>
        <v>26-47</v>
      </c>
      <c r="C18" s="135" t="str">
        <f t="shared" si="0"/>
        <v>6-11</v>
      </c>
      <c r="D18" s="153">
        <f t="shared" si="1"/>
        <v>20</v>
      </c>
      <c r="E18" s="147">
        <f t="shared" si="2"/>
        <v>2</v>
      </c>
      <c r="F18" s="148">
        <f>'4.1'!N36</f>
        <v>0</v>
      </c>
      <c r="G18" s="148">
        <f>'4.2'!L33</f>
        <v>0</v>
      </c>
      <c r="H18" s="148">
        <f>'4.3'!L22</f>
        <v>0</v>
      </c>
      <c r="I18" s="148">
        <f>'4.4'!F31</f>
        <v>2</v>
      </c>
      <c r="J18" s="148">
        <f>'4.5'!O32</f>
        <v>0</v>
      </c>
    </row>
    <row r="19" spans="1:10" ht="15" customHeight="1">
      <c r="A19" s="145" t="s">
        <v>13</v>
      </c>
      <c r="B19" s="146" t="str">
        <f>VLOOKUP(A19,'Рейтинг (Раздел 4)'!$A$6:$B$90,2,FALSE)</f>
        <v>26-47</v>
      </c>
      <c r="C19" s="135" t="str">
        <f t="shared" si="0"/>
        <v>6-11</v>
      </c>
      <c r="D19" s="153">
        <f t="shared" si="1"/>
        <v>20</v>
      </c>
      <c r="E19" s="147">
        <f t="shared" si="2"/>
        <v>2</v>
      </c>
      <c r="F19" s="148">
        <f>'4.1'!N37</f>
        <v>0</v>
      </c>
      <c r="G19" s="148">
        <f>'4.2'!L34</f>
        <v>0</v>
      </c>
      <c r="H19" s="148">
        <f>'4.3'!L23</f>
        <v>0</v>
      </c>
      <c r="I19" s="148">
        <f>'4.4'!F32</f>
        <v>2</v>
      </c>
      <c r="J19" s="148">
        <f>'4.5'!O33</f>
        <v>0</v>
      </c>
    </row>
    <row r="20" spans="1:10" ht="15" customHeight="1">
      <c r="A20" s="145" t="s">
        <v>14</v>
      </c>
      <c r="B20" s="146" t="str">
        <f>VLOOKUP(A20,'Рейтинг (Раздел 4)'!$A$6:$B$90,2,FALSE)</f>
        <v>3-5</v>
      </c>
      <c r="C20" s="135" t="str">
        <f t="shared" si="0"/>
        <v>1</v>
      </c>
      <c r="D20" s="153">
        <f t="shared" si="1"/>
        <v>80</v>
      </c>
      <c r="E20" s="147">
        <f t="shared" si="2"/>
        <v>8</v>
      </c>
      <c r="F20" s="148">
        <f>'4.1'!N38</f>
        <v>2</v>
      </c>
      <c r="G20" s="148">
        <f>'4.2'!L35</f>
        <v>2</v>
      </c>
      <c r="H20" s="148">
        <f>'4.3'!L24</f>
        <v>2</v>
      </c>
      <c r="I20" s="148">
        <f>'4.4'!F33</f>
        <v>2</v>
      </c>
      <c r="J20" s="148">
        <f>'4.5'!O34</f>
        <v>0</v>
      </c>
    </row>
    <row r="21" spans="1:10" ht="15" customHeight="1">
      <c r="A21" s="145" t="s">
        <v>15</v>
      </c>
      <c r="B21" s="146" t="str">
        <f>VLOOKUP(A21,'Рейтинг (Раздел 4)'!$A$6:$B$90,2,FALSE)</f>
        <v>48-50</v>
      </c>
      <c r="C21" s="135" t="str">
        <f t="shared" si="0"/>
        <v>12</v>
      </c>
      <c r="D21" s="153">
        <f t="shared" si="1"/>
        <v>10</v>
      </c>
      <c r="E21" s="147">
        <f t="shared" si="2"/>
        <v>1</v>
      </c>
      <c r="F21" s="148">
        <f>'4.1'!N39</f>
        <v>1</v>
      </c>
      <c r="G21" s="148">
        <f>'4.2'!L36</f>
        <v>0</v>
      </c>
      <c r="H21" s="148">
        <f>'4.3'!L25</f>
        <v>0</v>
      </c>
      <c r="I21" s="148">
        <f>'4.4'!F34</f>
        <v>0</v>
      </c>
      <c r="J21" s="148">
        <f>'4.5'!O35</f>
        <v>0</v>
      </c>
    </row>
    <row r="22" spans="1:10" ht="15" customHeight="1">
      <c r="A22" s="145" t="s">
        <v>16</v>
      </c>
      <c r="B22" s="146" t="str">
        <f>VLOOKUP(A22,'Рейтинг (Раздел 4)'!$A$6:$B$90,2,FALSE)</f>
        <v>14-17</v>
      </c>
      <c r="C22" s="135" t="str">
        <f t="shared" si="0"/>
        <v>3</v>
      </c>
      <c r="D22" s="153">
        <f t="shared" si="1"/>
        <v>50</v>
      </c>
      <c r="E22" s="147">
        <f t="shared" si="2"/>
        <v>5</v>
      </c>
      <c r="F22" s="148">
        <f>'4.1'!N40</f>
        <v>1</v>
      </c>
      <c r="G22" s="148">
        <f>'4.2'!L37</f>
        <v>0</v>
      </c>
      <c r="H22" s="148">
        <f>'4.3'!L26</f>
        <v>2</v>
      </c>
      <c r="I22" s="148">
        <f>'4.4'!F35</f>
        <v>2</v>
      </c>
      <c r="J22" s="148">
        <f>'4.5'!O36</f>
        <v>0</v>
      </c>
    </row>
    <row r="23" spans="1:10" ht="15" customHeight="1">
      <c r="A23" s="145" t="s">
        <v>17</v>
      </c>
      <c r="B23" s="146" t="str">
        <f>VLOOKUP(A23,'Рейтинг (Раздел 4)'!$A$6:$B$90,2,FALSE)</f>
        <v>26-47</v>
      </c>
      <c r="C23" s="135" t="str">
        <f t="shared" si="0"/>
        <v>6-11</v>
      </c>
      <c r="D23" s="153">
        <f t="shared" si="1"/>
        <v>20</v>
      </c>
      <c r="E23" s="147">
        <f t="shared" si="2"/>
        <v>2</v>
      </c>
      <c r="F23" s="148">
        <f>'4.1'!N41</f>
        <v>0</v>
      </c>
      <c r="G23" s="148">
        <f>'4.2'!L38</f>
        <v>0</v>
      </c>
      <c r="H23" s="148">
        <f>'4.3'!L27</f>
        <v>0</v>
      </c>
      <c r="I23" s="148">
        <f>'4.4'!F36</f>
        <v>2</v>
      </c>
      <c r="J23" s="148">
        <f>'4.5'!O37</f>
        <v>0</v>
      </c>
    </row>
    <row r="24" spans="1:10" ht="15" customHeight="1">
      <c r="A24" s="145" t="s">
        <v>18</v>
      </c>
      <c r="B24" s="146" t="str">
        <f>VLOOKUP(A24,'Рейтинг (Раздел 4)'!$A$6:$B$90,2,FALSE)</f>
        <v>26-47</v>
      </c>
      <c r="C24" s="135" t="str">
        <f t="shared" si="0"/>
        <v>6-11</v>
      </c>
      <c r="D24" s="153">
        <f t="shared" si="1"/>
        <v>20</v>
      </c>
      <c r="E24" s="147">
        <f t="shared" si="2"/>
        <v>2</v>
      </c>
      <c r="F24" s="148">
        <f>'4.1'!N42</f>
        <v>2</v>
      </c>
      <c r="G24" s="148">
        <f>'4.2'!L39</f>
        <v>0</v>
      </c>
      <c r="H24" s="148">
        <f>'4.3'!L28</f>
        <v>0</v>
      </c>
      <c r="I24" s="148">
        <f>'4.4'!F37</f>
        <v>0</v>
      </c>
      <c r="J24" s="148">
        <f>'4.5'!O38</f>
        <v>0</v>
      </c>
    </row>
    <row r="25" spans="1:10" ht="15" customHeight="1">
      <c r="A25" s="143" t="s">
        <v>19</v>
      </c>
      <c r="B25" s="149"/>
      <c r="C25" s="143"/>
      <c r="D25" s="154"/>
      <c r="E25" s="150"/>
      <c r="F25" s="151"/>
      <c r="G25" s="151"/>
      <c r="H25" s="151"/>
      <c r="I25" s="151"/>
      <c r="J25" s="151"/>
    </row>
    <row r="26" spans="1:10" ht="15" customHeight="1">
      <c r="A26" s="145" t="s">
        <v>20</v>
      </c>
      <c r="B26" s="146" t="str">
        <f>VLOOKUP(A26,'Рейтинг (Раздел 4)'!$A$6:$B$90,2,FALSE)</f>
        <v>26-47</v>
      </c>
      <c r="C26" s="146" t="str">
        <f>RANK(D26,$D$26:$D$36)&amp;IF(COUNTIF($D$26:$D$36,D26)&gt;1,"-"&amp;RANK(D26,$D$26:$D$36)+COUNTIF($D$26:$D$36,D26)-1,"")</f>
        <v>4-8</v>
      </c>
      <c r="D26" s="153">
        <f t="shared" si="1"/>
        <v>20</v>
      </c>
      <c r="E26" s="147">
        <f t="shared" si="2"/>
        <v>2</v>
      </c>
      <c r="F26" s="148">
        <f>'4.1'!N44</f>
        <v>0</v>
      </c>
      <c r="G26" s="148">
        <f>'4.2'!L41</f>
        <v>0</v>
      </c>
      <c r="H26" s="148">
        <f>'4.3'!L30</f>
        <v>2</v>
      </c>
      <c r="I26" s="148">
        <f>'4.4'!F39</f>
        <v>0</v>
      </c>
      <c r="J26" s="148">
        <f>'4.5'!O40</f>
        <v>0</v>
      </c>
    </row>
    <row r="27" spans="1:10" ht="15" customHeight="1">
      <c r="A27" s="145" t="s">
        <v>21</v>
      </c>
      <c r="B27" s="146" t="str">
        <f>VLOOKUP(A27,'Рейтинг (Раздел 4)'!$A$6:$B$90,2,FALSE)</f>
        <v>7-13</v>
      </c>
      <c r="C27" s="146" t="str">
        <f aca="true" t="shared" si="3" ref="C27:C36">RANK(D27,$D$26:$D$36)&amp;IF(COUNTIF($D$26:$D$36,D27)&gt;1,"-"&amp;RANK(D27,$D$26:$D$36)+COUNTIF($D$26:$D$36,D27)-1,"")</f>
        <v>2-3</v>
      </c>
      <c r="D27" s="153">
        <f t="shared" si="1"/>
        <v>60</v>
      </c>
      <c r="E27" s="147">
        <f t="shared" si="2"/>
        <v>6</v>
      </c>
      <c r="F27" s="148">
        <f>'4.1'!N45</f>
        <v>2</v>
      </c>
      <c r="G27" s="148">
        <f>'4.2'!L42</f>
        <v>0</v>
      </c>
      <c r="H27" s="148">
        <f>'4.3'!L31</f>
        <v>2</v>
      </c>
      <c r="I27" s="148">
        <f>'4.4'!F40</f>
        <v>2</v>
      </c>
      <c r="J27" s="148">
        <f>'4.5'!O41</f>
        <v>0</v>
      </c>
    </row>
    <row r="28" spans="1:10" ht="15" customHeight="1">
      <c r="A28" s="145" t="s">
        <v>22</v>
      </c>
      <c r="B28" s="146" t="str">
        <f>VLOOKUP(A28,'Рейтинг (Раздел 4)'!$A$6:$B$90,2,FALSE)</f>
        <v>26-47</v>
      </c>
      <c r="C28" s="146" t="str">
        <f t="shared" si="3"/>
        <v>4-8</v>
      </c>
      <c r="D28" s="153">
        <f t="shared" si="1"/>
        <v>20</v>
      </c>
      <c r="E28" s="147">
        <f t="shared" si="2"/>
        <v>2</v>
      </c>
      <c r="F28" s="148">
        <f>'4.1'!N46</f>
        <v>0</v>
      </c>
      <c r="G28" s="148">
        <f>'4.2'!L43</f>
        <v>0</v>
      </c>
      <c r="H28" s="148">
        <f>'4.3'!L32</f>
        <v>0</v>
      </c>
      <c r="I28" s="148">
        <f>'4.4'!F41</f>
        <v>2</v>
      </c>
      <c r="J28" s="148">
        <f>'4.5'!O42</f>
        <v>0</v>
      </c>
    </row>
    <row r="29" spans="1:10" ht="15" customHeight="1">
      <c r="A29" s="145" t="s">
        <v>23</v>
      </c>
      <c r="B29" s="146" t="str">
        <f>VLOOKUP(A29,'Рейтинг (Раздел 4)'!$A$6:$B$90,2,FALSE)</f>
        <v>26-47</v>
      </c>
      <c r="C29" s="146" t="str">
        <f t="shared" si="3"/>
        <v>4-8</v>
      </c>
      <c r="D29" s="153">
        <f t="shared" si="1"/>
        <v>20</v>
      </c>
      <c r="E29" s="147">
        <f t="shared" si="2"/>
        <v>2</v>
      </c>
      <c r="F29" s="148">
        <f>'4.1'!N47</f>
        <v>0</v>
      </c>
      <c r="G29" s="148">
        <f>'4.2'!L44</f>
        <v>0</v>
      </c>
      <c r="H29" s="148">
        <f>'4.3'!L33</f>
        <v>0</v>
      </c>
      <c r="I29" s="148">
        <f>'4.4'!F42</f>
        <v>2</v>
      </c>
      <c r="J29" s="148">
        <f>'4.5'!O43</f>
        <v>0</v>
      </c>
    </row>
    <row r="30" spans="1:10" ht="15" customHeight="1">
      <c r="A30" s="145" t="s">
        <v>24</v>
      </c>
      <c r="B30" s="146" t="str">
        <f>VLOOKUP(A30,'Рейтинг (Раздел 4)'!$A$6:$B$90,2,FALSE)</f>
        <v>52-85</v>
      </c>
      <c r="C30" s="146" t="str">
        <f t="shared" si="3"/>
        <v>9-11</v>
      </c>
      <c r="D30" s="153">
        <f t="shared" si="1"/>
        <v>0</v>
      </c>
      <c r="E30" s="147">
        <f t="shared" si="2"/>
        <v>0</v>
      </c>
      <c r="F30" s="148">
        <f>'4.1'!N48</f>
        <v>0</v>
      </c>
      <c r="G30" s="148">
        <f>'4.2'!L45</f>
        <v>0</v>
      </c>
      <c r="H30" s="148">
        <f>'4.3'!L34</f>
        <v>0</v>
      </c>
      <c r="I30" s="148">
        <f>'4.4'!F43</f>
        <v>0</v>
      </c>
      <c r="J30" s="148">
        <f>'4.5'!O44</f>
        <v>0</v>
      </c>
    </row>
    <row r="31" spans="1:10" ht="15" customHeight="1">
      <c r="A31" s="145" t="s">
        <v>25</v>
      </c>
      <c r="B31" s="146" t="str">
        <f>VLOOKUP(A31,'Рейтинг (Раздел 4)'!$A$6:$B$90,2,FALSE)</f>
        <v>26-47</v>
      </c>
      <c r="C31" s="146" t="str">
        <f t="shared" si="3"/>
        <v>4-8</v>
      </c>
      <c r="D31" s="153">
        <f t="shared" si="1"/>
        <v>20</v>
      </c>
      <c r="E31" s="147">
        <f t="shared" si="2"/>
        <v>2</v>
      </c>
      <c r="F31" s="148">
        <f>'4.1'!N49</f>
        <v>0</v>
      </c>
      <c r="G31" s="148">
        <f>'4.2'!L46</f>
        <v>0</v>
      </c>
      <c r="H31" s="148">
        <f>'4.3'!L35</f>
        <v>2</v>
      </c>
      <c r="I31" s="148">
        <f>'4.4'!F44</f>
        <v>0</v>
      </c>
      <c r="J31" s="148">
        <f>'4.5'!O45</f>
        <v>0</v>
      </c>
    </row>
    <row r="32" spans="1:10" ht="15" customHeight="1">
      <c r="A32" s="145" t="s">
        <v>26</v>
      </c>
      <c r="B32" s="146" t="str">
        <f>VLOOKUP(A32,'Рейтинг (Раздел 4)'!$A$6:$B$90,2,FALSE)</f>
        <v>7-13</v>
      </c>
      <c r="C32" s="146" t="str">
        <f t="shared" si="3"/>
        <v>2-3</v>
      </c>
      <c r="D32" s="153">
        <f t="shared" si="1"/>
        <v>60</v>
      </c>
      <c r="E32" s="147">
        <f t="shared" si="2"/>
        <v>6</v>
      </c>
      <c r="F32" s="148">
        <f>'4.1'!N50</f>
        <v>2</v>
      </c>
      <c r="G32" s="148">
        <f>'4.2'!L47</f>
        <v>0</v>
      </c>
      <c r="H32" s="148">
        <f>'4.3'!L36</f>
        <v>2</v>
      </c>
      <c r="I32" s="148">
        <f>'4.4'!F45</f>
        <v>2</v>
      </c>
      <c r="J32" s="148">
        <f>'4.5'!O46</f>
        <v>0</v>
      </c>
    </row>
    <row r="33" spans="1:10" ht="15" customHeight="1">
      <c r="A33" s="145" t="s">
        <v>27</v>
      </c>
      <c r="B33" s="146" t="str">
        <f>VLOOKUP(A33,'Рейтинг (Раздел 4)'!$A$6:$B$90,2,FALSE)</f>
        <v>6</v>
      </c>
      <c r="C33" s="146" t="str">
        <f t="shared" si="3"/>
        <v>1</v>
      </c>
      <c r="D33" s="153">
        <f t="shared" si="1"/>
        <v>70</v>
      </c>
      <c r="E33" s="147">
        <f t="shared" si="2"/>
        <v>7</v>
      </c>
      <c r="F33" s="148">
        <f>'4.1'!N51</f>
        <v>2</v>
      </c>
      <c r="G33" s="148">
        <f>'4.2'!L48</f>
        <v>1</v>
      </c>
      <c r="H33" s="148">
        <f>'4.3'!L37</f>
        <v>2</v>
      </c>
      <c r="I33" s="148">
        <f>'4.4'!F46</f>
        <v>2</v>
      </c>
      <c r="J33" s="148">
        <f>'4.5'!O47</f>
        <v>0</v>
      </c>
    </row>
    <row r="34" spans="1:10" ht="15" customHeight="1">
      <c r="A34" s="145" t="s">
        <v>28</v>
      </c>
      <c r="B34" s="146" t="str">
        <f>VLOOKUP(A34,'Рейтинг (Раздел 4)'!$A$6:$B$90,2,FALSE)</f>
        <v>52-85</v>
      </c>
      <c r="C34" s="146" t="str">
        <f t="shared" si="3"/>
        <v>9-11</v>
      </c>
      <c r="D34" s="153">
        <f t="shared" si="1"/>
        <v>0</v>
      </c>
      <c r="E34" s="147">
        <f t="shared" si="2"/>
        <v>0</v>
      </c>
      <c r="F34" s="148">
        <f>'4.1'!N52</f>
        <v>0</v>
      </c>
      <c r="G34" s="148">
        <f>'4.2'!L49</f>
        <v>0</v>
      </c>
      <c r="H34" s="148">
        <f>'4.3'!L38</f>
        <v>0</v>
      </c>
      <c r="I34" s="148">
        <f>'4.4'!F47</f>
        <v>0</v>
      </c>
      <c r="J34" s="148">
        <f>'4.5'!O48</f>
        <v>0</v>
      </c>
    </row>
    <row r="35" spans="1:10" ht="15" customHeight="1">
      <c r="A35" s="145" t="s">
        <v>29</v>
      </c>
      <c r="B35" s="146" t="str">
        <f>VLOOKUP(A35,'Рейтинг (Раздел 4)'!$A$6:$B$90,2,FALSE)</f>
        <v>52-85</v>
      </c>
      <c r="C35" s="146" t="str">
        <f t="shared" si="3"/>
        <v>9-11</v>
      </c>
      <c r="D35" s="153">
        <f t="shared" si="1"/>
        <v>0</v>
      </c>
      <c r="E35" s="147">
        <f t="shared" si="2"/>
        <v>0</v>
      </c>
      <c r="F35" s="148">
        <f>'4.1'!N53</f>
        <v>0</v>
      </c>
      <c r="G35" s="148">
        <f>'4.2'!L50</f>
        <v>0</v>
      </c>
      <c r="H35" s="148">
        <f>'4.3'!L39</f>
        <v>0</v>
      </c>
      <c r="I35" s="148">
        <f>'4.4'!F48</f>
        <v>0</v>
      </c>
      <c r="J35" s="148">
        <f>'4.5'!O49</f>
        <v>0</v>
      </c>
    </row>
    <row r="36" spans="1:10" ht="15" customHeight="1">
      <c r="A36" s="145" t="s">
        <v>30</v>
      </c>
      <c r="B36" s="146" t="str">
        <f>VLOOKUP(A36,'Рейтинг (Раздел 4)'!$A$6:$B$90,2,FALSE)</f>
        <v>26-47</v>
      </c>
      <c r="C36" s="146" t="str">
        <f t="shared" si="3"/>
        <v>4-8</v>
      </c>
      <c r="D36" s="153">
        <f t="shared" si="1"/>
        <v>20</v>
      </c>
      <c r="E36" s="147">
        <f t="shared" si="2"/>
        <v>2</v>
      </c>
      <c r="F36" s="148">
        <f>'4.1'!N54</f>
        <v>0</v>
      </c>
      <c r="G36" s="148">
        <f>'4.2'!L51</f>
        <v>0</v>
      </c>
      <c r="H36" s="148">
        <f>'4.3'!L40</f>
        <v>2</v>
      </c>
      <c r="I36" s="148">
        <f>'4.4'!F49</f>
        <v>0</v>
      </c>
      <c r="J36" s="148">
        <f>'4.5'!O50</f>
        <v>0</v>
      </c>
    </row>
    <row r="37" spans="1:10" ht="15" customHeight="1">
      <c r="A37" s="143" t="s">
        <v>31</v>
      </c>
      <c r="B37" s="149"/>
      <c r="C37" s="143"/>
      <c r="D37" s="154"/>
      <c r="E37" s="150"/>
      <c r="F37" s="151"/>
      <c r="G37" s="151"/>
      <c r="H37" s="151"/>
      <c r="I37" s="151"/>
      <c r="J37" s="151"/>
    </row>
    <row r="38" spans="1:10" ht="15" customHeight="1">
      <c r="A38" s="145" t="s">
        <v>32</v>
      </c>
      <c r="B38" s="146" t="str">
        <f>VLOOKUP(A38,'Рейтинг (Раздел 4)'!$A$6:$B$90,2,FALSE)</f>
        <v>18-23</v>
      </c>
      <c r="C38" s="146" t="str">
        <f>RANK(D38,$D$38:$D$45)&amp;IF(COUNTIF($D$38:$D$45,D38)&gt;1,"-"&amp;RANK(D38,$D$38:$D$45)+COUNTIF($D$38:$D$45,D38)-1,"")</f>
        <v>3</v>
      </c>
      <c r="D38" s="153">
        <f t="shared" si="1"/>
        <v>40</v>
      </c>
      <c r="E38" s="147">
        <f t="shared" si="2"/>
        <v>4</v>
      </c>
      <c r="F38" s="148">
        <f>'4.1'!N56</f>
        <v>2</v>
      </c>
      <c r="G38" s="148">
        <f>'4.2'!L53</f>
        <v>0</v>
      </c>
      <c r="H38" s="148">
        <f>'4.3'!L42</f>
        <v>0</v>
      </c>
      <c r="I38" s="148">
        <f>'4.4'!F51</f>
        <v>2</v>
      </c>
      <c r="J38" s="148">
        <f>'4.5'!O52</f>
        <v>0</v>
      </c>
    </row>
    <row r="39" spans="1:10" ht="15" customHeight="1">
      <c r="A39" s="145" t="s">
        <v>33</v>
      </c>
      <c r="B39" s="146" t="str">
        <f>VLOOKUP(A39,'Рейтинг (Раздел 4)'!$A$6:$B$90,2,FALSE)</f>
        <v>52-85</v>
      </c>
      <c r="C39" s="146" t="str">
        <f aca="true" t="shared" si="4" ref="C39:C45">RANK(D39,$D$38:$D$45)&amp;IF(COUNTIF($D$38:$D$45,D39)&gt;1,"-"&amp;RANK(D39,$D$38:$D$45)+COUNTIF($D$38:$D$45,D39)-1,"")</f>
        <v>4-8</v>
      </c>
      <c r="D39" s="153">
        <f t="shared" si="1"/>
        <v>0</v>
      </c>
      <c r="E39" s="147">
        <f t="shared" si="2"/>
        <v>0</v>
      </c>
      <c r="F39" s="148">
        <f>'4.1'!N57</f>
        <v>0</v>
      </c>
      <c r="G39" s="148">
        <f>'4.2'!L54</f>
        <v>0</v>
      </c>
      <c r="H39" s="148">
        <f>'4.3'!L43</f>
        <v>0</v>
      </c>
      <c r="I39" s="148">
        <f>'4.4'!F52</f>
        <v>0</v>
      </c>
      <c r="J39" s="148">
        <f>'4.5'!O53</f>
        <v>0</v>
      </c>
    </row>
    <row r="40" spans="1:10" ht="15" customHeight="1">
      <c r="A40" s="145" t="s">
        <v>92</v>
      </c>
      <c r="B40" s="146" t="str">
        <f>VLOOKUP(A40,'Рейтинг (Раздел 4)'!$A$6:$B$90,2,FALSE)</f>
        <v>7-13</v>
      </c>
      <c r="C40" s="146" t="str">
        <f t="shared" si="4"/>
        <v>1-2</v>
      </c>
      <c r="D40" s="153">
        <f t="shared" si="1"/>
        <v>60</v>
      </c>
      <c r="E40" s="147">
        <f t="shared" si="2"/>
        <v>6</v>
      </c>
      <c r="F40" s="148">
        <f>'4.1'!N58</f>
        <v>2</v>
      </c>
      <c r="G40" s="148">
        <f>'4.2'!L55</f>
        <v>0</v>
      </c>
      <c r="H40" s="148">
        <f>'4.3'!L44</f>
        <v>2</v>
      </c>
      <c r="I40" s="148">
        <f>'4.4'!F53</f>
        <v>2</v>
      </c>
      <c r="J40" s="148">
        <f>'4.5'!O54</f>
        <v>0</v>
      </c>
    </row>
    <row r="41" spans="1:10" ht="15" customHeight="1">
      <c r="A41" s="145" t="s">
        <v>34</v>
      </c>
      <c r="B41" s="146" t="str">
        <f>VLOOKUP(A41,'Рейтинг (Раздел 4)'!$A$6:$B$90,2,FALSE)</f>
        <v>7-13</v>
      </c>
      <c r="C41" s="146" t="str">
        <f t="shared" si="4"/>
        <v>1-2</v>
      </c>
      <c r="D41" s="153">
        <f t="shared" si="1"/>
        <v>60</v>
      </c>
      <c r="E41" s="147">
        <f t="shared" si="2"/>
        <v>6</v>
      </c>
      <c r="F41" s="148">
        <f>'4.1'!N59</f>
        <v>2</v>
      </c>
      <c r="G41" s="148">
        <f>'4.2'!L56</f>
        <v>2</v>
      </c>
      <c r="H41" s="148">
        <f>'4.3'!L45</f>
        <v>0</v>
      </c>
      <c r="I41" s="148">
        <f>'4.4'!F54</f>
        <v>2</v>
      </c>
      <c r="J41" s="148">
        <f>'4.5'!O55</f>
        <v>0</v>
      </c>
    </row>
    <row r="42" spans="1:10" ht="15" customHeight="1">
      <c r="A42" s="145" t="s">
        <v>35</v>
      </c>
      <c r="B42" s="146" t="str">
        <f>VLOOKUP(A42,'Рейтинг (Раздел 4)'!$A$6:$B$90,2,FALSE)</f>
        <v>52-85</v>
      </c>
      <c r="C42" s="146" t="str">
        <f t="shared" si="4"/>
        <v>4-8</v>
      </c>
      <c r="D42" s="153">
        <f t="shared" si="1"/>
        <v>0</v>
      </c>
      <c r="E42" s="147">
        <f t="shared" si="2"/>
        <v>0</v>
      </c>
      <c r="F42" s="148">
        <f>'4.1'!N60</f>
        <v>0</v>
      </c>
      <c r="G42" s="148">
        <f>'4.2'!L57</f>
        <v>0</v>
      </c>
      <c r="H42" s="148">
        <f>'4.3'!L46</f>
        <v>0</v>
      </c>
      <c r="I42" s="148">
        <f>'4.4'!F55</f>
        <v>0</v>
      </c>
      <c r="J42" s="148">
        <f>'4.5'!O56</f>
        <v>0</v>
      </c>
    </row>
    <row r="43" spans="1:10" ht="15" customHeight="1">
      <c r="A43" s="145" t="s">
        <v>36</v>
      </c>
      <c r="B43" s="146" t="str">
        <f>VLOOKUP(A43,'Рейтинг (Раздел 4)'!$A$6:$B$90,2,FALSE)</f>
        <v>52-85</v>
      </c>
      <c r="C43" s="146" t="str">
        <f t="shared" si="4"/>
        <v>4-8</v>
      </c>
      <c r="D43" s="153">
        <f t="shared" si="1"/>
        <v>0</v>
      </c>
      <c r="E43" s="147">
        <f t="shared" si="2"/>
        <v>0</v>
      </c>
      <c r="F43" s="148">
        <f>'4.1'!N61</f>
        <v>0</v>
      </c>
      <c r="G43" s="148">
        <f>'4.2'!L58</f>
        <v>0</v>
      </c>
      <c r="H43" s="148">
        <f>'4.3'!L47</f>
        <v>0</v>
      </c>
      <c r="I43" s="148">
        <f>'4.4'!F56</f>
        <v>0</v>
      </c>
      <c r="J43" s="148">
        <f>'4.5'!O57</f>
        <v>0</v>
      </c>
    </row>
    <row r="44" spans="1:10" ht="15" customHeight="1">
      <c r="A44" s="145" t="s">
        <v>37</v>
      </c>
      <c r="B44" s="146" t="str">
        <f>VLOOKUP(A44,'Рейтинг (Раздел 4)'!$A$6:$B$90,2,FALSE)</f>
        <v>52-85</v>
      </c>
      <c r="C44" s="146" t="str">
        <f t="shared" si="4"/>
        <v>4-8</v>
      </c>
      <c r="D44" s="153">
        <f t="shared" si="1"/>
        <v>0</v>
      </c>
      <c r="E44" s="147">
        <f t="shared" si="2"/>
        <v>0</v>
      </c>
      <c r="F44" s="148">
        <f>'4.1'!N62</f>
        <v>0</v>
      </c>
      <c r="G44" s="148">
        <f>'4.2'!L59</f>
        <v>0</v>
      </c>
      <c r="H44" s="148">
        <f>'4.3'!L48</f>
        <v>0</v>
      </c>
      <c r="I44" s="148">
        <f>'4.4'!F57</f>
        <v>0</v>
      </c>
      <c r="J44" s="148">
        <f>'4.5'!O58</f>
        <v>0</v>
      </c>
    </row>
    <row r="45" spans="1:10" ht="15" customHeight="1">
      <c r="A45" s="145" t="s">
        <v>994</v>
      </c>
      <c r="B45" s="146" t="str">
        <f>VLOOKUP(A45,'Рейтинг (Раздел 4)'!$A$6:$B$90,2,FALSE)</f>
        <v>52-85</v>
      </c>
      <c r="C45" s="146" t="str">
        <f t="shared" si="4"/>
        <v>4-8</v>
      </c>
      <c r="D45" s="153">
        <f t="shared" si="1"/>
        <v>0</v>
      </c>
      <c r="E45" s="147">
        <f t="shared" si="2"/>
        <v>0</v>
      </c>
      <c r="F45" s="148">
        <f>'4.1'!N63</f>
        <v>0</v>
      </c>
      <c r="G45" s="148">
        <f>'4.2'!L60</f>
        <v>0</v>
      </c>
      <c r="H45" s="148">
        <f>'4.3'!L49</f>
        <v>0</v>
      </c>
      <c r="I45" s="148">
        <f>'4.4'!F58</f>
        <v>0</v>
      </c>
      <c r="J45" s="148">
        <f>'4.5'!O59</f>
        <v>0</v>
      </c>
    </row>
    <row r="46" spans="1:10" ht="15" customHeight="1">
      <c r="A46" s="143" t="s">
        <v>38</v>
      </c>
      <c r="B46" s="149"/>
      <c r="C46" s="143"/>
      <c r="D46" s="154"/>
      <c r="E46" s="150"/>
      <c r="F46" s="151"/>
      <c r="G46" s="151"/>
      <c r="H46" s="151"/>
      <c r="I46" s="151"/>
      <c r="J46" s="151"/>
    </row>
    <row r="47" spans="1:10" ht="15" customHeight="1">
      <c r="A47" s="145" t="s">
        <v>39</v>
      </c>
      <c r="B47" s="146" t="str">
        <f>VLOOKUP(A47,'Рейтинг (Раздел 4)'!$A$6:$B$90,2,FALSE)</f>
        <v>52-85</v>
      </c>
      <c r="C47" s="146" t="str">
        <f>RANK(D47,$D$47:$D$53)&amp;IF(COUNTIF($D$47:$D$53,D47)&gt;1,"-"&amp;RANK(D47,$D$47:$D$53)+COUNTIF($D$47:$D$53,D47)-1,"")</f>
        <v>5-7</v>
      </c>
      <c r="D47" s="153">
        <f t="shared" si="1"/>
        <v>0</v>
      </c>
      <c r="E47" s="147">
        <f t="shared" si="2"/>
        <v>0</v>
      </c>
      <c r="F47" s="148">
        <f>'4.1'!N65</f>
        <v>0</v>
      </c>
      <c r="G47" s="148">
        <f>'4.2'!L62</f>
        <v>0</v>
      </c>
      <c r="H47" s="148">
        <f>'4.3'!L51</f>
        <v>0</v>
      </c>
      <c r="I47" s="148">
        <f>'4.4'!F60</f>
        <v>0</v>
      </c>
      <c r="J47" s="148">
        <f>'4.5'!O61</f>
        <v>0</v>
      </c>
    </row>
    <row r="48" spans="1:10" ht="15" customHeight="1">
      <c r="A48" s="145" t="s">
        <v>40</v>
      </c>
      <c r="B48" s="146" t="str">
        <f>VLOOKUP(A48,'Рейтинг (Раздел 4)'!$A$6:$B$90,2,FALSE)</f>
        <v>26-47</v>
      </c>
      <c r="C48" s="146" t="str">
        <f aca="true" t="shared" si="5" ref="C48:C53">RANK(D48,$D$47:$D$53)&amp;IF(COUNTIF($D$47:$D$53,D48)&gt;1,"-"&amp;RANK(D48,$D$47:$D$53)+COUNTIF($D$47:$D$53,D48)-1,"")</f>
        <v>3-4</v>
      </c>
      <c r="D48" s="153">
        <f t="shared" si="1"/>
        <v>20</v>
      </c>
      <c r="E48" s="147">
        <f t="shared" si="2"/>
        <v>2</v>
      </c>
      <c r="F48" s="148">
        <f>'4.1'!N66</f>
        <v>0</v>
      </c>
      <c r="G48" s="148">
        <f>'4.2'!L63</f>
        <v>0</v>
      </c>
      <c r="H48" s="148">
        <f>'4.3'!L52</f>
        <v>2</v>
      </c>
      <c r="I48" s="148">
        <f>'4.4'!F61</f>
        <v>0</v>
      </c>
      <c r="J48" s="148">
        <f>'4.5'!O62</f>
        <v>0</v>
      </c>
    </row>
    <row r="49" spans="1:10" ht="15" customHeight="1">
      <c r="A49" s="145" t="s">
        <v>41</v>
      </c>
      <c r="B49" s="146" t="str">
        <f>VLOOKUP(A49,'Рейтинг (Раздел 4)'!$A$6:$B$90,2,FALSE)</f>
        <v>14-17</v>
      </c>
      <c r="C49" s="146" t="str">
        <f t="shared" si="5"/>
        <v>2</v>
      </c>
      <c r="D49" s="153">
        <f t="shared" si="1"/>
        <v>50</v>
      </c>
      <c r="E49" s="147">
        <f t="shared" si="2"/>
        <v>5</v>
      </c>
      <c r="F49" s="148">
        <f>'4.1'!N67</f>
        <v>1</v>
      </c>
      <c r="G49" s="148">
        <f>'4.2'!L64</f>
        <v>0</v>
      </c>
      <c r="H49" s="148">
        <f>'4.3'!L53</f>
        <v>2</v>
      </c>
      <c r="I49" s="148">
        <f>'4.4'!F62</f>
        <v>2</v>
      </c>
      <c r="J49" s="148">
        <f>'4.5'!O63</f>
        <v>0</v>
      </c>
    </row>
    <row r="50" spans="1:10" ht="15" customHeight="1">
      <c r="A50" s="145" t="s">
        <v>42</v>
      </c>
      <c r="B50" s="146" t="str">
        <f>VLOOKUP(A50,'Рейтинг (Раздел 4)'!$A$6:$B$90,2,FALSE)</f>
        <v>52-85</v>
      </c>
      <c r="C50" s="146" t="str">
        <f t="shared" si="5"/>
        <v>5-7</v>
      </c>
      <c r="D50" s="153">
        <f t="shared" si="1"/>
        <v>0</v>
      </c>
      <c r="E50" s="147">
        <f t="shared" si="2"/>
        <v>0</v>
      </c>
      <c r="F50" s="148">
        <f>'4.1'!N68</f>
        <v>0</v>
      </c>
      <c r="G50" s="148">
        <f>'4.2'!L65</f>
        <v>0</v>
      </c>
      <c r="H50" s="148">
        <f>'4.3'!L54</f>
        <v>0</v>
      </c>
      <c r="I50" s="148">
        <f>'4.4'!F63</f>
        <v>0</v>
      </c>
      <c r="J50" s="148">
        <f>'4.5'!O64</f>
        <v>0</v>
      </c>
    </row>
    <row r="51" spans="1:10" ht="15" customHeight="1">
      <c r="A51" s="145" t="s">
        <v>90</v>
      </c>
      <c r="B51" s="146" t="str">
        <f>VLOOKUP(A51,'Рейтинг (Раздел 4)'!$A$6:$B$90,2,FALSE)</f>
        <v>52-85</v>
      </c>
      <c r="C51" s="146" t="str">
        <f t="shared" si="5"/>
        <v>5-7</v>
      </c>
      <c r="D51" s="153">
        <f t="shared" si="1"/>
        <v>0</v>
      </c>
      <c r="E51" s="147">
        <f t="shared" si="2"/>
        <v>0</v>
      </c>
      <c r="F51" s="148">
        <f>'4.1'!N69</f>
        <v>0</v>
      </c>
      <c r="G51" s="148">
        <f>'4.2'!L66</f>
        <v>0</v>
      </c>
      <c r="H51" s="148">
        <f>'4.3'!L55</f>
        <v>0</v>
      </c>
      <c r="I51" s="148">
        <f>'4.4'!F64</f>
        <v>0</v>
      </c>
      <c r="J51" s="148">
        <f>'4.5'!O65</f>
        <v>0</v>
      </c>
    </row>
    <row r="52" spans="1:10" ht="15" customHeight="1">
      <c r="A52" s="145" t="s">
        <v>43</v>
      </c>
      <c r="B52" s="146" t="str">
        <f>VLOOKUP(A52,'Рейтинг (Раздел 4)'!$A$6:$B$90,2,FALSE)</f>
        <v>26-47</v>
      </c>
      <c r="C52" s="146" t="str">
        <f t="shared" si="5"/>
        <v>3-4</v>
      </c>
      <c r="D52" s="153">
        <f t="shared" si="1"/>
        <v>20</v>
      </c>
      <c r="E52" s="147">
        <f t="shared" si="2"/>
        <v>2</v>
      </c>
      <c r="F52" s="148">
        <f>'4.1'!N70</f>
        <v>0</v>
      </c>
      <c r="G52" s="148">
        <f>'4.2'!L67</f>
        <v>0</v>
      </c>
      <c r="H52" s="148">
        <f>'4.3'!L56</f>
        <v>0</v>
      </c>
      <c r="I52" s="148">
        <f>'4.4'!F65</f>
        <v>2</v>
      </c>
      <c r="J52" s="148">
        <f>'4.5'!O66</f>
        <v>0</v>
      </c>
    </row>
    <row r="53" spans="1:10" ht="15" customHeight="1">
      <c r="A53" s="145" t="s">
        <v>44</v>
      </c>
      <c r="B53" s="146" t="str">
        <f>VLOOKUP(A53,'Рейтинг (Раздел 4)'!$A$6:$B$90,2,FALSE)</f>
        <v>3-5</v>
      </c>
      <c r="C53" s="146" t="str">
        <f t="shared" si="5"/>
        <v>1</v>
      </c>
      <c r="D53" s="153">
        <f t="shared" si="1"/>
        <v>80</v>
      </c>
      <c r="E53" s="147">
        <f t="shared" si="2"/>
        <v>8</v>
      </c>
      <c r="F53" s="148">
        <f>'4.1'!N71</f>
        <v>2</v>
      </c>
      <c r="G53" s="148">
        <f>'4.2'!L68</f>
        <v>2</v>
      </c>
      <c r="H53" s="148">
        <f>'4.3'!L57</f>
        <v>2</v>
      </c>
      <c r="I53" s="148">
        <f>'4.4'!F66</f>
        <v>2</v>
      </c>
      <c r="J53" s="148">
        <f>'4.5'!O67</f>
        <v>0</v>
      </c>
    </row>
    <row r="54" spans="1:10" ht="15" customHeight="1">
      <c r="A54" s="143" t="s">
        <v>45</v>
      </c>
      <c r="B54" s="149"/>
      <c r="C54" s="152"/>
      <c r="D54" s="154"/>
      <c r="E54" s="150"/>
      <c r="F54" s="151"/>
      <c r="G54" s="151"/>
      <c r="H54" s="151"/>
      <c r="I54" s="151"/>
      <c r="J54" s="151"/>
    </row>
    <row r="55" spans="1:10" ht="15" customHeight="1">
      <c r="A55" s="145" t="s">
        <v>46</v>
      </c>
      <c r="B55" s="146" t="str">
        <f>VLOOKUP(A55,'Рейтинг (Раздел 4)'!$A$6:$B$90,2,FALSE)</f>
        <v>7-13</v>
      </c>
      <c r="C55" s="146" t="str">
        <f>RANK(D55,$D$55:$D$68)&amp;IF(COUNTIF($D$55:$D$68,D55)&gt;1,"-"&amp;RANK(D55,$D$55:$D$68)+COUNTIF($D$55:$D$68,D55)-1,"")</f>
        <v>2</v>
      </c>
      <c r="D55" s="153">
        <f t="shared" si="1"/>
        <v>60</v>
      </c>
      <c r="E55" s="147">
        <f t="shared" si="2"/>
        <v>6</v>
      </c>
      <c r="F55" s="148">
        <f>'4.1'!N73</f>
        <v>2</v>
      </c>
      <c r="G55" s="148">
        <f>'4.2'!L70</f>
        <v>0</v>
      </c>
      <c r="H55" s="148">
        <f>'4.3'!L59</f>
        <v>2</v>
      </c>
      <c r="I55" s="148">
        <f>'4.4'!F68</f>
        <v>2</v>
      </c>
      <c r="J55" s="148">
        <f>'4.5'!O69</f>
        <v>0</v>
      </c>
    </row>
    <row r="56" spans="1:10" ht="15" customHeight="1">
      <c r="A56" s="145" t="s">
        <v>47</v>
      </c>
      <c r="B56" s="146" t="str">
        <f>VLOOKUP(A56,'Рейтинг (Раздел 4)'!$A$6:$B$90,2,FALSE)</f>
        <v>52-85</v>
      </c>
      <c r="C56" s="146" t="str">
        <f aca="true" t="shared" si="6" ref="C56:C68">RANK(D56,$D$55:$D$68)&amp;IF(COUNTIF($D$55:$D$68,D56)&gt;1,"-"&amp;RANK(D56,$D$55:$D$68)+COUNTIF($D$55:$D$68,D56)-1,"")</f>
        <v>12-14</v>
      </c>
      <c r="D56" s="153">
        <f t="shared" si="1"/>
        <v>0</v>
      </c>
      <c r="E56" s="147">
        <f t="shared" si="2"/>
        <v>0</v>
      </c>
      <c r="F56" s="148">
        <f>'4.1'!N74</f>
        <v>0</v>
      </c>
      <c r="G56" s="148">
        <f>'4.2'!L71</f>
        <v>0</v>
      </c>
      <c r="H56" s="148">
        <f>'4.3'!L60</f>
        <v>0</v>
      </c>
      <c r="I56" s="148">
        <f>'4.4'!F69</f>
        <v>0</v>
      </c>
      <c r="J56" s="148">
        <f>'4.5'!O70</f>
        <v>0</v>
      </c>
    </row>
    <row r="57" spans="1:10" ht="15" customHeight="1">
      <c r="A57" s="145" t="s">
        <v>48</v>
      </c>
      <c r="B57" s="146" t="str">
        <f>VLOOKUP(A57,'Рейтинг (Раздел 4)'!$A$6:$B$90,2,FALSE)</f>
        <v>26-47</v>
      </c>
      <c r="C57" s="146" t="str">
        <f t="shared" si="6"/>
        <v>9-11</v>
      </c>
      <c r="D57" s="153">
        <f t="shared" si="1"/>
        <v>20</v>
      </c>
      <c r="E57" s="147">
        <f t="shared" si="2"/>
        <v>2</v>
      </c>
      <c r="F57" s="148">
        <f>'4.1'!N75</f>
        <v>0</v>
      </c>
      <c r="G57" s="148">
        <f>'4.2'!L72</f>
        <v>0</v>
      </c>
      <c r="H57" s="148">
        <f>'4.3'!L61</f>
        <v>0</v>
      </c>
      <c r="I57" s="148">
        <f>'4.4'!F70</f>
        <v>2</v>
      </c>
      <c r="J57" s="148">
        <f>'4.5'!O71</f>
        <v>0</v>
      </c>
    </row>
    <row r="58" spans="1:10" ht="15" customHeight="1">
      <c r="A58" s="145" t="s">
        <v>49</v>
      </c>
      <c r="B58" s="146" t="str">
        <f>VLOOKUP(A58,'Рейтинг (Раздел 4)'!$A$6:$B$90,2,FALSE)</f>
        <v>18-23</v>
      </c>
      <c r="C58" s="146" t="str">
        <f t="shared" si="6"/>
        <v>5-6</v>
      </c>
      <c r="D58" s="153">
        <f t="shared" si="1"/>
        <v>40</v>
      </c>
      <c r="E58" s="147">
        <f t="shared" si="2"/>
        <v>4</v>
      </c>
      <c r="F58" s="148">
        <f>'4.1'!N76</f>
        <v>2</v>
      </c>
      <c r="G58" s="148">
        <f>'4.2'!L73</f>
        <v>0</v>
      </c>
      <c r="H58" s="148">
        <f>'4.3'!L62</f>
        <v>0</v>
      </c>
      <c r="I58" s="148">
        <f>'4.4'!F71</f>
        <v>2</v>
      </c>
      <c r="J58" s="148">
        <f>'4.5'!O72</f>
        <v>0</v>
      </c>
    </row>
    <row r="59" spans="1:10" ht="15" customHeight="1">
      <c r="A59" s="145" t="s">
        <v>50</v>
      </c>
      <c r="B59" s="146" t="str">
        <f>VLOOKUP(A59,'Рейтинг (Раздел 4)'!$A$6:$B$90,2,FALSE)</f>
        <v>18-23</v>
      </c>
      <c r="C59" s="146" t="str">
        <f t="shared" si="6"/>
        <v>5-6</v>
      </c>
      <c r="D59" s="153">
        <f t="shared" si="1"/>
        <v>40</v>
      </c>
      <c r="E59" s="147">
        <f t="shared" si="2"/>
        <v>4</v>
      </c>
      <c r="F59" s="148">
        <f>'4.1'!N77</f>
        <v>2</v>
      </c>
      <c r="G59" s="148">
        <f>'4.2'!L74</f>
        <v>0</v>
      </c>
      <c r="H59" s="148">
        <f>'4.3'!L63</f>
        <v>0</v>
      </c>
      <c r="I59" s="148">
        <f>'4.4'!F72</f>
        <v>2</v>
      </c>
      <c r="J59" s="148">
        <f>'4.5'!O73</f>
        <v>0</v>
      </c>
    </row>
    <row r="60" spans="1:10" ht="15" customHeight="1">
      <c r="A60" s="145" t="s">
        <v>51</v>
      </c>
      <c r="B60" s="146" t="str">
        <f>VLOOKUP(A60,'Рейтинг (Раздел 4)'!$A$6:$B$90,2,FALSE)</f>
        <v>24-25</v>
      </c>
      <c r="C60" s="146" t="str">
        <f t="shared" si="6"/>
        <v>7-8</v>
      </c>
      <c r="D60" s="153">
        <f t="shared" si="1"/>
        <v>30</v>
      </c>
      <c r="E60" s="147">
        <f t="shared" si="2"/>
        <v>3</v>
      </c>
      <c r="F60" s="148">
        <f>'4.1'!N78</f>
        <v>1</v>
      </c>
      <c r="G60" s="148">
        <f>'4.2'!L75</f>
        <v>0</v>
      </c>
      <c r="H60" s="148">
        <f>'4.3'!L64</f>
        <v>0</v>
      </c>
      <c r="I60" s="148">
        <f>'4.4'!F73</f>
        <v>2</v>
      </c>
      <c r="J60" s="148">
        <f>'4.5'!O74</f>
        <v>0</v>
      </c>
    </row>
    <row r="61" spans="1:10" ht="15" customHeight="1">
      <c r="A61" s="145" t="s">
        <v>52</v>
      </c>
      <c r="B61" s="146" t="str">
        <f>VLOOKUP(A61,'Рейтинг (Раздел 4)'!$A$6:$B$90,2,FALSE)</f>
        <v>14-17</v>
      </c>
      <c r="C61" s="146" t="str">
        <f t="shared" si="6"/>
        <v>3-4</v>
      </c>
      <c r="D61" s="153">
        <f t="shared" si="1"/>
        <v>50</v>
      </c>
      <c r="E61" s="147">
        <f t="shared" si="2"/>
        <v>5</v>
      </c>
      <c r="F61" s="148">
        <f>'4.1'!N79</f>
        <v>1</v>
      </c>
      <c r="G61" s="148">
        <f>'4.2'!L76</f>
        <v>0</v>
      </c>
      <c r="H61" s="148">
        <f>'4.3'!L65</f>
        <v>2</v>
      </c>
      <c r="I61" s="148">
        <f>'4.4'!F74</f>
        <v>2</v>
      </c>
      <c r="J61" s="148">
        <f>'4.5'!O75</f>
        <v>0</v>
      </c>
    </row>
    <row r="62" spans="1:10" ht="15" customHeight="1">
      <c r="A62" s="145" t="s">
        <v>53</v>
      </c>
      <c r="B62" s="146" t="str">
        <f>VLOOKUP(A62,'Рейтинг (Раздел 4)'!$A$6:$B$90,2,FALSE)</f>
        <v>26-47</v>
      </c>
      <c r="C62" s="146" t="str">
        <f t="shared" si="6"/>
        <v>9-11</v>
      </c>
      <c r="D62" s="153">
        <f t="shared" si="1"/>
        <v>20</v>
      </c>
      <c r="E62" s="147">
        <f t="shared" si="2"/>
        <v>2</v>
      </c>
      <c r="F62" s="148">
        <f>'4.1'!N80</f>
        <v>0</v>
      </c>
      <c r="G62" s="148">
        <f>'4.2'!L77</f>
        <v>0</v>
      </c>
      <c r="H62" s="148">
        <f>'4.3'!L66</f>
        <v>0</v>
      </c>
      <c r="I62" s="148">
        <f>'4.4'!F75</f>
        <v>2</v>
      </c>
      <c r="J62" s="148">
        <f>'4.5'!O76</f>
        <v>0</v>
      </c>
    </row>
    <row r="63" spans="1:10" ht="15" customHeight="1">
      <c r="A63" s="145" t="s">
        <v>54</v>
      </c>
      <c r="B63" s="146" t="str">
        <f>VLOOKUP(A63,'Рейтинг (Раздел 4)'!$A$6:$B$90,2,FALSE)</f>
        <v>52-85</v>
      </c>
      <c r="C63" s="146" t="str">
        <f t="shared" si="6"/>
        <v>12-14</v>
      </c>
      <c r="D63" s="153">
        <f t="shared" si="1"/>
        <v>0</v>
      </c>
      <c r="E63" s="147">
        <f t="shared" si="2"/>
        <v>0</v>
      </c>
      <c r="F63" s="148">
        <f>'4.1'!N81</f>
        <v>0</v>
      </c>
      <c r="G63" s="148">
        <f>'4.2'!L78</f>
        <v>0</v>
      </c>
      <c r="H63" s="148">
        <f>'4.3'!L67</f>
        <v>0</v>
      </c>
      <c r="I63" s="148">
        <f>'4.4'!F76</f>
        <v>0</v>
      </c>
      <c r="J63" s="148">
        <f>'4.5'!O77</f>
        <v>0</v>
      </c>
    </row>
    <row r="64" spans="1:10" ht="15" customHeight="1">
      <c r="A64" s="145" t="s">
        <v>55</v>
      </c>
      <c r="B64" s="146" t="str">
        <f>VLOOKUP(A64,'Рейтинг (Раздел 4)'!$A$6:$B$90,2,FALSE)</f>
        <v>1-2</v>
      </c>
      <c r="C64" s="146" t="str">
        <f t="shared" si="6"/>
        <v>1</v>
      </c>
      <c r="D64" s="153">
        <f t="shared" si="1"/>
        <v>100</v>
      </c>
      <c r="E64" s="147">
        <f t="shared" si="2"/>
        <v>10</v>
      </c>
      <c r="F64" s="148">
        <f>'4.1'!N82</f>
        <v>2</v>
      </c>
      <c r="G64" s="148">
        <f>'4.2'!L79</f>
        <v>2</v>
      </c>
      <c r="H64" s="148">
        <f>'4.3'!L68</f>
        <v>2</v>
      </c>
      <c r="I64" s="148">
        <f>'4.4'!F77</f>
        <v>2</v>
      </c>
      <c r="J64" s="148">
        <f>'4.5'!O78</f>
        <v>2</v>
      </c>
    </row>
    <row r="65" spans="1:10" ht="15" customHeight="1">
      <c r="A65" s="145" t="s">
        <v>56</v>
      </c>
      <c r="B65" s="146" t="str">
        <f>VLOOKUP(A65,'Рейтинг (Раздел 4)'!$A$6:$B$90,2,FALSE)</f>
        <v>26-47</v>
      </c>
      <c r="C65" s="146" t="str">
        <f t="shared" si="6"/>
        <v>9-11</v>
      </c>
      <c r="D65" s="153">
        <f t="shared" si="1"/>
        <v>20</v>
      </c>
      <c r="E65" s="147">
        <f t="shared" si="2"/>
        <v>2</v>
      </c>
      <c r="F65" s="148">
        <f>'4.1'!N83</f>
        <v>0</v>
      </c>
      <c r="G65" s="148">
        <f>'4.2'!L80</f>
        <v>0</v>
      </c>
      <c r="H65" s="148">
        <f>'4.3'!L69</f>
        <v>0</v>
      </c>
      <c r="I65" s="148">
        <f>'4.4'!F78</f>
        <v>2</v>
      </c>
      <c r="J65" s="148">
        <f>'4.5'!O79</f>
        <v>0</v>
      </c>
    </row>
    <row r="66" spans="1:10" ht="15" customHeight="1">
      <c r="A66" s="145" t="s">
        <v>57</v>
      </c>
      <c r="B66" s="146" t="str">
        <f>VLOOKUP(A66,'Рейтинг (Раздел 4)'!$A$6:$B$90,2,FALSE)</f>
        <v>52-85</v>
      </c>
      <c r="C66" s="146" t="str">
        <f t="shared" si="6"/>
        <v>12-14</v>
      </c>
      <c r="D66" s="153">
        <f t="shared" si="1"/>
        <v>0</v>
      </c>
      <c r="E66" s="147">
        <f t="shared" si="2"/>
        <v>0</v>
      </c>
      <c r="F66" s="148">
        <f>'4.1'!N84</f>
        <v>0</v>
      </c>
      <c r="G66" s="148">
        <f>'4.2'!L81</f>
        <v>0</v>
      </c>
      <c r="H66" s="148">
        <f>'4.3'!L70</f>
        <v>0</v>
      </c>
      <c r="I66" s="148">
        <f>'4.4'!F79</f>
        <v>0</v>
      </c>
      <c r="J66" s="148">
        <f>'4.5'!O80</f>
        <v>0</v>
      </c>
    </row>
    <row r="67" spans="1:10" ht="15" customHeight="1">
      <c r="A67" s="145" t="s">
        <v>58</v>
      </c>
      <c r="B67" s="146" t="str">
        <f>VLOOKUP(A67,'Рейтинг (Раздел 4)'!$A$6:$B$90,2,FALSE)</f>
        <v>14-17</v>
      </c>
      <c r="C67" s="146" t="str">
        <f t="shared" si="6"/>
        <v>3-4</v>
      </c>
      <c r="D67" s="153">
        <f t="shared" si="1"/>
        <v>50</v>
      </c>
      <c r="E67" s="147">
        <f t="shared" si="2"/>
        <v>5</v>
      </c>
      <c r="F67" s="148">
        <f>'4.1'!N85</f>
        <v>2</v>
      </c>
      <c r="G67" s="148">
        <f>'4.2'!L82</f>
        <v>1</v>
      </c>
      <c r="H67" s="148">
        <f>'4.3'!L71</f>
        <v>2</v>
      </c>
      <c r="I67" s="148">
        <f>'4.4'!F80</f>
        <v>0</v>
      </c>
      <c r="J67" s="148">
        <f>'4.5'!O81</f>
        <v>0</v>
      </c>
    </row>
    <row r="68" spans="1:10" ht="15" customHeight="1">
      <c r="A68" s="145" t="s">
        <v>59</v>
      </c>
      <c r="B68" s="146" t="str">
        <f>VLOOKUP(A68,'Рейтинг (Раздел 4)'!$A$6:$B$90,2,FALSE)</f>
        <v>24-25</v>
      </c>
      <c r="C68" s="146" t="str">
        <f t="shared" si="6"/>
        <v>7-8</v>
      </c>
      <c r="D68" s="153">
        <f t="shared" si="1"/>
        <v>30</v>
      </c>
      <c r="E68" s="147">
        <f t="shared" si="2"/>
        <v>3</v>
      </c>
      <c r="F68" s="148">
        <f>'4.1'!N86</f>
        <v>1</v>
      </c>
      <c r="G68" s="148">
        <f>'4.2'!L83</f>
        <v>0</v>
      </c>
      <c r="H68" s="148">
        <f>'4.3'!L72</f>
        <v>2</v>
      </c>
      <c r="I68" s="148">
        <f>'4.4'!F81</f>
        <v>0</v>
      </c>
      <c r="J68" s="148">
        <f>'4.5'!O82</f>
        <v>0</v>
      </c>
    </row>
    <row r="69" spans="1:10" ht="15" customHeight="1">
      <c r="A69" s="143" t="s">
        <v>60</v>
      </c>
      <c r="B69" s="149"/>
      <c r="C69" s="152"/>
      <c r="D69" s="154"/>
      <c r="E69" s="150"/>
      <c r="F69" s="151"/>
      <c r="G69" s="151"/>
      <c r="H69" s="151"/>
      <c r="I69" s="151"/>
      <c r="J69" s="151"/>
    </row>
    <row r="70" spans="1:10" ht="15" customHeight="1">
      <c r="A70" s="145" t="s">
        <v>61</v>
      </c>
      <c r="B70" s="146" t="str">
        <f>VLOOKUP(A70,'Рейтинг (Раздел 4)'!$A$6:$B$90,2,FALSE)</f>
        <v>52-85</v>
      </c>
      <c r="C70" s="146" t="str">
        <f aca="true" t="shared" si="7" ref="C70:C75">RANK(D70,$D$70:$D$75)&amp;IF(COUNTIF($D$70:$D$75,D70)&gt;1,"-"&amp;RANK(D70,$D$70:$D$75)+COUNTIF($D$70:$D$75,D70)-1,"")</f>
        <v>3-6</v>
      </c>
      <c r="D70" s="153">
        <f t="shared" si="1"/>
        <v>0</v>
      </c>
      <c r="E70" s="147">
        <f t="shared" si="2"/>
        <v>0</v>
      </c>
      <c r="F70" s="148">
        <f>'4.1'!N88</f>
        <v>0</v>
      </c>
      <c r="G70" s="148">
        <f>'4.2'!L85</f>
        <v>0</v>
      </c>
      <c r="H70" s="148">
        <f>'4.3'!L74</f>
        <v>0</v>
      </c>
      <c r="I70" s="148">
        <f>'4.4'!F83</f>
        <v>0</v>
      </c>
      <c r="J70" s="148">
        <f>'4.5'!O84</f>
        <v>0</v>
      </c>
    </row>
    <row r="71" spans="1:10" ht="15" customHeight="1">
      <c r="A71" s="145" t="s">
        <v>62</v>
      </c>
      <c r="B71" s="146" t="str">
        <f>VLOOKUP(A71,'Рейтинг (Раздел 4)'!$A$6:$B$90,2,FALSE)</f>
        <v>26-47</v>
      </c>
      <c r="C71" s="146" t="str">
        <f t="shared" si="7"/>
        <v>1</v>
      </c>
      <c r="D71" s="153">
        <f t="shared" si="1"/>
        <v>20</v>
      </c>
      <c r="E71" s="147">
        <f t="shared" si="2"/>
        <v>2</v>
      </c>
      <c r="F71" s="148">
        <f>'4.1'!N89</f>
        <v>0</v>
      </c>
      <c r="G71" s="148">
        <f>'4.2'!L86</f>
        <v>0</v>
      </c>
      <c r="H71" s="148">
        <f>'4.3'!L75</f>
        <v>0</v>
      </c>
      <c r="I71" s="148">
        <f>'4.4'!F84</f>
        <v>2</v>
      </c>
      <c r="J71" s="148">
        <f>'4.5'!O85</f>
        <v>0</v>
      </c>
    </row>
    <row r="72" spans="1:10" ht="15" customHeight="1">
      <c r="A72" s="145" t="s">
        <v>63</v>
      </c>
      <c r="B72" s="146" t="str">
        <f>VLOOKUP(A72,'Рейтинг (Раздел 4)'!$A$6:$B$90,2,FALSE)</f>
        <v>52-85</v>
      </c>
      <c r="C72" s="146" t="str">
        <f t="shared" si="7"/>
        <v>3-6</v>
      </c>
      <c r="D72" s="153">
        <f t="shared" si="1"/>
        <v>0</v>
      </c>
      <c r="E72" s="147">
        <f t="shared" si="2"/>
        <v>0</v>
      </c>
      <c r="F72" s="148">
        <f>'4.1'!N90</f>
        <v>0</v>
      </c>
      <c r="G72" s="148">
        <f>'4.2'!L87</f>
        <v>0</v>
      </c>
      <c r="H72" s="148">
        <f>'4.3'!L76</f>
        <v>0</v>
      </c>
      <c r="I72" s="148">
        <f>'4.4'!F85</f>
        <v>0</v>
      </c>
      <c r="J72" s="148">
        <f>'4.5'!O86</f>
        <v>0</v>
      </c>
    </row>
    <row r="73" spans="1:10" ht="15" customHeight="1">
      <c r="A73" s="145" t="s">
        <v>64</v>
      </c>
      <c r="B73" s="146" t="str">
        <f>VLOOKUP(A73,'Рейтинг (Раздел 4)'!$A$6:$B$90,2,FALSE)</f>
        <v>52-85</v>
      </c>
      <c r="C73" s="146" t="str">
        <f t="shared" si="7"/>
        <v>3-6</v>
      </c>
      <c r="D73" s="153">
        <f t="shared" si="1"/>
        <v>0</v>
      </c>
      <c r="E73" s="147">
        <f t="shared" si="2"/>
        <v>0</v>
      </c>
      <c r="F73" s="148">
        <f>'4.1'!N91</f>
        <v>0</v>
      </c>
      <c r="G73" s="148">
        <f>'4.2'!L88</f>
        <v>0</v>
      </c>
      <c r="H73" s="148">
        <f>'4.3'!L77</f>
        <v>0</v>
      </c>
      <c r="I73" s="148">
        <f>'4.4'!F86</f>
        <v>0</v>
      </c>
      <c r="J73" s="148">
        <f>'4.5'!O87</f>
        <v>0</v>
      </c>
    </row>
    <row r="74" spans="1:10" ht="15" customHeight="1">
      <c r="A74" s="145" t="s">
        <v>65</v>
      </c>
      <c r="B74" s="146" t="str">
        <f>VLOOKUP(A74,'Рейтинг (Раздел 4)'!$A$6:$B$90,2,FALSE)</f>
        <v>52-85</v>
      </c>
      <c r="C74" s="146" t="str">
        <f t="shared" si="7"/>
        <v>3-6</v>
      </c>
      <c r="D74" s="153">
        <f aca="true" t="shared" si="8" ref="D74:D98">E74/$E$5*100</f>
        <v>0</v>
      </c>
      <c r="E74" s="147">
        <f aca="true" t="shared" si="9" ref="E74:E98">SUM(F74:J74)</f>
        <v>0</v>
      </c>
      <c r="F74" s="148">
        <f>'4.1'!N92</f>
        <v>0</v>
      </c>
      <c r="G74" s="148">
        <f>'4.2'!L89</f>
        <v>0</v>
      </c>
      <c r="H74" s="148">
        <f>'4.3'!L78</f>
        <v>0</v>
      </c>
      <c r="I74" s="148">
        <f>'4.4'!F87</f>
        <v>0</v>
      </c>
      <c r="J74" s="148">
        <f>'4.5'!O88</f>
        <v>0</v>
      </c>
    </row>
    <row r="75" spans="1:10" ht="15" customHeight="1">
      <c r="A75" s="145" t="s">
        <v>66</v>
      </c>
      <c r="B75" s="146" t="str">
        <f>VLOOKUP(A75,'Рейтинг (Раздел 4)'!$A$6:$B$90,2,FALSE)</f>
        <v>48-50</v>
      </c>
      <c r="C75" s="146" t="str">
        <f t="shared" si="7"/>
        <v>2</v>
      </c>
      <c r="D75" s="153">
        <f t="shared" si="8"/>
        <v>10</v>
      </c>
      <c r="E75" s="147">
        <f t="shared" si="9"/>
        <v>1</v>
      </c>
      <c r="F75" s="148">
        <f>'4.1'!N93</f>
        <v>0</v>
      </c>
      <c r="G75" s="148">
        <f>'4.2'!L90</f>
        <v>0</v>
      </c>
      <c r="H75" s="148">
        <f>'4.3'!L79</f>
        <v>1</v>
      </c>
      <c r="I75" s="148">
        <f>'4.4'!F88</f>
        <v>0</v>
      </c>
      <c r="J75" s="148">
        <f>'4.5'!O89</f>
        <v>0</v>
      </c>
    </row>
    <row r="76" spans="1:10" ht="15" customHeight="1">
      <c r="A76" s="143" t="s">
        <v>67</v>
      </c>
      <c r="B76" s="149"/>
      <c r="C76" s="152"/>
      <c r="D76" s="154"/>
      <c r="E76" s="150"/>
      <c r="F76" s="151"/>
      <c r="G76" s="151"/>
      <c r="H76" s="151"/>
      <c r="I76" s="151"/>
      <c r="J76" s="151"/>
    </row>
    <row r="77" spans="1:10" ht="15" customHeight="1">
      <c r="A77" s="145" t="s">
        <v>68</v>
      </c>
      <c r="B77" s="146" t="str">
        <f>VLOOKUP(A77,'Рейтинг (Раздел 4)'!$A$6:$B$90,2,FALSE)</f>
        <v>1-2</v>
      </c>
      <c r="C77" s="146" t="str">
        <f>RANK(D77,$D$77:$D$88)&amp;IF(COUNTIF($D$77:$D$88,D77)&gt;1,"-"&amp;RANK(D77,$D$77:$D$88)+COUNTIF($D$77:$D$88,D77)-1,"")</f>
        <v>1</v>
      </c>
      <c r="D77" s="153">
        <f t="shared" si="8"/>
        <v>100</v>
      </c>
      <c r="E77" s="147">
        <f t="shared" si="9"/>
        <v>10</v>
      </c>
      <c r="F77" s="148">
        <f>'4.1'!N95</f>
        <v>2</v>
      </c>
      <c r="G77" s="148">
        <f>'4.2'!L92</f>
        <v>2</v>
      </c>
      <c r="H77" s="148">
        <f>'4.3'!L81</f>
        <v>2</v>
      </c>
      <c r="I77" s="148">
        <f>'4.4'!F90</f>
        <v>2</v>
      </c>
      <c r="J77" s="148">
        <f>'4.5'!O91</f>
        <v>2</v>
      </c>
    </row>
    <row r="78" spans="1:10" ht="15" customHeight="1">
      <c r="A78" s="145" t="s">
        <v>69</v>
      </c>
      <c r="B78" s="146" t="str">
        <f>VLOOKUP(A78,'Рейтинг (Раздел 4)'!$A$6:$B$90,2,FALSE)</f>
        <v>26-47</v>
      </c>
      <c r="C78" s="146" t="str">
        <f aca="true" t="shared" si="10" ref="C78:C88">RANK(D78,$D$77:$D$88)&amp;IF(COUNTIF($D$77:$D$88,D78)&gt;1,"-"&amp;RANK(D78,$D$77:$D$88)+COUNTIF($D$77:$D$88,D78)-1,"")</f>
        <v>5-7</v>
      </c>
      <c r="D78" s="153">
        <f t="shared" si="8"/>
        <v>20</v>
      </c>
      <c r="E78" s="147">
        <f t="shared" si="9"/>
        <v>2</v>
      </c>
      <c r="F78" s="148">
        <f>'4.1'!N96</f>
        <v>0</v>
      </c>
      <c r="G78" s="148">
        <f>'4.2'!L93</f>
        <v>0</v>
      </c>
      <c r="H78" s="148">
        <f>'4.3'!L82</f>
        <v>0</v>
      </c>
      <c r="I78" s="148">
        <f>'4.4'!F91</f>
        <v>2</v>
      </c>
      <c r="J78" s="148">
        <f>'4.5'!O92</f>
        <v>0</v>
      </c>
    </row>
    <row r="79" spans="1:10" ht="15" customHeight="1">
      <c r="A79" s="145" t="s">
        <v>70</v>
      </c>
      <c r="B79" s="146" t="str">
        <f>VLOOKUP(A79,'Рейтинг (Раздел 4)'!$A$6:$B$90,2,FALSE)</f>
        <v>52-85</v>
      </c>
      <c r="C79" s="146" t="str">
        <f t="shared" si="10"/>
        <v>8-12</v>
      </c>
      <c r="D79" s="153">
        <f t="shared" si="8"/>
        <v>0</v>
      </c>
      <c r="E79" s="147">
        <f t="shared" si="9"/>
        <v>0</v>
      </c>
      <c r="F79" s="148">
        <f>'4.1'!N97</f>
        <v>0</v>
      </c>
      <c r="G79" s="148">
        <f>'4.2'!L94</f>
        <v>0</v>
      </c>
      <c r="H79" s="148">
        <f>'4.3'!L83</f>
        <v>0</v>
      </c>
      <c r="I79" s="148">
        <f>'4.4'!F92</f>
        <v>0</v>
      </c>
      <c r="J79" s="148">
        <f>'4.5'!O93</f>
        <v>0</v>
      </c>
    </row>
    <row r="80" spans="1:10" ht="15" customHeight="1">
      <c r="A80" s="145" t="s">
        <v>71</v>
      </c>
      <c r="B80" s="146" t="str">
        <f>VLOOKUP(A80,'Рейтинг (Раздел 4)'!$A$6:$B$90,2,FALSE)</f>
        <v>52-85</v>
      </c>
      <c r="C80" s="146" t="str">
        <f t="shared" si="10"/>
        <v>8-12</v>
      </c>
      <c r="D80" s="153">
        <f t="shared" si="8"/>
        <v>0</v>
      </c>
      <c r="E80" s="147">
        <f t="shared" si="9"/>
        <v>0</v>
      </c>
      <c r="F80" s="148">
        <f>'4.1'!N98</f>
        <v>0</v>
      </c>
      <c r="G80" s="148">
        <f>'4.2'!L95</f>
        <v>0</v>
      </c>
      <c r="H80" s="148">
        <f>'4.3'!L84</f>
        <v>0</v>
      </c>
      <c r="I80" s="148">
        <f>'4.4'!F93</f>
        <v>0</v>
      </c>
      <c r="J80" s="148">
        <f>'4.5'!O94</f>
        <v>0</v>
      </c>
    </row>
    <row r="81" spans="1:10" ht="15" customHeight="1">
      <c r="A81" s="145" t="s">
        <v>72</v>
      </c>
      <c r="B81" s="146" t="str">
        <f>VLOOKUP(A81,'Рейтинг (Раздел 4)'!$A$6:$B$90,2,FALSE)</f>
        <v>26-47</v>
      </c>
      <c r="C81" s="146" t="str">
        <f t="shared" si="10"/>
        <v>5-7</v>
      </c>
      <c r="D81" s="153">
        <f t="shared" si="8"/>
        <v>20</v>
      </c>
      <c r="E81" s="147">
        <f t="shared" si="9"/>
        <v>2</v>
      </c>
      <c r="F81" s="148">
        <f>'4.1'!N99</f>
        <v>2</v>
      </c>
      <c r="G81" s="148">
        <f>'4.2'!L96</f>
        <v>0</v>
      </c>
      <c r="H81" s="148">
        <f>'4.3'!L85</f>
        <v>0</v>
      </c>
      <c r="I81" s="148">
        <f>'4.4'!F94</f>
        <v>0</v>
      </c>
      <c r="J81" s="148">
        <f>'4.5'!O95</f>
        <v>0</v>
      </c>
    </row>
    <row r="82" spans="1:10" ht="15" customHeight="1">
      <c r="A82" s="145" t="s">
        <v>73</v>
      </c>
      <c r="B82" s="146" t="str">
        <f>VLOOKUP(A82,'Рейтинг (Раздел 4)'!$A$6:$B$90,2,FALSE)</f>
        <v>52-85</v>
      </c>
      <c r="C82" s="146" t="str">
        <f t="shared" si="10"/>
        <v>8-12</v>
      </c>
      <c r="D82" s="153">
        <f t="shared" si="8"/>
        <v>0</v>
      </c>
      <c r="E82" s="147">
        <f t="shared" si="9"/>
        <v>0</v>
      </c>
      <c r="F82" s="148">
        <f>'4.1'!N100</f>
        <v>0</v>
      </c>
      <c r="G82" s="148">
        <f>'4.2'!L97</f>
        <v>0</v>
      </c>
      <c r="H82" s="148">
        <f>'4.3'!L86</f>
        <v>0</v>
      </c>
      <c r="I82" s="148">
        <f>'4.4'!F95</f>
        <v>0</v>
      </c>
      <c r="J82" s="148">
        <f>'4.5'!O96</f>
        <v>0</v>
      </c>
    </row>
    <row r="83" spans="1:10" ht="15" customHeight="1">
      <c r="A83" s="145" t="s">
        <v>74</v>
      </c>
      <c r="B83" s="146" t="str">
        <f>VLOOKUP(A83,'Рейтинг (Раздел 4)'!$A$6:$B$90,2,FALSE)</f>
        <v>18-23</v>
      </c>
      <c r="C83" s="146" t="str">
        <f t="shared" si="10"/>
        <v>4</v>
      </c>
      <c r="D83" s="153">
        <f t="shared" si="8"/>
        <v>40</v>
      </c>
      <c r="E83" s="147">
        <f t="shared" si="9"/>
        <v>4</v>
      </c>
      <c r="F83" s="148">
        <f>'4.1'!N101</f>
        <v>2</v>
      </c>
      <c r="G83" s="148">
        <f>'4.2'!L98</f>
        <v>0</v>
      </c>
      <c r="H83" s="148">
        <f>'4.3'!L87</f>
        <v>0</v>
      </c>
      <c r="I83" s="148">
        <f>'4.4'!F96</f>
        <v>2</v>
      </c>
      <c r="J83" s="148">
        <f>'4.5'!O97</f>
        <v>0</v>
      </c>
    </row>
    <row r="84" spans="1:10" ht="15" customHeight="1">
      <c r="A84" s="145" t="s">
        <v>75</v>
      </c>
      <c r="B84" s="146" t="str">
        <f>VLOOKUP(A84,'Рейтинг (Раздел 4)'!$A$6:$B$90,2,FALSE)</f>
        <v>3-5</v>
      </c>
      <c r="C84" s="146" t="str">
        <f t="shared" si="10"/>
        <v>2</v>
      </c>
      <c r="D84" s="153">
        <f t="shared" si="8"/>
        <v>80</v>
      </c>
      <c r="E84" s="147">
        <f t="shared" si="9"/>
        <v>8</v>
      </c>
      <c r="F84" s="148">
        <f>'4.1'!N102</f>
        <v>2</v>
      </c>
      <c r="G84" s="148">
        <f>'4.2'!L99</f>
        <v>2</v>
      </c>
      <c r="H84" s="148">
        <f>'4.3'!L88</f>
        <v>2</v>
      </c>
      <c r="I84" s="148">
        <f>'4.4'!F97</f>
        <v>2</v>
      </c>
      <c r="J84" s="148">
        <f>'4.5'!O98</f>
        <v>0</v>
      </c>
    </row>
    <row r="85" spans="1:10" ht="15" customHeight="1">
      <c r="A85" s="145" t="s">
        <v>76</v>
      </c>
      <c r="B85" s="146" t="str">
        <f>VLOOKUP(A85,'Рейтинг (Раздел 4)'!$A$6:$B$90,2,FALSE)</f>
        <v>52-85</v>
      </c>
      <c r="C85" s="146" t="str">
        <f t="shared" si="10"/>
        <v>8-12</v>
      </c>
      <c r="D85" s="153">
        <f t="shared" si="8"/>
        <v>0</v>
      </c>
      <c r="E85" s="147">
        <f t="shared" si="9"/>
        <v>0</v>
      </c>
      <c r="F85" s="148">
        <f>'4.1'!N103</f>
        <v>0</v>
      </c>
      <c r="G85" s="148">
        <f>'4.2'!L100</f>
        <v>0</v>
      </c>
      <c r="H85" s="148">
        <f>'4.3'!L89</f>
        <v>0</v>
      </c>
      <c r="I85" s="148">
        <f>'4.4'!F98</f>
        <v>0</v>
      </c>
      <c r="J85" s="148">
        <f>'4.5'!O99</f>
        <v>0</v>
      </c>
    </row>
    <row r="86" spans="1:10" ht="15" customHeight="1">
      <c r="A86" s="145" t="s">
        <v>77</v>
      </c>
      <c r="B86" s="146" t="str">
        <f>VLOOKUP(A86,'Рейтинг (Раздел 4)'!$A$6:$B$90,2,FALSE)</f>
        <v>52-85</v>
      </c>
      <c r="C86" s="146" t="str">
        <f t="shared" si="10"/>
        <v>8-12</v>
      </c>
      <c r="D86" s="153">
        <f t="shared" si="8"/>
        <v>0</v>
      </c>
      <c r="E86" s="147">
        <f t="shared" si="9"/>
        <v>0</v>
      </c>
      <c r="F86" s="148">
        <f>'4.1'!N104</f>
        <v>0</v>
      </c>
      <c r="G86" s="148">
        <f>'4.2'!L101</f>
        <v>0</v>
      </c>
      <c r="H86" s="148">
        <f>'4.3'!L90</f>
        <v>0</v>
      </c>
      <c r="I86" s="148">
        <f>'4.4'!F99</f>
        <v>0</v>
      </c>
      <c r="J86" s="148">
        <f>'4.5'!O100</f>
        <v>0</v>
      </c>
    </row>
    <row r="87" spans="1:10" ht="15" customHeight="1">
      <c r="A87" s="145" t="s">
        <v>78</v>
      </c>
      <c r="B87" s="146" t="str">
        <f>VLOOKUP(A87,'Рейтинг (Раздел 4)'!$A$6:$B$90,2,FALSE)</f>
        <v>7-13</v>
      </c>
      <c r="C87" s="146" t="str">
        <f t="shared" si="10"/>
        <v>3</v>
      </c>
      <c r="D87" s="153">
        <f t="shared" si="8"/>
        <v>60</v>
      </c>
      <c r="E87" s="147">
        <f t="shared" si="9"/>
        <v>6</v>
      </c>
      <c r="F87" s="148">
        <f>'4.1'!N105</f>
        <v>2</v>
      </c>
      <c r="G87" s="148">
        <f>'4.2'!L102</f>
        <v>2</v>
      </c>
      <c r="H87" s="148">
        <f>'4.3'!L91</f>
        <v>2</v>
      </c>
      <c r="I87" s="148">
        <f>'4.4'!F100</f>
        <v>0</v>
      </c>
      <c r="J87" s="148">
        <f>'4.5'!O101</f>
        <v>0</v>
      </c>
    </row>
    <row r="88" spans="1:10" ht="15" customHeight="1">
      <c r="A88" s="145" t="s">
        <v>79</v>
      </c>
      <c r="B88" s="146" t="str">
        <f>VLOOKUP(A88,'Рейтинг (Раздел 4)'!$A$6:$B$90,2,FALSE)</f>
        <v>26-47</v>
      </c>
      <c r="C88" s="146" t="str">
        <f t="shared" si="10"/>
        <v>5-7</v>
      </c>
      <c r="D88" s="153">
        <f t="shared" si="8"/>
        <v>20</v>
      </c>
      <c r="E88" s="147">
        <f t="shared" si="9"/>
        <v>2</v>
      </c>
      <c r="F88" s="148">
        <f>'4.1'!N106</f>
        <v>0</v>
      </c>
      <c r="G88" s="148">
        <f>'4.2'!L103</f>
        <v>0</v>
      </c>
      <c r="H88" s="148">
        <f>'4.3'!L92</f>
        <v>2</v>
      </c>
      <c r="I88" s="148">
        <f>'4.4'!F101</f>
        <v>0</v>
      </c>
      <c r="J88" s="148">
        <f>'4.5'!O102</f>
        <v>0</v>
      </c>
    </row>
    <row r="89" spans="1:10" ht="15" customHeight="1">
      <c r="A89" s="143" t="s">
        <v>80</v>
      </c>
      <c r="B89" s="149"/>
      <c r="C89" s="152"/>
      <c r="D89" s="154"/>
      <c r="E89" s="150"/>
      <c r="F89" s="151"/>
      <c r="G89" s="151"/>
      <c r="H89" s="151"/>
      <c r="I89" s="151"/>
      <c r="J89" s="151"/>
    </row>
    <row r="90" spans="1:10" ht="15" customHeight="1">
      <c r="A90" s="145" t="s">
        <v>81</v>
      </c>
      <c r="B90" s="146" t="str">
        <f>VLOOKUP(A90,'Рейтинг (Раздел 4)'!$A$6:$B$90,2,FALSE)</f>
        <v>51</v>
      </c>
      <c r="C90" s="146" t="str">
        <f>RANK(D90,$D$90:$D$98)&amp;IF(COUNTIF($D$90:$D$98,D90)&gt;1,"-"&amp;RANK(D90,$D$90:$D$98)+COUNTIF($D$90:$D$98,D90)-1,"")</f>
        <v>4</v>
      </c>
      <c r="D90" s="153">
        <f t="shared" si="8"/>
        <v>5</v>
      </c>
      <c r="E90" s="147">
        <f t="shared" si="9"/>
        <v>0.5</v>
      </c>
      <c r="F90" s="148">
        <f>'4.1'!N108</f>
        <v>0.5</v>
      </c>
      <c r="G90" s="148">
        <f>'4.2'!L105</f>
        <v>0</v>
      </c>
      <c r="H90" s="148">
        <f>'4.3'!L94</f>
        <v>0</v>
      </c>
      <c r="I90" s="148">
        <f>'4.4'!F103</f>
        <v>0</v>
      </c>
      <c r="J90" s="148">
        <f>'4.5'!O104</f>
        <v>0</v>
      </c>
    </row>
    <row r="91" spans="1:10" ht="15" customHeight="1">
      <c r="A91" s="145" t="s">
        <v>82</v>
      </c>
      <c r="B91" s="146" t="str">
        <f>VLOOKUP(A91,'Рейтинг (Раздел 4)'!$A$6:$B$90,2,FALSE)</f>
        <v>52-85</v>
      </c>
      <c r="C91" s="146" t="str">
        <f aca="true" t="shared" si="11" ref="C91:C98">RANK(D91,$D$90:$D$98)&amp;IF(COUNTIF($D$90:$D$98,D91)&gt;1,"-"&amp;RANK(D91,$D$90:$D$98)+COUNTIF($D$90:$D$98,D91)-1,"")</f>
        <v>5-9</v>
      </c>
      <c r="D91" s="153">
        <f t="shared" si="8"/>
        <v>0</v>
      </c>
      <c r="E91" s="147">
        <f t="shared" si="9"/>
        <v>0</v>
      </c>
      <c r="F91" s="148">
        <f>'4.1'!N109</f>
        <v>0</v>
      </c>
      <c r="G91" s="148">
        <f>'4.2'!L106</f>
        <v>0</v>
      </c>
      <c r="H91" s="148">
        <f>'4.3'!L95</f>
        <v>0</v>
      </c>
      <c r="I91" s="148">
        <f>'4.4'!F104</f>
        <v>0</v>
      </c>
      <c r="J91" s="148">
        <f>'4.5'!O105</f>
        <v>0</v>
      </c>
    </row>
    <row r="92" spans="1:10" ht="15" customHeight="1">
      <c r="A92" s="145" t="s">
        <v>83</v>
      </c>
      <c r="B92" s="146" t="str">
        <f>VLOOKUP(A92,'Рейтинг (Раздел 4)'!$A$6:$B$90,2,FALSE)</f>
        <v>52-85</v>
      </c>
      <c r="C92" s="146" t="str">
        <f t="shared" si="11"/>
        <v>5-9</v>
      </c>
      <c r="D92" s="153">
        <f t="shared" si="8"/>
        <v>0</v>
      </c>
      <c r="E92" s="147">
        <f t="shared" si="9"/>
        <v>0</v>
      </c>
      <c r="F92" s="148">
        <f>'4.1'!N110</f>
        <v>0</v>
      </c>
      <c r="G92" s="148">
        <f>'4.2'!L107</f>
        <v>0</v>
      </c>
      <c r="H92" s="148">
        <f>'4.3'!L96</f>
        <v>0</v>
      </c>
      <c r="I92" s="148">
        <f>'4.4'!F105</f>
        <v>0</v>
      </c>
      <c r="J92" s="148">
        <f>'4.5'!O106</f>
        <v>0</v>
      </c>
    </row>
    <row r="93" spans="1:10" ht="15" customHeight="1">
      <c r="A93" s="145" t="s">
        <v>84</v>
      </c>
      <c r="B93" s="146" t="str">
        <f>VLOOKUP(A93,'Рейтинг (Раздел 4)'!$A$6:$B$90,2,FALSE)</f>
        <v>52-85</v>
      </c>
      <c r="C93" s="146" t="str">
        <f t="shared" si="11"/>
        <v>5-9</v>
      </c>
      <c r="D93" s="153">
        <f t="shared" si="8"/>
        <v>0</v>
      </c>
      <c r="E93" s="147">
        <f t="shared" si="9"/>
        <v>0</v>
      </c>
      <c r="F93" s="148">
        <f>'4.1'!N111</f>
        <v>0</v>
      </c>
      <c r="G93" s="148">
        <f>'4.2'!L108</f>
        <v>0</v>
      </c>
      <c r="H93" s="148">
        <f>'4.3'!L97</f>
        <v>0</v>
      </c>
      <c r="I93" s="148">
        <f>'4.4'!F106</f>
        <v>0</v>
      </c>
      <c r="J93" s="148">
        <f>'4.5'!O107</f>
        <v>0</v>
      </c>
    </row>
    <row r="94" spans="1:10" ht="15" customHeight="1">
      <c r="A94" s="145" t="s">
        <v>85</v>
      </c>
      <c r="B94" s="146" t="str">
        <f>VLOOKUP(A94,'Рейтинг (Раздел 4)'!$A$6:$B$90,2,FALSE)</f>
        <v>26-47</v>
      </c>
      <c r="C94" s="146" t="str">
        <f t="shared" si="11"/>
        <v>1-2</v>
      </c>
      <c r="D94" s="153">
        <f t="shared" si="8"/>
        <v>20</v>
      </c>
      <c r="E94" s="147">
        <f t="shared" si="9"/>
        <v>2</v>
      </c>
      <c r="F94" s="148">
        <f>'4.1'!N112</f>
        <v>0</v>
      </c>
      <c r="G94" s="148">
        <f>'4.2'!L109</f>
        <v>0</v>
      </c>
      <c r="H94" s="148">
        <f>'4.3'!L98</f>
        <v>0</v>
      </c>
      <c r="I94" s="148">
        <f>'4.4'!F107</f>
        <v>2</v>
      </c>
      <c r="J94" s="148">
        <f>'4.5'!O108</f>
        <v>0</v>
      </c>
    </row>
    <row r="95" spans="1:10" ht="15" customHeight="1">
      <c r="A95" s="145" t="s">
        <v>86</v>
      </c>
      <c r="B95" s="146" t="str">
        <f>VLOOKUP(A95,'Рейтинг (Раздел 4)'!$A$6:$B$90,2,FALSE)</f>
        <v>48-50</v>
      </c>
      <c r="C95" s="146" t="str">
        <f t="shared" si="11"/>
        <v>3</v>
      </c>
      <c r="D95" s="153">
        <f t="shared" si="8"/>
        <v>10</v>
      </c>
      <c r="E95" s="147">
        <f t="shared" si="9"/>
        <v>1</v>
      </c>
      <c r="F95" s="148">
        <f>'4.1'!N113</f>
        <v>0</v>
      </c>
      <c r="G95" s="148">
        <f>'4.2'!L110</f>
        <v>0</v>
      </c>
      <c r="H95" s="148">
        <f>'4.3'!L99</f>
        <v>0</v>
      </c>
      <c r="I95" s="148">
        <f>'4.4'!F108</f>
        <v>1</v>
      </c>
      <c r="J95" s="148">
        <f>'4.5'!O109</f>
        <v>0</v>
      </c>
    </row>
    <row r="96" spans="1:10" ht="15" customHeight="1">
      <c r="A96" s="145" t="s">
        <v>87</v>
      </c>
      <c r="B96" s="146" t="str">
        <f>VLOOKUP(A96,'Рейтинг (Раздел 4)'!$A$6:$B$90,2,FALSE)</f>
        <v>26-47</v>
      </c>
      <c r="C96" s="146" t="str">
        <f t="shared" si="11"/>
        <v>1-2</v>
      </c>
      <c r="D96" s="153">
        <f t="shared" si="8"/>
        <v>20</v>
      </c>
      <c r="E96" s="147">
        <f t="shared" si="9"/>
        <v>2</v>
      </c>
      <c r="F96" s="148">
        <f>'4.1'!N114</f>
        <v>0</v>
      </c>
      <c r="G96" s="148">
        <f>'4.2'!L111</f>
        <v>2</v>
      </c>
      <c r="H96" s="148">
        <f>'4.3'!L100</f>
        <v>0</v>
      </c>
      <c r="I96" s="148">
        <f>'4.4'!F109</f>
        <v>0</v>
      </c>
      <c r="J96" s="148">
        <f>'4.5'!O110</f>
        <v>0</v>
      </c>
    </row>
    <row r="97" spans="1:10" ht="15" customHeight="1">
      <c r="A97" s="145" t="s">
        <v>88</v>
      </c>
      <c r="B97" s="146" t="str">
        <f>VLOOKUP(A97,'Рейтинг (Раздел 4)'!$A$6:$B$90,2,FALSE)</f>
        <v>52-85</v>
      </c>
      <c r="C97" s="146" t="str">
        <f t="shared" si="11"/>
        <v>5-9</v>
      </c>
      <c r="D97" s="153">
        <f t="shared" si="8"/>
        <v>0</v>
      </c>
      <c r="E97" s="147">
        <f t="shared" si="9"/>
        <v>0</v>
      </c>
      <c r="F97" s="148">
        <f>'4.1'!N115</f>
        <v>0</v>
      </c>
      <c r="G97" s="148">
        <f>'4.2'!L112</f>
        <v>0</v>
      </c>
      <c r="H97" s="148">
        <f>'4.3'!L101</f>
        <v>0</v>
      </c>
      <c r="I97" s="148">
        <f>'4.4'!F110</f>
        <v>0</v>
      </c>
      <c r="J97" s="148">
        <f>'4.5'!O111</f>
        <v>0</v>
      </c>
    </row>
    <row r="98" spans="1:10" ht="15" customHeight="1">
      <c r="A98" s="145" t="s">
        <v>89</v>
      </c>
      <c r="B98" s="146" t="str">
        <f>VLOOKUP(A98,'Рейтинг (Раздел 4)'!$A$6:$B$90,2,FALSE)</f>
        <v>52-85</v>
      </c>
      <c r="C98" s="146" t="str">
        <f t="shared" si="11"/>
        <v>5-9</v>
      </c>
      <c r="D98" s="153">
        <f t="shared" si="8"/>
        <v>0</v>
      </c>
      <c r="E98" s="147">
        <f t="shared" si="9"/>
        <v>0</v>
      </c>
      <c r="F98" s="148">
        <f>'4.1'!N116</f>
        <v>0</v>
      </c>
      <c r="G98" s="148">
        <f>'4.2'!L113</f>
        <v>0</v>
      </c>
      <c r="H98" s="148">
        <f>'4.3'!L102</f>
        <v>0</v>
      </c>
      <c r="I98" s="148">
        <f>'4.4'!F111</f>
        <v>0</v>
      </c>
      <c r="J98" s="148">
        <f>'4.5'!O112</f>
        <v>0</v>
      </c>
    </row>
  </sheetData>
  <sheetProtection/>
  <mergeCells count="1">
    <mergeCell ref="A1:J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70" r:id="rId1"/>
  <headerFooter>
    <oddFooter>&amp;C&amp;A&amp;R&amp;N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2"/>
  <sheetViews>
    <sheetView zoomScalePageLayoutView="0" workbookViewId="0" topLeftCell="A1">
      <selection activeCell="H15" sqref="H15"/>
    </sheetView>
  </sheetViews>
  <sheetFormatPr defaultColWidth="9.140625" defaultRowHeight="15"/>
  <cols>
    <col min="1" max="1" width="9.140625" style="32" customWidth="1"/>
    <col min="2" max="2" width="118.7109375" style="0" customWidth="1"/>
  </cols>
  <sheetData>
    <row r="1" spans="1:6" s="38" customFormat="1" ht="18.75" customHeight="1">
      <c r="A1" s="180" t="s">
        <v>418</v>
      </c>
      <c r="B1" s="181"/>
      <c r="C1" s="181"/>
      <c r="D1" s="181"/>
      <c r="E1" s="181"/>
      <c r="F1" s="181"/>
    </row>
    <row r="2" s="17" customFormat="1" ht="15">
      <c r="A2" s="32"/>
    </row>
    <row r="3" spans="1:6" s="17" customFormat="1" ht="15">
      <c r="A3" s="184" t="s">
        <v>412</v>
      </c>
      <c r="B3" s="184" t="s">
        <v>413</v>
      </c>
      <c r="C3" s="184" t="s">
        <v>414</v>
      </c>
      <c r="D3" s="184" t="s">
        <v>415</v>
      </c>
      <c r="E3" s="184"/>
      <c r="F3" s="184"/>
    </row>
    <row r="4" spans="1:6" ht="15">
      <c r="A4" s="184"/>
      <c r="B4" s="184"/>
      <c r="C4" s="184"/>
      <c r="D4" s="42" t="s">
        <v>278</v>
      </c>
      <c r="E4" s="42" t="s">
        <v>416</v>
      </c>
      <c r="F4" s="42" t="s">
        <v>417</v>
      </c>
    </row>
    <row r="5" spans="1:6" ht="15">
      <c r="A5" s="185">
        <v>4</v>
      </c>
      <c r="B5" s="49" t="s">
        <v>275</v>
      </c>
      <c r="C5" s="186">
        <v>10</v>
      </c>
      <c r="D5" s="187"/>
      <c r="E5" s="187"/>
      <c r="F5" s="187"/>
    </row>
    <row r="6" spans="1:6" ht="72">
      <c r="A6" s="185"/>
      <c r="B6" s="50" t="s">
        <v>376</v>
      </c>
      <c r="C6" s="186"/>
      <c r="D6" s="187"/>
      <c r="E6" s="187"/>
      <c r="F6" s="187"/>
    </row>
    <row r="7" spans="1:6" ht="48">
      <c r="A7" s="185"/>
      <c r="B7" s="48" t="s">
        <v>340</v>
      </c>
      <c r="C7" s="186"/>
      <c r="D7" s="187"/>
      <c r="E7" s="187"/>
      <c r="F7" s="187"/>
    </row>
    <row r="8" spans="1:6" ht="18.75" customHeight="1">
      <c r="A8" s="182" t="s">
        <v>356</v>
      </c>
      <c r="B8" s="43" t="s">
        <v>341</v>
      </c>
      <c r="C8" s="183"/>
      <c r="D8" s="183"/>
      <c r="E8" s="183"/>
      <c r="F8" s="183"/>
    </row>
    <row r="9" spans="1:6" ht="20.25" customHeight="1">
      <c r="A9" s="182"/>
      <c r="B9" s="44" t="s">
        <v>342</v>
      </c>
      <c r="C9" s="183"/>
      <c r="D9" s="183"/>
      <c r="E9" s="183"/>
      <c r="F9" s="183"/>
    </row>
    <row r="10" spans="1:6" ht="15">
      <c r="A10" s="182"/>
      <c r="B10" s="44" t="s">
        <v>343</v>
      </c>
      <c r="C10" s="183"/>
      <c r="D10" s="183"/>
      <c r="E10" s="183"/>
      <c r="F10" s="183"/>
    </row>
    <row r="11" spans="1:6" ht="15">
      <c r="A11" s="182"/>
      <c r="B11" s="45" t="s">
        <v>377</v>
      </c>
      <c r="C11" s="183"/>
      <c r="D11" s="183"/>
      <c r="E11" s="183"/>
      <c r="F11" s="183"/>
    </row>
    <row r="12" spans="1:6" ht="29.25" customHeight="1">
      <c r="A12" s="182"/>
      <c r="B12" s="45" t="s">
        <v>378</v>
      </c>
      <c r="C12" s="183"/>
      <c r="D12" s="183"/>
      <c r="E12" s="183"/>
      <c r="F12" s="183"/>
    </row>
    <row r="13" spans="1:6" ht="24">
      <c r="A13" s="182"/>
      <c r="B13" s="45" t="s">
        <v>379</v>
      </c>
      <c r="C13" s="183"/>
      <c r="D13" s="183"/>
      <c r="E13" s="183"/>
      <c r="F13" s="183"/>
    </row>
    <row r="14" spans="1:6" ht="15">
      <c r="A14" s="182"/>
      <c r="B14" s="44" t="s">
        <v>344</v>
      </c>
      <c r="C14" s="183"/>
      <c r="D14" s="183"/>
      <c r="E14" s="183"/>
      <c r="F14" s="183"/>
    </row>
    <row r="15" spans="1:6" ht="24">
      <c r="A15" s="182"/>
      <c r="B15" s="46" t="s">
        <v>380</v>
      </c>
      <c r="C15" s="183"/>
      <c r="D15" s="183"/>
      <c r="E15" s="183"/>
      <c r="F15" s="183"/>
    </row>
    <row r="16" spans="1:6" ht="15">
      <c r="A16" s="182"/>
      <c r="B16" s="46" t="s">
        <v>381</v>
      </c>
      <c r="C16" s="183"/>
      <c r="D16" s="183"/>
      <c r="E16" s="183"/>
      <c r="F16" s="183"/>
    </row>
    <row r="17" spans="1:6" ht="24">
      <c r="A17" s="182"/>
      <c r="B17" s="46" t="s">
        <v>382</v>
      </c>
      <c r="C17" s="183"/>
      <c r="D17" s="183"/>
      <c r="E17" s="183"/>
      <c r="F17" s="183"/>
    </row>
    <row r="18" spans="1:6" ht="15">
      <c r="A18" s="182"/>
      <c r="B18" s="46" t="s">
        <v>383</v>
      </c>
      <c r="C18" s="183"/>
      <c r="D18" s="183"/>
      <c r="E18" s="183"/>
      <c r="F18" s="183"/>
    </row>
    <row r="19" spans="1:6" ht="15">
      <c r="A19" s="182"/>
      <c r="B19" s="46" t="s">
        <v>384</v>
      </c>
      <c r="C19" s="183"/>
      <c r="D19" s="183"/>
      <c r="E19" s="183"/>
      <c r="F19" s="183"/>
    </row>
    <row r="20" spans="1:6" ht="15">
      <c r="A20" s="182"/>
      <c r="B20" s="46" t="s">
        <v>385</v>
      </c>
      <c r="C20" s="183"/>
      <c r="D20" s="183"/>
      <c r="E20" s="183"/>
      <c r="F20" s="183"/>
    </row>
    <row r="21" spans="1:6" ht="15">
      <c r="A21" s="182"/>
      <c r="B21" s="44" t="s">
        <v>345</v>
      </c>
      <c r="C21" s="183"/>
      <c r="D21" s="183"/>
      <c r="E21" s="183"/>
      <c r="F21" s="183"/>
    </row>
    <row r="22" spans="1:6" ht="15">
      <c r="A22" s="182"/>
      <c r="B22" s="44" t="s">
        <v>346</v>
      </c>
      <c r="C22" s="183"/>
      <c r="D22" s="183"/>
      <c r="E22" s="183"/>
      <c r="F22" s="183"/>
    </row>
    <row r="23" spans="1:6" ht="15">
      <c r="A23" s="182"/>
      <c r="B23" s="47" t="s">
        <v>369</v>
      </c>
      <c r="C23" s="183"/>
      <c r="D23" s="183"/>
      <c r="E23" s="183"/>
      <c r="F23" s="183"/>
    </row>
    <row r="24" spans="1:6" ht="15">
      <c r="A24" s="40"/>
      <c r="B24" s="41" t="s">
        <v>292</v>
      </c>
      <c r="C24" s="42">
        <v>2</v>
      </c>
      <c r="D24" s="42"/>
      <c r="E24" s="42">
        <v>0.5</v>
      </c>
      <c r="F24" s="42"/>
    </row>
    <row r="25" spans="1:6" ht="15">
      <c r="A25" s="40"/>
      <c r="B25" s="41" t="s">
        <v>347</v>
      </c>
      <c r="C25" s="42">
        <v>1</v>
      </c>
      <c r="D25" s="42"/>
      <c r="E25" s="42">
        <v>0.5</v>
      </c>
      <c r="F25" s="42"/>
    </row>
    <row r="26" spans="1:6" ht="15">
      <c r="A26" s="40"/>
      <c r="B26" s="41" t="s">
        <v>386</v>
      </c>
      <c r="C26" s="42">
        <v>0</v>
      </c>
      <c r="D26" s="42"/>
      <c r="E26" s="42"/>
      <c r="F26" s="42"/>
    </row>
    <row r="27" spans="1:6" ht="24">
      <c r="A27" s="182" t="s">
        <v>272</v>
      </c>
      <c r="B27" s="43" t="s">
        <v>269</v>
      </c>
      <c r="C27" s="183"/>
      <c r="D27" s="183"/>
      <c r="E27" s="183"/>
      <c r="F27" s="183"/>
    </row>
    <row r="28" spans="1:6" ht="15">
      <c r="A28" s="182"/>
      <c r="B28" s="44" t="s">
        <v>270</v>
      </c>
      <c r="C28" s="183"/>
      <c r="D28" s="183"/>
      <c r="E28" s="183"/>
      <c r="F28" s="183"/>
    </row>
    <row r="29" spans="1:6" ht="15">
      <c r="A29" s="182"/>
      <c r="B29" s="45" t="s">
        <v>387</v>
      </c>
      <c r="C29" s="183"/>
      <c r="D29" s="183"/>
      <c r="E29" s="183"/>
      <c r="F29" s="183"/>
    </row>
    <row r="30" spans="1:6" ht="36">
      <c r="A30" s="182"/>
      <c r="B30" s="45" t="s">
        <v>388</v>
      </c>
      <c r="C30" s="183"/>
      <c r="D30" s="183"/>
      <c r="E30" s="183"/>
      <c r="F30" s="183"/>
    </row>
    <row r="31" spans="1:6" ht="24">
      <c r="A31" s="182"/>
      <c r="B31" s="44" t="s">
        <v>348</v>
      </c>
      <c r="C31" s="183"/>
      <c r="D31" s="183"/>
      <c r="E31" s="183"/>
      <c r="F31" s="183"/>
    </row>
    <row r="32" spans="1:6" ht="15">
      <c r="A32" s="182"/>
      <c r="B32" s="46" t="s">
        <v>389</v>
      </c>
      <c r="C32" s="183"/>
      <c r="D32" s="183"/>
      <c r="E32" s="183"/>
      <c r="F32" s="183"/>
    </row>
    <row r="33" spans="1:6" ht="15">
      <c r="A33" s="182"/>
      <c r="B33" s="46" t="s">
        <v>409</v>
      </c>
      <c r="C33" s="183"/>
      <c r="D33" s="183"/>
      <c r="E33" s="183"/>
      <c r="F33" s="183"/>
    </row>
    <row r="34" spans="1:6" ht="15">
      <c r="A34" s="182"/>
      <c r="B34" s="46" t="s">
        <v>410</v>
      </c>
      <c r="C34" s="183"/>
      <c r="D34" s="183"/>
      <c r="E34" s="183"/>
      <c r="F34" s="183"/>
    </row>
    <row r="35" spans="1:6" ht="12.75" customHeight="1">
      <c r="A35" s="182"/>
      <c r="B35" s="46" t="s">
        <v>411</v>
      </c>
      <c r="C35" s="183"/>
      <c r="D35" s="183"/>
      <c r="E35" s="183"/>
      <c r="F35" s="183"/>
    </row>
    <row r="36" spans="1:6" ht="15">
      <c r="A36" s="182"/>
      <c r="B36" s="44" t="s">
        <v>349</v>
      </c>
      <c r="C36" s="183"/>
      <c r="D36" s="183"/>
      <c r="E36" s="183"/>
      <c r="F36" s="183"/>
    </row>
    <row r="37" spans="1:6" ht="24">
      <c r="A37" s="182"/>
      <c r="B37" s="44" t="s">
        <v>368</v>
      </c>
      <c r="C37" s="183"/>
      <c r="D37" s="183"/>
      <c r="E37" s="183"/>
      <c r="F37" s="183"/>
    </row>
    <row r="38" spans="1:6" ht="15">
      <c r="A38" s="182"/>
      <c r="B38" s="47" t="s">
        <v>369</v>
      </c>
      <c r="C38" s="183"/>
      <c r="D38" s="183"/>
      <c r="E38" s="183"/>
      <c r="F38" s="183"/>
    </row>
    <row r="39" spans="1:6" ht="15">
      <c r="A39" s="40"/>
      <c r="B39" s="41" t="s">
        <v>350</v>
      </c>
      <c r="C39" s="42">
        <v>2</v>
      </c>
      <c r="D39" s="42"/>
      <c r="E39" s="42">
        <v>0.5</v>
      </c>
      <c r="F39" s="42"/>
    </row>
    <row r="40" spans="1:6" ht="15">
      <c r="A40" s="40"/>
      <c r="B40" s="41" t="s">
        <v>351</v>
      </c>
      <c r="C40" s="42">
        <v>1</v>
      </c>
      <c r="D40" s="42"/>
      <c r="E40" s="42">
        <v>0.5</v>
      </c>
      <c r="F40" s="42"/>
    </row>
    <row r="41" spans="1:6" ht="15">
      <c r="A41" s="40"/>
      <c r="B41" s="41" t="s">
        <v>271</v>
      </c>
      <c r="C41" s="42">
        <v>0</v>
      </c>
      <c r="D41" s="42"/>
      <c r="E41" s="42"/>
      <c r="F41" s="42"/>
    </row>
    <row r="42" spans="1:6" ht="15">
      <c r="A42" s="182" t="s">
        <v>273</v>
      </c>
      <c r="B42" s="43" t="s">
        <v>390</v>
      </c>
      <c r="C42" s="183"/>
      <c r="D42" s="183"/>
      <c r="E42" s="183"/>
      <c r="F42" s="183"/>
    </row>
    <row r="43" spans="1:6" ht="38.25" customHeight="1">
      <c r="A43" s="182"/>
      <c r="B43" s="44" t="s">
        <v>391</v>
      </c>
      <c r="C43" s="183"/>
      <c r="D43" s="183"/>
      <c r="E43" s="183"/>
      <c r="F43" s="183"/>
    </row>
    <row r="44" spans="1:6" ht="36">
      <c r="A44" s="182"/>
      <c r="B44" s="47" t="s">
        <v>392</v>
      </c>
      <c r="C44" s="183"/>
      <c r="D44" s="183"/>
      <c r="E44" s="183"/>
      <c r="F44" s="183"/>
    </row>
    <row r="45" spans="1:6" ht="15">
      <c r="A45" s="40"/>
      <c r="B45" s="41" t="s">
        <v>370</v>
      </c>
      <c r="C45" s="42">
        <v>2</v>
      </c>
      <c r="D45" s="42"/>
      <c r="E45" s="42">
        <v>0.5</v>
      </c>
      <c r="F45" s="42"/>
    </row>
    <row r="46" spans="1:6" ht="15">
      <c r="A46" s="40"/>
      <c r="B46" s="41" t="s">
        <v>371</v>
      </c>
      <c r="C46" s="42">
        <v>0</v>
      </c>
      <c r="D46" s="42"/>
      <c r="E46" s="42"/>
      <c r="F46" s="42"/>
    </row>
    <row r="47" spans="1:6" ht="24">
      <c r="A47" s="182" t="s">
        <v>274</v>
      </c>
      <c r="B47" s="43" t="s">
        <v>393</v>
      </c>
      <c r="C47" s="183"/>
      <c r="D47" s="183"/>
      <c r="E47" s="183"/>
      <c r="F47" s="183"/>
    </row>
    <row r="48" spans="1:6" ht="24">
      <c r="A48" s="182"/>
      <c r="B48" s="44" t="s">
        <v>394</v>
      </c>
      <c r="C48" s="183"/>
      <c r="D48" s="183"/>
      <c r="E48" s="183"/>
      <c r="F48" s="183"/>
    </row>
    <row r="49" spans="1:6" ht="96">
      <c r="A49" s="182"/>
      <c r="B49" s="44" t="s">
        <v>395</v>
      </c>
      <c r="C49" s="183"/>
      <c r="D49" s="183"/>
      <c r="E49" s="183"/>
      <c r="F49" s="183"/>
    </row>
    <row r="50" spans="1:6" ht="15">
      <c r="A50" s="182"/>
      <c r="B50" s="44" t="s">
        <v>396</v>
      </c>
      <c r="C50" s="183"/>
      <c r="D50" s="183"/>
      <c r="E50" s="183"/>
      <c r="F50" s="183"/>
    </row>
    <row r="51" spans="1:6" ht="60">
      <c r="A51" s="182"/>
      <c r="B51" s="44" t="s">
        <v>397</v>
      </c>
      <c r="C51" s="183"/>
      <c r="D51" s="183"/>
      <c r="E51" s="183"/>
      <c r="F51" s="183"/>
    </row>
    <row r="52" spans="1:6" ht="63.75" customHeight="1">
      <c r="A52" s="182"/>
      <c r="B52" s="44" t="s">
        <v>398</v>
      </c>
      <c r="C52" s="183"/>
      <c r="D52" s="183"/>
      <c r="E52" s="183"/>
      <c r="F52" s="183"/>
    </row>
    <row r="53" spans="1:6" ht="15">
      <c r="A53" s="182"/>
      <c r="B53" s="44" t="s">
        <v>399</v>
      </c>
      <c r="C53" s="183"/>
      <c r="D53" s="183"/>
      <c r="E53" s="183"/>
      <c r="F53" s="183"/>
    </row>
    <row r="54" spans="1:6" ht="15">
      <c r="A54" s="182"/>
      <c r="B54" s="44" t="s">
        <v>400</v>
      </c>
      <c r="C54" s="183"/>
      <c r="D54" s="183"/>
      <c r="E54" s="183"/>
      <c r="F54" s="183"/>
    </row>
    <row r="55" spans="1:6" ht="26.25" customHeight="1">
      <c r="A55" s="182"/>
      <c r="B55" s="45" t="s">
        <v>401</v>
      </c>
      <c r="C55" s="183"/>
      <c r="D55" s="183"/>
      <c r="E55" s="183"/>
      <c r="F55" s="183"/>
    </row>
    <row r="56" spans="1:6" ht="27" customHeight="1">
      <c r="A56" s="182"/>
      <c r="B56" s="45" t="s">
        <v>402</v>
      </c>
      <c r="C56" s="183"/>
      <c r="D56" s="183"/>
      <c r="E56" s="183"/>
      <c r="F56" s="183"/>
    </row>
    <row r="57" spans="1:6" ht="51.75" customHeight="1">
      <c r="A57" s="182"/>
      <c r="B57" s="47" t="s">
        <v>403</v>
      </c>
      <c r="C57" s="183"/>
      <c r="D57" s="183"/>
      <c r="E57" s="183"/>
      <c r="F57" s="183"/>
    </row>
    <row r="58" spans="1:6" ht="15">
      <c r="A58" s="40"/>
      <c r="B58" s="41" t="s">
        <v>97</v>
      </c>
      <c r="C58" s="42">
        <v>2</v>
      </c>
      <c r="D58" s="42"/>
      <c r="E58" s="42">
        <v>0.5</v>
      </c>
      <c r="F58" s="42">
        <v>0.5</v>
      </c>
    </row>
    <row r="59" spans="1:6" ht="24">
      <c r="A59" s="40"/>
      <c r="B59" s="41" t="s">
        <v>372</v>
      </c>
      <c r="C59" s="42">
        <v>0</v>
      </c>
      <c r="D59" s="42"/>
      <c r="E59" s="42"/>
      <c r="F59" s="42"/>
    </row>
    <row r="60" spans="1:6" ht="24">
      <c r="A60" s="182" t="s">
        <v>357</v>
      </c>
      <c r="B60" s="43" t="s">
        <v>373</v>
      </c>
      <c r="C60" s="183"/>
      <c r="D60" s="183"/>
      <c r="E60" s="183"/>
      <c r="F60" s="183"/>
    </row>
    <row r="61" spans="1:6" ht="24">
      <c r="A61" s="182"/>
      <c r="B61" s="44" t="s">
        <v>352</v>
      </c>
      <c r="C61" s="183"/>
      <c r="D61" s="183"/>
      <c r="E61" s="183"/>
      <c r="F61" s="183"/>
    </row>
    <row r="62" spans="1:6" ht="15">
      <c r="A62" s="182"/>
      <c r="B62" s="44" t="s">
        <v>353</v>
      </c>
      <c r="C62" s="183"/>
      <c r="D62" s="183"/>
      <c r="E62" s="183"/>
      <c r="F62" s="183"/>
    </row>
    <row r="63" spans="1:6" ht="24">
      <c r="A63" s="182"/>
      <c r="B63" s="51" t="s">
        <v>404</v>
      </c>
      <c r="C63" s="183"/>
      <c r="D63" s="183"/>
      <c r="E63" s="183"/>
      <c r="F63" s="183"/>
    </row>
    <row r="64" spans="1:6" ht="48">
      <c r="A64" s="182"/>
      <c r="B64" s="51" t="s">
        <v>405</v>
      </c>
      <c r="C64" s="183"/>
      <c r="D64" s="183"/>
      <c r="E64" s="183"/>
      <c r="F64" s="183"/>
    </row>
    <row r="65" spans="1:6" ht="27" customHeight="1">
      <c r="A65" s="182"/>
      <c r="B65" s="51" t="s">
        <v>526</v>
      </c>
      <c r="C65" s="183"/>
      <c r="D65" s="183"/>
      <c r="E65" s="183"/>
      <c r="F65" s="183"/>
    </row>
    <row r="66" spans="1:6" ht="28.5" customHeight="1">
      <c r="A66" s="182"/>
      <c r="B66" s="51" t="s">
        <v>406</v>
      </c>
      <c r="C66" s="183"/>
      <c r="D66" s="183"/>
      <c r="E66" s="183"/>
      <c r="F66" s="183"/>
    </row>
    <row r="67" spans="1:6" ht="60">
      <c r="A67" s="182"/>
      <c r="B67" s="51" t="s">
        <v>407</v>
      </c>
      <c r="C67" s="183"/>
      <c r="D67" s="183"/>
      <c r="E67" s="183"/>
      <c r="F67" s="183"/>
    </row>
    <row r="68" spans="1:6" ht="62.25" customHeight="1">
      <c r="A68" s="182"/>
      <c r="B68" s="44" t="s">
        <v>408</v>
      </c>
      <c r="C68" s="183"/>
      <c r="D68" s="183"/>
      <c r="E68" s="183"/>
      <c r="F68" s="183"/>
    </row>
    <row r="69" spans="1:6" s="17" customFormat="1" ht="24.75" customHeight="1">
      <c r="A69" s="182"/>
      <c r="B69" s="123" t="s">
        <v>527</v>
      </c>
      <c r="C69" s="183"/>
      <c r="D69" s="183"/>
      <c r="E69" s="183"/>
      <c r="F69" s="183"/>
    </row>
    <row r="70" spans="1:6" ht="37.5" customHeight="1">
      <c r="A70" s="182"/>
      <c r="B70" s="47" t="s">
        <v>354</v>
      </c>
      <c r="C70" s="183"/>
      <c r="D70" s="183"/>
      <c r="E70" s="183"/>
      <c r="F70" s="183"/>
    </row>
    <row r="71" spans="1:6" ht="15">
      <c r="A71" s="40"/>
      <c r="B71" s="41" t="s">
        <v>355</v>
      </c>
      <c r="C71" s="42">
        <v>2</v>
      </c>
      <c r="D71" s="42"/>
      <c r="E71" s="42">
        <v>0.5</v>
      </c>
      <c r="F71" s="42">
        <v>0.5</v>
      </c>
    </row>
    <row r="72" spans="1:6" ht="15">
      <c r="A72" s="40"/>
      <c r="B72" s="41" t="s">
        <v>374</v>
      </c>
      <c r="C72" s="42">
        <v>0</v>
      </c>
      <c r="D72" s="42"/>
      <c r="E72" s="42"/>
      <c r="F72" s="42"/>
    </row>
  </sheetData>
  <sheetProtection/>
  <mergeCells count="35">
    <mergeCell ref="A42:A44"/>
    <mergeCell ref="C42:C44"/>
    <mergeCell ref="D42:D44"/>
    <mergeCell ref="E42:E44"/>
    <mergeCell ref="F42:F44"/>
    <mergeCell ref="A60:A70"/>
    <mergeCell ref="C60:C70"/>
    <mergeCell ref="D60:D70"/>
    <mergeCell ref="E60:E70"/>
    <mergeCell ref="F60:F70"/>
    <mergeCell ref="A8:A23"/>
    <mergeCell ref="C8:C23"/>
    <mergeCell ref="D8:D23"/>
    <mergeCell ref="E8:E23"/>
    <mergeCell ref="F8:F23"/>
    <mergeCell ref="F27:F38"/>
    <mergeCell ref="A3:A4"/>
    <mergeCell ref="B3:B4"/>
    <mergeCell ref="C3:C4"/>
    <mergeCell ref="D3:F3"/>
    <mergeCell ref="A5:A7"/>
    <mergeCell ref="C5:C7"/>
    <mergeCell ref="D5:D7"/>
    <mergeCell ref="E5:E7"/>
    <mergeCell ref="F5:F7"/>
    <mergeCell ref="A1:F1"/>
    <mergeCell ref="A47:A57"/>
    <mergeCell ref="C47:C57"/>
    <mergeCell ref="D47:D57"/>
    <mergeCell ref="E47:E57"/>
    <mergeCell ref="F47:F57"/>
    <mergeCell ref="A27:A38"/>
    <mergeCell ref="C27:C38"/>
    <mergeCell ref="D27:D38"/>
    <mergeCell ref="E27:E3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headerFooter>
    <oddFooter>&amp;C&amp;8&amp;A&amp;R&amp;8&amp;P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129"/>
  <sheetViews>
    <sheetView zoomScale="90" zoomScaleNormal="90" zoomScalePageLayoutView="0" workbookViewId="0" topLeftCell="A1">
      <pane xSplit="1" ySplit="23" topLeftCell="B111" activePane="bottomRight" state="frozen"/>
      <selection pane="topLeft" activeCell="A20" sqref="A20"/>
      <selection pane="topRight" activeCell="A20" sqref="A20"/>
      <selection pane="bottomLeft" activeCell="A26" sqref="A26"/>
      <selection pane="bottomRight" activeCell="A129" sqref="A129"/>
    </sheetView>
  </sheetViews>
  <sheetFormatPr defaultColWidth="9.140625" defaultRowHeight="15"/>
  <cols>
    <col min="1" max="1" width="34.7109375" style="15" customWidth="1"/>
    <col min="2" max="2" width="38.140625" style="15" customWidth="1"/>
    <col min="3" max="3" width="23.421875" style="15" customWidth="1"/>
    <col min="4" max="5" width="12.7109375" style="15" customWidth="1"/>
    <col min="6" max="6" width="12.140625" style="15" customWidth="1"/>
    <col min="7" max="7" width="11.28125" style="15" customWidth="1"/>
    <col min="8" max="8" width="11.00390625" style="15" customWidth="1"/>
    <col min="9" max="9" width="11.28125" style="15" customWidth="1"/>
    <col min="10" max="10" width="19.421875" style="15" customWidth="1"/>
    <col min="11" max="11" width="14.421875" style="15" customWidth="1"/>
    <col min="12" max="12" width="6.7109375" style="15" customWidth="1"/>
    <col min="13" max="13" width="10.7109375" style="15" customWidth="1"/>
    <col min="14" max="14" width="7.7109375" style="4" customWidth="1"/>
    <col min="15" max="16" width="15.7109375" style="4" customWidth="1"/>
    <col min="17" max="17" width="15.7109375" style="17" customWidth="1"/>
    <col min="18" max="18" width="15.140625" style="17" customWidth="1"/>
    <col min="19" max="16384" width="9.140625" style="17" customWidth="1"/>
  </cols>
  <sheetData>
    <row r="1" spans="1:17" s="1" customFormat="1" ht="23.25" customHeight="1">
      <c r="A1" s="190" t="s">
        <v>358</v>
      </c>
      <c r="B1" s="190"/>
      <c r="C1" s="190"/>
      <c r="D1" s="190"/>
      <c r="E1" s="190"/>
      <c r="F1" s="190"/>
      <c r="G1" s="190"/>
      <c r="H1" s="190"/>
      <c r="I1" s="190"/>
      <c r="J1" s="190"/>
      <c r="K1" s="190"/>
      <c r="L1" s="190"/>
      <c r="M1" s="190"/>
      <c r="N1" s="190"/>
      <c r="O1" s="190"/>
      <c r="P1" s="190"/>
      <c r="Q1" s="191"/>
    </row>
    <row r="2" spans="1:17" s="1" customFormat="1" ht="19.5" customHeight="1">
      <c r="A2" s="155" t="s">
        <v>715</v>
      </c>
      <c r="B2" s="156"/>
      <c r="C2" s="156"/>
      <c r="D2" s="156"/>
      <c r="E2" s="156"/>
      <c r="F2" s="156"/>
      <c r="G2" s="156"/>
      <c r="H2" s="156"/>
      <c r="I2" s="156"/>
      <c r="J2" s="156"/>
      <c r="K2" s="156"/>
      <c r="L2" s="156"/>
      <c r="M2" s="156"/>
      <c r="N2" s="156"/>
      <c r="O2" s="156"/>
      <c r="P2" s="156"/>
      <c r="Q2" s="156"/>
    </row>
    <row r="3" spans="1:17" s="1" customFormat="1" ht="15.75" customHeight="1" hidden="1">
      <c r="A3" s="160" t="s">
        <v>455</v>
      </c>
      <c r="B3" s="160"/>
      <c r="C3" s="160"/>
      <c r="D3" s="160"/>
      <c r="E3" s="160"/>
      <c r="F3" s="160"/>
      <c r="G3" s="160"/>
      <c r="H3" s="160"/>
      <c r="I3" s="160"/>
      <c r="J3" s="160"/>
      <c r="K3" s="160"/>
      <c r="L3" s="160"/>
      <c r="M3" s="160"/>
      <c r="N3" s="160"/>
      <c r="O3" s="160"/>
      <c r="P3" s="160"/>
      <c r="Q3" s="161"/>
    </row>
    <row r="4" spans="1:17" s="1" customFormat="1" ht="15.75" customHeight="1" hidden="1">
      <c r="A4" s="157" t="str">
        <f>Методика!B9</f>
        <v>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v>
      </c>
      <c r="B4" s="156"/>
      <c r="C4" s="156"/>
      <c r="D4" s="156"/>
      <c r="E4" s="156"/>
      <c r="F4" s="156"/>
      <c r="G4" s="156"/>
      <c r="H4" s="156"/>
      <c r="I4" s="156"/>
      <c r="J4" s="156"/>
      <c r="K4" s="156"/>
      <c r="L4" s="156"/>
      <c r="M4" s="156"/>
      <c r="N4" s="156"/>
      <c r="O4" s="156"/>
      <c r="P4" s="156"/>
      <c r="Q4" s="156"/>
    </row>
    <row r="5" spans="1:17" s="1" customFormat="1" ht="15.75" customHeight="1" hidden="1">
      <c r="A5" s="157" t="str">
        <f>Методика!B10</f>
        <v>В целях оценки показателя учитываются опросы, которые проводятся в режиме он-лайн:</v>
      </c>
      <c r="B5" s="156"/>
      <c r="C5" s="156"/>
      <c r="D5" s="156"/>
      <c r="E5" s="156"/>
      <c r="F5" s="156"/>
      <c r="G5" s="156"/>
      <c r="H5" s="156"/>
      <c r="I5" s="156"/>
      <c r="J5" s="156"/>
      <c r="K5" s="156"/>
      <c r="L5" s="156"/>
      <c r="M5" s="156"/>
      <c r="N5" s="156"/>
      <c r="O5" s="156"/>
      <c r="P5" s="156"/>
      <c r="Q5" s="156"/>
    </row>
    <row r="6" spans="1:17" s="1" customFormat="1" ht="15.75" customHeight="1" hidden="1">
      <c r="A6" s="157" t="str">
        <f>Методика!B11</f>
        <v>-   на порталах (сайтах) субъектов РФ, предназначенных для публикации бюджетных данных; </v>
      </c>
      <c r="B6" s="156"/>
      <c r="C6" s="156"/>
      <c r="D6" s="156"/>
      <c r="E6" s="156"/>
      <c r="F6" s="156"/>
      <c r="G6" s="156"/>
      <c r="H6" s="156"/>
      <c r="I6" s="156"/>
      <c r="J6" s="156"/>
      <c r="K6" s="156"/>
      <c r="L6" s="156"/>
      <c r="M6" s="156"/>
      <c r="N6" s="156"/>
      <c r="O6" s="156"/>
      <c r="P6" s="156"/>
      <c r="Q6" s="156"/>
    </row>
    <row r="7" spans="1:17" s="1" customFormat="1" ht="15.75" customHeight="1" hidden="1">
      <c r="A7" s="157" t="str">
        <f>Методика!B12</f>
        <v>-   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v>
      </c>
      <c r="B7" s="156"/>
      <c r="C7" s="156"/>
      <c r="D7" s="156"/>
      <c r="E7" s="156"/>
      <c r="F7" s="156"/>
      <c r="G7" s="156"/>
      <c r="H7" s="156"/>
      <c r="I7" s="156"/>
      <c r="J7" s="156"/>
      <c r="K7" s="156"/>
      <c r="L7" s="156"/>
      <c r="M7" s="156"/>
      <c r="N7" s="156"/>
      <c r="O7" s="156"/>
      <c r="P7" s="156"/>
      <c r="Q7" s="156"/>
    </row>
    <row r="8" spans="1:17" s="1" customFormat="1" ht="15.75" customHeight="1" hidden="1">
      <c r="A8" s="157" t="str">
        <f>Методика!B13</f>
        <v>-   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v>
      </c>
      <c r="B8" s="156"/>
      <c r="C8" s="156"/>
      <c r="D8" s="156"/>
      <c r="E8" s="156"/>
      <c r="F8" s="156"/>
      <c r="G8" s="156"/>
      <c r="H8" s="156"/>
      <c r="I8" s="156"/>
      <c r="J8" s="156"/>
      <c r="K8" s="156"/>
      <c r="L8" s="156"/>
      <c r="M8" s="156"/>
      <c r="N8" s="156"/>
      <c r="O8" s="156"/>
      <c r="P8" s="156"/>
      <c r="Q8" s="156"/>
    </row>
    <row r="9" spans="1:17" s="1" customFormat="1" ht="15.75" customHeight="1" hidden="1">
      <c r="A9" s="157" t="str">
        <f>Методика!B14</f>
        <v>В целях оценки показателя учитываются опросы, соответствующие следующим требованиям:</v>
      </c>
      <c r="B9" s="156"/>
      <c r="C9" s="156"/>
      <c r="D9" s="156"/>
      <c r="E9" s="156"/>
      <c r="F9" s="156"/>
      <c r="G9" s="156"/>
      <c r="H9" s="156"/>
      <c r="I9" s="156"/>
      <c r="J9" s="156"/>
      <c r="K9" s="156"/>
      <c r="L9" s="156"/>
      <c r="M9" s="156"/>
      <c r="N9" s="156"/>
      <c r="O9" s="156"/>
      <c r="P9" s="156"/>
      <c r="Q9" s="156"/>
    </row>
    <row r="10" spans="1:17" s="1" customFormat="1" ht="15.75" customHeight="1" hidden="1">
      <c r="A10" s="158" t="str">
        <f>Методика!B15</f>
        <v>1)      опрос проводится по бюджетной тематике, то есть он должен иметь непосредственное отношение к бюджету, бюджетной системе  или бюджетному процессу; </v>
      </c>
      <c r="B10" s="159"/>
      <c r="C10" s="159"/>
      <c r="D10" s="159"/>
      <c r="E10" s="159"/>
      <c r="F10" s="159"/>
      <c r="G10" s="159"/>
      <c r="H10" s="159"/>
      <c r="I10" s="159"/>
      <c r="J10" s="159"/>
      <c r="K10" s="159"/>
      <c r="L10" s="159"/>
      <c r="M10" s="159"/>
      <c r="N10" s="159"/>
      <c r="O10" s="159"/>
      <c r="P10" s="159"/>
      <c r="Q10" s="159"/>
    </row>
    <row r="11" spans="1:17" s="1" customFormat="1" ht="15.75" customHeight="1" hidden="1">
      <c r="A11" s="158" t="str">
        <f>Методика!B16</f>
        <v>2)      с момента начала проведения опроса указаны дата начала его проведения и дата окончания его проведения (в том числе день, месяц и год);</v>
      </c>
      <c r="B11" s="159"/>
      <c r="C11" s="159"/>
      <c r="D11" s="159"/>
      <c r="E11" s="159"/>
      <c r="F11" s="159"/>
      <c r="G11" s="159"/>
      <c r="H11" s="159"/>
      <c r="I11" s="159"/>
      <c r="J11" s="159"/>
      <c r="K11" s="159"/>
      <c r="L11" s="159"/>
      <c r="M11" s="159"/>
      <c r="N11" s="159"/>
      <c r="O11" s="159"/>
      <c r="P11" s="159"/>
      <c r="Q11" s="159"/>
    </row>
    <row r="12" spans="1:17" s="1" customFormat="1" ht="15.75" customHeight="1" hidden="1">
      <c r="A12" s="158" t="str">
        <f>Методика!B17</f>
        <v>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v>
      </c>
      <c r="B12" s="159"/>
      <c r="C12" s="159"/>
      <c r="D12" s="159"/>
      <c r="E12" s="159"/>
      <c r="F12" s="159"/>
      <c r="G12" s="159"/>
      <c r="H12" s="159"/>
      <c r="I12" s="159"/>
      <c r="J12" s="159"/>
      <c r="K12" s="159"/>
      <c r="L12" s="159"/>
      <c r="M12" s="159"/>
      <c r="N12" s="159"/>
      <c r="O12" s="159"/>
      <c r="P12" s="159"/>
      <c r="Q12" s="159"/>
    </row>
    <row r="13" spans="1:17" s="1" customFormat="1" ht="15.75" customHeight="1" hidden="1">
      <c r="A13" s="158" t="str">
        <f>Методика!B18</f>
        <v>4)      к результатам опроса обеспечен доступ неограниченное количество раз для любого человека, который один раз ответил на вопросы;</v>
      </c>
      <c r="B13" s="159"/>
      <c r="C13" s="159"/>
      <c r="D13" s="159"/>
      <c r="E13" s="159"/>
      <c r="F13" s="159"/>
      <c r="G13" s="159"/>
      <c r="H13" s="159"/>
      <c r="I13" s="159"/>
      <c r="J13" s="159"/>
      <c r="K13" s="159"/>
      <c r="L13" s="159"/>
      <c r="M13" s="159"/>
      <c r="N13" s="159"/>
      <c r="O13" s="159"/>
      <c r="P13" s="159"/>
      <c r="Q13" s="159"/>
    </row>
    <row r="14" spans="1:17" s="1" customFormat="1" ht="15.75" customHeight="1" hidden="1">
      <c r="A14" s="158" t="str">
        <f>Методика!B19</f>
        <v>5)      опрос завершен в период с 01.01.2016 г. по 31.03.2016 г.;</v>
      </c>
      <c r="B14" s="159"/>
      <c r="C14" s="159"/>
      <c r="D14" s="159"/>
      <c r="E14" s="159"/>
      <c r="F14" s="159"/>
      <c r="G14" s="159"/>
      <c r="H14" s="159"/>
      <c r="I14" s="159"/>
      <c r="J14" s="159"/>
      <c r="K14" s="159"/>
      <c r="L14" s="159"/>
      <c r="M14" s="159"/>
      <c r="N14" s="159"/>
      <c r="O14" s="159"/>
      <c r="P14" s="159"/>
      <c r="Q14" s="159"/>
    </row>
    <row r="15" spans="1:17" s="1" customFormat="1" ht="15.75" customHeight="1" hidden="1">
      <c r="A15" s="158" t="str">
        <f>Методика!B20</f>
        <v>6)      число участников опроса составило не менее 100 человек.</v>
      </c>
      <c r="B15" s="159"/>
      <c r="C15" s="159"/>
      <c r="D15" s="159"/>
      <c r="E15" s="159"/>
      <c r="F15" s="159"/>
      <c r="G15" s="159"/>
      <c r="H15" s="159"/>
      <c r="I15" s="159"/>
      <c r="J15" s="159"/>
      <c r="K15" s="159"/>
      <c r="L15" s="159"/>
      <c r="M15" s="159"/>
      <c r="N15" s="159"/>
      <c r="O15" s="159"/>
      <c r="P15" s="159"/>
      <c r="Q15" s="159"/>
    </row>
    <row r="16" spans="1:17" s="1" customFormat="1" ht="15.75" customHeight="1" hidden="1">
      <c r="A16" s="157" t="str">
        <f>Методика!B21</f>
        <v>Если хотя бы одно из указанных требований не выполняется, оценка показателя принимает значение 0 баллов.</v>
      </c>
      <c r="B16" s="156"/>
      <c r="C16" s="156"/>
      <c r="D16" s="156"/>
      <c r="E16" s="156"/>
      <c r="F16" s="156"/>
      <c r="G16" s="156"/>
      <c r="H16" s="156"/>
      <c r="I16" s="156"/>
      <c r="J16" s="156"/>
      <c r="K16" s="156"/>
      <c r="L16" s="156"/>
      <c r="M16" s="156"/>
      <c r="N16" s="156"/>
      <c r="O16" s="156"/>
      <c r="P16" s="156"/>
      <c r="Q16" s="156"/>
    </row>
    <row r="17" spans="1:17" s="1" customFormat="1" ht="15.75" customHeight="1" hidden="1">
      <c r="A17" s="157" t="str">
        <f>Методика!B22</f>
        <v>В целях оценки показателя достаточным является проведение хотя бы одного опроса, удовлетворяющего указанным требованиям.</v>
      </c>
      <c r="B17" s="156"/>
      <c r="C17" s="156"/>
      <c r="D17" s="156"/>
      <c r="E17" s="156"/>
      <c r="F17" s="156"/>
      <c r="G17" s="156"/>
      <c r="H17" s="156"/>
      <c r="I17" s="156"/>
      <c r="J17" s="156"/>
      <c r="K17" s="156"/>
      <c r="L17" s="156"/>
      <c r="M17" s="156"/>
      <c r="N17" s="156"/>
      <c r="O17" s="156"/>
      <c r="P17" s="156"/>
      <c r="Q17" s="156"/>
    </row>
    <row r="18" spans="1:17" s="1" customFormat="1" ht="15.75" customHeight="1" hidden="1">
      <c r="A18" s="157" t="str">
        <f>Методика!B23</f>
        <v>В случае выявления недостоверных данных оценка показателя принимает значение 0 баллов; сведения об этом указываются в материалах рейтинга.</v>
      </c>
      <c r="B18" s="156"/>
      <c r="C18" s="156"/>
      <c r="D18" s="156"/>
      <c r="E18" s="156"/>
      <c r="F18" s="156"/>
      <c r="G18" s="156"/>
      <c r="H18" s="156"/>
      <c r="I18" s="156"/>
      <c r="J18" s="156"/>
      <c r="K18" s="156"/>
      <c r="L18" s="156"/>
      <c r="M18" s="156"/>
      <c r="N18" s="156"/>
      <c r="O18" s="156"/>
      <c r="P18" s="156"/>
      <c r="Q18" s="156"/>
    </row>
    <row r="19" spans="1:17" ht="47.25" customHeight="1">
      <c r="A19" s="188" t="s">
        <v>94</v>
      </c>
      <c r="B19" s="119" t="s">
        <v>1009</v>
      </c>
      <c r="C19" s="189" t="s">
        <v>419</v>
      </c>
      <c r="D19" s="189"/>
      <c r="E19" s="189"/>
      <c r="F19" s="189"/>
      <c r="G19" s="189"/>
      <c r="H19" s="189"/>
      <c r="I19" s="189"/>
      <c r="J19" s="189"/>
      <c r="K19" s="188" t="s">
        <v>291</v>
      </c>
      <c r="L19" s="188" t="s">
        <v>453</v>
      </c>
      <c r="M19" s="189"/>
      <c r="N19" s="189"/>
      <c r="O19" s="188" t="s">
        <v>91</v>
      </c>
      <c r="P19" s="188"/>
      <c r="Q19" s="193"/>
    </row>
    <row r="20" spans="1:17" ht="15" customHeight="1">
      <c r="A20" s="189"/>
      <c r="B20" s="20" t="str">
        <f>Методика!B24</f>
        <v>Да, в опросе приняли участие более 400 человек</v>
      </c>
      <c r="C20" s="188" t="s">
        <v>420</v>
      </c>
      <c r="D20" s="188" t="s">
        <v>421</v>
      </c>
      <c r="E20" s="188" t="s">
        <v>422</v>
      </c>
      <c r="F20" s="188" t="s">
        <v>986</v>
      </c>
      <c r="G20" s="188" t="s">
        <v>423</v>
      </c>
      <c r="H20" s="188" t="s">
        <v>424</v>
      </c>
      <c r="I20" s="188" t="s">
        <v>425</v>
      </c>
      <c r="J20" s="188" t="s">
        <v>430</v>
      </c>
      <c r="K20" s="189"/>
      <c r="L20" s="188" t="s">
        <v>96</v>
      </c>
      <c r="M20" s="188" t="s">
        <v>293</v>
      </c>
      <c r="N20" s="192" t="s">
        <v>95</v>
      </c>
      <c r="O20" s="188" t="s">
        <v>433</v>
      </c>
      <c r="P20" s="188" t="s">
        <v>435</v>
      </c>
      <c r="Q20" s="188" t="s">
        <v>434</v>
      </c>
    </row>
    <row r="21" spans="1:17" ht="15" customHeight="1">
      <c r="A21" s="189"/>
      <c r="B21" s="20" t="str">
        <f>Методика!B25</f>
        <v>Да, в опросе приняли участие более 100 человек</v>
      </c>
      <c r="C21" s="189"/>
      <c r="D21" s="189"/>
      <c r="E21" s="189"/>
      <c r="F21" s="189"/>
      <c r="G21" s="189"/>
      <c r="H21" s="189"/>
      <c r="I21" s="189"/>
      <c r="J21" s="189"/>
      <c r="K21" s="189"/>
      <c r="L21" s="189"/>
      <c r="M21" s="189"/>
      <c r="N21" s="189"/>
      <c r="O21" s="193"/>
      <c r="P21" s="193"/>
      <c r="Q21" s="193"/>
    </row>
    <row r="22" spans="1:17" ht="15" customHeight="1">
      <c r="A22" s="189"/>
      <c r="B22" s="20" t="s">
        <v>442</v>
      </c>
      <c r="C22" s="189"/>
      <c r="D22" s="189"/>
      <c r="E22" s="189"/>
      <c r="F22" s="189"/>
      <c r="G22" s="189"/>
      <c r="H22" s="189"/>
      <c r="I22" s="189"/>
      <c r="J22" s="189"/>
      <c r="K22" s="189"/>
      <c r="L22" s="189"/>
      <c r="M22" s="189"/>
      <c r="N22" s="189"/>
      <c r="O22" s="193"/>
      <c r="P22" s="193"/>
      <c r="Q22" s="193"/>
    </row>
    <row r="23" spans="1:17" ht="15" customHeight="1">
      <c r="A23" s="189"/>
      <c r="B23" s="20" t="s">
        <v>431</v>
      </c>
      <c r="C23" s="189"/>
      <c r="D23" s="189"/>
      <c r="E23" s="189"/>
      <c r="F23" s="189"/>
      <c r="G23" s="189"/>
      <c r="H23" s="189"/>
      <c r="I23" s="189"/>
      <c r="J23" s="189"/>
      <c r="K23" s="189"/>
      <c r="L23" s="189"/>
      <c r="M23" s="189"/>
      <c r="N23" s="189"/>
      <c r="O23" s="193"/>
      <c r="P23" s="193"/>
      <c r="Q23" s="193"/>
    </row>
    <row r="24" spans="1:17" s="11" customFormat="1" ht="15.75" customHeight="1">
      <c r="A24" s="70" t="s">
        <v>0</v>
      </c>
      <c r="B24" s="21"/>
      <c r="C24" s="21"/>
      <c r="D24" s="21"/>
      <c r="E24" s="21"/>
      <c r="F24" s="21"/>
      <c r="G24" s="21"/>
      <c r="H24" s="21"/>
      <c r="I24" s="21"/>
      <c r="J24" s="21"/>
      <c r="K24" s="21"/>
      <c r="L24" s="21"/>
      <c r="M24" s="21"/>
      <c r="N24" s="8"/>
      <c r="O24" s="23"/>
      <c r="P24" s="23"/>
      <c r="Q24" s="23"/>
    </row>
    <row r="25" spans="1:17" s="6" customFormat="1" ht="15.75" customHeight="1">
      <c r="A25" s="71" t="s">
        <v>1</v>
      </c>
      <c r="B25" s="25" t="s">
        <v>442</v>
      </c>
      <c r="C25" s="53" t="s">
        <v>429</v>
      </c>
      <c r="D25" s="25" t="s">
        <v>427</v>
      </c>
      <c r="E25" s="25" t="s">
        <v>427</v>
      </c>
      <c r="F25" s="25" t="s">
        <v>437</v>
      </c>
      <c r="G25" s="25" t="s">
        <v>102</v>
      </c>
      <c r="H25" s="25" t="s">
        <v>426</v>
      </c>
      <c r="I25" s="25">
        <v>153</v>
      </c>
      <c r="J25" s="19"/>
      <c r="K25" s="19"/>
      <c r="L25" s="25">
        <f aca="true" t="shared" si="0" ref="L25:L42">IF(B25="Да, в опросе приняли участие более 400 человек",2,IF(B25="Да, в опросе приняли участие более 100 человек",1,0))</f>
        <v>0</v>
      </c>
      <c r="M25" s="25"/>
      <c r="N25" s="9">
        <f>L25*(1-M25)</f>
        <v>0</v>
      </c>
      <c r="O25" s="13" t="s">
        <v>118</v>
      </c>
      <c r="P25" s="13"/>
      <c r="Q25" s="13"/>
    </row>
    <row r="26" spans="1:17" ht="15.75" customHeight="1">
      <c r="A26" s="71" t="s">
        <v>2</v>
      </c>
      <c r="B26" s="25" t="s">
        <v>431</v>
      </c>
      <c r="C26" s="53"/>
      <c r="D26" s="25"/>
      <c r="E26" s="25"/>
      <c r="F26" s="25"/>
      <c r="G26" s="25"/>
      <c r="H26" s="25"/>
      <c r="I26" s="25"/>
      <c r="J26" s="19"/>
      <c r="K26" s="19"/>
      <c r="L26" s="25">
        <f t="shared" si="0"/>
        <v>0</v>
      </c>
      <c r="M26" s="25"/>
      <c r="N26" s="9">
        <f aca="true" t="shared" si="1" ref="N26:N91">L26*(1-M26)</f>
        <v>0</v>
      </c>
      <c r="O26" s="14" t="s">
        <v>294</v>
      </c>
      <c r="P26" s="14"/>
      <c r="Q26" s="14"/>
    </row>
    <row r="27" spans="1:17" ht="15.75" customHeight="1">
      <c r="A27" s="71" t="s">
        <v>3</v>
      </c>
      <c r="B27" s="25" t="s">
        <v>431</v>
      </c>
      <c r="C27" s="53"/>
      <c r="D27" s="25"/>
      <c r="E27" s="25"/>
      <c r="F27" s="25"/>
      <c r="G27" s="25"/>
      <c r="H27" s="25"/>
      <c r="I27" s="25"/>
      <c r="J27" s="19"/>
      <c r="K27" s="19"/>
      <c r="L27" s="25">
        <f t="shared" si="0"/>
        <v>0</v>
      </c>
      <c r="M27" s="25"/>
      <c r="N27" s="9">
        <f t="shared" si="1"/>
        <v>0</v>
      </c>
      <c r="O27" s="14" t="s">
        <v>295</v>
      </c>
      <c r="P27" s="14"/>
      <c r="Q27" s="14"/>
    </row>
    <row r="28" spans="1:17" s="6" customFormat="1" ht="15.75" customHeight="1">
      <c r="A28" s="71" t="s">
        <v>4</v>
      </c>
      <c r="B28" s="25" t="s">
        <v>442</v>
      </c>
      <c r="C28" s="53" t="s">
        <v>441</v>
      </c>
      <c r="D28" s="25" t="s">
        <v>427</v>
      </c>
      <c r="E28" s="25" t="s">
        <v>427</v>
      </c>
      <c r="F28" s="25" t="s">
        <v>437</v>
      </c>
      <c r="G28" s="25" t="s">
        <v>103</v>
      </c>
      <c r="H28" s="25" t="s">
        <v>103</v>
      </c>
      <c r="I28" s="25" t="s">
        <v>648</v>
      </c>
      <c r="J28" s="19" t="s">
        <v>647</v>
      </c>
      <c r="K28" s="19"/>
      <c r="L28" s="25">
        <f t="shared" si="0"/>
        <v>0</v>
      </c>
      <c r="M28" s="25"/>
      <c r="N28" s="9">
        <f t="shared" si="1"/>
        <v>0</v>
      </c>
      <c r="O28" s="14" t="s">
        <v>440</v>
      </c>
      <c r="P28" s="14"/>
      <c r="Q28" s="14"/>
    </row>
    <row r="29" spans="1:17" s="7" customFormat="1" ht="15.75" customHeight="1">
      <c r="A29" s="71" t="s">
        <v>5</v>
      </c>
      <c r="B29" s="25" t="s">
        <v>431</v>
      </c>
      <c r="C29" s="53"/>
      <c r="D29" s="25"/>
      <c r="E29" s="25"/>
      <c r="F29" s="25"/>
      <c r="G29" s="25"/>
      <c r="H29" s="25"/>
      <c r="I29" s="25"/>
      <c r="J29" s="19"/>
      <c r="K29" s="19"/>
      <c r="L29" s="25">
        <f t="shared" si="0"/>
        <v>0</v>
      </c>
      <c r="M29" s="25"/>
      <c r="N29" s="9">
        <f t="shared" si="1"/>
        <v>0</v>
      </c>
      <c r="O29" s="14" t="s">
        <v>443</v>
      </c>
      <c r="P29" s="14"/>
      <c r="Q29" s="14"/>
    </row>
    <row r="30" spans="1:17" ht="15.75" customHeight="1">
      <c r="A30" s="71" t="s">
        <v>6</v>
      </c>
      <c r="B30" s="25" t="s">
        <v>431</v>
      </c>
      <c r="C30" s="53"/>
      <c r="D30" s="25"/>
      <c r="E30" s="25"/>
      <c r="F30" s="25"/>
      <c r="G30" s="25"/>
      <c r="H30" s="25"/>
      <c r="I30" s="25"/>
      <c r="J30" s="19"/>
      <c r="K30" s="19"/>
      <c r="L30" s="25">
        <f t="shared" si="0"/>
        <v>0</v>
      </c>
      <c r="M30" s="25"/>
      <c r="N30" s="9">
        <f t="shared" si="1"/>
        <v>0</v>
      </c>
      <c r="O30" s="14" t="s">
        <v>296</v>
      </c>
      <c r="P30" s="14"/>
      <c r="Q30" s="14"/>
    </row>
    <row r="31" spans="1:17" s="6" customFormat="1" ht="15.75" customHeight="1">
      <c r="A31" s="71" t="s">
        <v>7</v>
      </c>
      <c r="B31" s="25" t="s">
        <v>431</v>
      </c>
      <c r="C31" s="53"/>
      <c r="D31" s="25"/>
      <c r="E31" s="25"/>
      <c r="F31" s="25"/>
      <c r="G31" s="25"/>
      <c r="H31" s="25"/>
      <c r="I31" s="25"/>
      <c r="J31" s="19"/>
      <c r="K31" s="19"/>
      <c r="L31" s="25">
        <f t="shared" si="0"/>
        <v>0</v>
      </c>
      <c r="M31" s="25"/>
      <c r="N31" s="9">
        <f t="shared" si="1"/>
        <v>0</v>
      </c>
      <c r="O31" s="14" t="s">
        <v>133</v>
      </c>
      <c r="P31" s="14" t="s">
        <v>516</v>
      </c>
      <c r="Q31" s="14"/>
    </row>
    <row r="32" spans="1:17" s="7" customFormat="1" ht="15.75" customHeight="1">
      <c r="A32" s="71" t="s">
        <v>8</v>
      </c>
      <c r="B32" s="25" t="s">
        <v>292</v>
      </c>
      <c r="C32" s="53" t="s">
        <v>649</v>
      </c>
      <c r="D32" s="67" t="s">
        <v>652</v>
      </c>
      <c r="E32" s="67" t="s">
        <v>653</v>
      </c>
      <c r="F32" s="25" t="s">
        <v>438</v>
      </c>
      <c r="G32" s="25" t="s">
        <v>102</v>
      </c>
      <c r="H32" s="19" t="s">
        <v>650</v>
      </c>
      <c r="I32" s="25">
        <v>1084</v>
      </c>
      <c r="J32" s="19" t="s">
        <v>651</v>
      </c>
      <c r="K32" s="19" t="s">
        <v>1000</v>
      </c>
      <c r="L32" s="25">
        <f t="shared" si="0"/>
        <v>2</v>
      </c>
      <c r="M32" s="25"/>
      <c r="N32" s="9">
        <f t="shared" si="1"/>
        <v>2</v>
      </c>
      <c r="O32" s="14" t="s">
        <v>517</v>
      </c>
      <c r="P32" s="14"/>
      <c r="Q32" s="14" t="s">
        <v>654</v>
      </c>
    </row>
    <row r="33" spans="1:17" s="7" customFormat="1" ht="15.75" customHeight="1">
      <c r="A33" s="71" t="s">
        <v>9</v>
      </c>
      <c r="B33" s="25" t="s">
        <v>431</v>
      </c>
      <c r="C33" s="53"/>
      <c r="D33" s="25"/>
      <c r="E33" s="25"/>
      <c r="F33" s="25"/>
      <c r="G33" s="25"/>
      <c r="H33" s="25"/>
      <c r="I33" s="25"/>
      <c r="J33" s="19"/>
      <c r="K33" s="19"/>
      <c r="L33" s="25">
        <f t="shared" si="0"/>
        <v>0</v>
      </c>
      <c r="M33" s="25"/>
      <c r="N33" s="9">
        <f t="shared" si="1"/>
        <v>0</v>
      </c>
      <c r="O33" s="14" t="s">
        <v>436</v>
      </c>
      <c r="P33" s="14"/>
      <c r="Q33" s="14" t="s">
        <v>241</v>
      </c>
    </row>
    <row r="34" spans="1:17" ht="15.75" customHeight="1">
      <c r="A34" s="71" t="s">
        <v>10</v>
      </c>
      <c r="B34" s="25" t="s">
        <v>292</v>
      </c>
      <c r="C34" s="55" t="s">
        <v>712</v>
      </c>
      <c r="D34" s="52">
        <v>42401</v>
      </c>
      <c r="E34" s="52">
        <v>42460</v>
      </c>
      <c r="F34" s="28" t="s">
        <v>658</v>
      </c>
      <c r="G34" s="28" t="s">
        <v>102</v>
      </c>
      <c r="H34" s="28" t="s">
        <v>426</v>
      </c>
      <c r="I34" s="28" t="s">
        <v>660</v>
      </c>
      <c r="J34" s="35"/>
      <c r="K34" s="19"/>
      <c r="L34" s="25">
        <f t="shared" si="0"/>
        <v>2</v>
      </c>
      <c r="M34" s="25"/>
      <c r="N34" s="9">
        <f t="shared" si="1"/>
        <v>2</v>
      </c>
      <c r="O34" s="85"/>
      <c r="P34" s="14" t="s">
        <v>432</v>
      </c>
      <c r="Q34" s="14"/>
    </row>
    <row r="35" spans="1:17" s="6" customFormat="1" ht="15.75" customHeight="1">
      <c r="A35" s="71" t="s">
        <v>11</v>
      </c>
      <c r="B35" s="25" t="s">
        <v>442</v>
      </c>
      <c r="C35" s="53" t="s">
        <v>655</v>
      </c>
      <c r="D35" s="25" t="s">
        <v>427</v>
      </c>
      <c r="E35" s="25" t="s">
        <v>427</v>
      </c>
      <c r="F35" s="25" t="s">
        <v>437</v>
      </c>
      <c r="G35" s="25" t="s">
        <v>102</v>
      </c>
      <c r="H35" s="25" t="s">
        <v>426</v>
      </c>
      <c r="I35" s="25">
        <v>806</v>
      </c>
      <c r="J35" s="19"/>
      <c r="K35" s="19"/>
      <c r="L35" s="25">
        <f t="shared" si="0"/>
        <v>0</v>
      </c>
      <c r="M35" s="25"/>
      <c r="N35" s="9">
        <f t="shared" si="1"/>
        <v>0</v>
      </c>
      <c r="O35" s="14" t="s">
        <v>445</v>
      </c>
      <c r="P35" s="14"/>
      <c r="Q35" s="14"/>
    </row>
    <row r="36" spans="1:17" s="6" customFormat="1" ht="15.75" customHeight="1">
      <c r="A36" s="71" t="s">
        <v>12</v>
      </c>
      <c r="B36" s="25" t="s">
        <v>431</v>
      </c>
      <c r="C36" s="53"/>
      <c r="D36" s="25"/>
      <c r="E36" s="25"/>
      <c r="F36" s="25"/>
      <c r="G36" s="25"/>
      <c r="H36" s="25"/>
      <c r="I36" s="25"/>
      <c r="J36" s="19" t="s">
        <v>444</v>
      </c>
      <c r="K36" s="19"/>
      <c r="L36" s="25">
        <f t="shared" si="0"/>
        <v>0</v>
      </c>
      <c r="M36" s="25"/>
      <c r="N36" s="9">
        <f t="shared" si="1"/>
        <v>0</v>
      </c>
      <c r="O36" s="14" t="s">
        <v>446</v>
      </c>
      <c r="P36" s="14"/>
      <c r="Q36" s="14"/>
    </row>
    <row r="37" spans="1:17" s="6" customFormat="1" ht="15.75" customHeight="1">
      <c r="A37" s="71" t="s">
        <v>13</v>
      </c>
      <c r="B37" s="25" t="s">
        <v>442</v>
      </c>
      <c r="C37" s="53" t="s">
        <v>448</v>
      </c>
      <c r="D37" s="25" t="s">
        <v>427</v>
      </c>
      <c r="E37" s="25" t="s">
        <v>427</v>
      </c>
      <c r="F37" s="25" t="s">
        <v>437</v>
      </c>
      <c r="G37" s="25" t="s">
        <v>102</v>
      </c>
      <c r="H37" s="25" t="s">
        <v>426</v>
      </c>
      <c r="I37" s="25">
        <v>135</v>
      </c>
      <c r="J37" s="19" t="s">
        <v>449</v>
      </c>
      <c r="K37" s="19"/>
      <c r="L37" s="25">
        <f t="shared" si="0"/>
        <v>0</v>
      </c>
      <c r="M37" s="25"/>
      <c r="N37" s="9">
        <f t="shared" si="1"/>
        <v>0</v>
      </c>
      <c r="O37" s="14" t="s">
        <v>447</v>
      </c>
      <c r="P37" s="14"/>
      <c r="Q37" s="14"/>
    </row>
    <row r="38" spans="1:17" s="7" customFormat="1" ht="15.75" customHeight="1">
      <c r="A38" s="71" t="s">
        <v>14</v>
      </c>
      <c r="B38" s="25" t="s">
        <v>292</v>
      </c>
      <c r="C38" s="53" t="s">
        <v>452</v>
      </c>
      <c r="D38" s="33">
        <v>42426</v>
      </c>
      <c r="E38" s="33">
        <v>42460</v>
      </c>
      <c r="F38" s="25" t="s">
        <v>658</v>
      </c>
      <c r="G38" s="25" t="s">
        <v>102</v>
      </c>
      <c r="H38" s="25" t="s">
        <v>426</v>
      </c>
      <c r="I38" s="25" t="s">
        <v>657</v>
      </c>
      <c r="J38" s="19" t="s">
        <v>656</v>
      </c>
      <c r="K38" s="19"/>
      <c r="L38" s="25">
        <f t="shared" si="0"/>
        <v>2</v>
      </c>
      <c r="M38" s="25"/>
      <c r="N38" s="9">
        <f t="shared" si="1"/>
        <v>2</v>
      </c>
      <c r="O38" s="14" t="s">
        <v>297</v>
      </c>
      <c r="P38" s="14"/>
      <c r="Q38" s="14"/>
    </row>
    <row r="39" spans="1:17" s="7" customFormat="1" ht="15.75" customHeight="1">
      <c r="A39" s="71" t="s">
        <v>15</v>
      </c>
      <c r="B39" s="25" t="s">
        <v>347</v>
      </c>
      <c r="C39" s="55" t="s">
        <v>451</v>
      </c>
      <c r="D39" s="52">
        <v>42401</v>
      </c>
      <c r="E39" s="52">
        <v>42428</v>
      </c>
      <c r="F39" s="28" t="s">
        <v>438</v>
      </c>
      <c r="G39" s="28" t="s">
        <v>102</v>
      </c>
      <c r="H39" s="28" t="s">
        <v>426</v>
      </c>
      <c r="I39" s="28">
        <v>343</v>
      </c>
      <c r="J39" s="35"/>
      <c r="K39" s="19"/>
      <c r="L39" s="25">
        <f t="shared" si="0"/>
        <v>1</v>
      </c>
      <c r="M39" s="25"/>
      <c r="N39" s="9">
        <f t="shared" si="1"/>
        <v>1</v>
      </c>
      <c r="O39" s="14"/>
      <c r="P39" s="14" t="s">
        <v>450</v>
      </c>
      <c r="Q39" s="14"/>
    </row>
    <row r="40" spans="1:17" s="6" customFormat="1" ht="15.75" customHeight="1">
      <c r="A40" s="71" t="s">
        <v>16</v>
      </c>
      <c r="B40" s="25" t="s">
        <v>347</v>
      </c>
      <c r="C40" s="53" t="s">
        <v>713</v>
      </c>
      <c r="D40" s="33">
        <v>42439</v>
      </c>
      <c r="E40" s="33">
        <v>42459</v>
      </c>
      <c r="F40" s="25" t="s">
        <v>658</v>
      </c>
      <c r="G40" s="25" t="s">
        <v>102</v>
      </c>
      <c r="H40" s="25" t="s">
        <v>426</v>
      </c>
      <c r="I40" s="25" t="s">
        <v>659</v>
      </c>
      <c r="J40" s="19"/>
      <c r="K40" s="19"/>
      <c r="L40" s="25">
        <f t="shared" si="0"/>
        <v>1</v>
      </c>
      <c r="M40" s="25"/>
      <c r="N40" s="9">
        <f t="shared" si="1"/>
        <v>1</v>
      </c>
      <c r="O40" s="86"/>
      <c r="P40" s="14" t="s">
        <v>298</v>
      </c>
      <c r="Q40" s="14"/>
    </row>
    <row r="41" spans="1:17" ht="15.75" customHeight="1">
      <c r="A41" s="71" t="s">
        <v>17</v>
      </c>
      <c r="B41" s="25" t="s">
        <v>431</v>
      </c>
      <c r="C41" s="53"/>
      <c r="D41" s="25"/>
      <c r="E41" s="25"/>
      <c r="F41" s="25"/>
      <c r="G41" s="25"/>
      <c r="H41" s="25"/>
      <c r="I41" s="25"/>
      <c r="J41" s="19"/>
      <c r="K41" s="19"/>
      <c r="L41" s="25">
        <f t="shared" si="0"/>
        <v>0</v>
      </c>
      <c r="M41" s="25"/>
      <c r="N41" s="9">
        <f t="shared" si="1"/>
        <v>0</v>
      </c>
      <c r="O41" s="14" t="s">
        <v>216</v>
      </c>
      <c r="P41" s="14"/>
      <c r="Q41" s="14"/>
    </row>
    <row r="42" spans="1:17" ht="15.75" customHeight="1">
      <c r="A42" s="71" t="s">
        <v>18</v>
      </c>
      <c r="B42" s="25" t="s">
        <v>292</v>
      </c>
      <c r="C42" s="53" t="s">
        <v>714</v>
      </c>
      <c r="D42" s="67" t="s">
        <v>661</v>
      </c>
      <c r="E42" s="67" t="s">
        <v>662</v>
      </c>
      <c r="F42" s="33" t="s">
        <v>658</v>
      </c>
      <c r="G42" s="25" t="s">
        <v>102</v>
      </c>
      <c r="H42" s="25" t="s">
        <v>426</v>
      </c>
      <c r="I42" s="25" t="s">
        <v>663</v>
      </c>
      <c r="J42" s="19"/>
      <c r="K42" s="19"/>
      <c r="L42" s="25">
        <f t="shared" si="0"/>
        <v>2</v>
      </c>
      <c r="M42" s="25"/>
      <c r="N42" s="9">
        <f t="shared" si="1"/>
        <v>2</v>
      </c>
      <c r="O42" s="14"/>
      <c r="P42" s="14" t="s">
        <v>439</v>
      </c>
      <c r="Q42" s="14"/>
    </row>
    <row r="43" spans="1:17" s="11" customFormat="1" ht="15.75" customHeight="1">
      <c r="A43" s="70" t="s">
        <v>19</v>
      </c>
      <c r="B43" s="26"/>
      <c r="C43" s="54"/>
      <c r="D43" s="26"/>
      <c r="E43" s="26"/>
      <c r="F43" s="26"/>
      <c r="G43" s="26"/>
      <c r="H43" s="26"/>
      <c r="I43" s="26"/>
      <c r="J43" s="56"/>
      <c r="K43" s="56"/>
      <c r="L43" s="27"/>
      <c r="M43" s="27"/>
      <c r="N43" s="10"/>
      <c r="O43" s="24"/>
      <c r="P43" s="24"/>
      <c r="Q43" s="24"/>
    </row>
    <row r="44" spans="1:17" s="6" customFormat="1" ht="15.75" customHeight="1">
      <c r="A44" s="68" t="s">
        <v>20</v>
      </c>
      <c r="B44" s="25" t="s">
        <v>442</v>
      </c>
      <c r="C44" s="55" t="s">
        <v>664</v>
      </c>
      <c r="D44" s="52">
        <v>42370</v>
      </c>
      <c r="E44" s="52">
        <v>42400</v>
      </c>
      <c r="F44" s="28" t="s">
        <v>658</v>
      </c>
      <c r="G44" s="35" t="s">
        <v>665</v>
      </c>
      <c r="H44" s="28" t="s">
        <v>426</v>
      </c>
      <c r="I44" s="28" t="s">
        <v>648</v>
      </c>
      <c r="J44" s="35"/>
      <c r="K44" s="35"/>
      <c r="L44" s="25">
        <f aca="true" t="shared" si="2" ref="L44:L54">IF(B44="Да, в опросе приняли участие более 400 человек",2,IF(B44="Да, в опросе приняли участие более 100 человек",1,0))</f>
        <v>0</v>
      </c>
      <c r="M44" s="25"/>
      <c r="N44" s="9">
        <f t="shared" si="1"/>
        <v>0</v>
      </c>
      <c r="O44" s="14" t="s">
        <v>299</v>
      </c>
      <c r="P44" s="14"/>
      <c r="Q44" s="14"/>
    </row>
    <row r="45" spans="1:17" ht="15.75" customHeight="1">
      <c r="A45" s="68" t="s">
        <v>21</v>
      </c>
      <c r="B45" s="25" t="s">
        <v>292</v>
      </c>
      <c r="C45" s="53" t="s">
        <v>666</v>
      </c>
      <c r="D45" s="33">
        <v>42411</v>
      </c>
      <c r="E45" s="33">
        <v>42450</v>
      </c>
      <c r="F45" s="33" t="s">
        <v>658</v>
      </c>
      <c r="G45" s="25" t="s">
        <v>102</v>
      </c>
      <c r="H45" s="25" t="s">
        <v>426</v>
      </c>
      <c r="I45" s="25" t="s">
        <v>667</v>
      </c>
      <c r="J45" s="19"/>
      <c r="K45" s="19"/>
      <c r="L45" s="25">
        <f t="shared" si="2"/>
        <v>2</v>
      </c>
      <c r="M45" s="25"/>
      <c r="N45" s="9">
        <f t="shared" si="1"/>
        <v>2</v>
      </c>
      <c r="O45" s="14" t="s">
        <v>300</v>
      </c>
      <c r="P45" s="14"/>
      <c r="Q45" s="14" t="s">
        <v>185</v>
      </c>
    </row>
    <row r="46" spans="1:17" ht="15.75" customHeight="1">
      <c r="A46" s="68" t="s">
        <v>22</v>
      </c>
      <c r="B46" s="25" t="s">
        <v>431</v>
      </c>
      <c r="C46" s="53"/>
      <c r="D46" s="25"/>
      <c r="E46" s="25"/>
      <c r="F46" s="25"/>
      <c r="G46" s="25"/>
      <c r="H46" s="25"/>
      <c r="I46" s="25"/>
      <c r="J46" s="19"/>
      <c r="K46" s="19"/>
      <c r="L46" s="25">
        <f t="shared" si="2"/>
        <v>0</v>
      </c>
      <c r="M46" s="25"/>
      <c r="N46" s="9">
        <f t="shared" si="1"/>
        <v>0</v>
      </c>
      <c r="O46" s="14" t="s">
        <v>301</v>
      </c>
      <c r="P46" s="14"/>
      <c r="Q46" s="14"/>
    </row>
    <row r="47" spans="1:17" ht="15.75" customHeight="1">
      <c r="A47" s="68" t="s">
        <v>23</v>
      </c>
      <c r="B47" s="25" t="s">
        <v>442</v>
      </c>
      <c r="C47" s="53" t="s">
        <v>668</v>
      </c>
      <c r="D47" s="33">
        <v>42401</v>
      </c>
      <c r="E47" s="25" t="s">
        <v>427</v>
      </c>
      <c r="F47" s="25" t="s">
        <v>669</v>
      </c>
      <c r="G47" s="25" t="s">
        <v>102</v>
      </c>
      <c r="H47" s="25" t="s">
        <v>426</v>
      </c>
      <c r="I47" s="25" t="s">
        <v>670</v>
      </c>
      <c r="J47" s="19"/>
      <c r="K47" s="19"/>
      <c r="L47" s="25">
        <f t="shared" si="2"/>
        <v>0</v>
      </c>
      <c r="M47" s="25"/>
      <c r="N47" s="9">
        <f t="shared" si="1"/>
        <v>0</v>
      </c>
      <c r="O47" s="13" t="s">
        <v>302</v>
      </c>
      <c r="P47" s="13"/>
      <c r="Q47" s="13"/>
    </row>
    <row r="48" spans="1:17" ht="15.75" customHeight="1">
      <c r="A48" s="68" t="s">
        <v>24</v>
      </c>
      <c r="B48" s="25" t="s">
        <v>442</v>
      </c>
      <c r="C48" s="53" t="s">
        <v>673</v>
      </c>
      <c r="D48" s="25" t="s">
        <v>427</v>
      </c>
      <c r="E48" s="25" t="s">
        <v>427</v>
      </c>
      <c r="F48" s="19" t="s">
        <v>671</v>
      </c>
      <c r="G48" s="25" t="s">
        <v>102</v>
      </c>
      <c r="H48" s="25" t="s">
        <v>426</v>
      </c>
      <c r="I48" s="25" t="s">
        <v>672</v>
      </c>
      <c r="J48" s="19"/>
      <c r="K48" s="19"/>
      <c r="L48" s="25">
        <f t="shared" si="2"/>
        <v>0</v>
      </c>
      <c r="M48" s="25"/>
      <c r="N48" s="9">
        <f t="shared" si="1"/>
        <v>0</v>
      </c>
      <c r="O48" s="14" t="s">
        <v>361</v>
      </c>
      <c r="P48" s="14"/>
      <c r="Q48" s="14"/>
    </row>
    <row r="49" spans="1:17" s="6" customFormat="1" ht="15.75" customHeight="1">
      <c r="A49" s="68" t="s">
        <v>25</v>
      </c>
      <c r="B49" s="25" t="s">
        <v>431</v>
      </c>
      <c r="C49" s="53"/>
      <c r="D49" s="25"/>
      <c r="E49" s="25"/>
      <c r="F49" s="25"/>
      <c r="G49" s="25"/>
      <c r="H49" s="25"/>
      <c r="I49" s="25"/>
      <c r="J49" s="19"/>
      <c r="K49" s="19"/>
      <c r="L49" s="25">
        <f t="shared" si="2"/>
        <v>0</v>
      </c>
      <c r="M49" s="25"/>
      <c r="N49" s="9">
        <f t="shared" si="1"/>
        <v>0</v>
      </c>
      <c r="O49" s="14" t="s">
        <v>218</v>
      </c>
      <c r="P49" s="14" t="s">
        <v>303</v>
      </c>
      <c r="Q49" s="14"/>
    </row>
    <row r="50" spans="1:17" ht="15.75" customHeight="1">
      <c r="A50" s="68" t="s">
        <v>26</v>
      </c>
      <c r="B50" s="25" t="s">
        <v>292</v>
      </c>
      <c r="C50" s="55" t="s">
        <v>530</v>
      </c>
      <c r="D50" s="52">
        <v>42370</v>
      </c>
      <c r="E50" s="52">
        <v>42460</v>
      </c>
      <c r="F50" s="52" t="s">
        <v>438</v>
      </c>
      <c r="G50" s="28" t="s">
        <v>102</v>
      </c>
      <c r="H50" s="28" t="s">
        <v>426</v>
      </c>
      <c r="I50" s="28">
        <v>415</v>
      </c>
      <c r="J50" s="35" t="s">
        <v>675</v>
      </c>
      <c r="K50" s="35"/>
      <c r="L50" s="28">
        <f t="shared" si="2"/>
        <v>2</v>
      </c>
      <c r="M50" s="25"/>
      <c r="N50" s="9">
        <f t="shared" si="1"/>
        <v>2</v>
      </c>
      <c r="O50" s="14" t="s">
        <v>529</v>
      </c>
      <c r="P50" s="14" t="s">
        <v>528</v>
      </c>
      <c r="Q50" s="14" t="s">
        <v>304</v>
      </c>
    </row>
    <row r="51" spans="1:17" ht="15.75" customHeight="1">
      <c r="A51" s="68" t="s">
        <v>27</v>
      </c>
      <c r="B51" s="28" t="s">
        <v>292</v>
      </c>
      <c r="C51" s="55" t="s">
        <v>674</v>
      </c>
      <c r="D51" s="52">
        <v>42401</v>
      </c>
      <c r="E51" s="52">
        <v>42460</v>
      </c>
      <c r="F51" s="52" t="s">
        <v>438</v>
      </c>
      <c r="G51" s="28" t="s">
        <v>102</v>
      </c>
      <c r="H51" s="28" t="s">
        <v>426</v>
      </c>
      <c r="I51" s="28">
        <v>528</v>
      </c>
      <c r="J51" s="35"/>
      <c r="K51" s="35"/>
      <c r="L51" s="28">
        <f t="shared" si="2"/>
        <v>2</v>
      </c>
      <c r="M51" s="28"/>
      <c r="N51" s="36">
        <f t="shared" si="1"/>
        <v>2</v>
      </c>
      <c r="O51" s="81" t="s">
        <v>208</v>
      </c>
      <c r="P51" s="14" t="s">
        <v>305</v>
      </c>
      <c r="Q51" s="14"/>
    </row>
    <row r="52" spans="1:17" ht="15.75" customHeight="1">
      <c r="A52" s="68" t="s">
        <v>28</v>
      </c>
      <c r="B52" s="25" t="s">
        <v>431</v>
      </c>
      <c r="C52" s="53"/>
      <c r="D52" s="25"/>
      <c r="E52" s="25"/>
      <c r="F52" s="25"/>
      <c r="G52" s="25"/>
      <c r="H52" s="25"/>
      <c r="I52" s="25"/>
      <c r="J52" s="19"/>
      <c r="K52" s="19"/>
      <c r="L52" s="25">
        <f t="shared" si="2"/>
        <v>0</v>
      </c>
      <c r="M52" s="25"/>
      <c r="N52" s="9">
        <f t="shared" si="1"/>
        <v>0</v>
      </c>
      <c r="O52" s="14" t="s">
        <v>306</v>
      </c>
      <c r="P52" s="14"/>
      <c r="Q52" s="14"/>
    </row>
    <row r="53" spans="1:17" ht="15.75" customHeight="1">
      <c r="A53" s="68" t="s">
        <v>29</v>
      </c>
      <c r="B53" s="25" t="s">
        <v>442</v>
      </c>
      <c r="C53" s="53" t="s">
        <v>676</v>
      </c>
      <c r="D53" s="25" t="s">
        <v>427</v>
      </c>
      <c r="E53" s="25" t="s">
        <v>427</v>
      </c>
      <c r="F53" s="25" t="s">
        <v>437</v>
      </c>
      <c r="G53" s="25" t="s">
        <v>102</v>
      </c>
      <c r="H53" s="19" t="s">
        <v>677</v>
      </c>
      <c r="I53" s="25">
        <v>122</v>
      </c>
      <c r="J53" s="19"/>
      <c r="K53" s="19"/>
      <c r="L53" s="25">
        <f t="shared" si="2"/>
        <v>0</v>
      </c>
      <c r="M53" s="25"/>
      <c r="N53" s="9">
        <f t="shared" si="1"/>
        <v>0</v>
      </c>
      <c r="O53" s="14" t="s">
        <v>307</v>
      </c>
      <c r="P53" s="14"/>
      <c r="Q53" s="14"/>
    </row>
    <row r="54" spans="1:17" ht="15.75" customHeight="1">
      <c r="A54" s="68" t="s">
        <v>30</v>
      </c>
      <c r="B54" s="25" t="s">
        <v>442</v>
      </c>
      <c r="C54" s="55" t="s">
        <v>623</v>
      </c>
      <c r="D54" s="52">
        <v>42408</v>
      </c>
      <c r="E54" s="52">
        <v>42460</v>
      </c>
      <c r="F54" s="28" t="s">
        <v>437</v>
      </c>
      <c r="G54" s="28" t="s">
        <v>103</v>
      </c>
      <c r="H54" s="28" t="s">
        <v>426</v>
      </c>
      <c r="I54" s="28">
        <v>155</v>
      </c>
      <c r="J54" s="35" t="s">
        <v>678</v>
      </c>
      <c r="K54" s="35"/>
      <c r="L54" s="28">
        <f t="shared" si="2"/>
        <v>0</v>
      </c>
      <c r="M54" s="25"/>
      <c r="N54" s="9">
        <f t="shared" si="1"/>
        <v>0</v>
      </c>
      <c r="O54" s="14" t="s">
        <v>531</v>
      </c>
      <c r="P54" s="14"/>
      <c r="Q54" s="14" t="s">
        <v>622</v>
      </c>
    </row>
    <row r="55" spans="1:17" s="11" customFormat="1" ht="15.75" customHeight="1">
      <c r="A55" s="70" t="s">
        <v>31</v>
      </c>
      <c r="B55" s="26"/>
      <c r="C55" s="54"/>
      <c r="D55" s="26"/>
      <c r="E55" s="26"/>
      <c r="F55" s="26"/>
      <c r="G55" s="26"/>
      <c r="H55" s="26"/>
      <c r="I55" s="26"/>
      <c r="J55" s="56"/>
      <c r="K55" s="56"/>
      <c r="L55" s="27"/>
      <c r="M55" s="27"/>
      <c r="N55" s="10"/>
      <c r="O55" s="24"/>
      <c r="P55" s="24"/>
      <c r="Q55" s="24"/>
    </row>
    <row r="56" spans="1:17" s="7" customFormat="1" ht="15.75" customHeight="1">
      <c r="A56" s="68" t="s">
        <v>32</v>
      </c>
      <c r="B56" s="28" t="s">
        <v>292</v>
      </c>
      <c r="C56" s="55" t="s">
        <v>1018</v>
      </c>
      <c r="D56" s="52">
        <v>42431</v>
      </c>
      <c r="E56" s="52">
        <v>42452</v>
      </c>
      <c r="F56" s="52" t="s">
        <v>438</v>
      </c>
      <c r="G56" s="28" t="s">
        <v>102</v>
      </c>
      <c r="H56" s="28" t="s">
        <v>426</v>
      </c>
      <c r="I56" s="28">
        <v>432</v>
      </c>
      <c r="J56" s="35"/>
      <c r="K56" s="35"/>
      <c r="L56" s="28">
        <f aca="true" t="shared" si="3" ref="L56:L62">IF(B56="Да, в опросе приняли участие более 400 человек",2,IF(B56="Да, в опросе приняли участие более 100 человек",1,0))</f>
        <v>2</v>
      </c>
      <c r="M56" s="28"/>
      <c r="N56" s="9">
        <f t="shared" si="1"/>
        <v>2</v>
      </c>
      <c r="O56" s="14" t="s">
        <v>308</v>
      </c>
      <c r="P56" s="14"/>
      <c r="Q56" s="14"/>
    </row>
    <row r="57" spans="1:17" s="7" customFormat="1" ht="15.75" customHeight="1">
      <c r="A57" s="68" t="s">
        <v>33</v>
      </c>
      <c r="B57" s="25" t="s">
        <v>431</v>
      </c>
      <c r="C57" s="53"/>
      <c r="D57" s="25"/>
      <c r="E57" s="25"/>
      <c r="F57" s="25"/>
      <c r="G57" s="25"/>
      <c r="H57" s="25"/>
      <c r="I57" s="25"/>
      <c r="J57" s="19"/>
      <c r="K57" s="19"/>
      <c r="L57" s="25">
        <f t="shared" si="3"/>
        <v>0</v>
      </c>
      <c r="M57" s="25"/>
      <c r="N57" s="9">
        <f t="shared" si="1"/>
        <v>0</v>
      </c>
      <c r="O57" s="14" t="s">
        <v>119</v>
      </c>
      <c r="P57" s="14"/>
      <c r="Q57" s="14"/>
    </row>
    <row r="58" spans="1:17" s="7" customFormat="1" ht="15.75" customHeight="1">
      <c r="A58" s="71" t="s">
        <v>92</v>
      </c>
      <c r="B58" s="25" t="s">
        <v>292</v>
      </c>
      <c r="C58" s="53" t="s">
        <v>458</v>
      </c>
      <c r="D58" s="124" t="s">
        <v>427</v>
      </c>
      <c r="E58" s="125" t="s">
        <v>711</v>
      </c>
      <c r="F58" s="126" t="s">
        <v>437</v>
      </c>
      <c r="G58" s="25" t="s">
        <v>284</v>
      </c>
      <c r="H58" s="19" t="s">
        <v>709</v>
      </c>
      <c r="I58" s="124">
        <v>1060</v>
      </c>
      <c r="J58" s="127" t="s">
        <v>710</v>
      </c>
      <c r="K58" s="127"/>
      <c r="L58" s="25">
        <f>IF(B58="Да, в опросе приняли участие более 400 человек",2,IF(B58="Да, в опросе приняли участие более 100 человек",1,0))</f>
        <v>2</v>
      </c>
      <c r="M58" s="124"/>
      <c r="N58" s="9">
        <f t="shared" si="1"/>
        <v>2</v>
      </c>
      <c r="O58" s="88" t="s">
        <v>238</v>
      </c>
      <c r="P58" s="88"/>
      <c r="Q58" s="88"/>
    </row>
    <row r="59" spans="1:17" ht="15.75" customHeight="1">
      <c r="A59" s="68" t="s">
        <v>34</v>
      </c>
      <c r="B59" s="28" t="s">
        <v>292</v>
      </c>
      <c r="C59" s="55" t="s">
        <v>532</v>
      </c>
      <c r="D59" s="52">
        <v>42444</v>
      </c>
      <c r="E59" s="52">
        <v>42458</v>
      </c>
      <c r="F59" s="28" t="s">
        <v>438</v>
      </c>
      <c r="G59" s="28" t="s">
        <v>102</v>
      </c>
      <c r="H59" s="28" t="s">
        <v>426</v>
      </c>
      <c r="I59" s="28">
        <v>407</v>
      </c>
      <c r="J59" s="35"/>
      <c r="K59" s="35"/>
      <c r="L59" s="28">
        <f t="shared" si="3"/>
        <v>2</v>
      </c>
      <c r="M59" s="28"/>
      <c r="N59" s="36">
        <f t="shared" si="1"/>
        <v>2</v>
      </c>
      <c r="O59" s="14" t="s">
        <v>1019</v>
      </c>
      <c r="P59" s="14"/>
      <c r="Q59" s="14"/>
    </row>
    <row r="60" spans="1:18" s="6" customFormat="1" ht="15.75" customHeight="1">
      <c r="A60" s="68" t="s">
        <v>35</v>
      </c>
      <c r="B60" s="25" t="s">
        <v>431</v>
      </c>
      <c r="C60" s="53"/>
      <c r="D60" s="28"/>
      <c r="E60" s="28"/>
      <c r="F60" s="28"/>
      <c r="G60" s="28"/>
      <c r="H60" s="28"/>
      <c r="I60" s="28"/>
      <c r="J60" s="69" t="s">
        <v>681</v>
      </c>
      <c r="K60" s="35" t="s">
        <v>682</v>
      </c>
      <c r="L60" s="28">
        <f t="shared" si="3"/>
        <v>0</v>
      </c>
      <c r="M60" s="28"/>
      <c r="N60" s="9">
        <f t="shared" si="1"/>
        <v>0</v>
      </c>
      <c r="O60" s="14" t="s">
        <v>680</v>
      </c>
      <c r="P60" s="14"/>
      <c r="Q60" s="14"/>
      <c r="R60" s="12"/>
    </row>
    <row r="61" spans="1:17" s="7" customFormat="1" ht="15.75" customHeight="1">
      <c r="A61" s="68" t="s">
        <v>36</v>
      </c>
      <c r="B61" s="25" t="s">
        <v>442</v>
      </c>
      <c r="C61" s="53" t="s">
        <v>683</v>
      </c>
      <c r="D61" s="33" t="s">
        <v>684</v>
      </c>
      <c r="E61" s="33" t="s">
        <v>685</v>
      </c>
      <c r="F61" s="33" t="s">
        <v>658</v>
      </c>
      <c r="G61" s="25" t="s">
        <v>102</v>
      </c>
      <c r="H61" s="25" t="s">
        <v>426</v>
      </c>
      <c r="I61" s="25" t="s">
        <v>686</v>
      </c>
      <c r="J61" s="19"/>
      <c r="K61" s="19"/>
      <c r="L61" s="25">
        <f t="shared" si="3"/>
        <v>0</v>
      </c>
      <c r="M61" s="25"/>
      <c r="N61" s="9">
        <f t="shared" si="1"/>
        <v>0</v>
      </c>
      <c r="O61" s="81" t="s">
        <v>309</v>
      </c>
      <c r="P61" s="81"/>
      <c r="Q61" s="81"/>
    </row>
    <row r="62" spans="1:17" s="7" customFormat="1" ht="15.75" customHeight="1">
      <c r="A62" s="68" t="s">
        <v>37</v>
      </c>
      <c r="B62" s="25" t="s">
        <v>431</v>
      </c>
      <c r="C62" s="53"/>
      <c r="D62" s="25"/>
      <c r="E62" s="25"/>
      <c r="F62" s="25"/>
      <c r="G62" s="25"/>
      <c r="H62" s="25"/>
      <c r="I62" s="25"/>
      <c r="J62" s="19"/>
      <c r="K62" s="19"/>
      <c r="L62" s="25">
        <f t="shared" si="3"/>
        <v>0</v>
      </c>
      <c r="M62" s="25"/>
      <c r="N62" s="9">
        <f t="shared" si="1"/>
        <v>0</v>
      </c>
      <c r="O62" s="77" t="s">
        <v>310</v>
      </c>
      <c r="P62" s="77"/>
      <c r="Q62" s="77"/>
    </row>
    <row r="63" spans="1:17" s="7" customFormat="1" ht="15.75" customHeight="1">
      <c r="A63" s="68" t="s">
        <v>93</v>
      </c>
      <c r="B63" s="25" t="s">
        <v>431</v>
      </c>
      <c r="C63" s="53"/>
      <c r="D63" s="124"/>
      <c r="E63" s="124"/>
      <c r="F63" s="124"/>
      <c r="G63" s="124"/>
      <c r="H63" s="124"/>
      <c r="I63" s="124"/>
      <c r="J63" s="127"/>
      <c r="K63" s="127"/>
      <c r="L63" s="25">
        <f>IF(B63="Да, в опросе приняли участие более 400 человек",2,IF(B63="Да, в опросе приняли участие более 100 человек",1,0))</f>
        <v>0</v>
      </c>
      <c r="M63" s="124"/>
      <c r="N63" s="9">
        <f t="shared" si="1"/>
        <v>0</v>
      </c>
      <c r="O63" s="88" t="s">
        <v>339</v>
      </c>
      <c r="P63" s="88"/>
      <c r="Q63" s="88"/>
    </row>
    <row r="64" spans="1:17" s="11" customFormat="1" ht="15.75" customHeight="1">
      <c r="A64" s="70" t="s">
        <v>38</v>
      </c>
      <c r="B64" s="26"/>
      <c r="C64" s="54"/>
      <c r="D64" s="26"/>
      <c r="E64" s="26"/>
      <c r="F64" s="26"/>
      <c r="G64" s="26"/>
      <c r="H64" s="26"/>
      <c r="I64" s="26"/>
      <c r="J64" s="56"/>
      <c r="K64" s="56"/>
      <c r="L64" s="27"/>
      <c r="M64" s="27"/>
      <c r="N64" s="10"/>
      <c r="O64" s="24"/>
      <c r="P64" s="24"/>
      <c r="Q64" s="24"/>
    </row>
    <row r="65" spans="1:17" s="7" customFormat="1" ht="15.75" customHeight="1">
      <c r="A65" s="68" t="s">
        <v>39</v>
      </c>
      <c r="B65" s="25" t="s">
        <v>431</v>
      </c>
      <c r="C65" s="53"/>
      <c r="D65" s="25"/>
      <c r="E65" s="25"/>
      <c r="F65" s="25"/>
      <c r="G65" s="25"/>
      <c r="H65" s="25"/>
      <c r="I65" s="25"/>
      <c r="J65" s="19"/>
      <c r="K65" s="19"/>
      <c r="L65" s="25">
        <f aca="true" t="shared" si="4" ref="L65:L71">IF(B65="Да, в опросе приняли участие более 400 человек",2,IF(B65="Да, в опросе приняли участие более 100 человек",1,0))</f>
        <v>0</v>
      </c>
      <c r="M65" s="25"/>
      <c r="N65" s="9">
        <f t="shared" si="1"/>
        <v>0</v>
      </c>
      <c r="O65" s="14" t="s">
        <v>311</v>
      </c>
      <c r="P65" s="14"/>
      <c r="Q65" s="14" t="s">
        <v>533</v>
      </c>
    </row>
    <row r="66" spans="1:17" s="7" customFormat="1" ht="15.75" customHeight="1">
      <c r="A66" s="68" t="s">
        <v>40</v>
      </c>
      <c r="B66" s="25" t="s">
        <v>431</v>
      </c>
      <c r="C66" s="53"/>
      <c r="D66" s="25"/>
      <c r="E66" s="25"/>
      <c r="F66" s="25"/>
      <c r="G66" s="25"/>
      <c r="H66" s="25"/>
      <c r="I66" s="25"/>
      <c r="J66" s="19"/>
      <c r="K66" s="19"/>
      <c r="L66" s="25">
        <f t="shared" si="4"/>
        <v>0</v>
      </c>
      <c r="M66" s="25"/>
      <c r="N66" s="9">
        <f t="shared" si="1"/>
        <v>0</v>
      </c>
      <c r="O66" s="14" t="s">
        <v>312</v>
      </c>
      <c r="P66" s="14"/>
      <c r="Q66" s="14"/>
    </row>
    <row r="67" spans="1:17" ht="15.75" customHeight="1">
      <c r="A67" s="68" t="s">
        <v>41</v>
      </c>
      <c r="B67" s="25" t="s">
        <v>347</v>
      </c>
      <c r="C67" s="55" t="s">
        <v>687</v>
      </c>
      <c r="D67" s="52">
        <v>42424</v>
      </c>
      <c r="E67" s="52">
        <v>42453</v>
      </c>
      <c r="F67" s="52" t="s">
        <v>438</v>
      </c>
      <c r="G67" s="28" t="s">
        <v>102</v>
      </c>
      <c r="H67" s="28" t="s">
        <v>426</v>
      </c>
      <c r="I67" s="28">
        <v>254</v>
      </c>
      <c r="J67" s="35"/>
      <c r="K67" s="19"/>
      <c r="L67" s="25">
        <f t="shared" si="4"/>
        <v>1</v>
      </c>
      <c r="M67" s="25"/>
      <c r="N67" s="9">
        <f t="shared" si="1"/>
        <v>1</v>
      </c>
      <c r="O67" s="14" t="s">
        <v>367</v>
      </c>
      <c r="P67" s="14"/>
      <c r="Q67" s="14"/>
    </row>
    <row r="68" spans="1:17" ht="15.75" customHeight="1">
      <c r="A68" s="68" t="s">
        <v>42</v>
      </c>
      <c r="B68" s="25" t="s">
        <v>442</v>
      </c>
      <c r="C68" s="53" t="s">
        <v>441</v>
      </c>
      <c r="D68" s="25" t="s">
        <v>427</v>
      </c>
      <c r="E68" s="25" t="s">
        <v>427</v>
      </c>
      <c r="F68" s="25" t="s">
        <v>437</v>
      </c>
      <c r="G68" s="25" t="s">
        <v>103</v>
      </c>
      <c r="H68" s="25" t="s">
        <v>103</v>
      </c>
      <c r="I68" s="25"/>
      <c r="J68" s="19" t="s">
        <v>647</v>
      </c>
      <c r="K68" s="19"/>
      <c r="L68" s="25">
        <f t="shared" si="4"/>
        <v>0</v>
      </c>
      <c r="M68" s="25"/>
      <c r="N68" s="9">
        <f t="shared" si="1"/>
        <v>0</v>
      </c>
      <c r="O68" s="14" t="s">
        <v>313</v>
      </c>
      <c r="P68" s="14"/>
      <c r="Q68" s="14"/>
    </row>
    <row r="69" spans="1:17" s="7" customFormat="1" ht="15.75" customHeight="1">
      <c r="A69" s="68" t="s">
        <v>90</v>
      </c>
      <c r="B69" s="25" t="s">
        <v>431</v>
      </c>
      <c r="C69" s="53"/>
      <c r="D69" s="25"/>
      <c r="E69" s="25"/>
      <c r="F69" s="25"/>
      <c r="G69" s="25"/>
      <c r="H69" s="25"/>
      <c r="I69" s="25"/>
      <c r="J69" s="19"/>
      <c r="K69" s="19"/>
      <c r="L69" s="25">
        <f t="shared" si="4"/>
        <v>0</v>
      </c>
      <c r="M69" s="25"/>
      <c r="N69" s="9">
        <f t="shared" si="1"/>
        <v>0</v>
      </c>
      <c r="O69" s="14" t="s">
        <v>314</v>
      </c>
      <c r="P69" s="14"/>
      <c r="Q69" s="14"/>
    </row>
    <row r="70" spans="1:17" ht="15.75" customHeight="1">
      <c r="A70" s="68" t="s">
        <v>43</v>
      </c>
      <c r="B70" s="25" t="s">
        <v>431</v>
      </c>
      <c r="C70" s="53"/>
      <c r="D70" s="25"/>
      <c r="E70" s="25"/>
      <c r="F70" s="25"/>
      <c r="G70" s="25"/>
      <c r="H70" s="25"/>
      <c r="I70" s="25"/>
      <c r="J70" s="19"/>
      <c r="K70" s="19"/>
      <c r="L70" s="25">
        <f t="shared" si="4"/>
        <v>0</v>
      </c>
      <c r="M70" s="25"/>
      <c r="N70" s="9">
        <f t="shared" si="1"/>
        <v>0</v>
      </c>
      <c r="O70" s="13" t="s">
        <v>315</v>
      </c>
      <c r="P70" s="13"/>
      <c r="Q70" s="13"/>
    </row>
    <row r="71" spans="1:17" ht="15.75" customHeight="1">
      <c r="A71" s="68" t="s">
        <v>44</v>
      </c>
      <c r="B71" s="25" t="s">
        <v>292</v>
      </c>
      <c r="C71" s="53" t="s">
        <v>688</v>
      </c>
      <c r="D71" s="33" t="s">
        <v>689</v>
      </c>
      <c r="E71" s="33" t="s">
        <v>690</v>
      </c>
      <c r="F71" s="25" t="s">
        <v>658</v>
      </c>
      <c r="G71" s="25" t="s">
        <v>102</v>
      </c>
      <c r="H71" s="25" t="s">
        <v>426</v>
      </c>
      <c r="I71" s="25" t="s">
        <v>691</v>
      </c>
      <c r="J71" s="19"/>
      <c r="K71" s="19"/>
      <c r="L71" s="25">
        <f t="shared" si="4"/>
        <v>2</v>
      </c>
      <c r="M71" s="25"/>
      <c r="N71" s="9">
        <f t="shared" si="1"/>
        <v>2</v>
      </c>
      <c r="O71" s="13" t="s">
        <v>534</v>
      </c>
      <c r="P71" s="13" t="s">
        <v>316</v>
      </c>
      <c r="Q71" s="13"/>
    </row>
    <row r="72" spans="1:17" s="11" customFormat="1" ht="15.75" customHeight="1">
      <c r="A72" s="70" t="s">
        <v>45</v>
      </c>
      <c r="B72" s="26"/>
      <c r="C72" s="54"/>
      <c r="D72" s="26"/>
      <c r="E72" s="26"/>
      <c r="F72" s="26"/>
      <c r="G72" s="26"/>
      <c r="H72" s="26"/>
      <c r="I72" s="26"/>
      <c r="J72" s="56"/>
      <c r="K72" s="56"/>
      <c r="L72" s="27"/>
      <c r="M72" s="27"/>
      <c r="N72" s="10"/>
      <c r="O72" s="24"/>
      <c r="P72" s="24"/>
      <c r="Q72" s="24"/>
    </row>
    <row r="73" spans="1:17" s="7" customFormat="1" ht="15" customHeight="1">
      <c r="A73" s="68" t="s">
        <v>46</v>
      </c>
      <c r="B73" s="25" t="s">
        <v>292</v>
      </c>
      <c r="C73" s="53" t="s">
        <v>692</v>
      </c>
      <c r="D73" s="33">
        <v>42371</v>
      </c>
      <c r="E73" s="33">
        <v>42460</v>
      </c>
      <c r="F73" s="33" t="s">
        <v>438</v>
      </c>
      <c r="G73" s="25" t="s">
        <v>102</v>
      </c>
      <c r="H73" s="25" t="s">
        <v>426</v>
      </c>
      <c r="I73" s="25">
        <v>706</v>
      </c>
      <c r="J73" s="19"/>
      <c r="K73" s="19"/>
      <c r="L73" s="25">
        <f aca="true" t="shared" si="5" ref="L73:L86">IF(B73="Да, в опросе приняли участие более 400 человек",2,IF(B73="Да, в опросе приняли участие более 100 человек",1,0))</f>
        <v>2</v>
      </c>
      <c r="M73" s="25"/>
      <c r="N73" s="9">
        <f t="shared" si="1"/>
        <v>2</v>
      </c>
      <c r="O73" s="14" t="s">
        <v>364</v>
      </c>
      <c r="P73" s="14"/>
      <c r="Q73" s="14" t="s">
        <v>535</v>
      </c>
    </row>
    <row r="74" spans="1:17" s="7" customFormat="1" ht="15.75" customHeight="1">
      <c r="A74" s="68" t="s">
        <v>47</v>
      </c>
      <c r="B74" s="25" t="s">
        <v>431</v>
      </c>
      <c r="C74" s="53"/>
      <c r="D74" s="25"/>
      <c r="E74" s="25"/>
      <c r="F74" s="25"/>
      <c r="G74" s="25"/>
      <c r="H74" s="25"/>
      <c r="I74" s="25"/>
      <c r="J74" s="19"/>
      <c r="K74" s="19"/>
      <c r="L74" s="25">
        <f t="shared" si="5"/>
        <v>0</v>
      </c>
      <c r="M74" s="25"/>
      <c r="N74" s="9">
        <f t="shared" si="1"/>
        <v>0</v>
      </c>
      <c r="O74" s="14" t="s">
        <v>121</v>
      </c>
      <c r="P74" s="14"/>
      <c r="Q74" s="14"/>
    </row>
    <row r="75" spans="1:17" s="7" customFormat="1" ht="15.75" customHeight="1">
      <c r="A75" s="68" t="s">
        <v>48</v>
      </c>
      <c r="B75" s="25" t="s">
        <v>431</v>
      </c>
      <c r="C75" s="53"/>
      <c r="D75" s="25"/>
      <c r="E75" s="25"/>
      <c r="F75" s="25"/>
      <c r="G75" s="25"/>
      <c r="H75" s="25"/>
      <c r="I75" s="25"/>
      <c r="J75" s="19"/>
      <c r="K75" s="19"/>
      <c r="L75" s="25">
        <f t="shared" si="5"/>
        <v>0</v>
      </c>
      <c r="M75" s="25"/>
      <c r="N75" s="9">
        <f t="shared" si="1"/>
        <v>0</v>
      </c>
      <c r="O75" s="14" t="s">
        <v>317</v>
      </c>
      <c r="P75" s="14"/>
      <c r="Q75" s="14"/>
    </row>
    <row r="76" spans="1:17" s="7" customFormat="1" ht="15.75" customHeight="1">
      <c r="A76" s="68" t="s">
        <v>49</v>
      </c>
      <c r="B76" s="25" t="s">
        <v>292</v>
      </c>
      <c r="C76" s="53" t="s">
        <v>974</v>
      </c>
      <c r="D76" s="33">
        <v>42444</v>
      </c>
      <c r="E76" s="33">
        <v>42460</v>
      </c>
      <c r="F76" s="25" t="s">
        <v>438</v>
      </c>
      <c r="G76" s="25" t="s">
        <v>102</v>
      </c>
      <c r="H76" s="25" t="s">
        <v>102</v>
      </c>
      <c r="I76" s="25">
        <v>1075</v>
      </c>
      <c r="J76" s="19"/>
      <c r="K76" s="19"/>
      <c r="L76" s="25">
        <f t="shared" si="5"/>
        <v>2</v>
      </c>
      <c r="M76" s="25"/>
      <c r="N76" s="9">
        <f t="shared" si="1"/>
        <v>2</v>
      </c>
      <c r="O76" s="14" t="s">
        <v>973</v>
      </c>
      <c r="P76" s="14"/>
      <c r="Q76" s="14"/>
    </row>
    <row r="77" spans="1:17" ht="15.75" customHeight="1">
      <c r="A77" s="68" t="s">
        <v>50</v>
      </c>
      <c r="B77" s="25" t="s">
        <v>292</v>
      </c>
      <c r="C77" s="55" t="s">
        <v>536</v>
      </c>
      <c r="D77" s="52">
        <v>42439</v>
      </c>
      <c r="E77" s="52">
        <v>42454</v>
      </c>
      <c r="F77" s="52" t="s">
        <v>438</v>
      </c>
      <c r="G77" s="28" t="s">
        <v>102</v>
      </c>
      <c r="H77" s="28" t="s">
        <v>426</v>
      </c>
      <c r="I77" s="28">
        <v>537</v>
      </c>
      <c r="J77" s="35"/>
      <c r="K77" s="19"/>
      <c r="L77" s="25">
        <f t="shared" si="5"/>
        <v>2</v>
      </c>
      <c r="M77" s="25"/>
      <c r="N77" s="9">
        <f t="shared" si="1"/>
        <v>2</v>
      </c>
      <c r="O77" s="14" t="s">
        <v>318</v>
      </c>
      <c r="P77" s="14"/>
      <c r="Q77" s="14"/>
    </row>
    <row r="78" spans="1:17" s="7" customFormat="1" ht="15.75" customHeight="1">
      <c r="A78" s="68" t="s">
        <v>51</v>
      </c>
      <c r="B78" s="25" t="s">
        <v>347</v>
      </c>
      <c r="C78" s="53" t="s">
        <v>693</v>
      </c>
      <c r="D78" s="33">
        <v>42424</v>
      </c>
      <c r="E78" s="33">
        <v>42454</v>
      </c>
      <c r="F78" s="33" t="s">
        <v>438</v>
      </c>
      <c r="G78" s="25" t="s">
        <v>102</v>
      </c>
      <c r="H78" s="25" t="s">
        <v>426</v>
      </c>
      <c r="I78" s="25" t="s">
        <v>694</v>
      </c>
      <c r="J78" s="19"/>
      <c r="K78" s="19"/>
      <c r="L78" s="25">
        <f t="shared" si="5"/>
        <v>1</v>
      </c>
      <c r="M78" s="25"/>
      <c r="N78" s="9">
        <f t="shared" si="1"/>
        <v>1</v>
      </c>
      <c r="O78" s="14" t="s">
        <v>319</v>
      </c>
      <c r="P78" s="14"/>
      <c r="Q78" s="14"/>
    </row>
    <row r="79" spans="1:17" s="7" customFormat="1" ht="15.75" customHeight="1">
      <c r="A79" s="68" t="s">
        <v>52</v>
      </c>
      <c r="B79" s="25" t="s">
        <v>347</v>
      </c>
      <c r="C79" s="53" t="s">
        <v>696</v>
      </c>
      <c r="D79" s="33">
        <v>42395</v>
      </c>
      <c r="E79" s="33">
        <v>42460</v>
      </c>
      <c r="F79" s="25" t="s">
        <v>438</v>
      </c>
      <c r="G79" s="25" t="s">
        <v>102</v>
      </c>
      <c r="H79" s="25" t="s">
        <v>426</v>
      </c>
      <c r="I79" s="25">
        <v>329</v>
      </c>
      <c r="J79" s="19" t="s">
        <v>1001</v>
      </c>
      <c r="K79" s="19"/>
      <c r="L79" s="25">
        <f t="shared" si="5"/>
        <v>1</v>
      </c>
      <c r="M79" s="25"/>
      <c r="N79" s="9">
        <f t="shared" si="1"/>
        <v>1</v>
      </c>
      <c r="O79" s="14" t="s">
        <v>537</v>
      </c>
      <c r="P79" s="14" t="s">
        <v>695</v>
      </c>
      <c r="Q79" s="14"/>
    </row>
    <row r="80" spans="1:17" s="7" customFormat="1" ht="15.75" customHeight="1">
      <c r="A80" s="68" t="s">
        <v>53</v>
      </c>
      <c r="B80" s="25" t="s">
        <v>431</v>
      </c>
      <c r="C80" s="53"/>
      <c r="D80" s="25"/>
      <c r="E80" s="25"/>
      <c r="F80" s="25"/>
      <c r="G80" s="25"/>
      <c r="H80" s="25"/>
      <c r="I80" s="25"/>
      <c r="J80" s="19"/>
      <c r="K80" s="19"/>
      <c r="L80" s="25">
        <f t="shared" si="5"/>
        <v>0</v>
      </c>
      <c r="M80" s="25"/>
      <c r="N80" s="9">
        <f t="shared" si="1"/>
        <v>0</v>
      </c>
      <c r="O80" s="75" t="s">
        <v>538</v>
      </c>
      <c r="P80" s="75"/>
      <c r="Q80" s="75"/>
    </row>
    <row r="81" spans="1:17" s="7" customFormat="1" ht="15.75" customHeight="1">
      <c r="A81" s="68" t="s">
        <v>54</v>
      </c>
      <c r="B81" s="25" t="s">
        <v>431</v>
      </c>
      <c r="C81" s="53"/>
      <c r="D81" s="25"/>
      <c r="E81" s="25"/>
      <c r="F81" s="25"/>
      <c r="G81" s="25"/>
      <c r="H81" s="25"/>
      <c r="I81" s="25"/>
      <c r="J81" s="19"/>
      <c r="K81" s="19"/>
      <c r="L81" s="25">
        <f t="shared" si="5"/>
        <v>0</v>
      </c>
      <c r="M81" s="25"/>
      <c r="N81" s="9">
        <f t="shared" si="1"/>
        <v>0</v>
      </c>
      <c r="O81" s="14" t="s">
        <v>109</v>
      </c>
      <c r="P81" s="14"/>
      <c r="Q81" s="14"/>
    </row>
    <row r="82" spans="1:17" s="7" customFormat="1" ht="15.75" customHeight="1">
      <c r="A82" s="68" t="s">
        <v>55</v>
      </c>
      <c r="B82" s="25" t="s">
        <v>292</v>
      </c>
      <c r="C82" s="72" t="s">
        <v>539</v>
      </c>
      <c r="D82" s="52">
        <v>42370</v>
      </c>
      <c r="E82" s="52">
        <v>42460</v>
      </c>
      <c r="F82" s="28" t="s">
        <v>438</v>
      </c>
      <c r="G82" s="28" t="s">
        <v>102</v>
      </c>
      <c r="H82" s="28" t="s">
        <v>426</v>
      </c>
      <c r="I82" s="28">
        <v>431</v>
      </c>
      <c r="J82" s="35"/>
      <c r="K82" s="19"/>
      <c r="L82" s="25">
        <f t="shared" si="5"/>
        <v>2</v>
      </c>
      <c r="M82" s="25"/>
      <c r="N82" s="9">
        <f t="shared" si="1"/>
        <v>2</v>
      </c>
      <c r="O82" s="14" t="s">
        <v>320</v>
      </c>
      <c r="P82" s="14"/>
      <c r="Q82" s="14"/>
    </row>
    <row r="83" spans="1:17" ht="15.75" customHeight="1">
      <c r="A83" s="68" t="s">
        <v>56</v>
      </c>
      <c r="B83" s="25" t="s">
        <v>431</v>
      </c>
      <c r="C83" s="53"/>
      <c r="D83" s="25"/>
      <c r="E83" s="25"/>
      <c r="F83" s="25"/>
      <c r="G83" s="25"/>
      <c r="H83" s="25"/>
      <c r="I83" s="25"/>
      <c r="J83" s="19"/>
      <c r="K83" s="19"/>
      <c r="L83" s="25">
        <f t="shared" si="5"/>
        <v>0</v>
      </c>
      <c r="M83" s="25"/>
      <c r="N83" s="9">
        <f t="shared" si="1"/>
        <v>0</v>
      </c>
      <c r="O83" s="14" t="s">
        <v>321</v>
      </c>
      <c r="P83" s="14"/>
      <c r="Q83" s="14"/>
    </row>
    <row r="84" spans="1:17" s="7" customFormat="1" ht="15.75" customHeight="1">
      <c r="A84" s="68" t="s">
        <v>57</v>
      </c>
      <c r="B84" s="25" t="s">
        <v>431</v>
      </c>
      <c r="C84" s="53"/>
      <c r="D84" s="25"/>
      <c r="E84" s="25"/>
      <c r="F84" s="25"/>
      <c r="G84" s="25"/>
      <c r="H84" s="25"/>
      <c r="I84" s="25"/>
      <c r="J84" s="19"/>
      <c r="K84" s="19"/>
      <c r="L84" s="25">
        <f t="shared" si="5"/>
        <v>0</v>
      </c>
      <c r="M84" s="25"/>
      <c r="N84" s="9">
        <f t="shared" si="1"/>
        <v>0</v>
      </c>
      <c r="O84" s="14" t="s">
        <v>322</v>
      </c>
      <c r="P84" s="14"/>
      <c r="Q84" s="14"/>
    </row>
    <row r="85" spans="1:17" s="7" customFormat="1" ht="15.75" customHeight="1">
      <c r="A85" s="68" t="s">
        <v>58</v>
      </c>
      <c r="B85" s="25" t="s">
        <v>292</v>
      </c>
      <c r="C85" s="53" t="s">
        <v>541</v>
      </c>
      <c r="D85" s="33">
        <v>42387</v>
      </c>
      <c r="E85" s="33">
        <v>42460</v>
      </c>
      <c r="F85" s="33" t="s">
        <v>438</v>
      </c>
      <c r="G85" s="25" t="s">
        <v>102</v>
      </c>
      <c r="H85" s="25" t="s">
        <v>426</v>
      </c>
      <c r="I85" s="25">
        <v>499</v>
      </c>
      <c r="J85" s="19"/>
      <c r="K85" s="19"/>
      <c r="L85" s="25">
        <f t="shared" si="5"/>
        <v>2</v>
      </c>
      <c r="M85" s="25"/>
      <c r="N85" s="9">
        <f t="shared" si="1"/>
        <v>2</v>
      </c>
      <c r="O85" s="14" t="s">
        <v>540</v>
      </c>
      <c r="P85" s="14" t="s">
        <v>360</v>
      </c>
      <c r="Q85" s="14"/>
    </row>
    <row r="86" spans="1:17" ht="15.75" customHeight="1">
      <c r="A86" s="68" t="s">
        <v>59</v>
      </c>
      <c r="B86" s="25" t="s">
        <v>347</v>
      </c>
      <c r="C86" s="53" t="s">
        <v>542</v>
      </c>
      <c r="D86" s="33">
        <v>42405</v>
      </c>
      <c r="E86" s="33">
        <v>42457</v>
      </c>
      <c r="F86" s="33" t="s">
        <v>438</v>
      </c>
      <c r="G86" s="25" t="s">
        <v>102</v>
      </c>
      <c r="H86" s="25" t="s">
        <v>426</v>
      </c>
      <c r="I86" s="25">
        <v>273</v>
      </c>
      <c r="J86" s="19"/>
      <c r="K86" s="19"/>
      <c r="L86" s="25">
        <f t="shared" si="5"/>
        <v>1</v>
      </c>
      <c r="M86" s="25"/>
      <c r="N86" s="9">
        <f t="shared" si="1"/>
        <v>1</v>
      </c>
      <c r="O86" s="14" t="s">
        <v>614</v>
      </c>
      <c r="P86" s="14"/>
      <c r="Q86" s="14"/>
    </row>
    <row r="87" spans="1:17" s="11" customFormat="1" ht="15.75" customHeight="1">
      <c r="A87" s="70" t="s">
        <v>60</v>
      </c>
      <c r="B87" s="26"/>
      <c r="C87" s="54"/>
      <c r="D87" s="26"/>
      <c r="E87" s="26"/>
      <c r="F87" s="26"/>
      <c r="G87" s="26"/>
      <c r="H87" s="26"/>
      <c r="I87" s="26"/>
      <c r="J87" s="56"/>
      <c r="K87" s="56"/>
      <c r="L87" s="27"/>
      <c r="M87" s="27"/>
      <c r="N87" s="10"/>
      <c r="O87" s="24"/>
      <c r="P87" s="24"/>
      <c r="Q87" s="24"/>
    </row>
    <row r="88" spans="1:17" s="7" customFormat="1" ht="15.75" customHeight="1">
      <c r="A88" s="68" t="s">
        <v>61</v>
      </c>
      <c r="B88" s="25" t="s">
        <v>431</v>
      </c>
      <c r="C88" s="53"/>
      <c r="D88" s="25"/>
      <c r="E88" s="25"/>
      <c r="F88" s="25"/>
      <c r="G88" s="25"/>
      <c r="H88" s="25"/>
      <c r="I88" s="25"/>
      <c r="J88" s="19"/>
      <c r="K88" s="19"/>
      <c r="L88" s="25">
        <f aca="true" t="shared" si="6" ref="L88:L93">IF(B88="Да, в опросе приняли участие более 400 человек",2,IF(B88="Да, в опросе приняли участие более 100 человек",1,0))</f>
        <v>0</v>
      </c>
      <c r="M88" s="25"/>
      <c r="N88" s="9">
        <f t="shared" si="1"/>
        <v>0</v>
      </c>
      <c r="O88" s="14" t="s">
        <v>115</v>
      </c>
      <c r="P88" s="14"/>
      <c r="Q88" s="14"/>
    </row>
    <row r="89" spans="1:17" ht="15.75" customHeight="1">
      <c r="A89" s="68" t="s">
        <v>62</v>
      </c>
      <c r="B89" s="25" t="s">
        <v>431</v>
      </c>
      <c r="C89" s="53"/>
      <c r="D89" s="25"/>
      <c r="E89" s="25"/>
      <c r="F89" s="25"/>
      <c r="G89" s="25"/>
      <c r="H89" s="25"/>
      <c r="I89" s="25"/>
      <c r="J89" s="19"/>
      <c r="K89" s="19"/>
      <c r="L89" s="25">
        <f t="shared" si="6"/>
        <v>0</v>
      </c>
      <c r="M89" s="25"/>
      <c r="N89" s="9">
        <f t="shared" si="1"/>
        <v>0</v>
      </c>
      <c r="O89" s="13" t="s">
        <v>323</v>
      </c>
      <c r="P89" s="13"/>
      <c r="Q89" s="13"/>
    </row>
    <row r="90" spans="1:17" ht="15.75" customHeight="1">
      <c r="A90" s="68" t="s">
        <v>63</v>
      </c>
      <c r="B90" s="25" t="s">
        <v>431</v>
      </c>
      <c r="C90" s="53"/>
      <c r="D90" s="25"/>
      <c r="E90" s="25"/>
      <c r="F90" s="25"/>
      <c r="G90" s="25"/>
      <c r="H90" s="25"/>
      <c r="I90" s="25"/>
      <c r="J90" s="19"/>
      <c r="K90" s="19"/>
      <c r="L90" s="25">
        <f t="shared" si="6"/>
        <v>0</v>
      </c>
      <c r="M90" s="25"/>
      <c r="N90" s="9">
        <f t="shared" si="1"/>
        <v>0</v>
      </c>
      <c r="O90" s="14" t="s">
        <v>237</v>
      </c>
      <c r="P90" s="14"/>
      <c r="Q90" s="14"/>
    </row>
    <row r="91" spans="1:17" s="37" customFormat="1" ht="15.75" customHeight="1">
      <c r="A91" s="71" t="s">
        <v>64</v>
      </c>
      <c r="B91" s="28" t="s">
        <v>442</v>
      </c>
      <c r="C91" s="55" t="s">
        <v>543</v>
      </c>
      <c r="D91" s="52">
        <v>42370</v>
      </c>
      <c r="E91" s="52">
        <v>42522</v>
      </c>
      <c r="F91" s="52" t="s">
        <v>437</v>
      </c>
      <c r="G91" s="28" t="s">
        <v>102</v>
      </c>
      <c r="H91" s="28" t="s">
        <v>426</v>
      </c>
      <c r="I91" s="28">
        <v>107</v>
      </c>
      <c r="J91" s="35"/>
      <c r="K91" s="35"/>
      <c r="L91" s="25">
        <f t="shared" si="6"/>
        <v>0</v>
      </c>
      <c r="M91" s="28"/>
      <c r="N91" s="36">
        <f t="shared" si="1"/>
        <v>0</v>
      </c>
      <c r="O91" s="81" t="s">
        <v>324</v>
      </c>
      <c r="P91" s="81"/>
      <c r="Q91" s="81"/>
    </row>
    <row r="92" spans="1:17" s="7" customFormat="1" ht="15.75" customHeight="1">
      <c r="A92" s="68" t="s">
        <v>65</v>
      </c>
      <c r="B92" s="25" t="s">
        <v>431</v>
      </c>
      <c r="C92" s="55"/>
      <c r="D92" s="28"/>
      <c r="E92" s="28"/>
      <c r="F92" s="28"/>
      <c r="G92" s="28"/>
      <c r="H92" s="28"/>
      <c r="I92" s="28"/>
      <c r="J92" s="35"/>
      <c r="K92" s="19"/>
      <c r="L92" s="25">
        <f t="shared" si="6"/>
        <v>0</v>
      </c>
      <c r="M92" s="25"/>
      <c r="N92" s="9">
        <f aca="true" t="shared" si="7" ref="N92:N116">L92*(1-M92)</f>
        <v>0</v>
      </c>
      <c r="O92" s="14" t="s">
        <v>116</v>
      </c>
      <c r="P92" s="14"/>
      <c r="Q92" s="14"/>
    </row>
    <row r="93" spans="1:17" s="7" customFormat="1" ht="15.75" customHeight="1">
      <c r="A93" s="68" t="s">
        <v>66</v>
      </c>
      <c r="B93" s="25" t="s">
        <v>431</v>
      </c>
      <c r="C93" s="53"/>
      <c r="D93" s="25"/>
      <c r="E93" s="25"/>
      <c r="F93" s="25"/>
      <c r="G93" s="25"/>
      <c r="H93" s="25"/>
      <c r="I93" s="25"/>
      <c r="J93" s="19"/>
      <c r="K93" s="19"/>
      <c r="L93" s="25">
        <f t="shared" si="6"/>
        <v>0</v>
      </c>
      <c r="M93" s="25"/>
      <c r="N93" s="9">
        <f t="shared" si="7"/>
        <v>0</v>
      </c>
      <c r="O93" s="14" t="s">
        <v>110</v>
      </c>
      <c r="P93" s="14"/>
      <c r="Q93" s="14"/>
    </row>
    <row r="94" spans="1:17" s="11" customFormat="1" ht="15.75" customHeight="1">
      <c r="A94" s="70" t="s">
        <v>67</v>
      </c>
      <c r="B94" s="26"/>
      <c r="C94" s="54"/>
      <c r="D94" s="26"/>
      <c r="E94" s="26"/>
      <c r="F94" s="26"/>
      <c r="G94" s="26"/>
      <c r="H94" s="26"/>
      <c r="I94" s="26"/>
      <c r="J94" s="56"/>
      <c r="K94" s="56"/>
      <c r="L94" s="27"/>
      <c r="M94" s="27"/>
      <c r="N94" s="10"/>
      <c r="O94" s="24"/>
      <c r="P94" s="24"/>
      <c r="Q94" s="24"/>
    </row>
    <row r="95" spans="1:17" s="7" customFormat="1" ht="15.75" customHeight="1">
      <c r="A95" s="68" t="s">
        <v>68</v>
      </c>
      <c r="B95" s="25" t="s">
        <v>292</v>
      </c>
      <c r="C95" s="55" t="s">
        <v>544</v>
      </c>
      <c r="D95" s="52">
        <v>42370</v>
      </c>
      <c r="E95" s="52">
        <v>42460</v>
      </c>
      <c r="F95" s="28" t="s">
        <v>438</v>
      </c>
      <c r="G95" s="28" t="s">
        <v>102</v>
      </c>
      <c r="H95" s="28" t="s">
        <v>102</v>
      </c>
      <c r="I95" s="28">
        <v>473</v>
      </c>
      <c r="J95" s="35" t="s">
        <v>1002</v>
      </c>
      <c r="K95" s="35"/>
      <c r="L95" s="25">
        <f aca="true" t="shared" si="8" ref="L95:L106">IF(B95="Да, в опросе приняли участие более 400 человек",2,IF(B95="Да, в опросе приняли участие более 100 человек",1,0))</f>
        <v>2</v>
      </c>
      <c r="M95" s="25"/>
      <c r="N95" s="9">
        <f t="shared" si="7"/>
        <v>2</v>
      </c>
      <c r="O95" s="14" t="s">
        <v>325</v>
      </c>
      <c r="P95" s="14"/>
      <c r="Q95" s="14"/>
    </row>
    <row r="96" spans="1:17" s="7" customFormat="1" ht="15.75" customHeight="1">
      <c r="A96" s="68" t="s">
        <v>69</v>
      </c>
      <c r="B96" s="25" t="s">
        <v>442</v>
      </c>
      <c r="C96" s="53" t="s">
        <v>545</v>
      </c>
      <c r="D96" s="25" t="s">
        <v>427</v>
      </c>
      <c r="E96" s="25" t="s">
        <v>427</v>
      </c>
      <c r="F96" s="25" t="s">
        <v>438</v>
      </c>
      <c r="G96" s="25" t="s">
        <v>102</v>
      </c>
      <c r="H96" s="25" t="s">
        <v>426</v>
      </c>
      <c r="I96" s="25">
        <v>49</v>
      </c>
      <c r="J96" s="19"/>
      <c r="K96" s="19"/>
      <c r="L96" s="25">
        <f t="shared" si="8"/>
        <v>0</v>
      </c>
      <c r="M96" s="25"/>
      <c r="N96" s="9">
        <f t="shared" si="7"/>
        <v>0</v>
      </c>
      <c r="O96" s="14"/>
      <c r="P96" s="14" t="s">
        <v>326</v>
      </c>
      <c r="Q96" s="14"/>
    </row>
    <row r="97" spans="1:17" s="7" customFormat="1" ht="15.75" customHeight="1">
      <c r="A97" s="68" t="s">
        <v>70</v>
      </c>
      <c r="B97" s="25" t="s">
        <v>431</v>
      </c>
      <c r="C97" s="53"/>
      <c r="D97" s="25"/>
      <c r="E97" s="25"/>
      <c r="F97" s="25"/>
      <c r="G97" s="25"/>
      <c r="H97" s="25"/>
      <c r="I97" s="25"/>
      <c r="J97" s="19"/>
      <c r="K97" s="19"/>
      <c r="L97" s="25">
        <f t="shared" si="8"/>
        <v>0</v>
      </c>
      <c r="M97" s="25"/>
      <c r="N97" s="9">
        <f t="shared" si="7"/>
        <v>0</v>
      </c>
      <c r="O97" s="14" t="s">
        <v>546</v>
      </c>
      <c r="P97" s="14" t="s">
        <v>327</v>
      </c>
      <c r="Q97" s="14"/>
    </row>
    <row r="98" spans="1:17" s="7" customFormat="1" ht="15.75" customHeight="1">
      <c r="A98" s="68" t="s">
        <v>71</v>
      </c>
      <c r="B98" s="25" t="s">
        <v>431</v>
      </c>
      <c r="C98" s="53"/>
      <c r="D98" s="25"/>
      <c r="E98" s="25"/>
      <c r="F98" s="25"/>
      <c r="G98" s="25"/>
      <c r="H98" s="25"/>
      <c r="I98" s="25"/>
      <c r="J98" s="19"/>
      <c r="K98" s="19"/>
      <c r="L98" s="25">
        <f t="shared" si="8"/>
        <v>0</v>
      </c>
      <c r="M98" s="25"/>
      <c r="N98" s="9">
        <f t="shared" si="7"/>
        <v>0</v>
      </c>
      <c r="O98" s="14" t="s">
        <v>547</v>
      </c>
      <c r="P98" s="14"/>
      <c r="Q98" s="14"/>
    </row>
    <row r="99" spans="1:17" ht="15.75" customHeight="1">
      <c r="A99" s="68" t="s">
        <v>72</v>
      </c>
      <c r="B99" s="25" t="s">
        <v>292</v>
      </c>
      <c r="C99" s="53" t="s">
        <v>697</v>
      </c>
      <c r="D99" s="33">
        <v>42443</v>
      </c>
      <c r="E99" s="33">
        <v>42454</v>
      </c>
      <c r="F99" s="33" t="s">
        <v>438</v>
      </c>
      <c r="G99" s="25" t="s">
        <v>102</v>
      </c>
      <c r="H99" s="25" t="s">
        <v>426</v>
      </c>
      <c r="I99" s="25">
        <v>476</v>
      </c>
      <c r="J99" s="19"/>
      <c r="K99" s="19"/>
      <c r="L99" s="25">
        <f t="shared" si="8"/>
        <v>2</v>
      </c>
      <c r="M99" s="25"/>
      <c r="N99" s="9">
        <f t="shared" si="7"/>
        <v>2</v>
      </c>
      <c r="O99" s="87" t="s">
        <v>328</v>
      </c>
      <c r="P99" s="87"/>
      <c r="Q99" s="87"/>
    </row>
    <row r="100" spans="1:17" s="7" customFormat="1" ht="15.75" customHeight="1">
      <c r="A100" s="68" t="s">
        <v>73</v>
      </c>
      <c r="B100" s="25" t="s">
        <v>431</v>
      </c>
      <c r="C100" s="53"/>
      <c r="D100" s="25"/>
      <c r="E100" s="25"/>
      <c r="F100" s="25"/>
      <c r="G100" s="25"/>
      <c r="H100" s="25"/>
      <c r="I100" s="25"/>
      <c r="J100" s="19"/>
      <c r="K100" s="19"/>
      <c r="L100" s="25">
        <f t="shared" si="8"/>
        <v>0</v>
      </c>
      <c r="M100" s="25"/>
      <c r="N100" s="9">
        <f t="shared" si="7"/>
        <v>0</v>
      </c>
      <c r="O100" s="14" t="s">
        <v>365</v>
      </c>
      <c r="P100" s="14"/>
      <c r="Q100" s="14"/>
    </row>
    <row r="101" spans="1:17" ht="15.75" customHeight="1">
      <c r="A101" s="68" t="s">
        <v>74</v>
      </c>
      <c r="B101" s="25" t="s">
        <v>292</v>
      </c>
      <c r="C101" s="55" t="s">
        <v>548</v>
      </c>
      <c r="D101" s="52">
        <v>42397</v>
      </c>
      <c r="E101" s="52">
        <v>42460</v>
      </c>
      <c r="F101" s="52" t="s">
        <v>438</v>
      </c>
      <c r="G101" s="28" t="s">
        <v>102</v>
      </c>
      <c r="H101" s="28" t="s">
        <v>426</v>
      </c>
      <c r="I101" s="28">
        <v>433</v>
      </c>
      <c r="J101" s="35"/>
      <c r="K101" s="19"/>
      <c r="L101" s="25">
        <f t="shared" si="8"/>
        <v>2</v>
      </c>
      <c r="M101" s="25"/>
      <c r="N101" s="9">
        <f t="shared" si="7"/>
        <v>2</v>
      </c>
      <c r="O101" s="14" t="s">
        <v>329</v>
      </c>
      <c r="P101" s="14"/>
      <c r="Q101" s="14"/>
    </row>
    <row r="102" spans="1:17" s="6" customFormat="1" ht="15.75" customHeight="1">
      <c r="A102" s="68" t="s">
        <v>75</v>
      </c>
      <c r="B102" s="25" t="s">
        <v>292</v>
      </c>
      <c r="C102" s="53" t="s">
        <v>698</v>
      </c>
      <c r="D102" s="33">
        <v>42383</v>
      </c>
      <c r="E102" s="33">
        <v>42460</v>
      </c>
      <c r="F102" s="25" t="s">
        <v>438</v>
      </c>
      <c r="G102" s="25" t="s">
        <v>102</v>
      </c>
      <c r="H102" s="25" t="s">
        <v>426</v>
      </c>
      <c r="I102" s="25" t="s">
        <v>699</v>
      </c>
      <c r="J102" s="19"/>
      <c r="K102" s="19"/>
      <c r="L102" s="25">
        <f t="shared" si="8"/>
        <v>2</v>
      </c>
      <c r="M102" s="25"/>
      <c r="N102" s="9">
        <f t="shared" si="7"/>
        <v>2</v>
      </c>
      <c r="O102" s="14" t="s">
        <v>330</v>
      </c>
      <c r="P102" s="14" t="s">
        <v>290</v>
      </c>
      <c r="Q102" s="14"/>
    </row>
    <row r="103" spans="1:17" s="7" customFormat="1" ht="15.75" customHeight="1">
      <c r="A103" s="68" t="s">
        <v>76</v>
      </c>
      <c r="B103" s="25" t="s">
        <v>431</v>
      </c>
      <c r="C103" s="53"/>
      <c r="D103" s="25"/>
      <c r="E103" s="25"/>
      <c r="F103" s="25"/>
      <c r="G103" s="25"/>
      <c r="H103" s="25"/>
      <c r="I103" s="25"/>
      <c r="J103" s="19"/>
      <c r="K103" s="19"/>
      <c r="L103" s="25">
        <f t="shared" si="8"/>
        <v>0</v>
      </c>
      <c r="M103" s="25"/>
      <c r="N103" s="9">
        <f t="shared" si="7"/>
        <v>0</v>
      </c>
      <c r="O103" s="14" t="s">
        <v>331</v>
      </c>
      <c r="P103" s="14"/>
      <c r="Q103" s="14"/>
    </row>
    <row r="104" spans="1:17" ht="15.75" customHeight="1">
      <c r="A104" s="68" t="s">
        <v>77</v>
      </c>
      <c r="B104" s="25" t="s">
        <v>431</v>
      </c>
      <c r="C104" s="53"/>
      <c r="D104" s="25"/>
      <c r="E104" s="25"/>
      <c r="F104" s="25"/>
      <c r="G104" s="25"/>
      <c r="H104" s="25"/>
      <c r="I104" s="25"/>
      <c r="J104" s="19"/>
      <c r="K104" s="19"/>
      <c r="L104" s="25">
        <f t="shared" si="8"/>
        <v>0</v>
      </c>
      <c r="M104" s="25"/>
      <c r="N104" s="9">
        <f t="shared" si="7"/>
        <v>0</v>
      </c>
      <c r="O104" s="87" t="s">
        <v>332</v>
      </c>
      <c r="P104" s="87"/>
      <c r="Q104" s="87"/>
    </row>
    <row r="105" spans="1:17" s="7" customFormat="1" ht="15.75" customHeight="1">
      <c r="A105" s="68" t="s">
        <v>78</v>
      </c>
      <c r="B105" s="25" t="s">
        <v>292</v>
      </c>
      <c r="C105" s="55" t="s">
        <v>700</v>
      </c>
      <c r="D105" s="52">
        <v>42370</v>
      </c>
      <c r="E105" s="52">
        <v>42400</v>
      </c>
      <c r="F105" s="52" t="s">
        <v>438</v>
      </c>
      <c r="G105" s="28" t="s">
        <v>102</v>
      </c>
      <c r="H105" s="28" t="s">
        <v>426</v>
      </c>
      <c r="I105" s="28" t="s">
        <v>701</v>
      </c>
      <c r="J105" s="35"/>
      <c r="K105" s="19"/>
      <c r="L105" s="25">
        <f t="shared" si="8"/>
        <v>2</v>
      </c>
      <c r="M105" s="25"/>
      <c r="N105" s="9">
        <f t="shared" si="7"/>
        <v>2</v>
      </c>
      <c r="O105" s="14" t="s">
        <v>333</v>
      </c>
      <c r="P105" s="14" t="s">
        <v>333</v>
      </c>
      <c r="Q105" s="14"/>
    </row>
    <row r="106" spans="1:17" s="7" customFormat="1" ht="15.75" customHeight="1">
      <c r="A106" s="68" t="s">
        <v>79</v>
      </c>
      <c r="B106" s="25" t="s">
        <v>431</v>
      </c>
      <c r="C106" s="53"/>
      <c r="D106" s="25"/>
      <c r="E106" s="25"/>
      <c r="F106" s="25"/>
      <c r="G106" s="25"/>
      <c r="H106" s="25"/>
      <c r="I106" s="25"/>
      <c r="J106" s="19"/>
      <c r="K106" s="19"/>
      <c r="L106" s="25">
        <f t="shared" si="8"/>
        <v>0</v>
      </c>
      <c r="M106" s="25"/>
      <c r="N106" s="9">
        <f t="shared" si="7"/>
        <v>0</v>
      </c>
      <c r="O106" s="14" t="s">
        <v>203</v>
      </c>
      <c r="P106" s="14"/>
      <c r="Q106" s="14"/>
    </row>
    <row r="107" spans="1:17" s="11" customFormat="1" ht="15.75" customHeight="1">
      <c r="A107" s="70" t="s">
        <v>80</v>
      </c>
      <c r="B107" s="26"/>
      <c r="C107" s="54"/>
      <c r="D107" s="26"/>
      <c r="E107" s="26"/>
      <c r="F107" s="26"/>
      <c r="G107" s="26"/>
      <c r="H107" s="26"/>
      <c r="I107" s="26"/>
      <c r="J107" s="56"/>
      <c r="K107" s="56"/>
      <c r="L107" s="27"/>
      <c r="M107" s="27"/>
      <c r="N107" s="10"/>
      <c r="O107" s="24"/>
      <c r="P107" s="24"/>
      <c r="Q107" s="24"/>
    </row>
    <row r="108" spans="1:17" s="7" customFormat="1" ht="15.75" customHeight="1">
      <c r="A108" s="68" t="s">
        <v>81</v>
      </c>
      <c r="B108" s="25" t="s">
        <v>347</v>
      </c>
      <c r="C108" s="53" t="s">
        <v>727</v>
      </c>
      <c r="D108" s="33">
        <v>42415</v>
      </c>
      <c r="E108" s="33">
        <v>42421</v>
      </c>
      <c r="F108" s="25" t="s">
        <v>438</v>
      </c>
      <c r="G108" s="25" t="s">
        <v>102</v>
      </c>
      <c r="H108" s="25" t="s">
        <v>426</v>
      </c>
      <c r="I108" s="25">
        <v>145</v>
      </c>
      <c r="J108" s="19" t="s">
        <v>728</v>
      </c>
      <c r="K108" s="19" t="s">
        <v>729</v>
      </c>
      <c r="L108" s="25">
        <f aca="true" t="shared" si="9" ref="L108:L116">IF(B108="Да, в опросе приняли участие более 400 человек",2,IF(B108="Да, в опросе приняли участие более 100 человек",1,0))</f>
        <v>1</v>
      </c>
      <c r="M108" s="25">
        <v>0.5</v>
      </c>
      <c r="N108" s="9">
        <f t="shared" si="7"/>
        <v>0.5</v>
      </c>
      <c r="O108" s="14" t="s">
        <v>550</v>
      </c>
      <c r="P108" s="14" t="s">
        <v>726</v>
      </c>
      <c r="Q108" s="14" t="s">
        <v>549</v>
      </c>
    </row>
    <row r="109" spans="1:17" s="7" customFormat="1" ht="15.75" customHeight="1">
      <c r="A109" s="68" t="s">
        <v>82</v>
      </c>
      <c r="B109" s="25" t="s">
        <v>431</v>
      </c>
      <c r="C109" s="53"/>
      <c r="D109" s="25"/>
      <c r="E109" s="25"/>
      <c r="F109" s="25"/>
      <c r="G109" s="25"/>
      <c r="H109" s="25"/>
      <c r="I109" s="25"/>
      <c r="J109" s="19"/>
      <c r="K109" s="19"/>
      <c r="L109" s="25">
        <f t="shared" si="9"/>
        <v>0</v>
      </c>
      <c r="M109" s="25"/>
      <c r="N109" s="9">
        <f t="shared" si="7"/>
        <v>0</v>
      </c>
      <c r="O109" s="14" t="s">
        <v>551</v>
      </c>
      <c r="P109" s="14" t="s">
        <v>122</v>
      </c>
      <c r="Q109" s="14"/>
    </row>
    <row r="110" spans="1:17" ht="15.75" customHeight="1">
      <c r="A110" s="68" t="s">
        <v>83</v>
      </c>
      <c r="B110" s="25" t="s">
        <v>431</v>
      </c>
      <c r="C110" s="53"/>
      <c r="D110" s="25"/>
      <c r="E110" s="25"/>
      <c r="F110" s="25"/>
      <c r="G110" s="25"/>
      <c r="H110" s="25"/>
      <c r="I110" s="25"/>
      <c r="J110" s="19"/>
      <c r="K110" s="19"/>
      <c r="L110" s="25">
        <f t="shared" si="9"/>
        <v>0</v>
      </c>
      <c r="M110" s="25"/>
      <c r="N110" s="9">
        <f t="shared" si="7"/>
        <v>0</v>
      </c>
      <c r="O110" s="14" t="s">
        <v>612</v>
      </c>
      <c r="P110" s="14"/>
      <c r="Q110" s="14"/>
    </row>
    <row r="111" spans="1:17" ht="15.75" customHeight="1">
      <c r="A111" s="68" t="s">
        <v>84</v>
      </c>
      <c r="B111" s="25" t="s">
        <v>442</v>
      </c>
      <c r="C111" s="53" t="s">
        <v>702</v>
      </c>
      <c r="D111" s="25" t="s">
        <v>427</v>
      </c>
      <c r="E111" s="25" t="s">
        <v>427</v>
      </c>
      <c r="F111" s="25" t="s">
        <v>669</v>
      </c>
      <c r="G111" s="25" t="s">
        <v>102</v>
      </c>
      <c r="H111" s="25" t="s">
        <v>426</v>
      </c>
      <c r="I111" s="25">
        <v>8</v>
      </c>
      <c r="J111" s="19"/>
      <c r="K111" s="19"/>
      <c r="L111" s="25">
        <f t="shared" si="9"/>
        <v>0</v>
      </c>
      <c r="M111" s="25"/>
      <c r="N111" s="9">
        <f t="shared" si="7"/>
        <v>0</v>
      </c>
      <c r="O111" s="14" t="s">
        <v>334</v>
      </c>
      <c r="P111" s="14" t="s">
        <v>552</v>
      </c>
      <c r="Q111" s="14"/>
    </row>
    <row r="112" spans="1:17" ht="15.75" customHeight="1">
      <c r="A112" s="68" t="s">
        <v>85</v>
      </c>
      <c r="B112" s="25" t="s">
        <v>431</v>
      </c>
      <c r="C112" s="53"/>
      <c r="D112" s="25"/>
      <c r="E112" s="25"/>
      <c r="F112" s="25"/>
      <c r="G112" s="25"/>
      <c r="H112" s="25"/>
      <c r="I112" s="25"/>
      <c r="J112" s="19"/>
      <c r="K112" s="19"/>
      <c r="L112" s="25">
        <f t="shared" si="9"/>
        <v>0</v>
      </c>
      <c r="M112" s="25"/>
      <c r="N112" s="9">
        <f t="shared" si="7"/>
        <v>0</v>
      </c>
      <c r="O112" s="14" t="s">
        <v>366</v>
      </c>
      <c r="P112" s="14"/>
      <c r="Q112" s="14"/>
    </row>
    <row r="113" spans="1:17" s="7" customFormat="1" ht="15.75" customHeight="1">
      <c r="A113" s="68" t="s">
        <v>86</v>
      </c>
      <c r="B113" s="25" t="s">
        <v>431</v>
      </c>
      <c r="C113" s="53"/>
      <c r="D113" s="25"/>
      <c r="E113" s="25"/>
      <c r="F113" s="25"/>
      <c r="G113" s="25"/>
      <c r="H113" s="25"/>
      <c r="I113" s="25"/>
      <c r="J113" s="19"/>
      <c r="K113" s="19"/>
      <c r="L113" s="25">
        <f t="shared" si="9"/>
        <v>0</v>
      </c>
      <c r="M113" s="25"/>
      <c r="N113" s="9">
        <f t="shared" si="7"/>
        <v>0</v>
      </c>
      <c r="O113" s="14" t="s">
        <v>335</v>
      </c>
      <c r="P113" s="14"/>
      <c r="Q113" s="14"/>
    </row>
    <row r="114" spans="1:17" s="7" customFormat="1" ht="15.75" customHeight="1">
      <c r="A114" s="68" t="s">
        <v>87</v>
      </c>
      <c r="B114" s="25" t="s">
        <v>442</v>
      </c>
      <c r="C114" s="53" t="s">
        <v>705</v>
      </c>
      <c r="D114" s="33" t="s">
        <v>706</v>
      </c>
      <c r="E114" s="19" t="s">
        <v>707</v>
      </c>
      <c r="F114" s="25" t="s">
        <v>658</v>
      </c>
      <c r="G114" s="25" t="s">
        <v>102</v>
      </c>
      <c r="H114" s="25" t="s">
        <v>426</v>
      </c>
      <c r="I114" s="25" t="s">
        <v>708</v>
      </c>
      <c r="J114" s="19" t="s">
        <v>703</v>
      </c>
      <c r="K114" s="19"/>
      <c r="L114" s="25">
        <f t="shared" si="9"/>
        <v>0</v>
      </c>
      <c r="M114" s="25"/>
      <c r="N114" s="9">
        <f t="shared" si="7"/>
        <v>0</v>
      </c>
      <c r="O114" s="14" t="s">
        <v>205</v>
      </c>
      <c r="P114" s="14" t="s">
        <v>336</v>
      </c>
      <c r="Q114" s="14" t="s">
        <v>704</v>
      </c>
    </row>
    <row r="115" spans="1:17" s="7" customFormat="1" ht="15.75" customHeight="1">
      <c r="A115" s="68" t="s">
        <v>88</v>
      </c>
      <c r="B115" s="25" t="s">
        <v>431</v>
      </c>
      <c r="C115" s="53"/>
      <c r="D115" s="25"/>
      <c r="E115" s="25"/>
      <c r="F115" s="25"/>
      <c r="G115" s="25"/>
      <c r="H115" s="25"/>
      <c r="I115" s="25"/>
      <c r="J115" s="19"/>
      <c r="K115" s="19"/>
      <c r="L115" s="25">
        <f t="shared" si="9"/>
        <v>0</v>
      </c>
      <c r="M115" s="25"/>
      <c r="N115" s="9">
        <f t="shared" si="7"/>
        <v>0</v>
      </c>
      <c r="O115" s="13" t="s">
        <v>337</v>
      </c>
      <c r="P115" s="13"/>
      <c r="Q115" s="13"/>
    </row>
    <row r="116" spans="1:17" s="7" customFormat="1" ht="15.75" customHeight="1">
      <c r="A116" s="68" t="s">
        <v>89</v>
      </c>
      <c r="B116" s="25" t="s">
        <v>431</v>
      </c>
      <c r="C116" s="53"/>
      <c r="D116" s="25"/>
      <c r="E116" s="25"/>
      <c r="F116" s="25"/>
      <c r="G116" s="25"/>
      <c r="H116" s="25"/>
      <c r="I116" s="25"/>
      <c r="J116" s="19"/>
      <c r="K116" s="19"/>
      <c r="L116" s="25">
        <f t="shared" si="9"/>
        <v>0</v>
      </c>
      <c r="M116" s="25"/>
      <c r="N116" s="9">
        <f t="shared" si="7"/>
        <v>0</v>
      </c>
      <c r="O116" s="14" t="s">
        <v>338</v>
      </c>
      <c r="P116" s="14"/>
      <c r="Q116" s="14"/>
    </row>
    <row r="118" spans="1:16" ht="15">
      <c r="A118" s="16"/>
      <c r="B118" s="16"/>
      <c r="C118" s="16"/>
      <c r="D118" s="16"/>
      <c r="E118" s="16"/>
      <c r="F118" s="16"/>
      <c r="G118" s="16"/>
      <c r="H118" s="16"/>
      <c r="I118" s="16"/>
      <c r="J118" s="16"/>
      <c r="K118" s="16"/>
      <c r="L118" s="16"/>
      <c r="M118" s="16"/>
      <c r="N118" s="5"/>
      <c r="O118" s="5"/>
      <c r="P118" s="5"/>
    </row>
    <row r="122" spans="1:16" ht="15">
      <c r="A122" s="16"/>
      <c r="B122" s="16"/>
      <c r="C122" s="16"/>
      <c r="D122" s="16"/>
      <c r="E122" s="16"/>
      <c r="F122" s="16"/>
      <c r="G122" s="16"/>
      <c r="H122" s="16"/>
      <c r="I122" s="16"/>
      <c r="J122" s="16"/>
      <c r="K122" s="16"/>
      <c r="L122" s="16"/>
      <c r="M122" s="16"/>
      <c r="N122" s="5"/>
      <c r="O122" s="5"/>
      <c r="P122" s="5"/>
    </row>
    <row r="125" spans="1:16" ht="15">
      <c r="A125" s="16"/>
      <c r="B125" s="16"/>
      <c r="C125" s="16"/>
      <c r="D125" s="16"/>
      <c r="E125" s="16"/>
      <c r="F125" s="16"/>
      <c r="G125" s="16"/>
      <c r="H125" s="16"/>
      <c r="I125" s="16"/>
      <c r="J125" s="16"/>
      <c r="K125" s="16"/>
      <c r="L125" s="16"/>
      <c r="M125" s="16"/>
      <c r="N125" s="5"/>
      <c r="O125" s="5"/>
      <c r="P125" s="5"/>
    </row>
    <row r="129" spans="1:16" ht="15">
      <c r="A129" s="16"/>
      <c r="B129" s="16"/>
      <c r="C129" s="16"/>
      <c r="D129" s="16"/>
      <c r="E129" s="16"/>
      <c r="F129" s="16"/>
      <c r="G129" s="16"/>
      <c r="H129" s="16"/>
      <c r="I129" s="16"/>
      <c r="J129" s="16"/>
      <c r="K129" s="16"/>
      <c r="L129" s="16"/>
      <c r="M129" s="16"/>
      <c r="N129" s="5"/>
      <c r="O129" s="5"/>
      <c r="P129" s="5"/>
    </row>
  </sheetData>
  <sheetProtection/>
  <autoFilter ref="A24:R117"/>
  <mergeCells count="20">
    <mergeCell ref="M20:M23"/>
    <mergeCell ref="C19:J19"/>
    <mergeCell ref="H20:H23"/>
    <mergeCell ref="D20:D23"/>
    <mergeCell ref="O19:Q19"/>
    <mergeCell ref="O20:O23"/>
    <mergeCell ref="Q20:Q23"/>
    <mergeCell ref="P20:P23"/>
    <mergeCell ref="F20:F23"/>
    <mergeCell ref="G20:G23"/>
    <mergeCell ref="J20:J23"/>
    <mergeCell ref="A19:A23"/>
    <mergeCell ref="E20:E23"/>
    <mergeCell ref="I20:I23"/>
    <mergeCell ref="C20:C23"/>
    <mergeCell ref="A1:Q1"/>
    <mergeCell ref="L19:N19"/>
    <mergeCell ref="K19:K23"/>
    <mergeCell ref="L20:L23"/>
    <mergeCell ref="N20:N23"/>
  </mergeCells>
  <dataValidations count="3">
    <dataValidation type="list" allowBlank="1" showInputMessage="1" showErrorMessage="1" sqref="I24:J24">
      <formula1>'4.1'!#REF!</formula1>
    </dataValidation>
    <dataValidation type="list" allowBlank="1" showInputMessage="1" showErrorMessage="1" sqref="C24:H24 B24:B116">
      <formula1>$B$20:$B$23</formula1>
    </dataValidation>
    <dataValidation type="list" allowBlank="1" showInputMessage="1" showErrorMessage="1" sqref="M24:M116">
      <formula1>"0,5"</formula1>
    </dataValidation>
  </dataValidations>
  <hyperlinks>
    <hyperlink ref="O25" r:id="rId1" display="http://beldepfin.ru/"/>
    <hyperlink ref="O26" r:id="rId2" display="http://budget.bryanskoblfin.ru/Show/Category/?ItemId=26"/>
    <hyperlink ref="O30" r:id="rId3" display="http://www.admoblkaluga.ru/main/work/finances/open-budget/index.php"/>
    <hyperlink ref="P40" r:id="rId4" display="http://dfto.ru/index.php/byudzhet-dlya-grazhdan/oprosy"/>
    <hyperlink ref="O44" r:id="rId5" display="http://minfin.karelia.ru/about-us/"/>
    <hyperlink ref="O45" r:id="rId6" display="http://minfin.rkomi.ru/right/finopros/"/>
    <hyperlink ref="O46" r:id="rId7" display="http://dvinaland.ru/budget"/>
    <hyperlink ref="O47" r:id="rId8" display="http://www.df35.ru/index.php?option=com_poll&amp;id=16:2015-05-27-08-20-15"/>
    <hyperlink ref="O48" r:id="rId9" display="http://www.minfin39.ru/vote/"/>
    <hyperlink ref="O52" r:id="rId10" display="http://www.pskov.ru/region/obshchestvo"/>
    <hyperlink ref="O53" r:id="rId11" display="http://www.fincom.spb.ru/cf/el_priemnaya/anketa/Budget_for_People15.htm"/>
    <hyperlink ref="O54" r:id="rId12" display="http://dfei.adm-nao.ru/"/>
    <hyperlink ref="O57" r:id="rId13" display="http://minfin.kalmregion.ru/index.php?option=com_content&amp;view=article&amp;id=54&amp;Itemid=48"/>
    <hyperlink ref="O60" r:id="rId14" display="http://mf-ao.ru/index.php/2014-02-25-10-55-37"/>
    <hyperlink ref="O61" r:id="rId15" display="http://www.minfin34.ru/opros/vote_result.php?VOTE_ID=1"/>
    <hyperlink ref="O62" r:id="rId16" display="http://www.minfin.donland.ru/docs/s/73"/>
    <hyperlink ref="O65" r:id="rId17" display="http://minfin.e-dag.ru/activity/byudzhet-dlya-grazhdan"/>
    <hyperlink ref="O66" r:id="rId18" display="http://www.mfri.ru/index.php/2013-12-01-16-47-32"/>
    <hyperlink ref="O67" r:id="rId19" display="http://pravitelstvo.kbr.ru/oigv/minfin/opros_obshchestvennogo_mneniya_po_finanso_byudzhetnoy_tematike.php"/>
    <hyperlink ref="O69" r:id="rId20" display="http://www.mfrno-a.ru/about/"/>
    <hyperlink ref="O70" r:id="rId21" display="http://www.minfinchr.ru/"/>
    <hyperlink ref="O73" r:id="rId22" display="https://minfin.bashkortostan.ru/presscenter/news/300630/?sphrase_id=167549"/>
    <hyperlink ref="O74" r:id="rId23" display="http://mari-el.gov.ru/minfin/Pages/budget_citizens.aspx"/>
    <hyperlink ref="O75" r:id="rId24" display="http://www.minfinrm.ru/budget%20for%20citizens/"/>
    <hyperlink ref="O81" r:id="rId25" display="http://mf.nnov.ru:8025/"/>
    <hyperlink ref="O82" r:id="rId26" display="http://www.minfin.orb.ru/bud_for/obl_bud_mnenie?quest-id"/>
    <hyperlink ref="O83" r:id="rId27" display="http://finance.pnzreg.ru/budget/Otkrytyy_Byudet_Penzenskoy_oblasti"/>
    <hyperlink ref="O84" r:id="rId28" display="http://minfin-samara.ru/BudgetDG/"/>
    <hyperlink ref="O88" r:id="rId29" display="http://www.finupr.kurganobl.ru/index.php?test=budjetgrd"/>
    <hyperlink ref="O89" r:id="rId30" display="http://minfin.midural.ru/document/category/88#document_list"/>
    <hyperlink ref="O90" r:id="rId31" display="http://admtyumen.ru/ogv_ru/finance/finance/bugjet.htm"/>
    <hyperlink ref="O91" r:id="rId32" display="http://www.minfin74.ru/poll/"/>
    <hyperlink ref="O92" r:id="rId33" display="http://www.depfin.admhmao.ru/wps/portal/fin/home/budget"/>
    <hyperlink ref="O93" r:id="rId34" display="http://monitoring.yanao.ru/yamal/index.php?option=com_content&amp;view=article&amp;id=299&amp;Itemid=717"/>
    <hyperlink ref="O100" r:id="rId35" display="http://xn--h1aakfb4b.xn--80aaaac8algcbgbck3fl0q.xn--p1ai/bud_for_peoples.html"/>
    <hyperlink ref="O101" r:id="rId36" display="http://minfin.krskstate.ru/openbudget/vote"/>
    <hyperlink ref="O103" r:id="rId37" display="http://www.ofukem.ru/content/blogcategory/125/133/"/>
    <hyperlink ref="O104" r:id="rId38" display="http://mfnsonso2.nso.ru/deyatelnost/budget/Pages/default.aspx"/>
    <hyperlink ref="O106" r:id="rId39" display="http://www.findep.org/"/>
    <hyperlink ref="O111" r:id="rId40" display="http://minfin.khabkrai.ru/portal/Show/Category/71?ItemId=324"/>
    <hyperlink ref="O112" r:id="rId41" display="http://www.fin.amurobl.ru/"/>
    <hyperlink ref="O113" r:id="rId42" display="http://minfin.49gov.ru/feedback/polls/"/>
    <hyperlink ref="O115" r:id="rId43" display="http://www.eao.ru/?p=3826"/>
    <hyperlink ref="O116" r:id="rId44" display="http://xn--80atapud1a.xn--p1ai/power/administrative_setting/Dep_fin_ecom/budzet/"/>
    <hyperlink ref="O78" r:id="rId45" display="http://gov.cap.ru/SiteMap.aspx?gov_id=22&amp;id=1987260"/>
    <hyperlink ref="O38" r:id="rId46" display="http://finapp.tambov.gov.ru/forum/viewforum.php?f=17"/>
    <hyperlink ref="O49" r:id="rId47" display="http://finance.lenobl.ru/"/>
    <hyperlink ref="O51" r:id="rId48" display="http://www.novkfo.ru/"/>
    <hyperlink ref="O56" r:id="rId49" display="http://minfin01-maykop.ru/Menu/Page/175"/>
    <hyperlink ref="O68" r:id="rId50" display="http://minfin09.ucoz.ru/index/provedenie_sociologicheskogo_oprosa_po_bjudzhetu_dlja_grazhdan/0-106"/>
    <hyperlink ref="O77" r:id="rId51" display="http://www.mfur.ru/activities/minfin_dialog/oprosi.php"/>
    <hyperlink ref="O95" r:id="rId52" display="http://www.minfin-altai.ru/byudzhet/open-budget/the-respondents.php"/>
    <hyperlink ref="O99" r:id="rId53" display="http://fin22.ru/opinion/vote/"/>
    <hyperlink ref="O102" r:id="rId54" display="http://gfu.ru/vote/vote_result.php"/>
    <hyperlink ref="O105" r:id="rId55" display="http://budget.omsk.ifinmon.ru/index.php/opross"/>
    <hyperlink ref="O27" r:id="rId56" display="http://dtf.avo.ru/index.php?option=com_content&amp;view=article&amp;id=168&amp;Itemid=139"/>
    <hyperlink ref="O28" r:id="rId57" display="http://www.gfu.vrn.ru/dir32/opros/"/>
    <hyperlink ref="O29" r:id="rId58" display="http://df.ivanovoobl.ru/obrashheniya/"/>
    <hyperlink ref="O35" r:id="rId59" display="http://orel-region.ru/index.php?head=140"/>
    <hyperlink ref="O37" r:id="rId60" display="http://www.finsmol.ru/start"/>
    <hyperlink ref="P39" r:id="rId61" display="http://portal.tverfin.ru/portal/Menu/Page/202"/>
    <hyperlink ref="P42" r:id="rId62" display="http://budget.mos.ru/survey"/>
    <hyperlink ref="P34" r:id="rId63" display="http://mosreg.ifinmon.ru/blog/portfolio-item/opros/"/>
    <hyperlink ref="O32" r:id="rId64" display="http://adm.rkursk.ru/index.php?id=783&amp;mat_id=52349"/>
    <hyperlink ref="Q45" r:id="rId65" display="https://vk.com/minfinrk"/>
    <hyperlink ref="P49" r:id="rId66" display="http://budget.lenobl.ru/new/takepart/"/>
    <hyperlink ref="P51" r:id="rId67" display="http://portal.novkfo.ru/Menu/Page/45"/>
    <hyperlink ref="O71" r:id="rId68" display="http://www.mfsk.ru/main"/>
    <hyperlink ref="O79" r:id="rId69" display="http://mfin.permkrai.ru/"/>
    <hyperlink ref="P85" r:id="rId70" display="http://saratov.ifinmon.ru/index.php/component/mijopolls/poll/3-dlya-chego-neobhodima-inform-o-budgete"/>
    <hyperlink ref="O85" r:id="rId71" display="http://ex.saratov.gov.ru/government/structure/minfin/"/>
    <hyperlink ref="P97" r:id="rId72" display="http://budget17.ru/?page_id=451"/>
    <hyperlink ref="O97" r:id="rId73" display="http://www.minfin.tuva.ru/"/>
    <hyperlink ref="O98" r:id="rId74" display="http://r-19.ru/authorities/ministry-of-finance-of-the-republic-of-khakassia/common/adresa-i-kontakty/"/>
    <hyperlink ref="P105" r:id="rId75" display="http://budget.omsk.ifinmon.ru/index.php/opross"/>
    <hyperlink ref="O108" r:id="rId76" display="http://minfin.sakha.gov.ru/"/>
    <hyperlink ref="O109" r:id="rId77" display="https://www.gosuslugi.ru/pgu/stateStructure/4100000010000000443.html#!_territorial"/>
    <hyperlink ref="P111" r:id="rId78" display="http://minfin.khabkrai.ru/civils/Menu/Page/1"/>
    <hyperlink ref="P114" r:id="rId79" display="http://openbudget.sakhminfin.ru/Menu/Page/210"/>
    <hyperlink ref="O114" r:id="rId80" display="http://sakhminfin.ru/"/>
    <hyperlink ref="O31" r:id="rId81" display="http://depfin.adm44.ru/index.aspx"/>
    <hyperlink ref="P31" r:id="rId82" display="http://nb44.ru/index.php/component/mijopolls/poll/6-dovolny-li-vy-kachestvom-gosudarstvennykh-uslug"/>
    <hyperlink ref="Q33" r:id="rId83" display="http://narodportal.ru/talk/filter/sphera/0/organ/0/status/open"/>
    <hyperlink ref="O36" r:id="rId84" display="http://minfin.ryazangov.ru/vote/arhiv.php"/>
    <hyperlink ref="Q50" r:id="rId85" display="http://openregion.gov-murman.ru/vote/"/>
    <hyperlink ref="P71" r:id="rId86" display="http://openbudsk.ru/vote/"/>
    <hyperlink ref="Q73" r:id="rId87" display="https://golos.openrepublic.ru/polls/?group=0003000800000000"/>
    <hyperlink ref="O86" r:id="rId88" display="http://ufo.ulntc.ru/?mgf=budget/open_budget"/>
    <hyperlink ref="P96" r:id="rId89" display="http://budget.govrb.ru/ebudget/Menu/Page/1"/>
    <hyperlink ref="P102" r:id="rId90" display="http://openbudget.gfu.ru/"/>
    <hyperlink ref="Q54" r:id="rId91" display="https://vk.com/econnao?fixed=1"/>
    <hyperlink ref="O50" r:id="rId92" display="http://minfin.gov-murman.ru/"/>
    <hyperlink ref="Q65" r:id="rId93" display="http://nadzor.e-dag.ru/poll/default.html"/>
    <hyperlink ref="O80" r:id="rId94" display="http://www.minfin.kirov.ru/"/>
    <hyperlink ref="P79" r:id="rId95" display="http://budget.permkrai.ru/form/index"/>
    <hyperlink ref="Q32" r:id="rId96" display="http://соцпортал46.рф/report/analiticheskiy-otchet-po-rezultatam-sotsiologicheskogo-issledovaniya-na-temu-otsenka-zainteresovannosti-grazhdan-kurskoy-oblasti-v-informatsii-ob-ispolnenii-oblastnogo-byudzheta-za-2015-god/"/>
    <hyperlink ref="O58" r:id="rId97" display="http://minfin.rk.gov.ru/rus/info.php?id=606694"/>
    <hyperlink ref="O63" r:id="rId98" display="https://sevastopol.gov.ru/goverment/statistics/butget/"/>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99"/>
  <headerFooter>
    <oddFooter>&amp;C&amp;8Исходные данные и оценка показателя 4.1&amp;R&amp;8&amp;P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126"/>
  <sheetViews>
    <sheetView zoomScalePageLayoutView="0" workbookViewId="0" topLeftCell="A1">
      <pane xSplit="1" ySplit="20" topLeftCell="B102" activePane="bottomRight" state="frozen"/>
      <selection pane="topLeft" activeCell="A15" sqref="A15"/>
      <selection pane="topRight" activeCell="B15" sqref="B15"/>
      <selection pane="bottomLeft" activeCell="A46" sqref="A46"/>
      <selection pane="bottomRight" activeCell="A114" sqref="A114:IV116"/>
    </sheetView>
  </sheetViews>
  <sheetFormatPr defaultColWidth="9.140625" defaultRowHeight="20.25" customHeight="1"/>
  <cols>
    <col min="1" max="1" width="33.8515625" style="15" customWidth="1"/>
    <col min="2" max="2" width="54.28125" style="15" customWidth="1"/>
    <col min="3" max="3" width="10.28125" style="15" customWidth="1"/>
    <col min="4" max="4" width="9.00390625" style="15" customWidth="1"/>
    <col min="5" max="5" width="10.8515625" style="15" customWidth="1"/>
    <col min="6" max="6" width="9.57421875" style="15" customWidth="1"/>
    <col min="7" max="7" width="19.140625" style="15" customWidth="1"/>
    <col min="8" max="8" width="16.140625" style="15" customWidth="1"/>
    <col min="9" max="9" width="14.28125" style="15" customWidth="1"/>
    <col min="10" max="11" width="6.7109375" style="15" customWidth="1"/>
    <col min="12" max="12" width="6.7109375" style="4" customWidth="1"/>
    <col min="13" max="14" width="15.7109375" style="4" customWidth="1"/>
    <col min="15" max="15" width="15.7109375" style="17" customWidth="1"/>
    <col min="16" max="16384" width="9.140625" style="17" customWidth="1"/>
  </cols>
  <sheetData>
    <row r="1" spans="1:15" s="1" customFormat="1" ht="20.25" customHeight="1">
      <c r="A1" s="190" t="s">
        <v>276</v>
      </c>
      <c r="B1" s="190"/>
      <c r="C1" s="190"/>
      <c r="D1" s="190"/>
      <c r="E1" s="190"/>
      <c r="F1" s="190"/>
      <c r="G1" s="190"/>
      <c r="H1" s="190"/>
      <c r="I1" s="190"/>
      <c r="J1" s="190"/>
      <c r="K1" s="190"/>
      <c r="L1" s="190"/>
      <c r="M1" s="190"/>
      <c r="N1" s="190"/>
      <c r="O1" s="191"/>
    </row>
    <row r="2" spans="1:15" s="1" customFormat="1" ht="15" customHeight="1">
      <c r="A2" s="202" t="s">
        <v>715</v>
      </c>
      <c r="B2" s="203"/>
      <c r="C2" s="203"/>
      <c r="D2" s="203"/>
      <c r="E2" s="203"/>
      <c r="F2" s="203"/>
      <c r="G2" s="203"/>
      <c r="H2" s="203"/>
      <c r="I2" s="203"/>
      <c r="J2" s="203"/>
      <c r="K2" s="203"/>
      <c r="L2" s="203"/>
      <c r="M2" s="203"/>
      <c r="N2" s="203"/>
      <c r="O2" s="203"/>
    </row>
    <row r="3" spans="1:15" s="1" customFormat="1" ht="15" customHeight="1" hidden="1">
      <c r="A3" s="207" t="s">
        <v>454</v>
      </c>
      <c r="B3" s="207"/>
      <c r="C3" s="207"/>
      <c r="D3" s="207"/>
      <c r="E3" s="207"/>
      <c r="F3" s="207"/>
      <c r="G3" s="207"/>
      <c r="H3" s="207"/>
      <c r="I3" s="207"/>
      <c r="J3" s="207"/>
      <c r="K3" s="207"/>
      <c r="L3" s="207"/>
      <c r="M3" s="207"/>
      <c r="N3" s="207"/>
      <c r="O3" s="208"/>
    </row>
    <row r="4" spans="1:15" s="1" customFormat="1" ht="15" customHeight="1" hidden="1">
      <c r="A4" s="204" t="str">
        <f>Методика!B28</f>
        <v>В целях оценки показателя учитываются организация работы форума в он-лайн режиме:</v>
      </c>
      <c r="B4" s="204"/>
      <c r="C4" s="204"/>
      <c r="D4" s="204"/>
      <c r="E4" s="204"/>
      <c r="F4" s="204"/>
      <c r="G4" s="204"/>
      <c r="H4" s="204"/>
      <c r="I4" s="204"/>
      <c r="J4" s="204"/>
      <c r="K4" s="204"/>
      <c r="L4" s="204"/>
      <c r="M4" s="204"/>
      <c r="N4" s="204"/>
      <c r="O4" s="209"/>
    </row>
    <row r="5" spans="1:15" s="1" customFormat="1" ht="15" customHeight="1" hidden="1">
      <c r="A5" s="204" t="str">
        <f>Методика!B29</f>
        <v>-   на портале (сайте) субъекта РФ, предназначенном для публикации бюджетных данных;</v>
      </c>
      <c r="B5" s="204"/>
      <c r="C5" s="204"/>
      <c r="D5" s="204"/>
      <c r="E5" s="204"/>
      <c r="F5" s="204"/>
      <c r="G5" s="204"/>
      <c r="H5" s="204"/>
      <c r="I5" s="204"/>
      <c r="J5" s="204"/>
      <c r="K5" s="204"/>
      <c r="L5" s="204"/>
      <c r="M5" s="204"/>
      <c r="N5" s="204"/>
      <c r="O5" s="204"/>
    </row>
    <row r="6" spans="1:15" s="1" customFormat="1" ht="29.25" customHeight="1" hidden="1">
      <c r="A6" s="204" t="str">
        <f>Методика!B30</f>
        <v>-   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v>
      </c>
      <c r="B6" s="204"/>
      <c r="C6" s="204"/>
      <c r="D6" s="204"/>
      <c r="E6" s="204"/>
      <c r="F6" s="204"/>
      <c r="G6" s="204"/>
      <c r="H6" s="204"/>
      <c r="I6" s="204"/>
      <c r="J6" s="204"/>
      <c r="K6" s="204"/>
      <c r="L6" s="204"/>
      <c r="M6" s="204"/>
      <c r="N6" s="204"/>
      <c r="O6" s="204"/>
    </row>
    <row r="7" spans="1:15" s="1" customFormat="1" ht="15" customHeight="1" hidden="1">
      <c r="A7" s="204" t="str">
        <f>Методика!B31</f>
        <v>В целях оценки показателя учитываются вопросы и комментарии граждан, опубликованные на форуме на момент проведения мониторинга, соответствующие следующим требованиям:</v>
      </c>
      <c r="B7" s="204"/>
      <c r="C7" s="204"/>
      <c r="D7" s="204"/>
      <c r="E7" s="204"/>
      <c r="F7" s="204"/>
      <c r="G7" s="204"/>
      <c r="H7" s="204"/>
      <c r="I7" s="204"/>
      <c r="J7" s="204"/>
      <c r="K7" s="204"/>
      <c r="L7" s="204"/>
      <c r="M7" s="204"/>
      <c r="N7" s="204"/>
      <c r="O7" s="204"/>
    </row>
    <row r="8" spans="1:15" s="1" customFormat="1" ht="15" customHeight="1" hidden="1">
      <c r="A8" s="204" t="str">
        <f>Методика!B32</f>
        <v>1)      указана дата (день, месяц, год), когда был задан вопрос (дан комментарий) гражданином;</v>
      </c>
      <c r="B8" s="204"/>
      <c r="C8" s="204"/>
      <c r="D8" s="204"/>
      <c r="E8" s="204"/>
      <c r="F8" s="204"/>
      <c r="G8" s="204"/>
      <c r="H8" s="204"/>
      <c r="I8" s="204"/>
      <c r="J8" s="204"/>
      <c r="K8" s="204"/>
      <c r="L8" s="204"/>
      <c r="M8" s="204"/>
      <c r="N8" s="204"/>
      <c r="O8" s="204"/>
    </row>
    <row r="9" spans="1:15" s="1" customFormat="1" ht="15" customHeight="1" hidden="1">
      <c r="A9" s="204" t="str">
        <f>Методика!B33</f>
        <v>2)      указана дата (день, месяц, год) ответа на заданный вопрос представителя органа государственной власти субъекта РФ;</v>
      </c>
      <c r="B9" s="204"/>
      <c r="C9" s="204"/>
      <c r="D9" s="204"/>
      <c r="E9" s="204"/>
      <c r="F9" s="204"/>
      <c r="G9" s="204"/>
      <c r="H9" s="204"/>
      <c r="I9" s="204"/>
      <c r="J9" s="204"/>
      <c r="K9" s="204"/>
      <c r="L9" s="204"/>
      <c r="M9" s="204"/>
      <c r="N9" s="204"/>
      <c r="O9" s="204"/>
    </row>
    <row r="10" spans="1:15" s="1" customFormat="1" ht="15" customHeight="1" hidden="1">
      <c r="A10" s="204" t="str">
        <f>Методика!B34</f>
        <v>3)      ответ на заданный вопрос (комментарий) представителем органа государственной власти субъекта РФ дан в течение 10 рабочих дней; </v>
      </c>
      <c r="B10" s="204"/>
      <c r="C10" s="204"/>
      <c r="D10" s="204"/>
      <c r="E10" s="204"/>
      <c r="F10" s="204"/>
      <c r="G10" s="204"/>
      <c r="H10" s="204"/>
      <c r="I10" s="204"/>
      <c r="J10" s="204"/>
      <c r="K10" s="204"/>
      <c r="L10" s="204"/>
      <c r="M10" s="204"/>
      <c r="N10" s="204"/>
      <c r="O10" s="204"/>
    </row>
    <row r="11" spans="1:15" s="1" customFormat="1" ht="15" customHeight="1" hidden="1">
      <c r="A11" s="204" t="str">
        <f>Методика!B35</f>
        <v>4)      ответ на заданный вопрос (комментарий) представителем органа государственной власти субъекта РФ дан в период с 01.01.2016 г. по 31.03.2016 г. </v>
      </c>
      <c r="B11" s="204"/>
      <c r="C11" s="204"/>
      <c r="D11" s="204"/>
      <c r="E11" s="204"/>
      <c r="F11" s="204"/>
      <c r="G11" s="204"/>
      <c r="H11" s="204"/>
      <c r="I11" s="204"/>
      <c r="J11" s="204"/>
      <c r="K11" s="204"/>
      <c r="L11" s="204"/>
      <c r="M11" s="204"/>
      <c r="N11" s="204"/>
      <c r="O11" s="204"/>
    </row>
    <row r="12" spans="1:15" s="1" customFormat="1" ht="15" customHeight="1" hidden="1">
      <c r="A12" s="204" t="str">
        <f>Методика!B36</f>
        <v>Если хотя бы одно из указанных требований не выполняется, вопрос (комментарий) гражданина, не учитывается в целях оценки показателя.</v>
      </c>
      <c r="B12" s="204"/>
      <c r="C12" s="204"/>
      <c r="D12" s="204"/>
      <c r="E12" s="204"/>
      <c r="F12" s="204"/>
      <c r="G12" s="204"/>
      <c r="H12" s="204"/>
      <c r="I12" s="204"/>
      <c r="J12" s="204"/>
      <c r="K12" s="204"/>
      <c r="L12" s="204"/>
      <c r="M12" s="204"/>
      <c r="N12" s="204"/>
      <c r="O12" s="204"/>
    </row>
    <row r="13" spans="1:15" s="1" customFormat="1" ht="15" customHeight="1" hidden="1">
      <c r="A13" s="204" t="str">
        <f>Методика!B37</f>
        <v>В случае, если условия организации работы форума допускают участие в нем без регистрации и таким участникам присваивается одно и то же имя, количество человек - участников форума, - определяет эксперт на основе содержания опубликованных ими вопросов (комментариев).</v>
      </c>
      <c r="B13" s="204"/>
      <c r="C13" s="204"/>
      <c r="D13" s="204"/>
      <c r="E13" s="204"/>
      <c r="F13" s="204"/>
      <c r="G13" s="204"/>
      <c r="H13" s="204"/>
      <c r="I13" s="204"/>
      <c r="J13" s="204"/>
      <c r="K13" s="204"/>
      <c r="L13" s="204"/>
      <c r="M13" s="204"/>
      <c r="N13" s="204"/>
      <c r="O13" s="204"/>
    </row>
    <row r="14" spans="1:15" s="1" customFormat="1" ht="15" customHeight="1" hidden="1">
      <c r="A14" s="197" t="str">
        <f>Методика!B38</f>
        <v>В случае выявления недостоверных данных оценка показателя принимает значение 0 баллов; сведения об этом указываются в материалах рейтинга.</v>
      </c>
      <c r="B14" s="197"/>
      <c r="C14" s="197"/>
      <c r="D14" s="197"/>
      <c r="E14" s="197"/>
      <c r="F14" s="197"/>
      <c r="G14" s="197"/>
      <c r="H14" s="197"/>
      <c r="I14" s="197"/>
      <c r="J14" s="197"/>
      <c r="K14" s="197"/>
      <c r="L14" s="197"/>
      <c r="M14" s="197"/>
      <c r="N14" s="197"/>
      <c r="O14" s="197"/>
    </row>
    <row r="15" spans="1:15" ht="37.5" customHeight="1">
      <c r="A15" s="201" t="s">
        <v>94</v>
      </c>
      <c r="B15" s="74" t="s">
        <v>1010</v>
      </c>
      <c r="C15" s="210" t="s">
        <v>491</v>
      </c>
      <c r="D15" s="211"/>
      <c r="E15" s="211"/>
      <c r="F15" s="211"/>
      <c r="G15" s="211"/>
      <c r="H15" s="212"/>
      <c r="I15" s="215" t="s">
        <v>492</v>
      </c>
      <c r="J15" s="194" t="s">
        <v>277</v>
      </c>
      <c r="K15" s="195"/>
      <c r="L15" s="196"/>
      <c r="M15" s="220" t="s">
        <v>725</v>
      </c>
      <c r="N15" s="221"/>
      <c r="O15" s="222"/>
    </row>
    <row r="16" spans="1:15" ht="15" customHeight="1">
      <c r="A16" s="199"/>
      <c r="B16" s="31" t="s">
        <v>350</v>
      </c>
      <c r="C16" s="198" t="s">
        <v>827</v>
      </c>
      <c r="D16" s="198" t="s">
        <v>359</v>
      </c>
      <c r="E16" s="198" t="s">
        <v>832</v>
      </c>
      <c r="F16" s="198" t="s">
        <v>831</v>
      </c>
      <c r="G16" s="198" t="s">
        <v>717</v>
      </c>
      <c r="H16" s="198" t="s">
        <v>91</v>
      </c>
      <c r="I16" s="199"/>
      <c r="J16" s="201" t="s">
        <v>96</v>
      </c>
      <c r="K16" s="201" t="s">
        <v>279</v>
      </c>
      <c r="L16" s="218" t="s">
        <v>95</v>
      </c>
      <c r="M16" s="201" t="s">
        <v>459</v>
      </c>
      <c r="N16" s="201" t="s">
        <v>435</v>
      </c>
      <c r="O16" s="201" t="s">
        <v>798</v>
      </c>
    </row>
    <row r="17" spans="1:15" ht="15" customHeight="1">
      <c r="A17" s="199"/>
      <c r="B17" s="31" t="s">
        <v>351</v>
      </c>
      <c r="C17" s="199"/>
      <c r="D17" s="199"/>
      <c r="E17" s="199"/>
      <c r="F17" s="199"/>
      <c r="G17" s="199"/>
      <c r="H17" s="199"/>
      <c r="I17" s="199"/>
      <c r="J17" s="199"/>
      <c r="K17" s="216"/>
      <c r="L17" s="219"/>
      <c r="M17" s="205"/>
      <c r="N17" s="205"/>
      <c r="O17" s="213"/>
    </row>
    <row r="18" spans="1:15" ht="15" customHeight="1">
      <c r="A18" s="199"/>
      <c r="B18" s="39" t="s">
        <v>456</v>
      </c>
      <c r="C18" s="199"/>
      <c r="D18" s="199"/>
      <c r="E18" s="199"/>
      <c r="F18" s="199"/>
      <c r="G18" s="199"/>
      <c r="H18" s="199"/>
      <c r="I18" s="199"/>
      <c r="J18" s="199"/>
      <c r="K18" s="216"/>
      <c r="L18" s="219"/>
      <c r="M18" s="205"/>
      <c r="N18" s="205"/>
      <c r="O18" s="213"/>
    </row>
    <row r="19" spans="1:15" ht="15" customHeight="1">
      <c r="A19" s="199"/>
      <c r="B19" s="39" t="s">
        <v>460</v>
      </c>
      <c r="C19" s="199"/>
      <c r="D19" s="199"/>
      <c r="E19" s="199"/>
      <c r="F19" s="199"/>
      <c r="G19" s="199"/>
      <c r="H19" s="199"/>
      <c r="I19" s="199"/>
      <c r="J19" s="199"/>
      <c r="K19" s="216"/>
      <c r="L19" s="219"/>
      <c r="M19" s="205"/>
      <c r="N19" s="205"/>
      <c r="O19" s="213"/>
    </row>
    <row r="20" spans="1:15" ht="15" customHeight="1">
      <c r="A20" s="199"/>
      <c r="B20" s="39" t="s">
        <v>457</v>
      </c>
      <c r="C20" s="200"/>
      <c r="D20" s="200"/>
      <c r="E20" s="200"/>
      <c r="F20" s="200"/>
      <c r="G20" s="200"/>
      <c r="H20" s="200"/>
      <c r="I20" s="200"/>
      <c r="J20" s="199"/>
      <c r="K20" s="217"/>
      <c r="L20" s="219"/>
      <c r="M20" s="206"/>
      <c r="N20" s="206"/>
      <c r="O20" s="214"/>
    </row>
    <row r="21" spans="1:15" s="11" customFormat="1" ht="15" customHeight="1">
      <c r="A21" s="21" t="s">
        <v>0</v>
      </c>
      <c r="B21" s="21"/>
      <c r="C21" s="21"/>
      <c r="D21" s="21"/>
      <c r="E21" s="21"/>
      <c r="F21" s="21"/>
      <c r="G21" s="21"/>
      <c r="H21" s="21"/>
      <c r="I21" s="21"/>
      <c r="J21" s="21"/>
      <c r="K21" s="21"/>
      <c r="L21" s="8"/>
      <c r="M21" s="8"/>
      <c r="N21" s="8"/>
      <c r="O21" s="23"/>
    </row>
    <row r="22" spans="1:15" s="6" customFormat="1" ht="15" customHeight="1">
      <c r="A22" s="34" t="s">
        <v>1</v>
      </c>
      <c r="B22" s="28" t="s">
        <v>460</v>
      </c>
      <c r="C22" s="28" t="s">
        <v>103</v>
      </c>
      <c r="D22" s="28"/>
      <c r="E22" s="28"/>
      <c r="F22" s="28"/>
      <c r="G22" s="35" t="s">
        <v>830</v>
      </c>
      <c r="H22" s="75" t="s">
        <v>826</v>
      </c>
      <c r="I22" s="28"/>
      <c r="J22" s="25">
        <f aca="true" t="shared" si="0" ref="J22:J39">IF(B22="Предоставленной возможностью воспользовались 30 и более человек",2,IF(B22="Предоставленной возможностью воспользовались 10 и более человек",1,0))</f>
        <v>0</v>
      </c>
      <c r="K22" s="25"/>
      <c r="L22" s="9">
        <f aca="true" t="shared" si="1" ref="L22:L39">J22*(1-K22)</f>
        <v>0</v>
      </c>
      <c r="M22" s="76" t="s">
        <v>118</v>
      </c>
      <c r="N22" s="9"/>
      <c r="O22" s="76" t="s">
        <v>787</v>
      </c>
    </row>
    <row r="23" spans="1:15" ht="15" customHeight="1">
      <c r="A23" s="34" t="s">
        <v>2</v>
      </c>
      <c r="B23" s="28" t="s">
        <v>457</v>
      </c>
      <c r="C23" s="28"/>
      <c r="D23" s="28"/>
      <c r="E23" s="28"/>
      <c r="F23" s="28"/>
      <c r="G23" s="28"/>
      <c r="H23" s="28"/>
      <c r="I23" s="28"/>
      <c r="J23" s="25">
        <f t="shared" si="0"/>
        <v>0</v>
      </c>
      <c r="K23" s="25"/>
      <c r="L23" s="9">
        <f t="shared" si="1"/>
        <v>0</v>
      </c>
      <c r="M23" s="75" t="s">
        <v>239</v>
      </c>
      <c r="N23" s="9"/>
      <c r="O23" s="14" t="s">
        <v>788</v>
      </c>
    </row>
    <row r="24" spans="1:15" ht="15" customHeight="1">
      <c r="A24" s="34" t="s">
        <v>3</v>
      </c>
      <c r="B24" s="28" t="s">
        <v>456</v>
      </c>
      <c r="C24" s="28" t="s">
        <v>102</v>
      </c>
      <c r="D24" s="28">
        <v>1</v>
      </c>
      <c r="E24" s="28" t="s">
        <v>102</v>
      </c>
      <c r="F24" s="28" t="s">
        <v>102</v>
      </c>
      <c r="G24" s="35" t="s">
        <v>719</v>
      </c>
      <c r="H24" s="75" t="s">
        <v>240</v>
      </c>
      <c r="I24" s="28"/>
      <c r="J24" s="25">
        <f t="shared" si="0"/>
        <v>0</v>
      </c>
      <c r="K24" s="25"/>
      <c r="L24" s="9">
        <f t="shared" si="1"/>
        <v>0</v>
      </c>
      <c r="M24" s="76" t="s">
        <v>473</v>
      </c>
      <c r="N24" s="76"/>
      <c r="O24" s="14" t="s">
        <v>789</v>
      </c>
    </row>
    <row r="25" spans="1:15" s="6" customFormat="1" ht="15" customHeight="1">
      <c r="A25" s="34" t="s">
        <v>4</v>
      </c>
      <c r="B25" s="28" t="s">
        <v>457</v>
      </c>
      <c r="C25" s="28"/>
      <c r="D25" s="28"/>
      <c r="E25" s="28"/>
      <c r="F25" s="28"/>
      <c r="G25" s="28"/>
      <c r="H25" s="28"/>
      <c r="I25" s="28"/>
      <c r="J25" s="25">
        <f t="shared" si="0"/>
        <v>0</v>
      </c>
      <c r="K25" s="25"/>
      <c r="L25" s="9">
        <f t="shared" si="1"/>
        <v>0</v>
      </c>
      <c r="M25" s="76" t="s">
        <v>182</v>
      </c>
      <c r="N25" s="76" t="s">
        <v>461</v>
      </c>
      <c r="O25" s="14" t="s">
        <v>790</v>
      </c>
    </row>
    <row r="26" spans="1:15" s="7" customFormat="1" ht="15" customHeight="1">
      <c r="A26" s="34" t="s">
        <v>5</v>
      </c>
      <c r="B26" s="28" t="s">
        <v>457</v>
      </c>
      <c r="C26" s="28"/>
      <c r="D26" s="28"/>
      <c r="E26" s="28"/>
      <c r="F26" s="28"/>
      <c r="G26" s="28"/>
      <c r="H26" s="28"/>
      <c r="I26" s="28"/>
      <c r="J26" s="25">
        <f t="shared" si="0"/>
        <v>0</v>
      </c>
      <c r="K26" s="25"/>
      <c r="L26" s="9">
        <f t="shared" si="1"/>
        <v>0</v>
      </c>
      <c r="M26" s="76" t="s">
        <v>474</v>
      </c>
      <c r="N26" s="76"/>
      <c r="O26" s="14" t="s">
        <v>791</v>
      </c>
    </row>
    <row r="27" spans="1:15" ht="15" customHeight="1">
      <c r="A27" s="34" t="s">
        <v>6</v>
      </c>
      <c r="B27" s="28" t="s">
        <v>457</v>
      </c>
      <c r="C27" s="28"/>
      <c r="D27" s="28"/>
      <c r="E27" s="28"/>
      <c r="F27" s="28"/>
      <c r="G27" s="28"/>
      <c r="H27" s="28"/>
      <c r="I27" s="28"/>
      <c r="J27" s="25">
        <f t="shared" si="0"/>
        <v>0</v>
      </c>
      <c r="K27" s="25"/>
      <c r="L27" s="9">
        <f t="shared" si="1"/>
        <v>0</v>
      </c>
      <c r="M27" s="76" t="s">
        <v>462</v>
      </c>
      <c r="N27" s="76"/>
      <c r="O27" s="14" t="s">
        <v>792</v>
      </c>
    </row>
    <row r="28" spans="1:15" s="6" customFormat="1" ht="15" customHeight="1">
      <c r="A28" s="34" t="s">
        <v>7</v>
      </c>
      <c r="B28" s="28" t="s">
        <v>457</v>
      </c>
      <c r="C28" s="28"/>
      <c r="D28" s="28"/>
      <c r="E28" s="28"/>
      <c r="F28" s="28"/>
      <c r="G28" s="28"/>
      <c r="H28" s="28"/>
      <c r="I28" s="28"/>
      <c r="J28" s="25">
        <f t="shared" si="0"/>
        <v>0</v>
      </c>
      <c r="K28" s="25"/>
      <c r="L28" s="9">
        <f t="shared" si="1"/>
        <v>0</v>
      </c>
      <c r="M28" s="76" t="s">
        <v>133</v>
      </c>
      <c r="N28" s="76" t="s">
        <v>463</v>
      </c>
      <c r="O28" s="14" t="s">
        <v>793</v>
      </c>
    </row>
    <row r="29" spans="1:15" s="7" customFormat="1" ht="15" customHeight="1">
      <c r="A29" s="34" t="s">
        <v>8</v>
      </c>
      <c r="B29" s="28" t="s">
        <v>457</v>
      </c>
      <c r="C29" s="28"/>
      <c r="D29" s="28"/>
      <c r="E29" s="28"/>
      <c r="F29" s="28"/>
      <c r="G29" s="28"/>
      <c r="H29" s="28"/>
      <c r="I29" s="28"/>
      <c r="J29" s="25">
        <f t="shared" si="0"/>
        <v>0</v>
      </c>
      <c r="K29" s="25"/>
      <c r="L29" s="9">
        <f t="shared" si="1"/>
        <v>0</v>
      </c>
      <c r="M29" s="76" t="s">
        <v>465</v>
      </c>
      <c r="N29" s="76"/>
      <c r="O29" s="14" t="s">
        <v>464</v>
      </c>
    </row>
    <row r="30" spans="1:15" s="7" customFormat="1" ht="15" customHeight="1">
      <c r="A30" s="34" t="s">
        <v>9</v>
      </c>
      <c r="B30" s="28" t="s">
        <v>460</v>
      </c>
      <c r="C30" s="28" t="s">
        <v>103</v>
      </c>
      <c r="D30" s="28"/>
      <c r="E30" s="28"/>
      <c r="F30" s="28"/>
      <c r="G30" s="35" t="s">
        <v>829</v>
      </c>
      <c r="H30" s="75" t="s">
        <v>828</v>
      </c>
      <c r="I30" s="28"/>
      <c r="J30" s="25">
        <f t="shared" si="0"/>
        <v>0</v>
      </c>
      <c r="K30" s="25"/>
      <c r="L30" s="9">
        <f t="shared" si="1"/>
        <v>0</v>
      </c>
      <c r="M30" s="76" t="s">
        <v>135</v>
      </c>
      <c r="N30" s="76" t="s">
        <v>794</v>
      </c>
      <c r="O30" s="14" t="s">
        <v>795</v>
      </c>
    </row>
    <row r="31" spans="1:15" ht="15" customHeight="1">
      <c r="A31" s="34" t="s">
        <v>10</v>
      </c>
      <c r="B31" s="28" t="s">
        <v>456</v>
      </c>
      <c r="C31" s="28" t="s">
        <v>102</v>
      </c>
      <c r="D31" s="28">
        <v>7</v>
      </c>
      <c r="E31" s="28" t="s">
        <v>102</v>
      </c>
      <c r="F31" s="28" t="s">
        <v>102</v>
      </c>
      <c r="G31" s="35" t="s">
        <v>716</v>
      </c>
      <c r="H31" s="76" t="s">
        <v>283</v>
      </c>
      <c r="I31" s="28"/>
      <c r="J31" s="28">
        <f t="shared" si="0"/>
        <v>0</v>
      </c>
      <c r="K31" s="73"/>
      <c r="L31" s="36">
        <f t="shared" si="1"/>
        <v>0</v>
      </c>
      <c r="M31" s="76" t="s">
        <v>214</v>
      </c>
      <c r="N31" s="76" t="s">
        <v>796</v>
      </c>
      <c r="O31" s="14" t="s">
        <v>801</v>
      </c>
    </row>
    <row r="32" spans="1:15" s="6" customFormat="1" ht="15" customHeight="1">
      <c r="A32" s="34" t="s">
        <v>11</v>
      </c>
      <c r="B32" s="28" t="s">
        <v>457</v>
      </c>
      <c r="C32" s="28"/>
      <c r="D32" s="28"/>
      <c r="E32" s="28"/>
      <c r="F32" s="28"/>
      <c r="G32" s="28"/>
      <c r="H32" s="28"/>
      <c r="I32" s="28"/>
      <c r="J32" s="25">
        <f t="shared" si="0"/>
        <v>0</v>
      </c>
      <c r="K32" s="25"/>
      <c r="L32" s="9">
        <f t="shared" si="1"/>
        <v>0</v>
      </c>
      <c r="M32" s="76" t="s">
        <v>478</v>
      </c>
      <c r="N32" s="76"/>
      <c r="O32" s="14" t="s">
        <v>466</v>
      </c>
    </row>
    <row r="33" spans="1:15" s="6" customFormat="1" ht="15" customHeight="1">
      <c r="A33" s="34" t="s">
        <v>12</v>
      </c>
      <c r="B33" s="28" t="s">
        <v>457</v>
      </c>
      <c r="C33" s="28"/>
      <c r="D33" s="28"/>
      <c r="E33" s="28"/>
      <c r="F33" s="28"/>
      <c r="G33" s="28"/>
      <c r="H33" s="28"/>
      <c r="I33" s="28"/>
      <c r="J33" s="25">
        <f t="shared" si="0"/>
        <v>0</v>
      </c>
      <c r="K33" s="25"/>
      <c r="L33" s="9">
        <f t="shared" si="1"/>
        <v>0</v>
      </c>
      <c r="M33" s="76" t="s">
        <v>467</v>
      </c>
      <c r="N33" s="76"/>
      <c r="O33" s="14" t="s">
        <v>797</v>
      </c>
    </row>
    <row r="34" spans="1:15" s="6" customFormat="1" ht="15" customHeight="1">
      <c r="A34" s="34" t="s">
        <v>13</v>
      </c>
      <c r="B34" s="28" t="s">
        <v>457</v>
      </c>
      <c r="C34" s="28"/>
      <c r="D34" s="28"/>
      <c r="E34" s="28"/>
      <c r="F34" s="28"/>
      <c r="G34" s="28"/>
      <c r="H34" s="28"/>
      <c r="I34" s="28"/>
      <c r="J34" s="25">
        <f t="shared" si="0"/>
        <v>0</v>
      </c>
      <c r="K34" s="25"/>
      <c r="L34" s="9">
        <f t="shared" si="1"/>
        <v>0</v>
      </c>
      <c r="M34" s="76" t="s">
        <v>468</v>
      </c>
      <c r="N34" s="76"/>
      <c r="O34" s="14" t="s">
        <v>799</v>
      </c>
    </row>
    <row r="35" spans="1:15" s="7" customFormat="1" ht="15" customHeight="1">
      <c r="A35" s="34" t="s">
        <v>14</v>
      </c>
      <c r="B35" s="28" t="s">
        <v>350</v>
      </c>
      <c r="C35" s="28" t="s">
        <v>102</v>
      </c>
      <c r="D35" s="28">
        <v>36</v>
      </c>
      <c r="E35" s="28" t="s">
        <v>102</v>
      </c>
      <c r="F35" s="28" t="s">
        <v>102</v>
      </c>
      <c r="G35" s="35" t="s">
        <v>718</v>
      </c>
      <c r="H35" s="76" t="s">
        <v>469</v>
      </c>
      <c r="I35" s="28"/>
      <c r="J35" s="25">
        <f t="shared" si="0"/>
        <v>2</v>
      </c>
      <c r="K35" s="73"/>
      <c r="L35" s="9">
        <f t="shared" si="1"/>
        <v>2</v>
      </c>
      <c r="M35" s="76" t="s">
        <v>215</v>
      </c>
      <c r="N35" s="76"/>
      <c r="O35" s="14" t="s">
        <v>800</v>
      </c>
    </row>
    <row r="36" spans="1:15" s="7" customFormat="1" ht="15" customHeight="1">
      <c r="A36" s="34" t="s">
        <v>15</v>
      </c>
      <c r="B36" s="28" t="s">
        <v>457</v>
      </c>
      <c r="C36" s="28"/>
      <c r="D36" s="35"/>
      <c r="E36" s="28"/>
      <c r="F36" s="28"/>
      <c r="G36" s="28"/>
      <c r="H36" s="28"/>
      <c r="I36" s="28"/>
      <c r="J36" s="25">
        <f t="shared" si="0"/>
        <v>0</v>
      </c>
      <c r="K36" s="25"/>
      <c r="L36" s="9">
        <f t="shared" si="1"/>
        <v>0</v>
      </c>
      <c r="M36" s="76" t="s">
        <v>139</v>
      </c>
      <c r="N36" s="76" t="s">
        <v>802</v>
      </c>
      <c r="O36" s="14" t="s">
        <v>803</v>
      </c>
    </row>
    <row r="37" spans="1:15" s="6" customFormat="1" ht="15" customHeight="1">
      <c r="A37" s="34" t="s">
        <v>16</v>
      </c>
      <c r="B37" s="28" t="s">
        <v>456</v>
      </c>
      <c r="C37" s="28" t="s">
        <v>102</v>
      </c>
      <c r="D37" s="28">
        <v>8</v>
      </c>
      <c r="E37" s="28" t="s">
        <v>102</v>
      </c>
      <c r="F37" s="28" t="s">
        <v>102</v>
      </c>
      <c r="G37" s="35" t="s">
        <v>805</v>
      </c>
      <c r="H37" s="14" t="s">
        <v>470</v>
      </c>
      <c r="I37" s="28"/>
      <c r="J37" s="25">
        <f t="shared" si="0"/>
        <v>0</v>
      </c>
      <c r="K37" s="25"/>
      <c r="L37" s="9">
        <f t="shared" si="1"/>
        <v>0</v>
      </c>
      <c r="M37" s="76" t="s">
        <v>525</v>
      </c>
      <c r="N37" s="76" t="s">
        <v>265</v>
      </c>
      <c r="O37" s="14" t="s">
        <v>804</v>
      </c>
    </row>
    <row r="38" spans="1:15" ht="15" customHeight="1">
      <c r="A38" s="34" t="s">
        <v>17</v>
      </c>
      <c r="B38" s="28" t="s">
        <v>457</v>
      </c>
      <c r="C38" s="28"/>
      <c r="D38" s="28"/>
      <c r="E38" s="28"/>
      <c r="F38" s="28"/>
      <c r="G38" s="28"/>
      <c r="H38" s="28"/>
      <c r="I38" s="28"/>
      <c r="J38" s="25">
        <f t="shared" si="0"/>
        <v>0</v>
      </c>
      <c r="K38" s="25"/>
      <c r="L38" s="9">
        <f t="shared" si="1"/>
        <v>0</v>
      </c>
      <c r="M38" s="14" t="s">
        <v>236</v>
      </c>
      <c r="N38" s="76"/>
      <c r="O38" s="14" t="s">
        <v>806</v>
      </c>
    </row>
    <row r="39" spans="1:15" ht="15" customHeight="1">
      <c r="A39" s="34" t="s">
        <v>18</v>
      </c>
      <c r="B39" s="28" t="s">
        <v>457</v>
      </c>
      <c r="C39" s="28"/>
      <c r="D39" s="28"/>
      <c r="E39" s="28"/>
      <c r="F39" s="28"/>
      <c r="G39" s="28"/>
      <c r="H39" s="28"/>
      <c r="I39" s="28"/>
      <c r="J39" s="25">
        <f t="shared" si="0"/>
        <v>0</v>
      </c>
      <c r="K39" s="25"/>
      <c r="L39" s="9">
        <f t="shared" si="1"/>
        <v>0</v>
      </c>
      <c r="M39" s="76" t="s">
        <v>142</v>
      </c>
      <c r="N39" s="76" t="s">
        <v>104</v>
      </c>
      <c r="O39" s="14" t="s">
        <v>807</v>
      </c>
    </row>
    <row r="40" spans="1:15" s="11" customFormat="1" ht="15" customHeight="1">
      <c r="A40" s="21" t="s">
        <v>19</v>
      </c>
      <c r="B40" s="27"/>
      <c r="C40" s="27"/>
      <c r="D40" s="27"/>
      <c r="E40" s="27"/>
      <c r="F40" s="27"/>
      <c r="G40" s="27"/>
      <c r="H40" s="58"/>
      <c r="I40" s="58"/>
      <c r="J40" s="27"/>
      <c r="K40" s="27"/>
      <c r="L40" s="10"/>
      <c r="M40" s="79"/>
      <c r="N40" s="79"/>
      <c r="O40" s="24"/>
    </row>
    <row r="41" spans="1:15" s="6" customFormat="1" ht="15" customHeight="1">
      <c r="A41" s="22" t="s">
        <v>20</v>
      </c>
      <c r="B41" s="28" t="s">
        <v>457</v>
      </c>
      <c r="C41" s="28"/>
      <c r="D41" s="28"/>
      <c r="E41" s="28"/>
      <c r="F41" s="28"/>
      <c r="G41" s="28"/>
      <c r="H41" s="28"/>
      <c r="I41" s="28"/>
      <c r="J41" s="25">
        <f aca="true" t="shared" si="2" ref="J41:J51">IF(B41="Предоставленной возможностью воспользовались 30 и более человек",2,IF(B41="Предоставленной возможностью воспользовались 10 и более человек",1,0))</f>
        <v>0</v>
      </c>
      <c r="K41" s="25"/>
      <c r="L41" s="9">
        <f aca="true" t="shared" si="3" ref="L41:L51">J41*(1-K41)</f>
        <v>0</v>
      </c>
      <c r="M41" s="76" t="s">
        <v>243</v>
      </c>
      <c r="N41" s="76"/>
      <c r="O41" s="14" t="s">
        <v>553</v>
      </c>
    </row>
    <row r="42" spans="1:15" ht="15" customHeight="1">
      <c r="A42" s="22" t="s">
        <v>21</v>
      </c>
      <c r="B42" s="28" t="s">
        <v>457</v>
      </c>
      <c r="C42" s="28"/>
      <c r="D42" s="28"/>
      <c r="E42" s="28"/>
      <c r="F42" s="28"/>
      <c r="G42" s="28"/>
      <c r="H42" s="28"/>
      <c r="I42" s="28"/>
      <c r="J42" s="25">
        <f t="shared" si="2"/>
        <v>0</v>
      </c>
      <c r="K42" s="25"/>
      <c r="L42" s="9">
        <f t="shared" si="3"/>
        <v>0</v>
      </c>
      <c r="M42" s="76" t="s">
        <v>554</v>
      </c>
      <c r="N42" s="76"/>
      <c r="O42" s="14" t="s">
        <v>555</v>
      </c>
    </row>
    <row r="43" spans="1:15" ht="15" customHeight="1">
      <c r="A43" s="22" t="s">
        <v>22</v>
      </c>
      <c r="B43" s="28" t="s">
        <v>457</v>
      </c>
      <c r="C43" s="28"/>
      <c r="D43" s="28"/>
      <c r="E43" s="28"/>
      <c r="F43" s="28"/>
      <c r="G43" s="28"/>
      <c r="H43" s="28"/>
      <c r="I43" s="28"/>
      <c r="J43" s="25">
        <f t="shared" si="2"/>
        <v>0</v>
      </c>
      <c r="K43" s="25"/>
      <c r="L43" s="9">
        <f t="shared" si="3"/>
        <v>0</v>
      </c>
      <c r="M43" s="76" t="s">
        <v>556</v>
      </c>
      <c r="N43" s="76"/>
      <c r="O43" s="14" t="s">
        <v>266</v>
      </c>
    </row>
    <row r="44" spans="1:15" ht="15" customHeight="1">
      <c r="A44" s="22" t="s">
        <v>23</v>
      </c>
      <c r="B44" s="28" t="s">
        <v>457</v>
      </c>
      <c r="C44" s="28"/>
      <c r="D44" s="28"/>
      <c r="E44" s="28"/>
      <c r="F44" s="28"/>
      <c r="G44" s="28"/>
      <c r="H44" s="28"/>
      <c r="I44" s="28"/>
      <c r="J44" s="25">
        <f t="shared" si="2"/>
        <v>0</v>
      </c>
      <c r="K44" s="25"/>
      <c r="L44" s="9">
        <f t="shared" si="3"/>
        <v>0</v>
      </c>
      <c r="M44" s="76" t="s">
        <v>123</v>
      </c>
      <c r="N44" s="76"/>
      <c r="O44" s="13" t="s">
        <v>557</v>
      </c>
    </row>
    <row r="45" spans="1:15" ht="15" customHeight="1">
      <c r="A45" s="22" t="s">
        <v>24</v>
      </c>
      <c r="B45" s="28" t="s">
        <v>460</v>
      </c>
      <c r="C45" s="28"/>
      <c r="D45" s="28"/>
      <c r="E45" s="28"/>
      <c r="F45" s="28"/>
      <c r="G45" s="35" t="s">
        <v>718</v>
      </c>
      <c r="H45" s="75" t="s">
        <v>244</v>
      </c>
      <c r="I45" s="28"/>
      <c r="J45" s="25">
        <f t="shared" si="2"/>
        <v>0</v>
      </c>
      <c r="K45" s="25"/>
      <c r="L45" s="9">
        <f t="shared" si="3"/>
        <v>0</v>
      </c>
      <c r="M45" s="76" t="s">
        <v>244</v>
      </c>
      <c r="N45" s="76"/>
      <c r="O45" s="14" t="s">
        <v>558</v>
      </c>
    </row>
    <row r="46" spans="1:15" s="6" customFormat="1" ht="15" customHeight="1">
      <c r="A46" s="22" t="s">
        <v>25</v>
      </c>
      <c r="B46" s="28" t="s">
        <v>457</v>
      </c>
      <c r="C46" s="28"/>
      <c r="D46" s="28"/>
      <c r="E46" s="28"/>
      <c r="F46" s="28"/>
      <c r="G46" s="28"/>
      <c r="H46" s="28"/>
      <c r="I46" s="28"/>
      <c r="J46" s="25">
        <f t="shared" si="2"/>
        <v>0</v>
      </c>
      <c r="K46" s="25"/>
      <c r="L46" s="9">
        <f t="shared" si="3"/>
        <v>0</v>
      </c>
      <c r="M46" s="76" t="s">
        <v>218</v>
      </c>
      <c r="N46" s="76" t="s">
        <v>245</v>
      </c>
      <c r="O46" s="14" t="s">
        <v>559</v>
      </c>
    </row>
    <row r="47" spans="1:15" ht="15" customHeight="1">
      <c r="A47" s="22" t="s">
        <v>26</v>
      </c>
      <c r="B47" s="28" t="s">
        <v>460</v>
      </c>
      <c r="C47" s="28" t="s">
        <v>103</v>
      </c>
      <c r="D47" s="28"/>
      <c r="E47" s="28"/>
      <c r="F47" s="28"/>
      <c r="G47" s="35" t="s">
        <v>719</v>
      </c>
      <c r="H47" s="76" t="s">
        <v>825</v>
      </c>
      <c r="I47" s="80"/>
      <c r="J47" s="28">
        <f t="shared" si="2"/>
        <v>0</v>
      </c>
      <c r="K47" s="28"/>
      <c r="L47" s="36">
        <f t="shared" si="3"/>
        <v>0</v>
      </c>
      <c r="M47" s="76" t="s">
        <v>786</v>
      </c>
      <c r="N47" s="76" t="s">
        <v>528</v>
      </c>
      <c r="O47" s="84" t="s">
        <v>560</v>
      </c>
    </row>
    <row r="48" spans="1:15" ht="15" customHeight="1">
      <c r="A48" s="22" t="s">
        <v>27</v>
      </c>
      <c r="B48" s="28" t="s">
        <v>351</v>
      </c>
      <c r="C48" s="28" t="s">
        <v>102</v>
      </c>
      <c r="D48" s="28">
        <v>11</v>
      </c>
      <c r="E48" s="28" t="s">
        <v>102</v>
      </c>
      <c r="F48" s="28" t="s">
        <v>102</v>
      </c>
      <c r="G48" s="35" t="s">
        <v>721</v>
      </c>
      <c r="H48" s="75" t="s">
        <v>720</v>
      </c>
      <c r="I48" s="28"/>
      <c r="J48" s="28">
        <f t="shared" si="2"/>
        <v>1</v>
      </c>
      <c r="K48" s="28"/>
      <c r="L48" s="9">
        <f t="shared" si="3"/>
        <v>1</v>
      </c>
      <c r="M48" s="76" t="s">
        <v>208</v>
      </c>
      <c r="N48" s="76" t="s">
        <v>561</v>
      </c>
      <c r="O48" s="14" t="s">
        <v>562</v>
      </c>
    </row>
    <row r="49" spans="1:15" ht="15" customHeight="1">
      <c r="A49" s="22" t="s">
        <v>28</v>
      </c>
      <c r="B49" s="28" t="s">
        <v>457</v>
      </c>
      <c r="C49" s="28"/>
      <c r="D49" s="28"/>
      <c r="E49" s="28"/>
      <c r="F49" s="28"/>
      <c r="G49" s="28"/>
      <c r="H49" s="28"/>
      <c r="I49" s="28"/>
      <c r="J49" s="25">
        <f t="shared" si="2"/>
        <v>0</v>
      </c>
      <c r="K49" s="25"/>
      <c r="L49" s="9">
        <f t="shared" si="3"/>
        <v>0</v>
      </c>
      <c r="M49" s="76" t="s">
        <v>606</v>
      </c>
      <c r="N49" s="76" t="s">
        <v>564</v>
      </c>
      <c r="O49" s="14" t="s">
        <v>563</v>
      </c>
    </row>
    <row r="50" spans="1:15" ht="15" customHeight="1">
      <c r="A50" s="22" t="s">
        <v>29</v>
      </c>
      <c r="B50" s="28" t="s">
        <v>457</v>
      </c>
      <c r="C50" s="28"/>
      <c r="D50" s="28"/>
      <c r="E50" s="28"/>
      <c r="F50" s="28"/>
      <c r="G50" s="128"/>
      <c r="H50" s="80"/>
      <c r="I50" s="80"/>
      <c r="J50" s="25">
        <f t="shared" si="2"/>
        <v>0</v>
      </c>
      <c r="K50" s="25"/>
      <c r="L50" s="9">
        <f t="shared" si="3"/>
        <v>0</v>
      </c>
      <c r="M50" s="76" t="s">
        <v>149</v>
      </c>
      <c r="N50" s="76"/>
      <c r="O50" s="14" t="s">
        <v>565</v>
      </c>
    </row>
    <row r="51" spans="1:15" ht="15" customHeight="1">
      <c r="A51" s="22" t="s">
        <v>30</v>
      </c>
      <c r="B51" s="28" t="s">
        <v>457</v>
      </c>
      <c r="C51" s="28"/>
      <c r="D51" s="28"/>
      <c r="E51" s="28"/>
      <c r="F51" s="28"/>
      <c r="G51" s="28"/>
      <c r="H51" s="28"/>
      <c r="I51" s="28"/>
      <c r="J51" s="25">
        <f t="shared" si="2"/>
        <v>0</v>
      </c>
      <c r="K51" s="25"/>
      <c r="L51" s="9">
        <f t="shared" si="3"/>
        <v>0</v>
      </c>
      <c r="M51" s="76" t="s">
        <v>531</v>
      </c>
      <c r="N51" s="76"/>
      <c r="O51" s="14" t="s">
        <v>566</v>
      </c>
    </row>
    <row r="52" spans="1:15" s="11" customFormat="1" ht="15" customHeight="1">
      <c r="A52" s="21" t="s">
        <v>31</v>
      </c>
      <c r="B52" s="27"/>
      <c r="C52" s="27"/>
      <c r="D52" s="27"/>
      <c r="E52" s="27"/>
      <c r="F52" s="27"/>
      <c r="G52" s="27"/>
      <c r="H52" s="58"/>
      <c r="I52" s="58"/>
      <c r="J52" s="27"/>
      <c r="K52" s="27"/>
      <c r="L52" s="10"/>
      <c r="M52" s="79"/>
      <c r="N52" s="79"/>
      <c r="O52" s="24"/>
    </row>
    <row r="53" spans="1:15" s="7" customFormat="1" ht="15" customHeight="1">
      <c r="A53" s="22" t="s">
        <v>32</v>
      </c>
      <c r="B53" s="28" t="s">
        <v>457</v>
      </c>
      <c r="C53" s="28"/>
      <c r="D53" s="28"/>
      <c r="E53" s="28"/>
      <c r="F53" s="28"/>
      <c r="G53" s="35"/>
      <c r="H53" s="35"/>
      <c r="I53" s="28"/>
      <c r="J53" s="28">
        <f aca="true" t="shared" si="4" ref="J53:J59">IF(B53="Предоставленной возможностью воспользовались 30 и более человек",2,IF(B53="Предоставленной возможностью воспользовались 10 и более человек",1,0))</f>
        <v>0</v>
      </c>
      <c r="K53" s="25"/>
      <c r="L53" s="9">
        <f aca="true" t="shared" si="5" ref="L53:L59">J53*(1-K53)</f>
        <v>0</v>
      </c>
      <c r="M53" s="76" t="s">
        <v>784</v>
      </c>
      <c r="N53" s="76"/>
      <c r="O53" s="14" t="s">
        <v>785</v>
      </c>
    </row>
    <row r="54" spans="1:15" s="7" customFormat="1" ht="15" customHeight="1">
      <c r="A54" s="22" t="s">
        <v>33</v>
      </c>
      <c r="B54" s="28" t="s">
        <v>457</v>
      </c>
      <c r="C54" s="28"/>
      <c r="D54" s="28"/>
      <c r="E54" s="28"/>
      <c r="F54" s="28"/>
      <c r="G54" s="35" t="s">
        <v>718</v>
      </c>
      <c r="H54" s="75" t="s">
        <v>782</v>
      </c>
      <c r="I54" s="35" t="s">
        <v>970</v>
      </c>
      <c r="J54" s="25">
        <f t="shared" si="4"/>
        <v>0</v>
      </c>
      <c r="K54" s="25"/>
      <c r="L54" s="9">
        <f t="shared" si="5"/>
        <v>0</v>
      </c>
      <c r="M54" s="76" t="s">
        <v>824</v>
      </c>
      <c r="N54" s="76"/>
      <c r="O54" s="14" t="s">
        <v>783</v>
      </c>
    </row>
    <row r="55" spans="1:15" s="7" customFormat="1" ht="15" customHeight="1">
      <c r="A55" s="22" t="s">
        <v>92</v>
      </c>
      <c r="B55" s="28" t="s">
        <v>457</v>
      </c>
      <c r="C55" s="28"/>
      <c r="D55" s="28"/>
      <c r="E55" s="28"/>
      <c r="F55" s="28"/>
      <c r="G55" s="35"/>
      <c r="H55" s="35"/>
      <c r="I55" s="28"/>
      <c r="J55" s="25">
        <f>IF(B55="Предоставленной возможностью воспользовались 30 и более человек",2,IF(B55="Предоставленной возможностью воспользовались 10 и более человек",1,0))</f>
        <v>0</v>
      </c>
      <c r="K55" s="18"/>
      <c r="L55" s="9">
        <f>J55*(1-K55)</f>
        <v>0</v>
      </c>
      <c r="M55" s="76" t="s">
        <v>238</v>
      </c>
      <c r="N55" s="76"/>
      <c r="O55" s="83" t="s">
        <v>602</v>
      </c>
    </row>
    <row r="56" spans="1:15" ht="15" customHeight="1">
      <c r="A56" s="34" t="s">
        <v>34</v>
      </c>
      <c r="B56" s="28" t="s">
        <v>350</v>
      </c>
      <c r="C56" s="28" t="s">
        <v>102</v>
      </c>
      <c r="D56" s="28">
        <v>30</v>
      </c>
      <c r="E56" s="28" t="s">
        <v>102</v>
      </c>
      <c r="F56" s="28" t="s">
        <v>102</v>
      </c>
      <c r="G56" s="35" t="s">
        <v>718</v>
      </c>
      <c r="H56" s="75" t="s">
        <v>246</v>
      </c>
      <c r="I56" s="35" t="s">
        <v>781</v>
      </c>
      <c r="J56" s="28">
        <f t="shared" si="4"/>
        <v>2</v>
      </c>
      <c r="K56" s="73"/>
      <c r="L56" s="36">
        <f t="shared" si="5"/>
        <v>2</v>
      </c>
      <c r="M56" s="76" t="s">
        <v>637</v>
      </c>
      <c r="N56" s="76" t="s">
        <v>780</v>
      </c>
      <c r="O56" s="14" t="s">
        <v>808</v>
      </c>
    </row>
    <row r="57" spans="1:15" s="6" customFormat="1" ht="15" customHeight="1">
      <c r="A57" s="34" t="s">
        <v>35</v>
      </c>
      <c r="B57" s="28" t="s">
        <v>460</v>
      </c>
      <c r="C57" s="28"/>
      <c r="D57" s="28"/>
      <c r="E57" s="28"/>
      <c r="F57" s="28"/>
      <c r="G57" s="35" t="s">
        <v>778</v>
      </c>
      <c r="H57" s="75" t="s">
        <v>247</v>
      </c>
      <c r="I57" s="35" t="s">
        <v>779</v>
      </c>
      <c r="J57" s="28">
        <f t="shared" si="4"/>
        <v>0</v>
      </c>
      <c r="K57" s="28"/>
      <c r="L57" s="36">
        <f t="shared" si="5"/>
        <v>0</v>
      </c>
      <c r="M57" s="76" t="s">
        <v>776</v>
      </c>
      <c r="N57" s="76" t="s">
        <v>777</v>
      </c>
      <c r="O57" s="14" t="s">
        <v>809</v>
      </c>
    </row>
    <row r="58" spans="1:15" s="7" customFormat="1" ht="15" customHeight="1">
      <c r="A58" s="22" t="s">
        <v>36</v>
      </c>
      <c r="B58" s="28" t="s">
        <v>457</v>
      </c>
      <c r="C58" s="28"/>
      <c r="D58" s="28"/>
      <c r="E58" s="28"/>
      <c r="F58" s="28"/>
      <c r="G58" s="35"/>
      <c r="H58" s="35"/>
      <c r="I58" s="28"/>
      <c r="J58" s="25">
        <f t="shared" si="4"/>
        <v>0</v>
      </c>
      <c r="K58" s="25"/>
      <c r="L58" s="9">
        <f t="shared" si="5"/>
        <v>0</v>
      </c>
      <c r="M58" s="76" t="s">
        <v>774</v>
      </c>
      <c r="N58" s="76" t="s">
        <v>775</v>
      </c>
      <c r="O58" s="81" t="s">
        <v>810</v>
      </c>
    </row>
    <row r="59" spans="1:15" s="7" customFormat="1" ht="15" customHeight="1">
      <c r="A59" s="22" t="s">
        <v>37</v>
      </c>
      <c r="B59" s="28" t="s">
        <v>457</v>
      </c>
      <c r="C59" s="28"/>
      <c r="D59" s="28"/>
      <c r="E59" s="28"/>
      <c r="F59" s="28"/>
      <c r="G59" s="35"/>
      <c r="H59" s="35"/>
      <c r="I59" s="28"/>
      <c r="J59" s="25">
        <f t="shared" si="4"/>
        <v>0</v>
      </c>
      <c r="K59" s="25"/>
      <c r="L59" s="9">
        <f t="shared" si="5"/>
        <v>0</v>
      </c>
      <c r="M59" s="76" t="s">
        <v>124</v>
      </c>
      <c r="N59" s="76" t="s">
        <v>772</v>
      </c>
      <c r="O59" s="75" t="s">
        <v>773</v>
      </c>
    </row>
    <row r="60" spans="1:15" s="7" customFormat="1" ht="15" customHeight="1">
      <c r="A60" s="22" t="s">
        <v>93</v>
      </c>
      <c r="B60" s="28" t="s">
        <v>460</v>
      </c>
      <c r="C60" s="28"/>
      <c r="D60" s="28"/>
      <c r="E60" s="28"/>
      <c r="F60" s="28"/>
      <c r="G60" s="35" t="s">
        <v>739</v>
      </c>
      <c r="H60" s="75" t="s">
        <v>722</v>
      </c>
      <c r="I60" s="28"/>
      <c r="J60" s="25">
        <f>IF(B60="Предоставленной возможностью воспользовались 30 и более человек",2,IF(B60="Предоставленной возможностью воспользовались 10 и более человек",1,0))</f>
        <v>0</v>
      </c>
      <c r="K60" s="18"/>
      <c r="L60" s="9">
        <f>J60*(1-K60)</f>
        <v>0</v>
      </c>
      <c r="M60" s="75" t="s">
        <v>819</v>
      </c>
      <c r="N60" s="76" t="s">
        <v>723</v>
      </c>
      <c r="O60" s="83" t="s">
        <v>207</v>
      </c>
    </row>
    <row r="61" spans="1:15" s="11" customFormat="1" ht="15" customHeight="1">
      <c r="A61" s="21" t="s">
        <v>38</v>
      </c>
      <c r="B61" s="27"/>
      <c r="C61" s="27"/>
      <c r="D61" s="27"/>
      <c r="E61" s="27"/>
      <c r="F61" s="27"/>
      <c r="G61" s="27"/>
      <c r="H61" s="58"/>
      <c r="I61" s="58"/>
      <c r="J61" s="27"/>
      <c r="K61" s="27"/>
      <c r="L61" s="10"/>
      <c r="M61" s="79"/>
      <c r="N61" s="79"/>
      <c r="O61" s="24"/>
    </row>
    <row r="62" spans="1:15" s="7" customFormat="1" ht="15" customHeight="1">
      <c r="A62" s="22" t="s">
        <v>39</v>
      </c>
      <c r="B62" s="28" t="s">
        <v>457</v>
      </c>
      <c r="C62" s="28"/>
      <c r="D62" s="28"/>
      <c r="E62" s="28"/>
      <c r="F62" s="28"/>
      <c r="G62" s="35"/>
      <c r="H62" s="35"/>
      <c r="I62" s="28"/>
      <c r="J62" s="25">
        <f aca="true" t="shared" si="6" ref="J62:J68">IF(B62="Предоставленной возможностью воспользовались 30 и более человек",2,IF(B62="Предоставленной возможностью воспользовались 10 и более человек",1,0))</f>
        <v>0</v>
      </c>
      <c r="K62" s="25"/>
      <c r="L62" s="9">
        <f aca="true" t="shared" si="7" ref="L62:L68">J62*(1-K62)</f>
        <v>0</v>
      </c>
      <c r="M62" s="76" t="s">
        <v>220</v>
      </c>
      <c r="N62" s="76" t="s">
        <v>248</v>
      </c>
      <c r="O62" s="14" t="s">
        <v>567</v>
      </c>
    </row>
    <row r="63" spans="1:15" s="7" customFormat="1" ht="15" customHeight="1">
      <c r="A63" s="22" t="s">
        <v>40</v>
      </c>
      <c r="B63" s="28" t="s">
        <v>457</v>
      </c>
      <c r="C63" s="28"/>
      <c r="D63" s="28"/>
      <c r="E63" s="28"/>
      <c r="F63" s="28"/>
      <c r="G63" s="35"/>
      <c r="H63" s="35"/>
      <c r="I63" s="28"/>
      <c r="J63" s="25">
        <f t="shared" si="6"/>
        <v>0</v>
      </c>
      <c r="K63" s="25"/>
      <c r="L63" s="9">
        <f t="shared" si="7"/>
        <v>0</v>
      </c>
      <c r="M63" s="76" t="s">
        <v>153</v>
      </c>
      <c r="N63" s="76"/>
      <c r="O63" s="14" t="s">
        <v>568</v>
      </c>
    </row>
    <row r="64" spans="1:15" ht="15" customHeight="1">
      <c r="A64" s="22" t="s">
        <v>41</v>
      </c>
      <c r="B64" s="28" t="s">
        <v>457</v>
      </c>
      <c r="C64" s="28"/>
      <c r="D64" s="28"/>
      <c r="E64" s="28"/>
      <c r="F64" s="28"/>
      <c r="G64" s="35"/>
      <c r="H64" s="35"/>
      <c r="I64" s="28"/>
      <c r="J64" s="25">
        <f t="shared" si="6"/>
        <v>0</v>
      </c>
      <c r="K64" s="25"/>
      <c r="L64" s="9">
        <f t="shared" si="7"/>
        <v>0</v>
      </c>
      <c r="M64" s="76" t="s">
        <v>569</v>
      </c>
      <c r="N64" s="76"/>
      <c r="O64" s="14" t="s">
        <v>570</v>
      </c>
    </row>
    <row r="65" spans="1:15" ht="15" customHeight="1">
      <c r="A65" s="22" t="s">
        <v>42</v>
      </c>
      <c r="B65" s="28" t="s">
        <v>456</v>
      </c>
      <c r="C65" s="28" t="s">
        <v>102</v>
      </c>
      <c r="D65" s="28">
        <v>2</v>
      </c>
      <c r="E65" s="28" t="s">
        <v>102</v>
      </c>
      <c r="F65" s="28" t="s">
        <v>102</v>
      </c>
      <c r="G65" s="35" t="s">
        <v>718</v>
      </c>
      <c r="H65" s="75" t="s">
        <v>571</v>
      </c>
      <c r="I65" s="28"/>
      <c r="J65" s="25">
        <f t="shared" si="6"/>
        <v>0</v>
      </c>
      <c r="K65" s="25"/>
      <c r="L65" s="9">
        <f t="shared" si="7"/>
        <v>0</v>
      </c>
      <c r="M65" s="76" t="s">
        <v>771</v>
      </c>
      <c r="N65" s="76"/>
      <c r="O65" s="14" t="s">
        <v>811</v>
      </c>
    </row>
    <row r="66" spans="1:15" s="7" customFormat="1" ht="15" customHeight="1">
      <c r="A66" s="22" t="s">
        <v>90</v>
      </c>
      <c r="B66" s="28" t="s">
        <v>457</v>
      </c>
      <c r="C66" s="28"/>
      <c r="D66" s="28"/>
      <c r="E66" s="28"/>
      <c r="F66" s="28"/>
      <c r="G66" s="35"/>
      <c r="H66" s="35"/>
      <c r="I66" s="28"/>
      <c r="J66" s="25">
        <f t="shared" si="6"/>
        <v>0</v>
      </c>
      <c r="K66" s="25"/>
      <c r="L66" s="9">
        <f t="shared" si="7"/>
        <v>0</v>
      </c>
      <c r="M66" s="76" t="s">
        <v>572</v>
      </c>
      <c r="N66" s="76"/>
      <c r="O66" s="14" t="s">
        <v>573</v>
      </c>
    </row>
    <row r="67" spans="1:15" ht="15" customHeight="1">
      <c r="A67" s="22" t="s">
        <v>43</v>
      </c>
      <c r="B67" s="28" t="s">
        <v>460</v>
      </c>
      <c r="C67" s="28"/>
      <c r="D67" s="28"/>
      <c r="E67" s="28"/>
      <c r="F67" s="28"/>
      <c r="G67" s="35" t="s">
        <v>748</v>
      </c>
      <c r="H67" s="75" t="s">
        <v>770</v>
      </c>
      <c r="I67" s="28"/>
      <c r="J67" s="25">
        <f t="shared" si="6"/>
        <v>0</v>
      </c>
      <c r="K67" s="25"/>
      <c r="L67" s="9">
        <f t="shared" si="7"/>
        <v>0</v>
      </c>
      <c r="M67" s="76" t="s">
        <v>315</v>
      </c>
      <c r="N67" s="75" t="s">
        <v>770</v>
      </c>
      <c r="O67" s="13" t="s">
        <v>574</v>
      </c>
    </row>
    <row r="68" spans="1:15" ht="15" customHeight="1">
      <c r="A68" s="22" t="s">
        <v>44</v>
      </c>
      <c r="B68" s="28" t="s">
        <v>350</v>
      </c>
      <c r="C68" s="28" t="s">
        <v>102</v>
      </c>
      <c r="D68" s="28">
        <v>32</v>
      </c>
      <c r="E68" s="28" t="s">
        <v>102</v>
      </c>
      <c r="F68" s="28" t="s">
        <v>102</v>
      </c>
      <c r="G68" s="35" t="s">
        <v>754</v>
      </c>
      <c r="H68" s="75" t="s">
        <v>249</v>
      </c>
      <c r="I68" s="28"/>
      <c r="J68" s="25">
        <f t="shared" si="6"/>
        <v>2</v>
      </c>
      <c r="K68" s="25"/>
      <c r="L68" s="9">
        <f t="shared" si="7"/>
        <v>2</v>
      </c>
      <c r="M68" s="76" t="s">
        <v>575</v>
      </c>
      <c r="N68" s="76" t="s">
        <v>249</v>
      </c>
      <c r="O68" s="14" t="s">
        <v>812</v>
      </c>
    </row>
    <row r="69" spans="1:15" s="11" customFormat="1" ht="15" customHeight="1">
      <c r="A69" s="21" t="s">
        <v>45</v>
      </c>
      <c r="B69" s="27"/>
      <c r="C69" s="27"/>
      <c r="D69" s="27"/>
      <c r="E69" s="27"/>
      <c r="F69" s="27"/>
      <c r="G69" s="27"/>
      <c r="H69" s="58"/>
      <c r="I69" s="58"/>
      <c r="J69" s="27"/>
      <c r="K69" s="27"/>
      <c r="L69" s="10"/>
      <c r="M69" s="79"/>
      <c r="N69" s="79"/>
      <c r="O69" s="24"/>
    </row>
    <row r="70" spans="1:15" s="7" customFormat="1" ht="15" customHeight="1">
      <c r="A70" s="22" t="s">
        <v>46</v>
      </c>
      <c r="B70" s="28" t="s">
        <v>460</v>
      </c>
      <c r="C70" s="28"/>
      <c r="D70" s="28"/>
      <c r="E70" s="28"/>
      <c r="F70" s="28"/>
      <c r="G70" s="35" t="s">
        <v>718</v>
      </c>
      <c r="H70" s="75" t="s">
        <v>764</v>
      </c>
      <c r="I70" s="28"/>
      <c r="J70" s="25">
        <f aca="true" t="shared" si="8" ref="J70:J83">IF(B70="Предоставленной возможностью воспользовались 30 и более человек",2,IF(B70="Предоставленной возможностью воспользовались 10 и более человек",1,0))</f>
        <v>0</v>
      </c>
      <c r="K70" s="25"/>
      <c r="L70" s="9">
        <f aca="true" t="shared" si="9" ref="L70:L83">J70*(1-K70)</f>
        <v>0</v>
      </c>
      <c r="M70" s="76" t="s">
        <v>763</v>
      </c>
      <c r="N70" s="76"/>
      <c r="O70" s="14" t="s">
        <v>765</v>
      </c>
    </row>
    <row r="71" spans="1:15" s="7" customFormat="1" ht="15" customHeight="1">
      <c r="A71" s="22" t="s">
        <v>47</v>
      </c>
      <c r="B71" s="28" t="s">
        <v>457</v>
      </c>
      <c r="C71" s="28"/>
      <c r="D71" s="28"/>
      <c r="E71" s="28"/>
      <c r="F71" s="28"/>
      <c r="G71" s="35"/>
      <c r="H71" s="35"/>
      <c r="I71" s="28"/>
      <c r="J71" s="25">
        <f t="shared" si="8"/>
        <v>0</v>
      </c>
      <c r="K71" s="25"/>
      <c r="L71" s="9">
        <f t="shared" si="9"/>
        <v>0</v>
      </c>
      <c r="M71" s="76" t="s">
        <v>822</v>
      </c>
      <c r="N71" s="76"/>
      <c r="O71" s="14" t="s">
        <v>766</v>
      </c>
    </row>
    <row r="72" spans="1:15" s="7" customFormat="1" ht="15" customHeight="1">
      <c r="A72" s="22" t="s">
        <v>48</v>
      </c>
      <c r="B72" s="28" t="s">
        <v>457</v>
      </c>
      <c r="C72" s="28"/>
      <c r="D72" s="28"/>
      <c r="E72" s="28"/>
      <c r="F72" s="28"/>
      <c r="G72" s="35"/>
      <c r="H72" s="35"/>
      <c r="I72" s="28"/>
      <c r="J72" s="25">
        <f t="shared" si="8"/>
        <v>0</v>
      </c>
      <c r="K72" s="25"/>
      <c r="L72" s="9">
        <f t="shared" si="9"/>
        <v>0</v>
      </c>
      <c r="M72" s="76" t="s">
        <v>576</v>
      </c>
      <c r="N72" s="76"/>
      <c r="O72" s="14" t="s">
        <v>250</v>
      </c>
    </row>
    <row r="73" spans="1:15" s="7" customFormat="1" ht="15" customHeight="1">
      <c r="A73" s="22" t="s">
        <v>49</v>
      </c>
      <c r="B73" s="28" t="s">
        <v>457</v>
      </c>
      <c r="C73" s="28"/>
      <c r="D73" s="28"/>
      <c r="E73" s="28"/>
      <c r="F73" s="28"/>
      <c r="G73" s="35"/>
      <c r="H73" s="35"/>
      <c r="I73" s="28"/>
      <c r="J73" s="25">
        <f t="shared" si="8"/>
        <v>0</v>
      </c>
      <c r="K73" s="25"/>
      <c r="L73" s="9">
        <f t="shared" si="9"/>
        <v>0</v>
      </c>
      <c r="M73" s="76" t="s">
        <v>209</v>
      </c>
      <c r="N73" s="76"/>
      <c r="O73" s="14" t="s">
        <v>767</v>
      </c>
    </row>
    <row r="74" spans="1:15" ht="15" customHeight="1">
      <c r="A74" s="22" t="s">
        <v>50</v>
      </c>
      <c r="B74" s="28" t="s">
        <v>460</v>
      </c>
      <c r="C74" s="28"/>
      <c r="D74" s="28"/>
      <c r="E74" s="28"/>
      <c r="F74" s="28"/>
      <c r="G74" s="35" t="s">
        <v>718</v>
      </c>
      <c r="H74" s="75" t="s">
        <v>615</v>
      </c>
      <c r="I74" s="28"/>
      <c r="J74" s="28">
        <f t="shared" si="8"/>
        <v>0</v>
      </c>
      <c r="K74" s="28"/>
      <c r="L74" s="36">
        <f t="shared" si="9"/>
        <v>0</v>
      </c>
      <c r="M74" s="76" t="s">
        <v>823</v>
      </c>
      <c r="N74" s="76" t="s">
        <v>107</v>
      </c>
      <c r="O74" s="14" t="s">
        <v>577</v>
      </c>
    </row>
    <row r="75" spans="1:15" s="7" customFormat="1" ht="15" customHeight="1">
      <c r="A75" s="22" t="s">
        <v>51</v>
      </c>
      <c r="B75" s="28" t="s">
        <v>456</v>
      </c>
      <c r="C75" s="28" t="s">
        <v>102</v>
      </c>
      <c r="D75" s="28">
        <v>7</v>
      </c>
      <c r="E75" s="28" t="s">
        <v>102</v>
      </c>
      <c r="F75" s="28" t="s">
        <v>102</v>
      </c>
      <c r="G75" s="35" t="s">
        <v>769</v>
      </c>
      <c r="H75" s="75" t="s">
        <v>251</v>
      </c>
      <c r="I75" s="28"/>
      <c r="J75" s="25">
        <f t="shared" si="8"/>
        <v>0</v>
      </c>
      <c r="K75" s="25"/>
      <c r="L75" s="9">
        <f t="shared" si="9"/>
        <v>0</v>
      </c>
      <c r="M75" s="76" t="s">
        <v>263</v>
      </c>
      <c r="N75" s="76" t="s">
        <v>768</v>
      </c>
      <c r="O75" s="14" t="s">
        <v>814</v>
      </c>
    </row>
    <row r="76" spans="1:15" s="7" customFormat="1" ht="15" customHeight="1">
      <c r="A76" s="22" t="s">
        <v>52</v>
      </c>
      <c r="B76" s="28" t="s">
        <v>457</v>
      </c>
      <c r="C76" s="28"/>
      <c r="D76" s="28"/>
      <c r="E76" s="28"/>
      <c r="F76" s="28"/>
      <c r="G76" s="35"/>
      <c r="H76" s="35"/>
      <c r="I76" s="28"/>
      <c r="J76" s="25">
        <f t="shared" si="8"/>
        <v>0</v>
      </c>
      <c r="K76" s="25"/>
      <c r="L76" s="9">
        <f t="shared" si="9"/>
        <v>0</v>
      </c>
      <c r="M76" s="76" t="s">
        <v>537</v>
      </c>
      <c r="N76" s="76" t="s">
        <v>108</v>
      </c>
      <c r="O76" s="14" t="s">
        <v>578</v>
      </c>
    </row>
    <row r="77" spans="1:15" s="7" customFormat="1" ht="15" customHeight="1">
      <c r="A77" s="22" t="s">
        <v>53</v>
      </c>
      <c r="B77" s="28" t="s">
        <v>457</v>
      </c>
      <c r="C77" s="28"/>
      <c r="D77" s="28"/>
      <c r="E77" s="28"/>
      <c r="F77" s="28"/>
      <c r="G77" s="35"/>
      <c r="H77" s="35"/>
      <c r="I77" s="28"/>
      <c r="J77" s="25">
        <f t="shared" si="8"/>
        <v>0</v>
      </c>
      <c r="K77" s="25"/>
      <c r="L77" s="9">
        <f t="shared" si="9"/>
        <v>0</v>
      </c>
      <c r="M77" s="76" t="s">
        <v>538</v>
      </c>
      <c r="N77" s="76"/>
      <c r="O77" s="75" t="s">
        <v>579</v>
      </c>
    </row>
    <row r="78" spans="1:15" s="7" customFormat="1" ht="15" customHeight="1">
      <c r="A78" s="22" t="s">
        <v>54</v>
      </c>
      <c r="B78" s="28" t="s">
        <v>457</v>
      </c>
      <c r="C78" s="28"/>
      <c r="D78" s="28"/>
      <c r="E78" s="28"/>
      <c r="F78" s="28"/>
      <c r="G78" s="35"/>
      <c r="H78" s="35"/>
      <c r="I78" s="28"/>
      <c r="J78" s="25">
        <f t="shared" si="8"/>
        <v>0</v>
      </c>
      <c r="K78" s="25"/>
      <c r="L78" s="9">
        <f t="shared" si="9"/>
        <v>0</v>
      </c>
      <c r="M78" s="76" t="s">
        <v>581</v>
      </c>
      <c r="N78" s="76"/>
      <c r="O78" s="14" t="s">
        <v>580</v>
      </c>
    </row>
    <row r="79" spans="1:15" s="7" customFormat="1" ht="15" customHeight="1">
      <c r="A79" s="22" t="s">
        <v>55</v>
      </c>
      <c r="B79" s="28" t="s">
        <v>350</v>
      </c>
      <c r="C79" s="28" t="s">
        <v>102</v>
      </c>
      <c r="D79" s="28">
        <v>33</v>
      </c>
      <c r="E79" s="28" t="s">
        <v>102</v>
      </c>
      <c r="F79" s="28" t="s">
        <v>102</v>
      </c>
      <c r="G79" s="35" t="s">
        <v>718</v>
      </c>
      <c r="H79" s="75" t="s">
        <v>252</v>
      </c>
      <c r="I79" s="28"/>
      <c r="J79" s="25">
        <f t="shared" si="8"/>
        <v>2</v>
      </c>
      <c r="K79" s="25"/>
      <c r="L79" s="9">
        <f t="shared" si="9"/>
        <v>2</v>
      </c>
      <c r="M79" s="76" t="s">
        <v>252</v>
      </c>
      <c r="N79" s="76"/>
      <c r="O79" s="14" t="s">
        <v>813</v>
      </c>
    </row>
    <row r="80" spans="1:15" ht="15" customHeight="1">
      <c r="A80" s="22" t="s">
        <v>56</v>
      </c>
      <c r="B80" s="28" t="s">
        <v>457</v>
      </c>
      <c r="C80" s="28"/>
      <c r="D80" s="28"/>
      <c r="E80" s="28"/>
      <c r="F80" s="28"/>
      <c r="G80" s="35"/>
      <c r="H80" s="35"/>
      <c r="I80" s="28"/>
      <c r="J80" s="25">
        <f t="shared" si="8"/>
        <v>0</v>
      </c>
      <c r="K80" s="25"/>
      <c r="L80" s="9">
        <f t="shared" si="9"/>
        <v>0</v>
      </c>
      <c r="M80" s="76" t="s">
        <v>259</v>
      </c>
      <c r="N80" s="76"/>
      <c r="O80" s="14" t="s">
        <v>582</v>
      </c>
    </row>
    <row r="81" spans="1:15" s="7" customFormat="1" ht="15" customHeight="1">
      <c r="A81" s="22" t="s">
        <v>57</v>
      </c>
      <c r="B81" s="28" t="s">
        <v>457</v>
      </c>
      <c r="C81" s="28"/>
      <c r="D81" s="28"/>
      <c r="E81" s="28"/>
      <c r="F81" s="28"/>
      <c r="G81" s="35"/>
      <c r="H81" s="35"/>
      <c r="I81" s="28"/>
      <c r="J81" s="25">
        <f t="shared" si="8"/>
        <v>0</v>
      </c>
      <c r="K81" s="25"/>
      <c r="L81" s="9">
        <f t="shared" si="9"/>
        <v>0</v>
      </c>
      <c r="M81" s="76" t="s">
        <v>322</v>
      </c>
      <c r="N81" s="76"/>
      <c r="O81" s="14" t="s">
        <v>583</v>
      </c>
    </row>
    <row r="82" spans="1:15" s="7" customFormat="1" ht="15" customHeight="1">
      <c r="A82" s="22" t="s">
        <v>58</v>
      </c>
      <c r="B82" s="28" t="s">
        <v>351</v>
      </c>
      <c r="C82" s="28" t="s">
        <v>102</v>
      </c>
      <c r="D82" s="28">
        <v>10</v>
      </c>
      <c r="E82" s="28" t="s">
        <v>102</v>
      </c>
      <c r="F82" s="28" t="s">
        <v>102</v>
      </c>
      <c r="G82" s="35" t="s">
        <v>748</v>
      </c>
      <c r="H82" s="75" t="s">
        <v>253</v>
      </c>
      <c r="I82" s="28"/>
      <c r="J82" s="25">
        <f t="shared" si="8"/>
        <v>1</v>
      </c>
      <c r="K82" s="73"/>
      <c r="L82" s="9">
        <f t="shared" si="9"/>
        <v>1</v>
      </c>
      <c r="M82" s="76" t="s">
        <v>584</v>
      </c>
      <c r="N82" s="76" t="s">
        <v>289</v>
      </c>
      <c r="O82" s="14" t="s">
        <v>585</v>
      </c>
    </row>
    <row r="83" spans="1:15" ht="15" customHeight="1">
      <c r="A83" s="22" t="s">
        <v>59</v>
      </c>
      <c r="B83" s="28" t="s">
        <v>460</v>
      </c>
      <c r="C83" s="28"/>
      <c r="D83" s="28"/>
      <c r="E83" s="28"/>
      <c r="F83" s="28"/>
      <c r="G83" s="35" t="s">
        <v>718</v>
      </c>
      <c r="H83" s="75" t="s">
        <v>254</v>
      </c>
      <c r="I83" s="28"/>
      <c r="J83" s="28">
        <f t="shared" si="8"/>
        <v>0</v>
      </c>
      <c r="K83" s="28"/>
      <c r="L83" s="36">
        <f t="shared" si="9"/>
        <v>0</v>
      </c>
      <c r="M83" s="82" t="s">
        <v>210</v>
      </c>
      <c r="N83" s="82"/>
      <c r="O83" s="14" t="s">
        <v>586</v>
      </c>
    </row>
    <row r="84" spans="1:15" s="11" customFormat="1" ht="15" customHeight="1">
      <c r="A84" s="21" t="s">
        <v>60</v>
      </c>
      <c r="B84" s="27"/>
      <c r="C84" s="27"/>
      <c r="D84" s="27"/>
      <c r="E84" s="27"/>
      <c r="F84" s="27"/>
      <c r="G84" s="23"/>
      <c r="H84" s="78"/>
      <c r="I84" s="58"/>
      <c r="J84" s="27"/>
      <c r="K84" s="27"/>
      <c r="L84" s="10"/>
      <c r="M84" s="79"/>
      <c r="N84" s="79"/>
      <c r="O84" s="24"/>
    </row>
    <row r="85" spans="1:15" s="7" customFormat="1" ht="15" customHeight="1">
      <c r="A85" s="22" t="s">
        <v>61</v>
      </c>
      <c r="B85" s="28" t="s">
        <v>457</v>
      </c>
      <c r="C85" s="28"/>
      <c r="D85" s="28"/>
      <c r="E85" s="28"/>
      <c r="F85" s="28"/>
      <c r="G85" s="35"/>
      <c r="H85" s="35"/>
      <c r="I85" s="28"/>
      <c r="J85" s="25">
        <f aca="true" t="shared" si="10" ref="J85:J90">IF(B85="Предоставленной возможностью воспользовались 30 и более человек",2,IF(B85="Предоставленной возможностью воспользовались 10 и более человек",1,0))</f>
        <v>0</v>
      </c>
      <c r="K85" s="25"/>
      <c r="L85" s="9">
        <f aca="true" t="shared" si="11" ref="L85:L90">J85*(1-K85)</f>
        <v>0</v>
      </c>
      <c r="M85" s="76" t="s">
        <v>757</v>
      </c>
      <c r="N85" s="76"/>
      <c r="O85" s="14" t="s">
        <v>587</v>
      </c>
    </row>
    <row r="86" spans="1:15" ht="15" customHeight="1">
      <c r="A86" s="22" t="s">
        <v>62</v>
      </c>
      <c r="B86" s="28" t="s">
        <v>457</v>
      </c>
      <c r="C86" s="28"/>
      <c r="D86" s="28"/>
      <c r="E86" s="28"/>
      <c r="F86" s="28"/>
      <c r="G86" s="35"/>
      <c r="H86" s="35"/>
      <c r="I86" s="28"/>
      <c r="J86" s="25">
        <f t="shared" si="10"/>
        <v>0</v>
      </c>
      <c r="K86" s="25"/>
      <c r="L86" s="9">
        <f t="shared" si="11"/>
        <v>0</v>
      </c>
      <c r="M86" s="76" t="s">
        <v>255</v>
      </c>
      <c r="N86" s="76" t="s">
        <v>758</v>
      </c>
      <c r="O86" s="13" t="s">
        <v>588</v>
      </c>
    </row>
    <row r="87" spans="1:15" ht="15" customHeight="1">
      <c r="A87" s="22" t="s">
        <v>63</v>
      </c>
      <c r="B87" s="28" t="s">
        <v>457</v>
      </c>
      <c r="C87" s="28"/>
      <c r="D87" s="28"/>
      <c r="E87" s="28"/>
      <c r="F87" s="28"/>
      <c r="G87" s="35"/>
      <c r="H87" s="35"/>
      <c r="I87" s="28"/>
      <c r="J87" s="25">
        <f t="shared" si="10"/>
        <v>0</v>
      </c>
      <c r="K87" s="25"/>
      <c r="L87" s="9">
        <f t="shared" si="11"/>
        <v>0</v>
      </c>
      <c r="M87" s="76" t="s">
        <v>759</v>
      </c>
      <c r="N87" s="76"/>
      <c r="O87" s="14" t="s">
        <v>237</v>
      </c>
    </row>
    <row r="88" spans="1:15" s="7" customFormat="1" ht="15" customHeight="1">
      <c r="A88" s="22" t="s">
        <v>64</v>
      </c>
      <c r="B88" s="28" t="s">
        <v>457</v>
      </c>
      <c r="C88" s="28"/>
      <c r="D88" s="28"/>
      <c r="E88" s="28"/>
      <c r="F88" s="28"/>
      <c r="G88" s="35"/>
      <c r="H88" s="35"/>
      <c r="I88" s="28"/>
      <c r="J88" s="25">
        <f t="shared" si="10"/>
        <v>0</v>
      </c>
      <c r="K88" s="25"/>
      <c r="L88" s="9">
        <f t="shared" si="11"/>
        <v>0</v>
      </c>
      <c r="M88" s="76" t="s">
        <v>820</v>
      </c>
      <c r="N88" s="76"/>
      <c r="O88" s="14" t="s">
        <v>589</v>
      </c>
    </row>
    <row r="89" spans="1:15" s="7" customFormat="1" ht="15" customHeight="1">
      <c r="A89" s="22" t="s">
        <v>65</v>
      </c>
      <c r="B89" s="28" t="s">
        <v>457</v>
      </c>
      <c r="C89" s="28"/>
      <c r="D89" s="28"/>
      <c r="E89" s="28"/>
      <c r="F89" s="28"/>
      <c r="G89" s="35"/>
      <c r="H89" s="35"/>
      <c r="I89" s="28"/>
      <c r="J89" s="25">
        <f t="shared" si="10"/>
        <v>0</v>
      </c>
      <c r="K89" s="25"/>
      <c r="L89" s="9">
        <f t="shared" si="11"/>
        <v>0</v>
      </c>
      <c r="M89" s="76" t="s">
        <v>821</v>
      </c>
      <c r="N89" s="76"/>
      <c r="O89" s="14" t="s">
        <v>590</v>
      </c>
    </row>
    <row r="90" spans="1:15" s="7" customFormat="1" ht="15" customHeight="1">
      <c r="A90" s="22" t="s">
        <v>66</v>
      </c>
      <c r="B90" s="28" t="s">
        <v>457</v>
      </c>
      <c r="C90" s="28"/>
      <c r="D90" s="28"/>
      <c r="E90" s="28"/>
      <c r="F90" s="28"/>
      <c r="G90" s="35"/>
      <c r="H90" s="35"/>
      <c r="I90" s="28"/>
      <c r="J90" s="25">
        <f t="shared" si="10"/>
        <v>0</v>
      </c>
      <c r="K90" s="25"/>
      <c r="L90" s="9">
        <f t="shared" si="11"/>
        <v>0</v>
      </c>
      <c r="M90" s="76" t="s">
        <v>591</v>
      </c>
      <c r="N90" s="76" t="s">
        <v>110</v>
      </c>
      <c r="O90" s="14" t="s">
        <v>592</v>
      </c>
    </row>
    <row r="91" spans="1:15" s="11" customFormat="1" ht="15" customHeight="1">
      <c r="A91" s="21" t="s">
        <v>67</v>
      </c>
      <c r="B91" s="27"/>
      <c r="C91" s="27"/>
      <c r="D91" s="27"/>
      <c r="E91" s="27"/>
      <c r="F91" s="27"/>
      <c r="G91" s="23"/>
      <c r="H91" s="78"/>
      <c r="I91" s="58"/>
      <c r="J91" s="27"/>
      <c r="K91" s="27"/>
      <c r="L91" s="10"/>
      <c r="M91" s="79"/>
      <c r="N91" s="79"/>
      <c r="O91" s="24"/>
    </row>
    <row r="92" spans="1:15" s="7" customFormat="1" ht="15" customHeight="1">
      <c r="A92" s="22" t="s">
        <v>68</v>
      </c>
      <c r="B92" s="28" t="s">
        <v>350</v>
      </c>
      <c r="C92" s="28" t="s">
        <v>102</v>
      </c>
      <c r="D92" s="28">
        <v>34</v>
      </c>
      <c r="E92" s="28" t="s">
        <v>102</v>
      </c>
      <c r="F92" s="28" t="s">
        <v>102</v>
      </c>
      <c r="G92" s="35" t="s">
        <v>748</v>
      </c>
      <c r="H92" s="75" t="s">
        <v>618</v>
      </c>
      <c r="I92" s="35"/>
      <c r="J92" s="28">
        <f aca="true" t="shared" si="12" ref="J92:J103">IF(B92="Предоставленной возможностью воспользовались 30 и более человек",2,IF(B92="Предоставленной возможностью воспользовались 10 и более человек",1,0))</f>
        <v>2</v>
      </c>
      <c r="K92" s="25"/>
      <c r="L92" s="9">
        <f aca="true" t="shared" si="13" ref="L92:L103">J92*(1-K92)</f>
        <v>2</v>
      </c>
      <c r="M92" s="76" t="s">
        <v>225</v>
      </c>
      <c r="N92" s="76" t="s">
        <v>618</v>
      </c>
      <c r="O92" s="14" t="s">
        <v>593</v>
      </c>
    </row>
    <row r="93" spans="1:15" s="7" customFormat="1" ht="15" customHeight="1">
      <c r="A93" s="22" t="s">
        <v>69</v>
      </c>
      <c r="B93" s="28" t="s">
        <v>457</v>
      </c>
      <c r="C93" s="28"/>
      <c r="D93" s="28"/>
      <c r="E93" s="28"/>
      <c r="F93" s="28"/>
      <c r="G93" s="35"/>
      <c r="H93" s="35"/>
      <c r="I93" s="35"/>
      <c r="J93" s="25">
        <f t="shared" si="12"/>
        <v>0</v>
      </c>
      <c r="K93" s="25"/>
      <c r="L93" s="9">
        <f t="shared" si="13"/>
        <v>0</v>
      </c>
      <c r="M93" s="76" t="s">
        <v>199</v>
      </c>
      <c r="N93" s="76" t="s">
        <v>326</v>
      </c>
      <c r="O93" s="14" t="s">
        <v>594</v>
      </c>
    </row>
    <row r="94" spans="1:15" s="7" customFormat="1" ht="15" customHeight="1">
      <c r="A94" s="22" t="s">
        <v>70</v>
      </c>
      <c r="B94" s="28" t="s">
        <v>457</v>
      </c>
      <c r="C94" s="28"/>
      <c r="D94" s="28"/>
      <c r="E94" s="28"/>
      <c r="F94" s="28"/>
      <c r="G94" s="59"/>
      <c r="H94" s="59"/>
      <c r="I94" s="35"/>
      <c r="J94" s="25">
        <f t="shared" si="12"/>
        <v>0</v>
      </c>
      <c r="K94" s="25"/>
      <c r="L94" s="9">
        <f t="shared" si="13"/>
        <v>0</v>
      </c>
      <c r="M94" s="35" t="s">
        <v>227</v>
      </c>
      <c r="N94" s="35" t="s">
        <v>362</v>
      </c>
      <c r="O94" s="14" t="s">
        <v>815</v>
      </c>
    </row>
    <row r="95" spans="1:15" s="7" customFormat="1" ht="15" customHeight="1">
      <c r="A95" s="22" t="s">
        <v>71</v>
      </c>
      <c r="B95" s="28" t="s">
        <v>457</v>
      </c>
      <c r="C95" s="28"/>
      <c r="D95" s="28"/>
      <c r="E95" s="28"/>
      <c r="F95" s="28"/>
      <c r="G95" s="35"/>
      <c r="H95" s="35"/>
      <c r="I95" s="35"/>
      <c r="J95" s="25">
        <f t="shared" si="12"/>
        <v>0</v>
      </c>
      <c r="K95" s="25"/>
      <c r="L95" s="9">
        <f t="shared" si="13"/>
        <v>0</v>
      </c>
      <c r="M95" s="76" t="s">
        <v>749</v>
      </c>
      <c r="N95" s="76"/>
      <c r="O95" s="14" t="s">
        <v>595</v>
      </c>
    </row>
    <row r="96" spans="1:15" ht="15" customHeight="1">
      <c r="A96" s="22" t="s">
        <v>72</v>
      </c>
      <c r="B96" s="28" t="s">
        <v>457</v>
      </c>
      <c r="C96" s="28"/>
      <c r="D96" s="28"/>
      <c r="E96" s="28"/>
      <c r="F96" s="28"/>
      <c r="G96" s="90"/>
      <c r="H96" s="75"/>
      <c r="I96" s="35"/>
      <c r="J96" s="57">
        <f t="shared" si="12"/>
        <v>0</v>
      </c>
      <c r="K96" s="57"/>
      <c r="L96" s="62">
        <f t="shared" si="13"/>
        <v>0</v>
      </c>
      <c r="M96" s="76" t="s">
        <v>750</v>
      </c>
      <c r="N96" s="76"/>
      <c r="O96" s="14" t="s">
        <v>596</v>
      </c>
    </row>
    <row r="97" spans="1:15" s="7" customFormat="1" ht="15" customHeight="1">
      <c r="A97" s="22" t="s">
        <v>73</v>
      </c>
      <c r="B97" s="28" t="s">
        <v>457</v>
      </c>
      <c r="C97" s="28"/>
      <c r="D97" s="28"/>
      <c r="E97" s="28"/>
      <c r="F97" s="28"/>
      <c r="G97" s="35"/>
      <c r="H97" s="35"/>
      <c r="I97" s="35"/>
      <c r="J97" s="25">
        <f t="shared" si="12"/>
        <v>0</v>
      </c>
      <c r="K97" s="25"/>
      <c r="L97" s="9">
        <f t="shared" si="13"/>
        <v>0</v>
      </c>
      <c r="M97" s="76" t="s">
        <v>751</v>
      </c>
      <c r="N97" s="76"/>
      <c r="O97" s="14" t="s">
        <v>752</v>
      </c>
    </row>
    <row r="98" spans="1:15" ht="15" customHeight="1">
      <c r="A98" s="22" t="s">
        <v>74</v>
      </c>
      <c r="B98" s="28" t="s">
        <v>457</v>
      </c>
      <c r="C98" s="28"/>
      <c r="D98" s="28"/>
      <c r="E98" s="28"/>
      <c r="F98" s="28"/>
      <c r="G98" s="35"/>
      <c r="H98" s="35"/>
      <c r="I98" s="35"/>
      <c r="J98" s="25">
        <f t="shared" si="12"/>
        <v>0</v>
      </c>
      <c r="K98" s="25"/>
      <c r="L98" s="9">
        <f t="shared" si="13"/>
        <v>0</v>
      </c>
      <c r="M98" s="76" t="s">
        <v>200</v>
      </c>
      <c r="N98" s="76"/>
      <c r="O98" s="14" t="s">
        <v>597</v>
      </c>
    </row>
    <row r="99" spans="1:15" s="6" customFormat="1" ht="15" customHeight="1">
      <c r="A99" s="22" t="s">
        <v>75</v>
      </c>
      <c r="B99" s="28" t="s">
        <v>350</v>
      </c>
      <c r="C99" s="28" t="s">
        <v>102</v>
      </c>
      <c r="D99" s="28">
        <v>33</v>
      </c>
      <c r="E99" s="28" t="s">
        <v>102</v>
      </c>
      <c r="F99" s="28" t="s">
        <v>102</v>
      </c>
      <c r="G99" s="35" t="s">
        <v>754</v>
      </c>
      <c r="H99" s="75" t="s">
        <v>753</v>
      </c>
      <c r="I99" s="35"/>
      <c r="J99" s="25">
        <f t="shared" si="12"/>
        <v>2</v>
      </c>
      <c r="K99" s="73"/>
      <c r="L99" s="9">
        <f t="shared" si="13"/>
        <v>2</v>
      </c>
      <c r="M99" s="76" t="s">
        <v>753</v>
      </c>
      <c r="N99" s="76" t="s">
        <v>290</v>
      </c>
      <c r="O99" s="14" t="s">
        <v>816</v>
      </c>
    </row>
    <row r="100" spans="1:15" s="7" customFormat="1" ht="15" customHeight="1">
      <c r="A100" s="22" t="s">
        <v>76</v>
      </c>
      <c r="B100" s="28" t="s">
        <v>457</v>
      </c>
      <c r="C100" s="28"/>
      <c r="D100" s="28"/>
      <c r="E100" s="28"/>
      <c r="F100" s="28"/>
      <c r="G100" s="35"/>
      <c r="H100" s="35"/>
      <c r="I100" s="35"/>
      <c r="J100" s="25">
        <f t="shared" si="12"/>
        <v>0</v>
      </c>
      <c r="K100" s="25"/>
      <c r="L100" s="9">
        <f t="shared" si="13"/>
        <v>0</v>
      </c>
      <c r="M100" s="76" t="s">
        <v>127</v>
      </c>
      <c r="N100" s="76"/>
      <c r="O100" s="14" t="s">
        <v>598</v>
      </c>
    </row>
    <row r="101" spans="1:15" ht="15" customHeight="1">
      <c r="A101" s="22" t="s">
        <v>77</v>
      </c>
      <c r="B101" s="28" t="s">
        <v>457</v>
      </c>
      <c r="C101" s="28"/>
      <c r="D101" s="28"/>
      <c r="E101" s="28"/>
      <c r="F101" s="28"/>
      <c r="G101" s="35"/>
      <c r="H101" s="35"/>
      <c r="I101" s="35"/>
      <c r="J101" s="25">
        <f t="shared" si="12"/>
        <v>0</v>
      </c>
      <c r="K101" s="25"/>
      <c r="L101" s="9">
        <f t="shared" si="13"/>
        <v>0</v>
      </c>
      <c r="M101" s="76" t="s">
        <v>755</v>
      </c>
      <c r="N101" s="76"/>
      <c r="O101" s="14" t="s">
        <v>599</v>
      </c>
    </row>
    <row r="102" spans="1:15" s="7" customFormat="1" ht="15" customHeight="1">
      <c r="A102" s="22" t="s">
        <v>78</v>
      </c>
      <c r="B102" s="28" t="s">
        <v>350</v>
      </c>
      <c r="C102" s="28" t="s">
        <v>102</v>
      </c>
      <c r="D102" s="28">
        <v>31</v>
      </c>
      <c r="E102" s="28" t="s">
        <v>102</v>
      </c>
      <c r="F102" s="28" t="s">
        <v>102</v>
      </c>
      <c r="G102" s="35" t="s">
        <v>738</v>
      </c>
      <c r="H102" s="75" t="s">
        <v>756</v>
      </c>
      <c r="I102" s="35"/>
      <c r="J102" s="25">
        <f t="shared" si="12"/>
        <v>2</v>
      </c>
      <c r="K102" s="25"/>
      <c r="L102" s="9">
        <f t="shared" si="13"/>
        <v>2</v>
      </c>
      <c r="M102" s="76" t="s">
        <v>818</v>
      </c>
      <c r="N102" s="76" t="s">
        <v>756</v>
      </c>
      <c r="O102" s="14" t="s">
        <v>817</v>
      </c>
    </row>
    <row r="103" spans="1:15" s="7" customFormat="1" ht="15" customHeight="1">
      <c r="A103" s="22" t="s">
        <v>79</v>
      </c>
      <c r="B103" s="28" t="s">
        <v>457</v>
      </c>
      <c r="C103" s="28"/>
      <c r="D103" s="28"/>
      <c r="E103" s="28"/>
      <c r="F103" s="28"/>
      <c r="G103" s="35"/>
      <c r="H103" s="35"/>
      <c r="I103" s="35"/>
      <c r="J103" s="25">
        <f t="shared" si="12"/>
        <v>0</v>
      </c>
      <c r="K103" s="25"/>
      <c r="L103" s="9">
        <f t="shared" si="13"/>
        <v>0</v>
      </c>
      <c r="M103" s="76" t="s">
        <v>203</v>
      </c>
      <c r="N103" s="76" t="s">
        <v>601</v>
      </c>
      <c r="O103" s="14" t="s">
        <v>600</v>
      </c>
    </row>
    <row r="104" spans="1:15" s="11" customFormat="1" ht="15" customHeight="1">
      <c r="A104" s="21" t="s">
        <v>80</v>
      </c>
      <c r="B104" s="27"/>
      <c r="C104" s="27"/>
      <c r="D104" s="27"/>
      <c r="E104" s="27"/>
      <c r="F104" s="27"/>
      <c r="G104" s="23"/>
      <c r="H104" s="78"/>
      <c r="I104" s="58"/>
      <c r="J104" s="27"/>
      <c r="K104" s="27"/>
      <c r="L104" s="10"/>
      <c r="M104" s="79"/>
      <c r="N104" s="79"/>
      <c r="O104" s="24"/>
    </row>
    <row r="105" spans="1:15" s="7" customFormat="1" ht="15" customHeight="1">
      <c r="A105" s="22" t="s">
        <v>81</v>
      </c>
      <c r="B105" s="28" t="s">
        <v>457</v>
      </c>
      <c r="C105" s="28"/>
      <c r="D105" s="28"/>
      <c r="E105" s="28"/>
      <c r="F105" s="28"/>
      <c r="G105" s="35"/>
      <c r="H105" s="35"/>
      <c r="I105" s="28"/>
      <c r="J105" s="25">
        <f aca="true" t="shared" si="14" ref="J105:J113">IF(B105="Предоставленной возможностью воспользовались 30 и более человек",2,IF(B105="Предоставленной возможностью воспользовались 10 и более человек",1,0))</f>
        <v>0</v>
      </c>
      <c r="K105" s="25"/>
      <c r="L105" s="9">
        <f aca="true" t="shared" si="15" ref="L105:L113">J105*(1-K105)</f>
        <v>0</v>
      </c>
      <c r="M105" s="76" t="s">
        <v>550</v>
      </c>
      <c r="N105" s="76" t="s">
        <v>724</v>
      </c>
      <c r="O105" s="14" t="s">
        <v>603</v>
      </c>
    </row>
    <row r="106" spans="1:15" s="7" customFormat="1" ht="15" customHeight="1">
      <c r="A106" s="22" t="s">
        <v>82</v>
      </c>
      <c r="B106" s="28" t="s">
        <v>457</v>
      </c>
      <c r="C106" s="28"/>
      <c r="D106" s="28"/>
      <c r="E106" s="28"/>
      <c r="F106" s="28"/>
      <c r="G106" s="35"/>
      <c r="H106" s="35"/>
      <c r="I106" s="28"/>
      <c r="J106" s="25">
        <f t="shared" si="14"/>
        <v>0</v>
      </c>
      <c r="K106" s="25"/>
      <c r="L106" s="9">
        <f t="shared" si="15"/>
        <v>0</v>
      </c>
      <c r="M106" s="76" t="s">
        <v>731</v>
      </c>
      <c r="N106" s="76" t="s">
        <v>732</v>
      </c>
      <c r="O106" s="14" t="s">
        <v>730</v>
      </c>
    </row>
    <row r="107" spans="1:15" ht="15" customHeight="1">
      <c r="A107" s="22" t="s">
        <v>83</v>
      </c>
      <c r="B107" s="28" t="s">
        <v>460</v>
      </c>
      <c r="C107" s="28"/>
      <c r="D107" s="28"/>
      <c r="E107" s="28"/>
      <c r="F107" s="28"/>
      <c r="G107" s="35" t="s">
        <v>719</v>
      </c>
      <c r="H107" s="75" t="s">
        <v>733</v>
      </c>
      <c r="I107" s="28"/>
      <c r="J107" s="25">
        <f t="shared" si="14"/>
        <v>0</v>
      </c>
      <c r="K107" s="25"/>
      <c r="L107" s="9">
        <f t="shared" si="15"/>
        <v>0</v>
      </c>
      <c r="M107" s="76" t="s">
        <v>175</v>
      </c>
      <c r="N107" s="76" t="s">
        <v>734</v>
      </c>
      <c r="O107" s="14" t="s">
        <v>256</v>
      </c>
    </row>
    <row r="108" spans="1:15" ht="15" customHeight="1">
      <c r="A108" s="22" t="s">
        <v>84</v>
      </c>
      <c r="B108" s="28" t="s">
        <v>457</v>
      </c>
      <c r="C108" s="28"/>
      <c r="D108" s="28"/>
      <c r="E108" s="28"/>
      <c r="F108" s="28"/>
      <c r="G108" s="35" t="s">
        <v>738</v>
      </c>
      <c r="H108" s="75" t="s">
        <v>737</v>
      </c>
      <c r="I108" s="28"/>
      <c r="J108" s="25">
        <f t="shared" si="14"/>
        <v>0</v>
      </c>
      <c r="K108" s="25"/>
      <c r="L108" s="9">
        <f t="shared" si="15"/>
        <v>0</v>
      </c>
      <c r="M108" s="76" t="s">
        <v>735</v>
      </c>
      <c r="N108" s="76" t="s">
        <v>736</v>
      </c>
      <c r="O108" s="14"/>
    </row>
    <row r="109" spans="1:15" ht="15" customHeight="1">
      <c r="A109" s="22" t="s">
        <v>85</v>
      </c>
      <c r="B109" s="28" t="s">
        <v>457</v>
      </c>
      <c r="C109" s="28"/>
      <c r="D109" s="28"/>
      <c r="E109" s="28"/>
      <c r="F109" s="28"/>
      <c r="G109" s="35"/>
      <c r="H109" s="35"/>
      <c r="I109" s="28"/>
      <c r="J109" s="25">
        <f t="shared" si="14"/>
        <v>0</v>
      </c>
      <c r="K109" s="25"/>
      <c r="L109" s="9">
        <f t="shared" si="15"/>
        <v>0</v>
      </c>
      <c r="M109" s="76" t="s">
        <v>366</v>
      </c>
      <c r="N109" s="76"/>
      <c r="O109" s="14" t="s">
        <v>604</v>
      </c>
    </row>
    <row r="110" spans="1:15" s="7" customFormat="1" ht="15" customHeight="1">
      <c r="A110" s="22" t="s">
        <v>86</v>
      </c>
      <c r="B110" s="28" t="s">
        <v>460</v>
      </c>
      <c r="C110" s="28"/>
      <c r="D110" s="28"/>
      <c r="E110" s="28"/>
      <c r="F110" s="28"/>
      <c r="G110" s="35" t="s">
        <v>741</v>
      </c>
      <c r="H110" s="75" t="s">
        <v>257</v>
      </c>
      <c r="I110" s="28"/>
      <c r="J110" s="25">
        <f t="shared" si="14"/>
        <v>0</v>
      </c>
      <c r="K110" s="25"/>
      <c r="L110" s="9">
        <f t="shared" si="15"/>
        <v>0</v>
      </c>
      <c r="M110" s="76" t="s">
        <v>204</v>
      </c>
      <c r="N110" s="76" t="s">
        <v>740</v>
      </c>
      <c r="O110" s="14"/>
    </row>
    <row r="111" spans="1:15" s="7" customFormat="1" ht="15" customHeight="1">
      <c r="A111" s="22" t="s">
        <v>87</v>
      </c>
      <c r="B111" s="28" t="s">
        <v>350</v>
      </c>
      <c r="C111" s="28" t="s">
        <v>102</v>
      </c>
      <c r="D111" s="28">
        <v>33</v>
      </c>
      <c r="E111" s="28" t="s">
        <v>102</v>
      </c>
      <c r="F111" s="28" t="s">
        <v>102</v>
      </c>
      <c r="G111" s="35" t="s">
        <v>743</v>
      </c>
      <c r="H111" s="75" t="s">
        <v>742</v>
      </c>
      <c r="I111" s="28"/>
      <c r="J111" s="25">
        <f t="shared" si="14"/>
        <v>2</v>
      </c>
      <c r="K111" s="25"/>
      <c r="L111" s="9">
        <f t="shared" si="15"/>
        <v>2</v>
      </c>
      <c r="M111" s="76" t="s">
        <v>205</v>
      </c>
      <c r="N111" s="76" t="s">
        <v>744</v>
      </c>
      <c r="O111" s="14"/>
    </row>
    <row r="112" spans="1:15" s="7" customFormat="1" ht="15" customHeight="1">
      <c r="A112" s="22" t="s">
        <v>88</v>
      </c>
      <c r="B112" s="28" t="s">
        <v>457</v>
      </c>
      <c r="C112" s="28"/>
      <c r="D112" s="28"/>
      <c r="E112" s="28"/>
      <c r="F112" s="28"/>
      <c r="G112" s="35"/>
      <c r="H112" s="35"/>
      <c r="I112" s="28"/>
      <c r="J112" s="25">
        <f t="shared" si="14"/>
        <v>0</v>
      </c>
      <c r="K112" s="25"/>
      <c r="L112" s="9">
        <f t="shared" si="15"/>
        <v>0</v>
      </c>
      <c r="M112" s="76" t="s">
        <v>128</v>
      </c>
      <c r="N112" s="76"/>
      <c r="O112" s="13" t="s">
        <v>746</v>
      </c>
    </row>
    <row r="113" spans="1:15" s="7" customFormat="1" ht="15" customHeight="1">
      <c r="A113" s="22" t="s">
        <v>89</v>
      </c>
      <c r="B113" s="28" t="s">
        <v>457</v>
      </c>
      <c r="C113" s="28"/>
      <c r="D113" s="28"/>
      <c r="E113" s="28"/>
      <c r="F113" s="28"/>
      <c r="G113" s="35"/>
      <c r="H113" s="35"/>
      <c r="I113" s="28"/>
      <c r="J113" s="25">
        <f t="shared" si="14"/>
        <v>0</v>
      </c>
      <c r="K113" s="25"/>
      <c r="L113" s="9">
        <f t="shared" si="15"/>
        <v>0</v>
      </c>
      <c r="M113" s="76" t="s">
        <v>747</v>
      </c>
      <c r="N113" s="76" t="s">
        <v>745</v>
      </c>
      <c r="O113" s="14" t="s">
        <v>258</v>
      </c>
    </row>
    <row r="115" spans="1:14" ht="20.25" customHeight="1">
      <c r="A115" s="16"/>
      <c r="B115" s="16"/>
      <c r="C115" s="16"/>
      <c r="D115" s="16"/>
      <c r="E115" s="16"/>
      <c r="F115" s="16"/>
      <c r="G115" s="16"/>
      <c r="H115" s="16"/>
      <c r="I115" s="16"/>
      <c r="J115" s="16"/>
      <c r="K115" s="16"/>
      <c r="L115" s="5"/>
      <c r="M115" s="5"/>
      <c r="N115" s="5"/>
    </row>
    <row r="119" spans="1:14" ht="20.25" customHeight="1">
      <c r="A119" s="16"/>
      <c r="B119" s="16"/>
      <c r="C119" s="16"/>
      <c r="D119" s="16"/>
      <c r="E119" s="16"/>
      <c r="F119" s="16"/>
      <c r="G119" s="16"/>
      <c r="H119" s="16"/>
      <c r="I119" s="16"/>
      <c r="J119" s="16"/>
      <c r="K119" s="16"/>
      <c r="L119" s="5"/>
      <c r="M119" s="5"/>
      <c r="N119" s="5"/>
    </row>
    <row r="122" spans="1:14" ht="20.25" customHeight="1">
      <c r="A122" s="16"/>
      <c r="B122" s="16"/>
      <c r="C122" s="16"/>
      <c r="D122" s="16"/>
      <c r="E122" s="16"/>
      <c r="F122" s="16"/>
      <c r="G122" s="16"/>
      <c r="H122" s="16"/>
      <c r="I122" s="16"/>
      <c r="J122" s="16"/>
      <c r="K122" s="16"/>
      <c r="L122" s="5"/>
      <c r="M122" s="5"/>
      <c r="N122" s="5"/>
    </row>
    <row r="126" spans="1:14" ht="20.25" customHeight="1">
      <c r="A126" s="16"/>
      <c r="B126" s="16"/>
      <c r="C126" s="16"/>
      <c r="D126" s="16"/>
      <c r="E126" s="16"/>
      <c r="F126" s="16"/>
      <c r="G126" s="16"/>
      <c r="H126" s="16"/>
      <c r="I126" s="16"/>
      <c r="J126" s="16"/>
      <c r="K126" s="16"/>
      <c r="L126" s="5"/>
      <c r="M126" s="5"/>
      <c r="N126" s="5"/>
    </row>
  </sheetData>
  <sheetProtection/>
  <autoFilter ref="A21:O114"/>
  <mergeCells count="31">
    <mergeCell ref="E16:E20"/>
    <mergeCell ref="J16:J20"/>
    <mergeCell ref="H16:H20"/>
    <mergeCell ref="O16:O20"/>
    <mergeCell ref="A6:O6"/>
    <mergeCell ref="A13:O13"/>
    <mergeCell ref="A11:O11"/>
    <mergeCell ref="I15:I20"/>
    <mergeCell ref="K16:K20"/>
    <mergeCell ref="L16:L20"/>
    <mergeCell ref="M15:O15"/>
    <mergeCell ref="N16:N20"/>
    <mergeCell ref="A1:O1"/>
    <mergeCell ref="A3:O3"/>
    <mergeCell ref="A4:O4"/>
    <mergeCell ref="D16:D20"/>
    <mergeCell ref="A5:O5"/>
    <mergeCell ref="C15:H15"/>
    <mergeCell ref="A10:O10"/>
    <mergeCell ref="F16:F20"/>
    <mergeCell ref="A12:O12"/>
    <mergeCell ref="J15:L15"/>
    <mergeCell ref="A14:O14"/>
    <mergeCell ref="G16:G20"/>
    <mergeCell ref="A15:A20"/>
    <mergeCell ref="A2:O2"/>
    <mergeCell ref="A8:O8"/>
    <mergeCell ref="A9:O9"/>
    <mergeCell ref="C16:C20"/>
    <mergeCell ref="M16:M20"/>
    <mergeCell ref="A7:O7"/>
  </mergeCells>
  <dataValidations count="2">
    <dataValidation type="list" allowBlank="1" showInputMessage="1" showErrorMessage="1" sqref="C21:I21 B21:B113">
      <formula1>$B$16:$B$20</formula1>
    </dataValidation>
    <dataValidation type="list" allowBlank="1" showInputMessage="1" showErrorMessage="1" sqref="K21:K30 K32:K34 K100:K113 K36:K55 K83:K98 K57:K81">
      <formula1>"0,5"</formula1>
    </dataValidation>
  </dataValidations>
  <hyperlinks>
    <hyperlink ref="O67" r:id="rId1" display="http://www.chechnya.gov.ru/"/>
    <hyperlink ref="O63" r:id="rId2" display="http://pravitelstvori.ru/"/>
    <hyperlink ref="O72" r:id="rId3" display="http://mf.e-mordovia.ru/"/>
    <hyperlink ref="O87" r:id="rId4" display="http://admtyumen.ru/ogv_ru/finance/finance/bugjet.htm"/>
    <hyperlink ref="O107" r:id="rId5" display="http://primorsky.ru/forum/3/"/>
    <hyperlink ref="O113" r:id="rId6" display="http://xn--80atapud1a.xn--p1ai/waiting_room/feedback/"/>
    <hyperlink ref="M38" r:id="rId7" display="http://www.yarregion.ru/depts/depfin/tmpPages/programs.aspx"/>
    <hyperlink ref="M41" r:id="rId8" display="http://minfin.karelia.ru/vopros-otvet/"/>
    <hyperlink ref="O41" r:id="rId9" display="http://www.gov.karelia.ru/"/>
    <hyperlink ref="M42" r:id="rId10" display="http://www.minfin.rkomi.ru/"/>
    <hyperlink ref="O42" r:id="rId11" display="http://rkomi.ru/page/112/"/>
    <hyperlink ref="O43" r:id="rId12" display="http://dvinaland.ru/"/>
    <hyperlink ref="M43" r:id="rId13" display="http://www.dvinaland.ru/-h3ffy732"/>
    <hyperlink ref="M45" r:id="rId14" display="http://www.minfin39.ru/forum/"/>
    <hyperlink ref="O45" r:id="rId15" display="http://gov39.ru/"/>
    <hyperlink ref="N49" r:id="rId16" display="http://priemnaya.pskov.ru/"/>
    <hyperlink ref="O50" r:id="rId17" display="https://gov.spb.ru/"/>
    <hyperlink ref="O48" r:id="rId18" display="http://www.novreg.ru/vlast/"/>
    <hyperlink ref="N48" r:id="rId19" display="http://portal.novkfo.ru/Show/Reception"/>
    <hyperlink ref="M59" r:id="rId20" display="http://www.minfin.donland.ru/"/>
    <hyperlink ref="M64" r:id="rId21" display="http://pravitelstvo.kbr.ru/oigv/minfin/"/>
    <hyperlink ref="O64" r:id="rId22" display="http://pravitelstvo.kbr.ru/pravitelstvo/"/>
    <hyperlink ref="M66" r:id="rId23" display="http://www.mfrno-a.ru/citizens/"/>
    <hyperlink ref="N68" r:id="rId24" display="http://openbudsk.ru/folder/"/>
    <hyperlink ref="M68" r:id="rId25" display="http://www.mfsk.ru/forum"/>
    <hyperlink ref="M72" r:id="rId26" display="http://www.minfinrm.ru/obr-gr/"/>
    <hyperlink ref="O76" r:id="rId27" display="https://reception.permkrai.ru/"/>
    <hyperlink ref="M76" r:id="rId28" display="http://mfin.permkrai.ru/"/>
    <hyperlink ref="O78" r:id="rId29" display="http://www.government-nnov.ru/"/>
    <hyperlink ref="M78" r:id="rId30" display="http://mf.nnov.ru/"/>
    <hyperlink ref="M79" r:id="rId31" display="http://minfin.orb.ru/forum/index.php"/>
    <hyperlink ref="M80" r:id="rId32" display="http://finance.pnzreg.ru/answer"/>
    <hyperlink ref="O80" r:id="rId33" display="http://www.pnzreg.ru/accept_questions"/>
    <hyperlink ref="M81" r:id="rId34" display="http://minfin-samara.ru/BudgetDG/"/>
    <hyperlink ref="O81" r:id="rId35" display="http://www.samregion.ru/"/>
    <hyperlink ref="M82" r:id="rId36" display="http://www.saratov.gov.ru/gov/auth/minfin/"/>
    <hyperlink ref="O82" r:id="rId37" display="http://saratov.gov.ru"/>
    <hyperlink ref="O85" r:id="rId38" display="http://kurganobl.ru/"/>
    <hyperlink ref="M86" r:id="rId39" display="http://minfin.midural.ru/faq/list"/>
    <hyperlink ref="O86" r:id="rId40" display="http://www.midural.ru/"/>
    <hyperlink ref="O88" r:id="rId41" display="http://pravmin74.ru/"/>
    <hyperlink ref="O89" r:id="rId42" display="http://www.admhmao.ru/wps/portal/hmao/obrascheniya"/>
    <hyperlink ref="M90" r:id="rId43" display="http://www.yamalfin.ru/"/>
    <hyperlink ref="O90" r:id="rId44" display="http://pravitelstvo.yanao.ru/"/>
    <hyperlink ref="O92" r:id="rId45" display="http://www.altai-republic.com/"/>
    <hyperlink ref="N93" r:id="rId46" display="http://budget.govrb.ru/ebudget/Menu/Page/1"/>
    <hyperlink ref="M93" r:id="rId47" display="http://xn--90anaogbv3a.xn--p1ai/"/>
    <hyperlink ref="O93" r:id="rId48" display="http://egov-buryatia.ru/index.php?id=292"/>
    <hyperlink ref="O95" r:id="rId49" display="http://www.r-19.ru/"/>
    <hyperlink ref="O98" r:id="rId50" display="http://www.krskstate.ru/government"/>
    <hyperlink ref="M100" r:id="rId51" display="http://www.ofukem.ru/"/>
    <hyperlink ref="O100" r:id="rId52" display="http://www.ako.ru/default.asp"/>
    <hyperlink ref="O101" r:id="rId53" display="https://www.nso.ru/"/>
    <hyperlink ref="M103" r:id="rId54" display="http://www.findep.org/"/>
    <hyperlink ref="N103" r:id="rId55" display="http://open.findep.org/"/>
    <hyperlink ref="M105" r:id="rId56" display="http://minfin.sakha.gov.ru/"/>
    <hyperlink ref="O105" r:id="rId57" display="http://www.sakha.gov.ru/"/>
    <hyperlink ref="M109" r:id="rId58" display="http://www.fin.amurobl.ru/"/>
    <hyperlink ref="O96" r:id="rId59" display="http://altairegion22.ru/public_reception/on-line-topics/16100/"/>
    <hyperlink ref="N92" r:id="rId60" display="http://www.open.minfin-altai.ru/forum/index.html"/>
    <hyperlink ref="M23" r:id="rId61" display="http://ns.bryanskoblfin.ru/Show/Category/?ItemId=26"/>
    <hyperlink ref="N25" r:id="rId62" display="http://open-budget.ru/"/>
    <hyperlink ref="N39" r:id="rId63" display="http://budget.mos.ru/"/>
    <hyperlink ref="H31" r:id="rId64" display="http://mosreg.ifinmon.ru/blog/portfolio-item/forum/"/>
    <hyperlink ref="H24" r:id="rId65" display="http://vopros-otvet.avo.ru/viewforum.php?id=28"/>
    <hyperlink ref="H35" r:id="rId66" display="http://finapp.tambov.gov.ru/forum/viewforum.php?f=18&amp;sid=0baeb0b92c0f2647649b5ac8d02b0396"/>
    <hyperlink ref="H37" r:id="rId67" display="https://forum.tularegion.ru/index.php?/forum/58-%D0%BC%D0%B8%D0%BD%D0%B8%D1%81%D1%82%D0%B5%D1%80%D1%81%D1%82%D0%B2%D0%BE-%D1%84%D0%B8%D0%BD%D0%B0%D0%BD%D1%81%D0%BE%D0%B2/"/>
    <hyperlink ref="M48" r:id="rId68" display="http://www.novkfo.ru/"/>
    <hyperlink ref="O109" r:id="rId69" display="http://www.amurobl.ru/wps/portal/Main"/>
    <hyperlink ref="O103" r:id="rId70" display="http://tomsk.gov.ru/"/>
    <hyperlink ref="H75" r:id="rId71" display="http://mfforum.cap.ru/"/>
    <hyperlink ref="O83" r:id="rId72" display="http://ulgov.ru/"/>
    <hyperlink ref="N67" r:id="rId73" display="http://обчр.рф/"/>
    <hyperlink ref="O59" r:id="rId74" display="http://donland.ru/"/>
    <hyperlink ref="N57" r:id="rId75" display="http://mf-ao.ru/ "/>
    <hyperlink ref="O47" r:id="rId76" display="https://www.gov-murman.ru/"/>
    <hyperlink ref="M24" r:id="rId77" display="http://dtf.avo.ru/"/>
    <hyperlink ref="M27" r:id="rId78" display="http://www.admoblkaluga.ru/sub/finan/"/>
    <hyperlink ref="O32" r:id="rId79" display="http://orel-region.ru/index.php?head=41"/>
    <hyperlink ref="M33" r:id="rId80" display="http://minfin.ryazangov.ru/"/>
    <hyperlink ref="M31" r:id="rId81" display="http://mf.mosreg.ru/"/>
    <hyperlink ref="M32" r:id="rId82" display="http://orel-region.ru/index.php?head=20&amp;part=25"/>
    <hyperlink ref="M107" r:id="rId83" display="http://primorsky.ru/authorities/executive-agencies/departments/finance/"/>
    <hyperlink ref="M28" r:id="rId84" display="http://depfin.adm44.ru/index.aspx"/>
    <hyperlink ref="M87" r:id="rId85" display="http://admtyumen.ru/ogv_ru/gov/administrative/finance_department/general_information/more.htm?id=10293778@cmsArticle"/>
    <hyperlink ref="M95" r:id="rId86" display="http://www.r-19.ru/authorities/ministry-of-finance-of-the-republic-of-khakassia/common/"/>
    <hyperlink ref="H45" r:id="rId87" display="http://www.minfin39.ru/forum/"/>
    <hyperlink ref="H48" r:id="rId88" display="http://portal.novkfo.ru/mvcforum/"/>
    <hyperlink ref="H54" r:id="rId89" display="http://minfin.kalmregion.ru/index.php?option=com_phocaguestbook&amp;view=phocaguestbook&amp;id=1&amp;Itemid=69"/>
    <hyperlink ref="H56" r:id="rId90" display="http://minfinkubani.ru/communication/forum/"/>
    <hyperlink ref="H57" r:id="rId91" display="http://mf-ao.ru/forum/index.php?sid=adcf358e5851d100b7c5fe62892b60d3"/>
    <hyperlink ref="H65" r:id="rId92" display="http://minfin09.ru/forums/forum/%D1%84%D0%BE%D1%80%D1%83%D0%BC-%D0%BF%D0%BE-%D0%B1%D1%8E%D0%B4%D0%B6%D0%B5%D1%82%D1%83/"/>
    <hyperlink ref="H67" r:id="rId93" display="http://обчр.рф/"/>
    <hyperlink ref="H68" r:id="rId94" display="http://openbudsk.ru/folder/"/>
    <hyperlink ref="H70" r:id="rId95" display="https://minfin.bashkortostan.ru/forum/"/>
    <hyperlink ref="H74" r:id="rId96" display="http://www.mfur.ru/forum/"/>
    <hyperlink ref="H79" r:id="rId97" display="http://minfin.orb.ru/forum/index.php"/>
    <hyperlink ref="H82" r:id="rId98" display="http://saratov.ifinmon.ru/index.php/forum/index"/>
    <hyperlink ref="H83" r:id="rId99" display="http://ufo.ulntc.ru/fr/viewforum.php?f=4&amp;sid=547a69ba91d7b5299b1fe46d600ff553"/>
    <hyperlink ref="H92" r:id="rId100" display="http://www.open.minfin-altai.ru/forum/index.html"/>
    <hyperlink ref="H102" r:id="rId101" display="http://budget.omsk.ifinmon.ru/index.php/forum/index"/>
    <hyperlink ref="H99" r:id="rId102" display="http://gfu.ru/forum/"/>
    <hyperlink ref="H107" r:id="rId103" display="http://primorsky.ru/forum/"/>
    <hyperlink ref="H108" r:id="rId104" display="https://minfin.khabkrai.ru/civils/Menu/Page/145"/>
    <hyperlink ref="H110" r:id="rId105" display="http://iis.minfin.49gov.ru/forum/"/>
    <hyperlink ref="H111" r:id="rId106" display="http://openbudget.sakhminfin.ru/forum/index.php"/>
    <hyperlink ref="H22" r:id="rId107" display="https://narod-expert.ru/ideas-bank"/>
    <hyperlink ref="H30" r:id="rId108" display="http://narodportal.ru/idea/"/>
    <hyperlink ref="O39" r:id="rId109" display="https://www.mos.ru/"/>
    <hyperlink ref="M75" r:id="rId110" display="http://gov.cap.ru/?gov_id=22"/>
    <hyperlink ref="M55" r:id="rId111" display="http://minfin.rk.gov.ru/rus/info.php?id=606694"/>
    <hyperlink ref="O55" r:id="rId112" display="http://uslugi.rk.gov.ru/"/>
    <hyperlink ref="O60" r:id="rId113" display="https://sevastopol.gov.ru/index.php"/>
    <hyperlink ref="H60" r:id="rId114" display="http://www.ob.sev.gov.ru/forum/index"/>
    <hyperlink ref="M60" r:id="rId115" display="https://sevastopol.gov.ru/goverment/podrazdeleniya/dept-fin/"/>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55" r:id="rId116"/>
  <headerFooter>
    <oddFooter>&amp;C&amp;"Times New Roman,обычный"&amp;8Исходные данные и оценка показателя 4.2&amp;R&amp;8&amp;P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114"/>
  <sheetViews>
    <sheetView zoomScalePageLayoutView="0" workbookViewId="0" topLeftCell="A1">
      <pane xSplit="1" ySplit="9" topLeftCell="B97" activePane="bottomRight" state="frozen"/>
      <selection pane="topLeft" activeCell="A6" sqref="A6"/>
      <selection pane="topRight" activeCell="B6" sqref="B6"/>
      <selection pane="bottomLeft" activeCell="A10" sqref="A10"/>
      <selection pane="bottomRight" activeCell="B113" sqref="B113"/>
    </sheetView>
  </sheetViews>
  <sheetFormatPr defaultColWidth="9.140625" defaultRowHeight="15"/>
  <cols>
    <col min="1" max="1" width="33.421875" style="2" customWidth="1"/>
    <col min="2" max="2" width="32.8515625" style="2" customWidth="1"/>
    <col min="3" max="7" width="10.7109375" style="15" customWidth="1"/>
    <col min="8" max="9" width="12.7109375" style="15" customWidth="1"/>
    <col min="10" max="10" width="6.7109375" style="2" customWidth="1"/>
    <col min="11" max="11" width="6.7109375" style="15" customWidth="1"/>
    <col min="12" max="12" width="6.7109375" style="4" customWidth="1"/>
    <col min="13" max="15" width="12.7109375" style="4" customWidth="1"/>
    <col min="16" max="16" width="12.7109375" style="0" customWidth="1"/>
  </cols>
  <sheetData>
    <row r="1" spans="1:16" s="1" customFormat="1" ht="15.75" customHeight="1">
      <c r="A1" s="190" t="s">
        <v>1016</v>
      </c>
      <c r="B1" s="190"/>
      <c r="C1" s="190"/>
      <c r="D1" s="190"/>
      <c r="E1" s="190"/>
      <c r="F1" s="190"/>
      <c r="G1" s="190"/>
      <c r="H1" s="190"/>
      <c r="I1" s="190"/>
      <c r="J1" s="190"/>
      <c r="K1" s="190"/>
      <c r="L1" s="190"/>
      <c r="M1" s="190"/>
      <c r="N1" s="190"/>
      <c r="O1" s="190"/>
      <c r="P1" s="191"/>
    </row>
    <row r="2" spans="1:16" s="1" customFormat="1" ht="15.75" customHeight="1">
      <c r="A2" s="232" t="s">
        <v>646</v>
      </c>
      <c r="B2" s="232"/>
      <c r="C2" s="232"/>
      <c r="D2" s="232"/>
      <c r="E2" s="232"/>
      <c r="F2" s="232"/>
      <c r="G2" s="232"/>
      <c r="H2" s="232"/>
      <c r="I2" s="232"/>
      <c r="J2" s="232"/>
      <c r="K2" s="232"/>
      <c r="L2" s="232"/>
      <c r="M2" s="232"/>
      <c r="N2" s="232"/>
      <c r="O2" s="232"/>
      <c r="P2" s="233"/>
    </row>
    <row r="3" spans="1:16" s="1" customFormat="1" ht="15.75" customHeight="1">
      <c r="A3" s="237" t="s">
        <v>428</v>
      </c>
      <c r="B3" s="238"/>
      <c r="C3" s="238"/>
      <c r="D3" s="238"/>
      <c r="E3" s="238"/>
      <c r="F3" s="238"/>
      <c r="G3" s="238"/>
      <c r="H3" s="238"/>
      <c r="I3" s="238"/>
      <c r="J3" s="238"/>
      <c r="K3" s="238"/>
      <c r="L3" s="238"/>
      <c r="M3" s="238"/>
      <c r="N3" s="238"/>
      <c r="O3" s="238"/>
      <c r="P3" s="238"/>
    </row>
    <row r="4" spans="1:16" s="1" customFormat="1" ht="26.25" customHeight="1">
      <c r="A4" s="204" t="str">
        <f>Методика!B43</f>
        <v>Оценка показателя осуществляется на основе стандартных кнопок социальных сетей, установленных на главной странице портала (сайта) субъекта РФ, предназначенного для публикации бюджетных данных. В случае отсутствия стандартных кнопок социальных сетей на главной странице портала (сайта) субъекта РФ, предназначенного для публикации бюджетных данных, применяется понижающий коэффициент за затрудненный поиск.</v>
      </c>
      <c r="B4" s="204"/>
      <c r="C4" s="204"/>
      <c r="D4" s="204"/>
      <c r="E4" s="204"/>
      <c r="F4" s="204"/>
      <c r="G4" s="204"/>
      <c r="H4" s="204"/>
      <c r="I4" s="204"/>
      <c r="J4" s="204"/>
      <c r="K4" s="204"/>
      <c r="L4" s="204"/>
      <c r="M4" s="204"/>
      <c r="N4" s="204"/>
      <c r="O4" s="204"/>
      <c r="P4" s="209"/>
    </row>
    <row r="5" spans="1:16" s="1" customFormat="1" ht="30" customHeight="1">
      <c r="A5" s="204" t="str">
        <f>Методика!B44</f>
        <v>Для оценки показателя требуется систематическое (как минимум, один информационный повод в месяц) распространение информации о бюджете в период с 01.01.2016 г. по 31.03.2016 г. хотя бы в одной социальной сети. Предоставленной возможности поделиться ссылкой в социальных сетях недостаточно для оценки показателя.</v>
      </c>
      <c r="B5" s="204"/>
      <c r="C5" s="204"/>
      <c r="D5" s="204"/>
      <c r="E5" s="204"/>
      <c r="F5" s="204"/>
      <c r="G5" s="204"/>
      <c r="H5" s="204"/>
      <c r="I5" s="204"/>
      <c r="J5" s="204"/>
      <c r="K5" s="204"/>
      <c r="L5" s="204"/>
      <c r="M5" s="204"/>
      <c r="N5" s="204"/>
      <c r="O5" s="204"/>
      <c r="P5" s="209"/>
    </row>
    <row r="6" spans="1:16" ht="47.25" customHeight="1">
      <c r="A6" s="201" t="s">
        <v>94</v>
      </c>
      <c r="B6" s="119" t="s">
        <v>1011</v>
      </c>
      <c r="C6" s="234" t="s">
        <v>634</v>
      </c>
      <c r="D6" s="235"/>
      <c r="E6" s="235"/>
      <c r="F6" s="236"/>
      <c r="G6" s="201" t="s">
        <v>476</v>
      </c>
      <c r="H6" s="201" t="s">
        <v>430</v>
      </c>
      <c r="I6" s="201" t="s">
        <v>493</v>
      </c>
      <c r="J6" s="194" t="s">
        <v>281</v>
      </c>
      <c r="K6" s="230"/>
      <c r="L6" s="231"/>
      <c r="M6" s="227" t="s">
        <v>91</v>
      </c>
      <c r="N6" s="228"/>
      <c r="O6" s="228"/>
      <c r="P6" s="229"/>
    </row>
    <row r="7" spans="1:16" ht="15" customHeight="1">
      <c r="A7" s="223"/>
      <c r="B7" s="60" t="s">
        <v>370</v>
      </c>
      <c r="C7" s="224" t="s">
        <v>99</v>
      </c>
      <c r="D7" s="224" t="s">
        <v>98</v>
      </c>
      <c r="E7" s="224" t="s">
        <v>100</v>
      </c>
      <c r="F7" s="224" t="s">
        <v>475</v>
      </c>
      <c r="G7" s="223"/>
      <c r="H7" s="223"/>
      <c r="I7" s="223"/>
      <c r="J7" s="201" t="s">
        <v>96</v>
      </c>
      <c r="K7" s="201" t="s">
        <v>279</v>
      </c>
      <c r="L7" s="218" t="s">
        <v>95</v>
      </c>
      <c r="M7" s="215" t="s">
        <v>99</v>
      </c>
      <c r="N7" s="215" t="s">
        <v>98</v>
      </c>
      <c r="O7" s="215" t="s">
        <v>100</v>
      </c>
      <c r="P7" s="215" t="s">
        <v>211</v>
      </c>
    </row>
    <row r="8" spans="1:16" s="17" customFormat="1" ht="15" customHeight="1">
      <c r="A8" s="223"/>
      <c r="B8" s="60" t="s">
        <v>471</v>
      </c>
      <c r="C8" s="225"/>
      <c r="D8" s="225"/>
      <c r="E8" s="225"/>
      <c r="F8" s="225"/>
      <c r="G8" s="223"/>
      <c r="H8" s="223"/>
      <c r="I8" s="223"/>
      <c r="J8" s="216"/>
      <c r="K8" s="216"/>
      <c r="L8" s="239"/>
      <c r="M8" s="199"/>
      <c r="N8" s="199"/>
      <c r="O8" s="199"/>
      <c r="P8" s="199"/>
    </row>
    <row r="9" spans="1:16" s="17" customFormat="1" ht="15" customHeight="1">
      <c r="A9" s="223"/>
      <c r="B9" s="60" t="s">
        <v>472</v>
      </c>
      <c r="C9" s="226"/>
      <c r="D9" s="226"/>
      <c r="E9" s="226"/>
      <c r="F9" s="226"/>
      <c r="G9" s="223"/>
      <c r="H9" s="223"/>
      <c r="I9" s="223"/>
      <c r="J9" s="216"/>
      <c r="K9" s="216"/>
      <c r="L9" s="239"/>
      <c r="M9" s="199"/>
      <c r="N9" s="199"/>
      <c r="O9" s="199"/>
      <c r="P9" s="199"/>
    </row>
    <row r="10" spans="1:16" s="11" customFormat="1" ht="15.75" customHeight="1">
      <c r="A10" s="21" t="s">
        <v>0</v>
      </c>
      <c r="B10" s="21"/>
      <c r="C10" s="21"/>
      <c r="D10" s="21"/>
      <c r="E10" s="21"/>
      <c r="F10" s="21"/>
      <c r="G10" s="21"/>
      <c r="H10" s="21"/>
      <c r="I10" s="21"/>
      <c r="J10" s="21"/>
      <c r="K10" s="21"/>
      <c r="L10" s="8"/>
      <c r="M10" s="8"/>
      <c r="N10" s="8"/>
      <c r="O10" s="8"/>
      <c r="P10" s="23"/>
    </row>
    <row r="11" spans="1:16" s="6" customFormat="1" ht="15.75" customHeight="1">
      <c r="A11" s="34" t="s">
        <v>1</v>
      </c>
      <c r="B11" s="25" t="s">
        <v>370</v>
      </c>
      <c r="C11" s="25">
        <v>5</v>
      </c>
      <c r="D11" s="25"/>
      <c r="E11" s="25"/>
      <c r="F11" s="25"/>
      <c r="G11" s="25" t="s">
        <v>102</v>
      </c>
      <c r="H11" s="19"/>
      <c r="I11" s="19"/>
      <c r="J11" s="25">
        <f aca="true" t="shared" si="0" ref="J11:J28">IF(B11="Да, использовались",2,0)</f>
        <v>2</v>
      </c>
      <c r="K11" s="25"/>
      <c r="L11" s="9">
        <f>J11*(1-K11)</f>
        <v>2</v>
      </c>
      <c r="M11" s="76" t="s">
        <v>286</v>
      </c>
      <c r="N11" s="76"/>
      <c r="O11" s="29"/>
      <c r="P11" s="13" t="s">
        <v>118</v>
      </c>
    </row>
    <row r="12" spans="1:16" ht="15.75" customHeight="1">
      <c r="A12" s="34" t="s">
        <v>2</v>
      </c>
      <c r="B12" s="25" t="s">
        <v>472</v>
      </c>
      <c r="C12" s="25"/>
      <c r="D12" s="25"/>
      <c r="E12" s="25"/>
      <c r="F12" s="25"/>
      <c r="G12" s="25"/>
      <c r="H12" s="19"/>
      <c r="I12" s="19"/>
      <c r="J12" s="25">
        <f t="shared" si="0"/>
        <v>0</v>
      </c>
      <c r="K12" s="25"/>
      <c r="L12" s="9">
        <f aca="true" t="shared" si="1" ref="L12:L28">J12*(1-K12)</f>
        <v>0</v>
      </c>
      <c r="M12" s="29"/>
      <c r="N12" s="29"/>
      <c r="O12" s="29"/>
      <c r="P12" s="14" t="s">
        <v>181</v>
      </c>
    </row>
    <row r="13" spans="1:16" ht="15.75" customHeight="1">
      <c r="A13" s="34" t="s">
        <v>3</v>
      </c>
      <c r="B13" s="25" t="s">
        <v>472</v>
      </c>
      <c r="C13" s="25"/>
      <c r="D13" s="25"/>
      <c r="E13" s="25"/>
      <c r="F13" s="25"/>
      <c r="G13" s="25"/>
      <c r="H13" s="19"/>
      <c r="I13" s="19"/>
      <c r="J13" s="25">
        <f t="shared" si="0"/>
        <v>0</v>
      </c>
      <c r="K13" s="25"/>
      <c r="L13" s="9">
        <f t="shared" si="1"/>
        <v>0</v>
      </c>
      <c r="M13" s="29"/>
      <c r="N13" s="29"/>
      <c r="O13" s="29"/>
      <c r="P13" s="14" t="s">
        <v>473</v>
      </c>
    </row>
    <row r="14" spans="1:16" s="6" customFormat="1" ht="15.75" customHeight="1">
      <c r="A14" s="34" t="s">
        <v>4</v>
      </c>
      <c r="B14" s="25" t="s">
        <v>471</v>
      </c>
      <c r="C14" s="25"/>
      <c r="D14" s="25"/>
      <c r="E14" s="25">
        <v>23</v>
      </c>
      <c r="F14" s="25"/>
      <c r="G14" s="25" t="s">
        <v>102</v>
      </c>
      <c r="H14" s="19" t="s">
        <v>632</v>
      </c>
      <c r="I14" s="19"/>
      <c r="J14" s="25">
        <f t="shared" si="0"/>
        <v>0</v>
      </c>
      <c r="K14" s="25"/>
      <c r="L14" s="9">
        <f t="shared" si="1"/>
        <v>0</v>
      </c>
      <c r="M14" s="29"/>
      <c r="N14" s="29"/>
      <c r="O14" s="14" t="s">
        <v>514</v>
      </c>
      <c r="P14" s="14" t="s">
        <v>182</v>
      </c>
    </row>
    <row r="15" spans="1:16" s="7" customFormat="1" ht="15.75" customHeight="1">
      <c r="A15" s="34" t="s">
        <v>5</v>
      </c>
      <c r="B15" s="25" t="s">
        <v>472</v>
      </c>
      <c r="C15" s="25"/>
      <c r="D15" s="25"/>
      <c r="E15" s="25"/>
      <c r="F15" s="25"/>
      <c r="G15" s="25"/>
      <c r="H15" s="19"/>
      <c r="I15" s="19"/>
      <c r="J15" s="25">
        <f t="shared" si="0"/>
        <v>0</v>
      </c>
      <c r="K15" s="25"/>
      <c r="L15" s="9">
        <f t="shared" si="1"/>
        <v>0</v>
      </c>
      <c r="M15" s="29"/>
      <c r="N15" s="29"/>
      <c r="O15" s="29"/>
      <c r="P15" s="14" t="s">
        <v>474</v>
      </c>
    </row>
    <row r="16" spans="1:16" ht="15.75" customHeight="1">
      <c r="A16" s="34" t="s">
        <v>6</v>
      </c>
      <c r="B16" s="25" t="s">
        <v>472</v>
      </c>
      <c r="C16" s="25"/>
      <c r="D16" s="25"/>
      <c r="E16" s="25"/>
      <c r="F16" s="25"/>
      <c r="G16" s="25"/>
      <c r="H16" s="19"/>
      <c r="I16" s="19"/>
      <c r="J16" s="25">
        <f t="shared" si="0"/>
        <v>0</v>
      </c>
      <c r="K16" s="25"/>
      <c r="L16" s="9">
        <f t="shared" si="1"/>
        <v>0</v>
      </c>
      <c r="M16" s="29"/>
      <c r="N16" s="29"/>
      <c r="O16" s="29"/>
      <c r="P16" s="14" t="s">
        <v>113</v>
      </c>
    </row>
    <row r="17" spans="1:16" s="6" customFormat="1" ht="15.75" customHeight="1">
      <c r="A17" s="34" t="s">
        <v>7</v>
      </c>
      <c r="B17" s="25" t="s">
        <v>472</v>
      </c>
      <c r="C17" s="25"/>
      <c r="D17" s="25">
        <v>207</v>
      </c>
      <c r="E17" s="25"/>
      <c r="F17" s="25"/>
      <c r="G17" s="25" t="s">
        <v>102</v>
      </c>
      <c r="H17" s="19" t="s">
        <v>633</v>
      </c>
      <c r="I17" s="19"/>
      <c r="J17" s="25">
        <f t="shared" si="0"/>
        <v>0</v>
      </c>
      <c r="K17" s="25"/>
      <c r="L17" s="9">
        <f t="shared" si="1"/>
        <v>0</v>
      </c>
      <c r="M17" s="63"/>
      <c r="N17" s="82" t="s">
        <v>629</v>
      </c>
      <c r="O17" s="29"/>
      <c r="P17" s="14" t="s">
        <v>463</v>
      </c>
    </row>
    <row r="18" spans="1:16" s="7" customFormat="1" ht="15.75" customHeight="1">
      <c r="A18" s="34" t="s">
        <v>8</v>
      </c>
      <c r="B18" s="28" t="s">
        <v>471</v>
      </c>
      <c r="C18" s="25"/>
      <c r="D18" s="25"/>
      <c r="E18" s="25">
        <v>125</v>
      </c>
      <c r="F18" s="25"/>
      <c r="G18" s="25" t="s">
        <v>102</v>
      </c>
      <c r="H18" s="19" t="s">
        <v>631</v>
      </c>
      <c r="I18" s="19"/>
      <c r="J18" s="25">
        <f t="shared" si="0"/>
        <v>0</v>
      </c>
      <c r="K18" s="25"/>
      <c r="L18" s="9">
        <f t="shared" si="1"/>
        <v>0</v>
      </c>
      <c r="M18" s="63"/>
      <c r="N18" s="63"/>
      <c r="O18" s="82" t="s">
        <v>630</v>
      </c>
      <c r="P18" s="14" t="s">
        <v>465</v>
      </c>
    </row>
    <row r="19" spans="1:16" s="7" customFormat="1" ht="15.75" customHeight="1">
      <c r="A19" s="34" t="s">
        <v>9</v>
      </c>
      <c r="B19" s="25" t="s">
        <v>472</v>
      </c>
      <c r="C19" s="25"/>
      <c r="D19" s="25"/>
      <c r="E19" s="25"/>
      <c r="F19" s="25"/>
      <c r="G19" s="25"/>
      <c r="H19" s="19"/>
      <c r="I19" s="19"/>
      <c r="J19" s="25">
        <f t="shared" si="0"/>
        <v>0</v>
      </c>
      <c r="K19" s="25"/>
      <c r="L19" s="9">
        <f t="shared" si="1"/>
        <v>0</v>
      </c>
      <c r="M19" s="14"/>
      <c r="N19" s="29"/>
      <c r="O19" s="89"/>
      <c r="P19" s="14" t="s">
        <v>135</v>
      </c>
    </row>
    <row r="20" spans="1:16" ht="15.75" customHeight="1">
      <c r="A20" s="34" t="s">
        <v>10</v>
      </c>
      <c r="B20" s="25" t="s">
        <v>370</v>
      </c>
      <c r="C20" s="25">
        <v>6</v>
      </c>
      <c r="D20" s="28"/>
      <c r="E20" s="28">
        <v>57</v>
      </c>
      <c r="F20" s="28"/>
      <c r="G20" s="28" t="s">
        <v>102</v>
      </c>
      <c r="H20" s="35"/>
      <c r="I20" s="35"/>
      <c r="J20" s="28">
        <f t="shared" si="0"/>
        <v>2</v>
      </c>
      <c r="K20" s="28"/>
      <c r="L20" s="9">
        <f t="shared" si="1"/>
        <v>2</v>
      </c>
      <c r="M20" s="76" t="s">
        <v>477</v>
      </c>
      <c r="N20" s="29"/>
      <c r="O20" s="76" t="s">
        <v>212</v>
      </c>
      <c r="P20" s="14" t="s">
        <v>214</v>
      </c>
    </row>
    <row r="21" spans="1:16" s="6" customFormat="1" ht="15.75" customHeight="1">
      <c r="A21" s="34" t="s">
        <v>11</v>
      </c>
      <c r="B21" s="25" t="s">
        <v>472</v>
      </c>
      <c r="C21" s="25"/>
      <c r="D21" s="25"/>
      <c r="E21" s="25"/>
      <c r="F21" s="25"/>
      <c r="G21" s="25"/>
      <c r="H21" s="19"/>
      <c r="I21" s="19"/>
      <c r="J21" s="25">
        <f t="shared" si="0"/>
        <v>0</v>
      </c>
      <c r="K21" s="25"/>
      <c r="L21" s="9">
        <f t="shared" si="1"/>
        <v>0</v>
      </c>
      <c r="M21" s="29"/>
      <c r="N21" s="29"/>
      <c r="O21" s="29"/>
      <c r="P21" s="14" t="s">
        <v>478</v>
      </c>
    </row>
    <row r="22" spans="1:16" s="6" customFormat="1" ht="15.75" customHeight="1">
      <c r="A22" s="34" t="s">
        <v>12</v>
      </c>
      <c r="B22" s="25" t="s">
        <v>472</v>
      </c>
      <c r="C22" s="25"/>
      <c r="D22" s="25"/>
      <c r="E22" s="25"/>
      <c r="F22" s="25"/>
      <c r="G22" s="25"/>
      <c r="H22" s="19"/>
      <c r="I22" s="19"/>
      <c r="J22" s="25">
        <f t="shared" si="0"/>
        <v>0</v>
      </c>
      <c r="K22" s="25"/>
      <c r="L22" s="9">
        <f t="shared" si="1"/>
        <v>0</v>
      </c>
      <c r="M22" s="29"/>
      <c r="N22" s="29"/>
      <c r="O22" s="29"/>
      <c r="P22" s="14" t="s">
        <v>467</v>
      </c>
    </row>
    <row r="23" spans="1:16" s="6" customFormat="1" ht="15.75" customHeight="1">
      <c r="A23" s="34" t="s">
        <v>13</v>
      </c>
      <c r="B23" s="25" t="s">
        <v>472</v>
      </c>
      <c r="C23" s="25"/>
      <c r="D23" s="25"/>
      <c r="E23" s="25"/>
      <c r="F23" s="25"/>
      <c r="G23" s="25"/>
      <c r="H23" s="19"/>
      <c r="I23" s="19"/>
      <c r="J23" s="25">
        <f t="shared" si="0"/>
        <v>0</v>
      </c>
      <c r="K23" s="25"/>
      <c r="L23" s="9">
        <f t="shared" si="1"/>
        <v>0</v>
      </c>
      <c r="M23" s="29"/>
      <c r="N23" s="29"/>
      <c r="O23" s="29"/>
      <c r="P23" s="14" t="s">
        <v>447</v>
      </c>
    </row>
    <row r="24" spans="1:16" s="7" customFormat="1" ht="15.75" customHeight="1">
      <c r="A24" s="34" t="s">
        <v>14</v>
      </c>
      <c r="B24" s="25" t="s">
        <v>370</v>
      </c>
      <c r="C24" s="25">
        <v>56</v>
      </c>
      <c r="D24" s="25">
        <v>4</v>
      </c>
      <c r="E24" s="25"/>
      <c r="F24" s="25"/>
      <c r="G24" s="25" t="s">
        <v>102</v>
      </c>
      <c r="H24" s="19"/>
      <c r="I24" s="19"/>
      <c r="J24" s="25">
        <f t="shared" si="0"/>
        <v>2</v>
      </c>
      <c r="K24" s="25"/>
      <c r="L24" s="9">
        <f t="shared" si="1"/>
        <v>2</v>
      </c>
      <c r="M24" s="76" t="s">
        <v>213</v>
      </c>
      <c r="N24" s="76" t="s">
        <v>479</v>
      </c>
      <c r="O24" s="29"/>
      <c r="P24" s="14" t="s">
        <v>215</v>
      </c>
    </row>
    <row r="25" spans="1:16" s="7" customFormat="1" ht="15.75" customHeight="1">
      <c r="A25" s="34" t="s">
        <v>15</v>
      </c>
      <c r="B25" s="25" t="s">
        <v>472</v>
      </c>
      <c r="C25" s="25"/>
      <c r="D25" s="25"/>
      <c r="E25" s="25"/>
      <c r="F25" s="25"/>
      <c r="G25" s="25"/>
      <c r="H25" s="19"/>
      <c r="I25" s="19"/>
      <c r="J25" s="25">
        <f t="shared" si="0"/>
        <v>0</v>
      </c>
      <c r="K25" s="25"/>
      <c r="L25" s="9">
        <f t="shared" si="1"/>
        <v>0</v>
      </c>
      <c r="M25" s="29"/>
      <c r="N25" s="29"/>
      <c r="O25" s="29"/>
      <c r="P25" s="14" t="s">
        <v>139</v>
      </c>
    </row>
    <row r="26" spans="1:16" s="6" customFormat="1" ht="15.75" customHeight="1">
      <c r="A26" s="34" t="s">
        <v>16</v>
      </c>
      <c r="B26" s="25" t="s">
        <v>370</v>
      </c>
      <c r="C26" s="25">
        <v>56</v>
      </c>
      <c r="D26" s="25"/>
      <c r="E26" s="25"/>
      <c r="F26" s="25"/>
      <c r="G26" s="25" t="s">
        <v>102</v>
      </c>
      <c r="H26" s="19"/>
      <c r="I26" s="19"/>
      <c r="J26" s="25">
        <f t="shared" si="0"/>
        <v>2</v>
      </c>
      <c r="K26" s="25"/>
      <c r="L26" s="9">
        <f t="shared" si="1"/>
        <v>2</v>
      </c>
      <c r="M26" s="76" t="s">
        <v>480</v>
      </c>
      <c r="N26" s="29"/>
      <c r="O26" s="29"/>
      <c r="P26" s="14" t="s">
        <v>265</v>
      </c>
    </row>
    <row r="27" spans="1:16" ht="15.75" customHeight="1">
      <c r="A27" s="34" t="s">
        <v>17</v>
      </c>
      <c r="B27" s="25" t="s">
        <v>472</v>
      </c>
      <c r="C27" s="25"/>
      <c r="D27" s="25"/>
      <c r="E27" s="25"/>
      <c r="F27" s="25"/>
      <c r="G27" s="25"/>
      <c r="H27" s="19"/>
      <c r="I27" s="19"/>
      <c r="J27" s="25">
        <f t="shared" si="0"/>
        <v>0</v>
      </c>
      <c r="K27" s="25"/>
      <c r="L27" s="9">
        <f t="shared" si="1"/>
        <v>0</v>
      </c>
      <c r="M27" s="29"/>
      <c r="N27" s="29"/>
      <c r="O27" s="29"/>
      <c r="P27" s="14" t="s">
        <v>216</v>
      </c>
    </row>
    <row r="28" spans="1:16" ht="15.75" customHeight="1">
      <c r="A28" s="34" t="s">
        <v>18</v>
      </c>
      <c r="B28" s="28" t="s">
        <v>471</v>
      </c>
      <c r="C28" s="25">
        <v>266</v>
      </c>
      <c r="D28" s="25"/>
      <c r="E28" s="25"/>
      <c r="F28" s="25"/>
      <c r="G28" s="25" t="s">
        <v>102</v>
      </c>
      <c r="H28" s="19" t="s">
        <v>631</v>
      </c>
      <c r="I28" s="19"/>
      <c r="J28" s="25">
        <f t="shared" si="0"/>
        <v>0</v>
      </c>
      <c r="K28" s="25"/>
      <c r="L28" s="9">
        <f t="shared" si="1"/>
        <v>0</v>
      </c>
      <c r="M28" s="76" t="s">
        <v>183</v>
      </c>
      <c r="N28" s="29"/>
      <c r="O28" s="29"/>
      <c r="P28" s="14" t="s">
        <v>104</v>
      </c>
    </row>
    <row r="29" spans="1:16" s="11" customFormat="1" ht="15.75" customHeight="1">
      <c r="A29" s="21" t="s">
        <v>19</v>
      </c>
      <c r="B29" s="26"/>
      <c r="C29" s="26"/>
      <c r="D29" s="26"/>
      <c r="E29" s="26"/>
      <c r="F29" s="26"/>
      <c r="G29" s="26"/>
      <c r="H29" s="26"/>
      <c r="I29" s="56"/>
      <c r="J29" s="27"/>
      <c r="K29" s="27"/>
      <c r="L29" s="10"/>
      <c r="M29" s="10"/>
      <c r="N29" s="10"/>
      <c r="O29" s="10"/>
      <c r="P29" s="24"/>
    </row>
    <row r="30" spans="1:16" s="6" customFormat="1" ht="15.75" customHeight="1">
      <c r="A30" s="22" t="s">
        <v>20</v>
      </c>
      <c r="B30" s="28" t="s">
        <v>370</v>
      </c>
      <c r="C30" s="28">
        <v>10</v>
      </c>
      <c r="D30" s="28"/>
      <c r="E30" s="28">
        <v>45</v>
      </c>
      <c r="F30" s="28"/>
      <c r="G30" s="28" t="s">
        <v>102</v>
      </c>
      <c r="H30" s="28"/>
      <c r="I30" s="35"/>
      <c r="J30" s="28">
        <f aca="true" t="shared" si="2" ref="J30:J40">IF(B30="Да, использовались",2,0)</f>
        <v>2</v>
      </c>
      <c r="K30" s="28"/>
      <c r="L30" s="36">
        <f aca="true" t="shared" si="3" ref="L30:L40">J30*(1-K30)</f>
        <v>2</v>
      </c>
      <c r="M30" s="82" t="s">
        <v>184</v>
      </c>
      <c r="N30" s="64"/>
      <c r="O30" s="82" t="s">
        <v>620</v>
      </c>
      <c r="P30" s="14" t="s">
        <v>217</v>
      </c>
    </row>
    <row r="31" spans="1:16" ht="15.75" customHeight="1">
      <c r="A31" s="22" t="s">
        <v>21</v>
      </c>
      <c r="B31" s="28" t="s">
        <v>370</v>
      </c>
      <c r="C31" s="28"/>
      <c r="D31" s="28"/>
      <c r="E31" s="28">
        <v>493</v>
      </c>
      <c r="F31" s="28"/>
      <c r="G31" s="28" t="s">
        <v>102</v>
      </c>
      <c r="H31" s="28"/>
      <c r="I31" s="35"/>
      <c r="J31" s="28">
        <f t="shared" si="2"/>
        <v>2</v>
      </c>
      <c r="K31" s="28"/>
      <c r="L31" s="36">
        <f t="shared" si="3"/>
        <v>2</v>
      </c>
      <c r="M31" s="64"/>
      <c r="N31" s="64"/>
      <c r="O31" s="82" t="s">
        <v>185</v>
      </c>
      <c r="P31" s="14" t="s">
        <v>287</v>
      </c>
    </row>
    <row r="32" spans="1:16" ht="15.75" customHeight="1">
      <c r="A32" s="22" t="s">
        <v>22</v>
      </c>
      <c r="B32" s="28" t="s">
        <v>472</v>
      </c>
      <c r="C32" s="28"/>
      <c r="D32" s="28"/>
      <c r="E32" s="28"/>
      <c r="F32" s="28"/>
      <c r="G32" s="28"/>
      <c r="H32" s="28"/>
      <c r="I32" s="35"/>
      <c r="J32" s="28">
        <f t="shared" si="2"/>
        <v>0</v>
      </c>
      <c r="K32" s="28"/>
      <c r="L32" s="36">
        <f t="shared" si="3"/>
        <v>0</v>
      </c>
      <c r="M32" s="64"/>
      <c r="N32" s="64"/>
      <c r="O32" s="64"/>
      <c r="P32" s="14" t="s">
        <v>266</v>
      </c>
    </row>
    <row r="33" spans="1:16" ht="15.75" customHeight="1">
      <c r="A33" s="22" t="s">
        <v>23</v>
      </c>
      <c r="B33" s="28" t="s">
        <v>471</v>
      </c>
      <c r="C33" s="28"/>
      <c r="D33" s="28"/>
      <c r="E33" s="28">
        <v>264</v>
      </c>
      <c r="F33" s="28"/>
      <c r="G33" s="28" t="s">
        <v>102</v>
      </c>
      <c r="H33" s="35" t="s">
        <v>638</v>
      </c>
      <c r="I33" s="35"/>
      <c r="J33" s="28">
        <f t="shared" si="2"/>
        <v>0</v>
      </c>
      <c r="K33" s="28"/>
      <c r="L33" s="36">
        <f t="shared" si="3"/>
        <v>0</v>
      </c>
      <c r="M33" s="64"/>
      <c r="N33" s="64"/>
      <c r="O33" s="82" t="s">
        <v>605</v>
      </c>
      <c r="P33" s="13" t="s">
        <v>123</v>
      </c>
    </row>
    <row r="34" spans="1:16" ht="15.75" customHeight="1">
      <c r="A34" s="22" t="s">
        <v>24</v>
      </c>
      <c r="B34" s="28" t="s">
        <v>472</v>
      </c>
      <c r="C34" s="28"/>
      <c r="D34" s="28"/>
      <c r="E34" s="28"/>
      <c r="F34" s="28"/>
      <c r="G34" s="28"/>
      <c r="H34" s="28"/>
      <c r="I34" s="35"/>
      <c r="J34" s="28">
        <f t="shared" si="2"/>
        <v>0</v>
      </c>
      <c r="K34" s="28"/>
      <c r="L34" s="36">
        <f t="shared" si="3"/>
        <v>0</v>
      </c>
      <c r="M34" s="64"/>
      <c r="N34" s="64"/>
      <c r="O34" s="64"/>
      <c r="P34" s="14" t="s">
        <v>186</v>
      </c>
    </row>
    <row r="35" spans="1:16" s="6" customFormat="1" ht="15.75" customHeight="1">
      <c r="A35" s="22" t="s">
        <v>25</v>
      </c>
      <c r="B35" s="28" t="s">
        <v>370</v>
      </c>
      <c r="C35" s="28">
        <v>74</v>
      </c>
      <c r="D35" s="28"/>
      <c r="E35" s="28"/>
      <c r="F35" s="28"/>
      <c r="G35" s="28" t="s">
        <v>102</v>
      </c>
      <c r="H35" s="28"/>
      <c r="I35" s="35"/>
      <c r="J35" s="28">
        <f t="shared" si="2"/>
        <v>2</v>
      </c>
      <c r="K35" s="28"/>
      <c r="L35" s="36">
        <f t="shared" si="3"/>
        <v>2</v>
      </c>
      <c r="M35" s="82" t="s">
        <v>187</v>
      </c>
      <c r="N35" s="64"/>
      <c r="O35" s="64"/>
      <c r="P35" s="14" t="s">
        <v>218</v>
      </c>
    </row>
    <row r="36" spans="1:16" ht="15.75" customHeight="1">
      <c r="A36" s="22" t="s">
        <v>26</v>
      </c>
      <c r="B36" s="28" t="s">
        <v>370</v>
      </c>
      <c r="C36" s="28">
        <v>42</v>
      </c>
      <c r="D36" s="28"/>
      <c r="E36" s="28"/>
      <c r="F36" s="28"/>
      <c r="G36" s="28" t="s">
        <v>102</v>
      </c>
      <c r="H36" s="28"/>
      <c r="I36" s="35"/>
      <c r="J36" s="28">
        <f t="shared" si="2"/>
        <v>2</v>
      </c>
      <c r="K36" s="28"/>
      <c r="L36" s="36">
        <f t="shared" si="3"/>
        <v>2</v>
      </c>
      <c r="M36" s="82" t="s">
        <v>219</v>
      </c>
      <c r="N36" s="64"/>
      <c r="O36" s="64"/>
      <c r="P36" s="14" t="s">
        <v>288</v>
      </c>
    </row>
    <row r="37" spans="1:16" ht="15.75" customHeight="1">
      <c r="A37" s="22" t="s">
        <v>27</v>
      </c>
      <c r="B37" s="28" t="s">
        <v>370</v>
      </c>
      <c r="C37" s="28">
        <v>24</v>
      </c>
      <c r="D37" s="28"/>
      <c r="E37" s="28"/>
      <c r="F37" s="28"/>
      <c r="G37" s="28" t="s">
        <v>102</v>
      </c>
      <c r="H37" s="28"/>
      <c r="I37" s="35"/>
      <c r="J37" s="28">
        <f t="shared" si="2"/>
        <v>2</v>
      </c>
      <c r="K37" s="28"/>
      <c r="L37" s="36">
        <f t="shared" si="3"/>
        <v>2</v>
      </c>
      <c r="M37" s="82" t="s">
        <v>234</v>
      </c>
      <c r="N37" s="64"/>
      <c r="O37" s="64"/>
      <c r="P37" s="14" t="s">
        <v>208</v>
      </c>
    </row>
    <row r="38" spans="1:16" ht="15.75" customHeight="1">
      <c r="A38" s="22" t="s">
        <v>28</v>
      </c>
      <c r="B38" s="28" t="s">
        <v>472</v>
      </c>
      <c r="C38" s="28"/>
      <c r="D38" s="28"/>
      <c r="E38" s="28"/>
      <c r="F38" s="28"/>
      <c r="G38" s="28"/>
      <c r="H38" s="28"/>
      <c r="I38" s="35"/>
      <c r="J38" s="28">
        <f t="shared" si="2"/>
        <v>0</v>
      </c>
      <c r="K38" s="28"/>
      <c r="L38" s="36">
        <f t="shared" si="3"/>
        <v>0</v>
      </c>
      <c r="M38" s="64"/>
      <c r="N38" s="64"/>
      <c r="O38" s="64"/>
      <c r="P38" s="14" t="s">
        <v>606</v>
      </c>
    </row>
    <row r="39" spans="1:16" ht="15.75" customHeight="1">
      <c r="A39" s="22" t="s">
        <v>29</v>
      </c>
      <c r="B39" s="28" t="s">
        <v>472</v>
      </c>
      <c r="C39" s="28"/>
      <c r="D39" s="28"/>
      <c r="E39" s="28"/>
      <c r="F39" s="28"/>
      <c r="G39" s="28"/>
      <c r="H39" s="28"/>
      <c r="I39" s="35"/>
      <c r="J39" s="28">
        <f t="shared" si="2"/>
        <v>0</v>
      </c>
      <c r="K39" s="28"/>
      <c r="L39" s="36">
        <f t="shared" si="3"/>
        <v>0</v>
      </c>
      <c r="M39" s="64"/>
      <c r="N39" s="64"/>
      <c r="O39" s="64"/>
      <c r="P39" s="14" t="s">
        <v>112</v>
      </c>
    </row>
    <row r="40" spans="1:16" ht="15.75" customHeight="1">
      <c r="A40" s="22" t="s">
        <v>30</v>
      </c>
      <c r="B40" s="28" t="s">
        <v>370</v>
      </c>
      <c r="C40" s="28">
        <v>341</v>
      </c>
      <c r="D40" s="28">
        <v>180</v>
      </c>
      <c r="E40" s="28">
        <v>950</v>
      </c>
      <c r="F40" s="28"/>
      <c r="G40" s="28" t="s">
        <v>102</v>
      </c>
      <c r="H40" s="28"/>
      <c r="I40" s="35"/>
      <c r="J40" s="28">
        <f t="shared" si="2"/>
        <v>2</v>
      </c>
      <c r="K40" s="28"/>
      <c r="L40" s="36">
        <f t="shared" si="3"/>
        <v>2</v>
      </c>
      <c r="M40" s="82" t="s">
        <v>608</v>
      </c>
      <c r="N40" s="82" t="s">
        <v>635</v>
      </c>
      <c r="O40" s="82" t="s">
        <v>636</v>
      </c>
      <c r="P40" s="14" t="s">
        <v>607</v>
      </c>
    </row>
    <row r="41" spans="1:16" s="11" customFormat="1" ht="15.75" customHeight="1">
      <c r="A41" s="21" t="s">
        <v>31</v>
      </c>
      <c r="B41" s="26"/>
      <c r="C41" s="26"/>
      <c r="D41" s="26"/>
      <c r="E41" s="26"/>
      <c r="F41" s="26"/>
      <c r="G41" s="26"/>
      <c r="H41" s="26"/>
      <c r="I41" s="56"/>
      <c r="J41" s="27"/>
      <c r="K41" s="27"/>
      <c r="L41" s="10"/>
      <c r="M41" s="30"/>
      <c r="N41" s="30"/>
      <c r="O41" s="30"/>
      <c r="P41" s="24"/>
    </row>
    <row r="42" spans="1:16" s="7" customFormat="1" ht="15.75" customHeight="1">
      <c r="A42" s="34" t="s">
        <v>32</v>
      </c>
      <c r="B42" s="28" t="s">
        <v>472</v>
      </c>
      <c r="C42" s="28"/>
      <c r="D42" s="28"/>
      <c r="E42" s="28"/>
      <c r="F42" s="28"/>
      <c r="G42" s="28"/>
      <c r="H42" s="28"/>
      <c r="I42" s="35"/>
      <c r="J42" s="28">
        <f aca="true" t="shared" si="4" ref="J42:J48">IF(B42="Да, использовались",2,0)</f>
        <v>0</v>
      </c>
      <c r="K42" s="28"/>
      <c r="L42" s="36">
        <f aca="true" t="shared" si="5" ref="L42:L48">J42*(1-K42)</f>
        <v>0</v>
      </c>
      <c r="M42" s="64"/>
      <c r="N42" s="64"/>
      <c r="O42" s="64"/>
      <c r="P42" s="81" t="s">
        <v>114</v>
      </c>
    </row>
    <row r="43" spans="1:16" s="7" customFormat="1" ht="15.75" customHeight="1">
      <c r="A43" s="34" t="s">
        <v>33</v>
      </c>
      <c r="B43" s="28" t="s">
        <v>472</v>
      </c>
      <c r="C43" s="28"/>
      <c r="D43" s="28"/>
      <c r="E43" s="28"/>
      <c r="F43" s="28"/>
      <c r="G43" s="28"/>
      <c r="H43" s="28"/>
      <c r="I43" s="35"/>
      <c r="J43" s="28">
        <f t="shared" si="4"/>
        <v>0</v>
      </c>
      <c r="K43" s="28"/>
      <c r="L43" s="36">
        <f t="shared" si="5"/>
        <v>0</v>
      </c>
      <c r="M43" s="64"/>
      <c r="N43" s="64"/>
      <c r="O43" s="64"/>
      <c r="P43" s="81" t="s">
        <v>119</v>
      </c>
    </row>
    <row r="44" spans="1:16" s="7" customFormat="1" ht="15.75" customHeight="1">
      <c r="A44" s="22" t="s">
        <v>92</v>
      </c>
      <c r="B44" s="25" t="s">
        <v>370</v>
      </c>
      <c r="C44" s="25">
        <v>495</v>
      </c>
      <c r="D44" s="25">
        <v>56</v>
      </c>
      <c r="E44" s="25"/>
      <c r="F44" s="25"/>
      <c r="G44" s="25" t="s">
        <v>102</v>
      </c>
      <c r="H44" s="25"/>
      <c r="I44" s="19"/>
      <c r="J44" s="25">
        <f>IF(B44="Да, использовались",2,0)</f>
        <v>2</v>
      </c>
      <c r="K44" s="25"/>
      <c r="L44" s="9">
        <f>J44*(1-K44)</f>
        <v>2</v>
      </c>
      <c r="M44" s="76" t="s">
        <v>230</v>
      </c>
      <c r="N44" s="76" t="s">
        <v>611</v>
      </c>
      <c r="O44" s="29"/>
      <c r="P44" s="83" t="s">
        <v>229</v>
      </c>
    </row>
    <row r="45" spans="1:16" ht="15.75" customHeight="1">
      <c r="A45" s="34" t="s">
        <v>34</v>
      </c>
      <c r="B45" s="28" t="s">
        <v>471</v>
      </c>
      <c r="C45" s="28">
        <v>3</v>
      </c>
      <c r="D45" s="28"/>
      <c r="E45" s="28"/>
      <c r="F45" s="28"/>
      <c r="G45" s="28" t="s">
        <v>103</v>
      </c>
      <c r="H45" s="35" t="s">
        <v>639</v>
      </c>
      <c r="I45" s="35"/>
      <c r="J45" s="28">
        <f t="shared" si="4"/>
        <v>0</v>
      </c>
      <c r="K45" s="28"/>
      <c r="L45" s="36">
        <f t="shared" si="5"/>
        <v>0</v>
      </c>
      <c r="M45" s="82" t="s">
        <v>625</v>
      </c>
      <c r="N45" s="64"/>
      <c r="O45" s="64"/>
      <c r="P45" s="81" t="s">
        <v>637</v>
      </c>
    </row>
    <row r="46" spans="1:16" s="6" customFormat="1" ht="15.75" customHeight="1">
      <c r="A46" s="34" t="s">
        <v>35</v>
      </c>
      <c r="B46" s="28" t="s">
        <v>472</v>
      </c>
      <c r="C46" s="28"/>
      <c r="D46" s="28"/>
      <c r="E46" s="28"/>
      <c r="F46" s="28"/>
      <c r="G46" s="28"/>
      <c r="H46" s="28"/>
      <c r="I46" s="35"/>
      <c r="J46" s="28">
        <f t="shared" si="4"/>
        <v>0</v>
      </c>
      <c r="K46" s="28"/>
      <c r="L46" s="36">
        <f t="shared" si="5"/>
        <v>0</v>
      </c>
      <c r="M46" s="64"/>
      <c r="N46" s="64"/>
      <c r="O46" s="64"/>
      <c r="P46" s="82" t="s">
        <v>679</v>
      </c>
    </row>
    <row r="47" spans="1:16" s="7" customFormat="1" ht="15.75" customHeight="1">
      <c r="A47" s="34" t="s">
        <v>36</v>
      </c>
      <c r="B47" s="28" t="s">
        <v>472</v>
      </c>
      <c r="C47" s="28"/>
      <c r="D47" s="28"/>
      <c r="E47" s="28"/>
      <c r="F47" s="28"/>
      <c r="G47" s="28"/>
      <c r="H47" s="28"/>
      <c r="I47" s="35"/>
      <c r="J47" s="28">
        <f t="shared" si="4"/>
        <v>0</v>
      </c>
      <c r="K47" s="28"/>
      <c r="L47" s="36">
        <f t="shared" si="5"/>
        <v>0</v>
      </c>
      <c r="M47" s="64"/>
      <c r="N47" s="64"/>
      <c r="O47" s="64"/>
      <c r="P47" s="81" t="s">
        <v>105</v>
      </c>
    </row>
    <row r="48" spans="1:16" s="7" customFormat="1" ht="15.75" customHeight="1">
      <c r="A48" s="34" t="s">
        <v>37</v>
      </c>
      <c r="B48" s="28" t="s">
        <v>472</v>
      </c>
      <c r="C48" s="28"/>
      <c r="D48" s="28"/>
      <c r="E48" s="28"/>
      <c r="F48" s="28"/>
      <c r="G48" s="28"/>
      <c r="H48" s="28"/>
      <c r="I48" s="35"/>
      <c r="J48" s="28">
        <f t="shared" si="4"/>
        <v>0</v>
      </c>
      <c r="K48" s="28"/>
      <c r="L48" s="36">
        <f t="shared" si="5"/>
        <v>0</v>
      </c>
      <c r="M48" s="64"/>
      <c r="N48" s="64"/>
      <c r="O48" s="64"/>
      <c r="P48" s="75" t="s">
        <v>124</v>
      </c>
    </row>
    <row r="49" spans="1:16" s="7" customFormat="1" ht="15.75" customHeight="1">
      <c r="A49" s="22" t="s">
        <v>93</v>
      </c>
      <c r="B49" s="25" t="s">
        <v>472</v>
      </c>
      <c r="C49" s="25"/>
      <c r="D49" s="25"/>
      <c r="E49" s="25"/>
      <c r="F49" s="25"/>
      <c r="G49" s="25"/>
      <c r="H49" s="25"/>
      <c r="I49" s="19"/>
      <c r="J49" s="25">
        <f>IF(B49="Да, использовались",2,0)</f>
        <v>0</v>
      </c>
      <c r="K49" s="25"/>
      <c r="L49" s="9">
        <f>J49*(1-K49)</f>
        <v>0</v>
      </c>
      <c r="M49" s="29"/>
      <c r="N49" s="29"/>
      <c r="O49" s="29"/>
      <c r="P49" s="83" t="s">
        <v>207</v>
      </c>
    </row>
    <row r="50" spans="1:16" s="11" customFormat="1" ht="15.75" customHeight="1">
      <c r="A50" s="21" t="s">
        <v>38</v>
      </c>
      <c r="B50" s="26"/>
      <c r="C50" s="26"/>
      <c r="D50" s="26"/>
      <c r="E50" s="26"/>
      <c r="F50" s="26"/>
      <c r="G50" s="26"/>
      <c r="H50" s="26"/>
      <c r="I50" s="56"/>
      <c r="J50" s="27"/>
      <c r="K50" s="27"/>
      <c r="L50" s="10"/>
      <c r="M50" s="30"/>
      <c r="N50" s="30"/>
      <c r="O50" s="30"/>
      <c r="P50" s="24"/>
    </row>
    <row r="51" spans="1:16" s="7" customFormat="1" ht="15.75" customHeight="1">
      <c r="A51" s="22" t="s">
        <v>39</v>
      </c>
      <c r="B51" s="25" t="s">
        <v>472</v>
      </c>
      <c r="C51" s="25"/>
      <c r="D51" s="25"/>
      <c r="E51" s="25"/>
      <c r="F51" s="25"/>
      <c r="G51" s="25"/>
      <c r="H51" s="25"/>
      <c r="I51" s="19"/>
      <c r="J51" s="25">
        <f aca="true" t="shared" si="6" ref="J51:J57">IF(B51="Да, использовались",2,0)</f>
        <v>0</v>
      </c>
      <c r="K51" s="25"/>
      <c r="L51" s="9">
        <f aca="true" t="shared" si="7" ref="L51:L57">J51*(1-K51)</f>
        <v>0</v>
      </c>
      <c r="M51" s="29"/>
      <c r="N51" s="29"/>
      <c r="O51" s="29"/>
      <c r="P51" s="14" t="s">
        <v>220</v>
      </c>
    </row>
    <row r="52" spans="1:16" s="7" customFormat="1" ht="15.75" customHeight="1">
      <c r="A52" s="22" t="s">
        <v>40</v>
      </c>
      <c r="B52" s="25" t="s">
        <v>370</v>
      </c>
      <c r="C52" s="25">
        <v>458</v>
      </c>
      <c r="D52" s="25">
        <v>2860</v>
      </c>
      <c r="E52" s="25"/>
      <c r="F52" s="19" t="s">
        <v>643</v>
      </c>
      <c r="G52" s="25" t="s">
        <v>102</v>
      </c>
      <c r="H52" s="25"/>
      <c r="I52" s="19"/>
      <c r="J52" s="25">
        <f t="shared" si="6"/>
        <v>2</v>
      </c>
      <c r="K52" s="25"/>
      <c r="L52" s="9">
        <f t="shared" si="7"/>
        <v>2</v>
      </c>
      <c r="M52" s="82" t="s">
        <v>640</v>
      </c>
      <c r="N52" s="76" t="s">
        <v>221</v>
      </c>
      <c r="O52" s="29"/>
      <c r="P52" s="14" t="s">
        <v>222</v>
      </c>
    </row>
    <row r="53" spans="1:16" ht="15.75" customHeight="1">
      <c r="A53" s="22" t="s">
        <v>41</v>
      </c>
      <c r="B53" s="25" t="s">
        <v>370</v>
      </c>
      <c r="C53" s="28"/>
      <c r="D53" s="28">
        <v>549</v>
      </c>
      <c r="E53" s="28"/>
      <c r="F53" s="128"/>
      <c r="G53" s="28" t="s">
        <v>102</v>
      </c>
      <c r="H53" s="28"/>
      <c r="I53" s="35"/>
      <c r="J53" s="25">
        <f t="shared" si="6"/>
        <v>2</v>
      </c>
      <c r="K53" s="25"/>
      <c r="L53" s="9">
        <f t="shared" si="7"/>
        <v>2</v>
      </c>
      <c r="M53" s="29"/>
      <c r="N53" s="76" t="s">
        <v>260</v>
      </c>
      <c r="O53" s="29"/>
      <c r="P53" s="14" t="s">
        <v>188</v>
      </c>
    </row>
    <row r="54" spans="1:16" ht="15.75" customHeight="1">
      <c r="A54" s="22" t="s">
        <v>42</v>
      </c>
      <c r="B54" s="25" t="s">
        <v>472</v>
      </c>
      <c r="C54" s="25"/>
      <c r="D54" s="25"/>
      <c r="E54" s="25"/>
      <c r="F54" s="25"/>
      <c r="G54" s="25"/>
      <c r="H54" s="25"/>
      <c r="I54" s="19"/>
      <c r="J54" s="25">
        <f t="shared" si="6"/>
        <v>0</v>
      </c>
      <c r="K54" s="25"/>
      <c r="L54" s="9">
        <f t="shared" si="7"/>
        <v>0</v>
      </c>
      <c r="M54" s="29"/>
      <c r="N54" s="29"/>
      <c r="O54" s="29"/>
      <c r="P54" s="14" t="s">
        <v>120</v>
      </c>
    </row>
    <row r="55" spans="1:16" s="7" customFormat="1" ht="15.75" customHeight="1">
      <c r="A55" s="22" t="s">
        <v>90</v>
      </c>
      <c r="B55" s="25" t="s">
        <v>472</v>
      </c>
      <c r="C55" s="25"/>
      <c r="D55" s="25"/>
      <c r="E55" s="25"/>
      <c r="F55" s="25"/>
      <c r="G55" s="25"/>
      <c r="H55" s="25"/>
      <c r="I55" s="19"/>
      <c r="J55" s="25">
        <f t="shared" si="6"/>
        <v>0</v>
      </c>
      <c r="K55" s="25"/>
      <c r="L55" s="9">
        <f t="shared" si="7"/>
        <v>0</v>
      </c>
      <c r="M55" s="29"/>
      <c r="N55" s="29"/>
      <c r="O55" s="29"/>
      <c r="P55" s="14" t="s">
        <v>189</v>
      </c>
    </row>
    <row r="56" spans="1:16" ht="15.75" customHeight="1">
      <c r="A56" s="22" t="s">
        <v>43</v>
      </c>
      <c r="B56" s="25" t="s">
        <v>472</v>
      </c>
      <c r="C56" s="25"/>
      <c r="D56" s="25"/>
      <c r="E56" s="25"/>
      <c r="F56" s="25"/>
      <c r="G56" s="25"/>
      <c r="H56" s="25"/>
      <c r="I56" s="19"/>
      <c r="J56" s="25">
        <f t="shared" si="6"/>
        <v>0</v>
      </c>
      <c r="K56" s="25"/>
      <c r="L56" s="9">
        <f t="shared" si="7"/>
        <v>0</v>
      </c>
      <c r="M56" s="29"/>
      <c r="N56" s="29"/>
      <c r="O56" s="29"/>
      <c r="P56" s="13" t="s">
        <v>235</v>
      </c>
    </row>
    <row r="57" spans="1:16" ht="15.75" customHeight="1">
      <c r="A57" s="22" t="s">
        <v>44</v>
      </c>
      <c r="B57" s="25" t="s">
        <v>370</v>
      </c>
      <c r="C57" s="25"/>
      <c r="D57" s="25"/>
      <c r="E57" s="25">
        <v>274</v>
      </c>
      <c r="F57" s="25"/>
      <c r="G57" s="25" t="s">
        <v>102</v>
      </c>
      <c r="H57" s="25"/>
      <c r="I57" s="19"/>
      <c r="J57" s="25">
        <f t="shared" si="6"/>
        <v>2</v>
      </c>
      <c r="K57" s="25"/>
      <c r="L57" s="9">
        <f t="shared" si="7"/>
        <v>2</v>
      </c>
      <c r="M57" s="29"/>
      <c r="N57" s="29"/>
      <c r="O57" s="76" t="s">
        <v>190</v>
      </c>
      <c r="P57" s="14" t="s">
        <v>106</v>
      </c>
    </row>
    <row r="58" spans="1:16" s="11" customFormat="1" ht="15.75" customHeight="1">
      <c r="A58" s="21" t="s">
        <v>45</v>
      </c>
      <c r="B58" s="26"/>
      <c r="C58" s="26"/>
      <c r="D58" s="26"/>
      <c r="E58" s="26"/>
      <c r="F58" s="26"/>
      <c r="G58" s="26"/>
      <c r="H58" s="26"/>
      <c r="I58" s="56"/>
      <c r="J58" s="27"/>
      <c r="K58" s="27"/>
      <c r="L58" s="10"/>
      <c r="M58" s="30"/>
      <c r="N58" s="30"/>
      <c r="O58" s="30"/>
      <c r="P58" s="24"/>
    </row>
    <row r="59" spans="1:16" s="7" customFormat="1" ht="15.75" customHeight="1">
      <c r="A59" s="22" t="s">
        <v>46</v>
      </c>
      <c r="B59" s="25" t="s">
        <v>370</v>
      </c>
      <c r="C59" s="25"/>
      <c r="D59" s="25"/>
      <c r="E59" s="25">
        <v>634</v>
      </c>
      <c r="F59" s="25"/>
      <c r="G59" s="25" t="s">
        <v>102</v>
      </c>
      <c r="H59" s="25"/>
      <c r="I59" s="19"/>
      <c r="J59" s="25">
        <f aca="true" t="shared" si="8" ref="J59:J72">IF(B59="Да, использовались",2,0)</f>
        <v>2</v>
      </c>
      <c r="K59" s="25"/>
      <c r="L59" s="9">
        <f aca="true" t="shared" si="9" ref="L59:L72">J59*(1-K59)</f>
        <v>2</v>
      </c>
      <c r="M59" s="29"/>
      <c r="N59" s="29"/>
      <c r="O59" s="76" t="s">
        <v>262</v>
      </c>
      <c r="P59" s="14" t="s">
        <v>191</v>
      </c>
    </row>
    <row r="60" spans="1:16" s="7" customFormat="1" ht="15.75" customHeight="1">
      <c r="A60" s="22" t="s">
        <v>47</v>
      </c>
      <c r="B60" s="25" t="s">
        <v>472</v>
      </c>
      <c r="C60" s="25"/>
      <c r="D60" s="25"/>
      <c r="E60" s="25"/>
      <c r="F60" s="25"/>
      <c r="G60" s="25"/>
      <c r="H60" s="25"/>
      <c r="I60" s="19"/>
      <c r="J60" s="25">
        <f t="shared" si="8"/>
        <v>0</v>
      </c>
      <c r="K60" s="25"/>
      <c r="L60" s="9">
        <f t="shared" si="9"/>
        <v>0</v>
      </c>
      <c r="M60" s="29"/>
      <c r="N60" s="29"/>
      <c r="O60" s="29"/>
      <c r="P60" s="14" t="s">
        <v>121</v>
      </c>
    </row>
    <row r="61" spans="1:16" s="7" customFormat="1" ht="15.75" customHeight="1">
      <c r="A61" s="22" t="s">
        <v>48</v>
      </c>
      <c r="B61" s="25" t="s">
        <v>472</v>
      </c>
      <c r="C61" s="25"/>
      <c r="D61" s="25"/>
      <c r="E61" s="25"/>
      <c r="F61" s="25"/>
      <c r="G61" s="25"/>
      <c r="H61" s="25"/>
      <c r="I61" s="19"/>
      <c r="J61" s="25">
        <f t="shared" si="8"/>
        <v>0</v>
      </c>
      <c r="K61" s="25"/>
      <c r="L61" s="9">
        <f t="shared" si="9"/>
        <v>0</v>
      </c>
      <c r="M61" s="29"/>
      <c r="N61" s="29"/>
      <c r="O61" s="29"/>
      <c r="P61" s="14" t="s">
        <v>192</v>
      </c>
    </row>
    <row r="62" spans="1:16" s="7" customFormat="1" ht="15.75" customHeight="1">
      <c r="A62" s="22" t="s">
        <v>49</v>
      </c>
      <c r="B62" s="25" t="s">
        <v>471</v>
      </c>
      <c r="C62" s="25">
        <v>56</v>
      </c>
      <c r="D62" s="25"/>
      <c r="E62" s="25"/>
      <c r="F62" s="25"/>
      <c r="G62" s="25" t="s">
        <v>102</v>
      </c>
      <c r="H62" s="35" t="s">
        <v>641</v>
      </c>
      <c r="I62" s="19"/>
      <c r="J62" s="25">
        <f t="shared" si="8"/>
        <v>0</v>
      </c>
      <c r="K62" s="25"/>
      <c r="L62" s="9">
        <f t="shared" si="9"/>
        <v>0</v>
      </c>
      <c r="M62" s="76" t="s">
        <v>609</v>
      </c>
      <c r="N62" s="29"/>
      <c r="O62" s="29"/>
      <c r="P62" s="14" t="s">
        <v>209</v>
      </c>
    </row>
    <row r="63" spans="1:16" s="11" customFormat="1" ht="15.75" customHeight="1">
      <c r="A63" s="34" t="s">
        <v>50</v>
      </c>
      <c r="B63" s="28" t="s">
        <v>472</v>
      </c>
      <c r="C63" s="28"/>
      <c r="D63" s="28"/>
      <c r="E63" s="28"/>
      <c r="F63" s="28"/>
      <c r="G63" s="28"/>
      <c r="H63" s="28"/>
      <c r="I63" s="35"/>
      <c r="J63" s="28">
        <f t="shared" si="8"/>
        <v>0</v>
      </c>
      <c r="K63" s="28"/>
      <c r="L63" s="36">
        <f t="shared" si="9"/>
        <v>0</v>
      </c>
      <c r="M63" s="64"/>
      <c r="N63" s="82"/>
      <c r="O63" s="64"/>
      <c r="P63" s="81" t="s">
        <v>642</v>
      </c>
    </row>
    <row r="64" spans="1:16" s="7" customFormat="1" ht="15.75" customHeight="1">
      <c r="A64" s="22" t="s">
        <v>51</v>
      </c>
      <c r="B64" s="25" t="s">
        <v>471</v>
      </c>
      <c r="C64" s="25"/>
      <c r="D64" s="25">
        <v>18</v>
      </c>
      <c r="E64" s="25"/>
      <c r="F64" s="25"/>
      <c r="G64" s="25" t="s">
        <v>102</v>
      </c>
      <c r="H64" s="19" t="s">
        <v>644</v>
      </c>
      <c r="I64" s="19"/>
      <c r="J64" s="25">
        <f t="shared" si="8"/>
        <v>0</v>
      </c>
      <c r="K64" s="25"/>
      <c r="L64" s="9">
        <f t="shared" si="9"/>
        <v>0</v>
      </c>
      <c r="M64" s="29"/>
      <c r="N64" s="76" t="s">
        <v>264</v>
      </c>
      <c r="O64" s="29"/>
      <c r="P64" s="14" t="s">
        <v>263</v>
      </c>
    </row>
    <row r="65" spans="1:16" s="7" customFormat="1" ht="15.75" customHeight="1">
      <c r="A65" s="22" t="s">
        <v>52</v>
      </c>
      <c r="B65" s="25" t="s">
        <v>370</v>
      </c>
      <c r="C65" s="25">
        <v>15</v>
      </c>
      <c r="D65" s="25"/>
      <c r="E65" s="25"/>
      <c r="F65" s="25"/>
      <c r="G65" s="25" t="s">
        <v>102</v>
      </c>
      <c r="H65" s="25"/>
      <c r="I65" s="19"/>
      <c r="J65" s="25">
        <f t="shared" si="8"/>
        <v>2</v>
      </c>
      <c r="K65" s="25"/>
      <c r="L65" s="9">
        <f t="shared" si="9"/>
        <v>2</v>
      </c>
      <c r="M65" s="76" t="s">
        <v>261</v>
      </c>
      <c r="N65" s="29"/>
      <c r="O65" s="29"/>
      <c r="P65" s="14" t="s">
        <v>108</v>
      </c>
    </row>
    <row r="66" spans="1:16" s="7" customFormat="1" ht="15.75" customHeight="1">
      <c r="A66" s="22" t="s">
        <v>53</v>
      </c>
      <c r="B66" s="25" t="s">
        <v>472</v>
      </c>
      <c r="C66" s="25"/>
      <c r="D66" s="25"/>
      <c r="E66" s="25"/>
      <c r="F66" s="25"/>
      <c r="G66" s="25"/>
      <c r="H66" s="25"/>
      <c r="I66" s="19"/>
      <c r="J66" s="25">
        <f t="shared" si="8"/>
        <v>0</v>
      </c>
      <c r="K66" s="25"/>
      <c r="L66" s="9">
        <f t="shared" si="9"/>
        <v>0</v>
      </c>
      <c r="M66" s="29"/>
      <c r="N66" s="29"/>
      <c r="O66" s="29"/>
      <c r="P66" s="75" t="s">
        <v>538</v>
      </c>
    </row>
    <row r="67" spans="1:16" s="7" customFormat="1" ht="15.75" customHeight="1">
      <c r="A67" s="22" t="s">
        <v>54</v>
      </c>
      <c r="B67" s="25" t="s">
        <v>472</v>
      </c>
      <c r="C67" s="25"/>
      <c r="D67" s="25"/>
      <c r="E67" s="25"/>
      <c r="F67" s="25"/>
      <c r="G67" s="25"/>
      <c r="H67" s="25"/>
      <c r="I67" s="19"/>
      <c r="J67" s="25">
        <f t="shared" si="8"/>
        <v>0</v>
      </c>
      <c r="K67" s="25"/>
      <c r="L67" s="9">
        <f t="shared" si="9"/>
        <v>0</v>
      </c>
      <c r="M67" s="29"/>
      <c r="N67" s="29"/>
      <c r="O67" s="29"/>
      <c r="P67" s="14" t="s">
        <v>109</v>
      </c>
    </row>
    <row r="68" spans="1:16" s="37" customFormat="1" ht="15.75" customHeight="1">
      <c r="A68" s="34" t="s">
        <v>55</v>
      </c>
      <c r="B68" s="28" t="s">
        <v>370</v>
      </c>
      <c r="C68" s="28">
        <v>35</v>
      </c>
      <c r="D68" s="28">
        <v>16</v>
      </c>
      <c r="E68" s="28"/>
      <c r="F68" s="28"/>
      <c r="G68" s="28" t="s">
        <v>102</v>
      </c>
      <c r="H68" s="28"/>
      <c r="I68" s="35"/>
      <c r="J68" s="28">
        <f t="shared" si="8"/>
        <v>2</v>
      </c>
      <c r="K68" s="28"/>
      <c r="L68" s="36">
        <f t="shared" si="9"/>
        <v>2</v>
      </c>
      <c r="M68" s="82" t="s">
        <v>223</v>
      </c>
      <c r="N68" s="82" t="s">
        <v>610</v>
      </c>
      <c r="O68" s="64"/>
      <c r="P68" s="81" t="s">
        <v>224</v>
      </c>
    </row>
    <row r="69" spans="1:16" ht="15.75" customHeight="1">
      <c r="A69" s="22" t="s">
        <v>56</v>
      </c>
      <c r="B69" s="25" t="s">
        <v>472</v>
      </c>
      <c r="C69" s="25"/>
      <c r="D69" s="25"/>
      <c r="E69" s="25"/>
      <c r="F69" s="25"/>
      <c r="G69" s="25"/>
      <c r="H69" s="25"/>
      <c r="I69" s="19"/>
      <c r="J69" s="25">
        <f t="shared" si="8"/>
        <v>0</v>
      </c>
      <c r="K69" s="25"/>
      <c r="L69" s="9">
        <f t="shared" si="9"/>
        <v>0</v>
      </c>
      <c r="M69" s="29"/>
      <c r="N69" s="29"/>
      <c r="O69" s="29"/>
      <c r="P69" s="14" t="s">
        <v>193</v>
      </c>
    </row>
    <row r="70" spans="1:16" s="7" customFormat="1" ht="15.75" customHeight="1">
      <c r="A70" s="22" t="s">
        <v>57</v>
      </c>
      <c r="B70" s="25" t="s">
        <v>472</v>
      </c>
      <c r="C70" s="25"/>
      <c r="D70" s="25"/>
      <c r="E70" s="25"/>
      <c r="F70" s="25"/>
      <c r="G70" s="25"/>
      <c r="H70" s="25"/>
      <c r="I70" s="19"/>
      <c r="J70" s="25">
        <f t="shared" si="8"/>
        <v>0</v>
      </c>
      <c r="K70" s="25"/>
      <c r="L70" s="9">
        <f t="shared" si="9"/>
        <v>0</v>
      </c>
      <c r="M70" s="29"/>
      <c r="N70" s="29"/>
      <c r="O70" s="29"/>
      <c r="P70" s="14" t="s">
        <v>194</v>
      </c>
    </row>
    <row r="71" spans="1:16" s="7" customFormat="1" ht="15.75" customHeight="1">
      <c r="A71" s="22" t="s">
        <v>58</v>
      </c>
      <c r="B71" s="25" t="s">
        <v>370</v>
      </c>
      <c r="C71" s="25">
        <v>4</v>
      </c>
      <c r="D71" s="25"/>
      <c r="E71" s="25"/>
      <c r="F71" s="25"/>
      <c r="G71" s="25" t="s">
        <v>102</v>
      </c>
      <c r="H71" s="25"/>
      <c r="I71" s="19"/>
      <c r="J71" s="25">
        <f t="shared" si="8"/>
        <v>2</v>
      </c>
      <c r="K71" s="25"/>
      <c r="L71" s="9">
        <f t="shared" si="9"/>
        <v>2</v>
      </c>
      <c r="M71" s="76" t="s">
        <v>195</v>
      </c>
      <c r="N71" s="29"/>
      <c r="O71" s="29"/>
      <c r="P71" s="14" t="s">
        <v>289</v>
      </c>
    </row>
    <row r="72" spans="1:16" s="11" customFormat="1" ht="15.75" customHeight="1">
      <c r="A72" s="34" t="s">
        <v>59</v>
      </c>
      <c r="B72" s="28" t="s">
        <v>370</v>
      </c>
      <c r="C72" s="28">
        <v>236</v>
      </c>
      <c r="D72" s="28"/>
      <c r="E72" s="28">
        <v>63</v>
      </c>
      <c r="F72" s="28"/>
      <c r="G72" s="28" t="s">
        <v>102</v>
      </c>
      <c r="H72" s="128"/>
      <c r="I72" s="35"/>
      <c r="J72" s="28">
        <f t="shared" si="8"/>
        <v>2</v>
      </c>
      <c r="K72" s="28"/>
      <c r="L72" s="36">
        <f t="shared" si="9"/>
        <v>2</v>
      </c>
      <c r="M72" s="82" t="s">
        <v>645</v>
      </c>
      <c r="N72" s="64"/>
      <c r="O72" s="82" t="s">
        <v>624</v>
      </c>
      <c r="P72" s="81" t="s">
        <v>210</v>
      </c>
    </row>
    <row r="73" spans="1:16" s="11" customFormat="1" ht="15.75" customHeight="1">
      <c r="A73" s="21" t="s">
        <v>60</v>
      </c>
      <c r="B73" s="26"/>
      <c r="C73" s="26"/>
      <c r="D73" s="26"/>
      <c r="E73" s="26"/>
      <c r="F73" s="26"/>
      <c r="G73" s="26"/>
      <c r="H73" s="26"/>
      <c r="I73" s="56"/>
      <c r="J73" s="27"/>
      <c r="K73" s="27"/>
      <c r="L73" s="10"/>
      <c r="M73" s="30"/>
      <c r="N73" s="30"/>
      <c r="O73" s="30"/>
      <c r="P73" s="24"/>
    </row>
    <row r="74" spans="1:16" s="7" customFormat="1" ht="15.75" customHeight="1">
      <c r="A74" s="22" t="s">
        <v>61</v>
      </c>
      <c r="B74" s="25" t="s">
        <v>472</v>
      </c>
      <c r="C74" s="25"/>
      <c r="D74" s="25"/>
      <c r="E74" s="25"/>
      <c r="F74" s="25"/>
      <c r="G74" s="25"/>
      <c r="H74" s="25"/>
      <c r="I74" s="19"/>
      <c r="J74" s="25">
        <f aca="true" t="shared" si="10" ref="J74:J79">IF(B74="Да, использовались",2,0)</f>
        <v>0</v>
      </c>
      <c r="K74" s="25"/>
      <c r="L74" s="9">
        <f aca="true" t="shared" si="11" ref="L74:L79">J74*(1-K74)</f>
        <v>0</v>
      </c>
      <c r="M74" s="29"/>
      <c r="N74" s="29"/>
      <c r="O74" s="29"/>
      <c r="P74" s="14" t="s">
        <v>115</v>
      </c>
    </row>
    <row r="75" spans="1:16" ht="15.75" customHeight="1">
      <c r="A75" s="22" t="s">
        <v>62</v>
      </c>
      <c r="B75" s="25" t="s">
        <v>472</v>
      </c>
      <c r="C75" s="25"/>
      <c r="D75" s="25"/>
      <c r="E75" s="25"/>
      <c r="F75" s="25"/>
      <c r="G75" s="25"/>
      <c r="H75" s="25"/>
      <c r="I75" s="19"/>
      <c r="J75" s="25">
        <f t="shared" si="10"/>
        <v>0</v>
      </c>
      <c r="K75" s="25"/>
      <c r="L75" s="9">
        <f t="shared" si="11"/>
        <v>0</v>
      </c>
      <c r="M75" s="29"/>
      <c r="N75" s="29"/>
      <c r="O75" s="29"/>
      <c r="P75" s="13" t="s">
        <v>196</v>
      </c>
    </row>
    <row r="76" spans="1:16" ht="15.75" customHeight="1">
      <c r="A76" s="22" t="s">
        <v>63</v>
      </c>
      <c r="B76" s="25" t="s">
        <v>472</v>
      </c>
      <c r="C76" s="25"/>
      <c r="D76" s="25"/>
      <c r="E76" s="25"/>
      <c r="F76" s="25"/>
      <c r="G76" s="25"/>
      <c r="H76" s="25"/>
      <c r="I76" s="19"/>
      <c r="J76" s="25">
        <f t="shared" si="10"/>
        <v>0</v>
      </c>
      <c r="K76" s="25"/>
      <c r="L76" s="9">
        <f t="shared" si="11"/>
        <v>0</v>
      </c>
      <c r="M76" s="29"/>
      <c r="N76" s="29"/>
      <c r="O76" s="29"/>
      <c r="P76" s="14" t="s">
        <v>197</v>
      </c>
    </row>
    <row r="77" spans="1:16" s="7" customFormat="1" ht="15.75" customHeight="1">
      <c r="A77" s="22" t="s">
        <v>64</v>
      </c>
      <c r="B77" s="25" t="s">
        <v>472</v>
      </c>
      <c r="C77" s="25"/>
      <c r="D77" s="25"/>
      <c r="E77" s="25"/>
      <c r="F77" s="25"/>
      <c r="G77" s="25"/>
      <c r="H77" s="25"/>
      <c r="I77" s="19"/>
      <c r="J77" s="25">
        <f t="shared" si="10"/>
        <v>0</v>
      </c>
      <c r="K77" s="25"/>
      <c r="L77" s="9">
        <f t="shared" si="11"/>
        <v>0</v>
      </c>
      <c r="M77" s="29"/>
      <c r="N77" s="29"/>
      <c r="O77" s="29"/>
      <c r="P77" s="14" t="s">
        <v>125</v>
      </c>
    </row>
    <row r="78" spans="1:16" s="7" customFormat="1" ht="15.75" customHeight="1">
      <c r="A78" s="22" t="s">
        <v>65</v>
      </c>
      <c r="B78" s="25" t="s">
        <v>472</v>
      </c>
      <c r="C78" s="28"/>
      <c r="D78" s="28"/>
      <c r="E78" s="28"/>
      <c r="F78" s="28"/>
      <c r="G78" s="28"/>
      <c r="H78" s="28"/>
      <c r="I78" s="35"/>
      <c r="J78" s="25">
        <f t="shared" si="10"/>
        <v>0</v>
      </c>
      <c r="K78" s="25"/>
      <c r="L78" s="9">
        <f t="shared" si="11"/>
        <v>0</v>
      </c>
      <c r="M78" s="29"/>
      <c r="N78" s="29"/>
      <c r="O78" s="29"/>
      <c r="P78" s="14" t="s">
        <v>116</v>
      </c>
    </row>
    <row r="79" spans="1:16" s="7" customFormat="1" ht="15.75" customHeight="1">
      <c r="A79" s="22" t="s">
        <v>66</v>
      </c>
      <c r="B79" s="25" t="s">
        <v>370</v>
      </c>
      <c r="C79" s="25"/>
      <c r="D79" s="25"/>
      <c r="E79" s="25">
        <v>631</v>
      </c>
      <c r="F79" s="25"/>
      <c r="G79" s="25" t="s">
        <v>103</v>
      </c>
      <c r="H79" s="19" t="s">
        <v>761</v>
      </c>
      <c r="I79" s="19" t="s">
        <v>762</v>
      </c>
      <c r="J79" s="25">
        <f t="shared" si="10"/>
        <v>2</v>
      </c>
      <c r="K79" s="25">
        <v>0.5</v>
      </c>
      <c r="L79" s="9">
        <f t="shared" si="11"/>
        <v>1</v>
      </c>
      <c r="M79" s="63"/>
      <c r="N79" s="63"/>
      <c r="O79" s="82" t="s">
        <v>760</v>
      </c>
      <c r="P79" s="14" t="s">
        <v>110</v>
      </c>
    </row>
    <row r="80" spans="1:16" s="11" customFormat="1" ht="15.75" customHeight="1">
      <c r="A80" s="21" t="s">
        <v>67</v>
      </c>
      <c r="B80" s="26"/>
      <c r="C80" s="26"/>
      <c r="D80" s="26"/>
      <c r="E80" s="26"/>
      <c r="F80" s="26"/>
      <c r="G80" s="26"/>
      <c r="H80" s="26"/>
      <c r="I80" s="56"/>
      <c r="J80" s="27"/>
      <c r="K80" s="27"/>
      <c r="L80" s="10"/>
      <c r="M80" s="30"/>
      <c r="N80" s="30"/>
      <c r="O80" s="30"/>
      <c r="P80" s="24"/>
    </row>
    <row r="81" spans="1:16" s="7" customFormat="1" ht="15.75" customHeight="1">
      <c r="A81" s="22" t="s">
        <v>68</v>
      </c>
      <c r="B81" s="25" t="s">
        <v>370</v>
      </c>
      <c r="C81" s="25">
        <v>711</v>
      </c>
      <c r="D81" s="25"/>
      <c r="E81" s="25"/>
      <c r="F81" s="25"/>
      <c r="G81" s="25" t="s">
        <v>102</v>
      </c>
      <c r="H81" s="25"/>
      <c r="I81" s="19"/>
      <c r="J81" s="25">
        <f aca="true" t="shared" si="12" ref="J81:J92">IF(B81="Да, использовались",2,0)</f>
        <v>2</v>
      </c>
      <c r="K81" s="25"/>
      <c r="L81" s="9">
        <f aca="true" t="shared" si="13" ref="L81:L92">J81*(1-K81)</f>
        <v>2</v>
      </c>
      <c r="M81" s="76" t="s">
        <v>198</v>
      </c>
      <c r="N81" s="29"/>
      <c r="O81" s="29"/>
      <c r="P81" s="14" t="s">
        <v>225</v>
      </c>
    </row>
    <row r="82" spans="1:16" s="7" customFormat="1" ht="15.75" customHeight="1">
      <c r="A82" s="22" t="s">
        <v>69</v>
      </c>
      <c r="B82" s="25" t="s">
        <v>472</v>
      </c>
      <c r="C82" s="25"/>
      <c r="D82" s="25"/>
      <c r="E82" s="25"/>
      <c r="F82" s="25"/>
      <c r="G82" s="25"/>
      <c r="H82" s="25"/>
      <c r="I82" s="19"/>
      <c r="J82" s="25">
        <f t="shared" si="12"/>
        <v>0</v>
      </c>
      <c r="K82" s="25"/>
      <c r="L82" s="9">
        <f t="shared" si="13"/>
        <v>0</v>
      </c>
      <c r="M82" s="29"/>
      <c r="N82" s="29"/>
      <c r="O82" s="29"/>
      <c r="P82" s="14" t="s">
        <v>199</v>
      </c>
    </row>
    <row r="83" spans="1:16" s="7" customFormat="1" ht="15.75" customHeight="1">
      <c r="A83" s="22" t="s">
        <v>70</v>
      </c>
      <c r="B83" s="25" t="s">
        <v>471</v>
      </c>
      <c r="C83" s="25"/>
      <c r="D83" s="25"/>
      <c r="E83" s="25">
        <v>156</v>
      </c>
      <c r="F83" s="25"/>
      <c r="G83" s="25" t="s">
        <v>102</v>
      </c>
      <c r="H83" s="19" t="s">
        <v>631</v>
      </c>
      <c r="I83" s="19"/>
      <c r="J83" s="25">
        <f t="shared" si="12"/>
        <v>0</v>
      </c>
      <c r="K83" s="25"/>
      <c r="L83" s="9">
        <f t="shared" si="13"/>
        <v>0</v>
      </c>
      <c r="M83" s="29"/>
      <c r="N83" s="29"/>
      <c r="O83" s="76" t="s">
        <v>226</v>
      </c>
      <c r="P83" s="14" t="s">
        <v>227</v>
      </c>
    </row>
    <row r="84" spans="1:16" s="7" customFormat="1" ht="15.75" customHeight="1">
      <c r="A84" s="22" t="s">
        <v>71</v>
      </c>
      <c r="B84" s="25" t="s">
        <v>472</v>
      </c>
      <c r="C84" s="25"/>
      <c r="D84" s="25"/>
      <c r="E84" s="25"/>
      <c r="F84" s="25"/>
      <c r="G84" s="25"/>
      <c r="H84" s="25"/>
      <c r="I84" s="19"/>
      <c r="J84" s="25">
        <f t="shared" si="12"/>
        <v>0</v>
      </c>
      <c r="K84" s="25"/>
      <c r="L84" s="9">
        <f t="shared" si="13"/>
        <v>0</v>
      </c>
      <c r="M84" s="29"/>
      <c r="N84" s="29"/>
      <c r="O84" s="29"/>
      <c r="P84" s="14" t="s">
        <v>126</v>
      </c>
    </row>
    <row r="85" spans="1:16" ht="15.75" customHeight="1">
      <c r="A85" s="22" t="s">
        <v>72</v>
      </c>
      <c r="B85" s="25" t="s">
        <v>472</v>
      </c>
      <c r="C85" s="25"/>
      <c r="D85" s="25"/>
      <c r="E85" s="25"/>
      <c r="F85" s="25"/>
      <c r="G85" s="25"/>
      <c r="H85" s="25"/>
      <c r="I85" s="19"/>
      <c r="J85" s="25">
        <f t="shared" si="12"/>
        <v>0</v>
      </c>
      <c r="K85" s="25"/>
      <c r="L85" s="9">
        <f t="shared" si="13"/>
        <v>0</v>
      </c>
      <c r="M85" s="29"/>
      <c r="N85" s="29"/>
      <c r="O85" s="29"/>
      <c r="P85" s="14" t="s">
        <v>117</v>
      </c>
    </row>
    <row r="86" spans="1:16" s="7" customFormat="1" ht="15.75" customHeight="1">
      <c r="A86" s="22" t="s">
        <v>73</v>
      </c>
      <c r="B86" s="25" t="s">
        <v>472</v>
      </c>
      <c r="C86" s="25"/>
      <c r="D86" s="25"/>
      <c r="E86" s="25"/>
      <c r="F86" s="25"/>
      <c r="G86" s="25"/>
      <c r="H86" s="25"/>
      <c r="I86" s="19"/>
      <c r="J86" s="25">
        <f t="shared" si="12"/>
        <v>0</v>
      </c>
      <c r="K86" s="25"/>
      <c r="L86" s="9">
        <f t="shared" si="13"/>
        <v>0</v>
      </c>
      <c r="M86" s="29"/>
      <c r="N86" s="29"/>
      <c r="O86" s="29"/>
      <c r="P86" s="14" t="s">
        <v>172</v>
      </c>
    </row>
    <row r="87" spans="1:16" ht="15.75" customHeight="1">
      <c r="A87" s="22" t="s">
        <v>74</v>
      </c>
      <c r="B87" s="25" t="s">
        <v>472</v>
      </c>
      <c r="C87" s="25"/>
      <c r="D87" s="25"/>
      <c r="E87" s="25"/>
      <c r="F87" s="25"/>
      <c r="G87" s="25"/>
      <c r="H87" s="25"/>
      <c r="I87" s="19"/>
      <c r="J87" s="25">
        <f t="shared" si="12"/>
        <v>0</v>
      </c>
      <c r="K87" s="25"/>
      <c r="L87" s="9">
        <f t="shared" si="13"/>
        <v>0</v>
      </c>
      <c r="M87" s="29"/>
      <c r="N87" s="29"/>
      <c r="O87" s="29"/>
      <c r="P87" s="14" t="s">
        <v>200</v>
      </c>
    </row>
    <row r="88" spans="1:16" s="6" customFormat="1" ht="15.75" customHeight="1">
      <c r="A88" s="22" t="s">
        <v>75</v>
      </c>
      <c r="B88" s="25" t="s">
        <v>370</v>
      </c>
      <c r="C88" s="25"/>
      <c r="D88" s="25"/>
      <c r="E88" s="25">
        <v>118</v>
      </c>
      <c r="F88" s="25"/>
      <c r="G88" s="25" t="s">
        <v>102</v>
      </c>
      <c r="H88" s="25"/>
      <c r="I88" s="19"/>
      <c r="J88" s="25">
        <f t="shared" si="12"/>
        <v>2</v>
      </c>
      <c r="K88" s="25"/>
      <c r="L88" s="9">
        <f t="shared" si="13"/>
        <v>2</v>
      </c>
      <c r="M88" s="29"/>
      <c r="N88" s="29"/>
      <c r="O88" s="76" t="s">
        <v>201</v>
      </c>
      <c r="P88" s="14" t="s">
        <v>290</v>
      </c>
    </row>
    <row r="89" spans="1:16" s="7" customFormat="1" ht="15.75" customHeight="1">
      <c r="A89" s="22" t="s">
        <v>76</v>
      </c>
      <c r="B89" s="25" t="s">
        <v>472</v>
      </c>
      <c r="C89" s="25"/>
      <c r="D89" s="25"/>
      <c r="E89" s="25"/>
      <c r="F89" s="25"/>
      <c r="G89" s="25"/>
      <c r="H89" s="25"/>
      <c r="I89" s="19"/>
      <c r="J89" s="25">
        <f t="shared" si="12"/>
        <v>0</v>
      </c>
      <c r="K89" s="25"/>
      <c r="L89" s="9">
        <f t="shared" si="13"/>
        <v>0</v>
      </c>
      <c r="M89" s="29"/>
      <c r="N89" s="29"/>
      <c r="O89" s="29"/>
      <c r="P89" s="14" t="s">
        <v>127</v>
      </c>
    </row>
    <row r="90" spans="1:16" ht="15.75" customHeight="1">
      <c r="A90" s="22" t="s">
        <v>77</v>
      </c>
      <c r="B90" s="25" t="s">
        <v>472</v>
      </c>
      <c r="C90" s="25"/>
      <c r="D90" s="25"/>
      <c r="E90" s="25"/>
      <c r="F90" s="25"/>
      <c r="G90" s="25"/>
      <c r="H90" s="25"/>
      <c r="I90" s="19"/>
      <c r="J90" s="25">
        <f t="shared" si="12"/>
        <v>0</v>
      </c>
      <c r="K90" s="25"/>
      <c r="L90" s="9">
        <f t="shared" si="13"/>
        <v>0</v>
      </c>
      <c r="M90" s="29"/>
      <c r="N90" s="29"/>
      <c r="O90" s="29"/>
      <c r="P90" s="14" t="s">
        <v>202</v>
      </c>
    </row>
    <row r="91" spans="1:16" s="7" customFormat="1" ht="15.75" customHeight="1">
      <c r="A91" s="34" t="s">
        <v>78</v>
      </c>
      <c r="B91" s="28" t="s">
        <v>370</v>
      </c>
      <c r="C91" s="28"/>
      <c r="D91" s="28"/>
      <c r="E91" s="28">
        <v>1015</v>
      </c>
      <c r="F91" s="28"/>
      <c r="G91" s="28" t="s">
        <v>102</v>
      </c>
      <c r="H91" s="28"/>
      <c r="I91" s="35"/>
      <c r="J91" s="25">
        <f t="shared" si="12"/>
        <v>2</v>
      </c>
      <c r="K91" s="25"/>
      <c r="L91" s="9">
        <f t="shared" si="13"/>
        <v>2</v>
      </c>
      <c r="M91" s="76"/>
      <c r="N91" s="29"/>
      <c r="O91" s="76" t="s">
        <v>228</v>
      </c>
      <c r="P91" s="14" t="s">
        <v>111</v>
      </c>
    </row>
    <row r="92" spans="1:16" s="7" customFormat="1" ht="15.75" customHeight="1">
      <c r="A92" s="22" t="s">
        <v>79</v>
      </c>
      <c r="B92" s="25" t="s">
        <v>370</v>
      </c>
      <c r="C92" s="25"/>
      <c r="D92" s="25">
        <v>33</v>
      </c>
      <c r="E92" s="25"/>
      <c r="F92" s="25"/>
      <c r="G92" s="25" t="s">
        <v>102</v>
      </c>
      <c r="H92" s="25"/>
      <c r="I92" s="19"/>
      <c r="J92" s="25">
        <f t="shared" si="12"/>
        <v>2</v>
      </c>
      <c r="K92" s="25"/>
      <c r="L92" s="9">
        <f t="shared" si="13"/>
        <v>2</v>
      </c>
      <c r="M92" s="29"/>
      <c r="N92" s="76" t="s">
        <v>267</v>
      </c>
      <c r="O92" s="29"/>
      <c r="P92" s="14" t="s">
        <v>203</v>
      </c>
    </row>
    <row r="93" spans="1:16" s="11" customFormat="1" ht="15.75" customHeight="1">
      <c r="A93" s="21" t="s">
        <v>80</v>
      </c>
      <c r="B93" s="26"/>
      <c r="C93" s="26"/>
      <c r="D93" s="26"/>
      <c r="E93" s="26"/>
      <c r="F93" s="26"/>
      <c r="G93" s="26"/>
      <c r="H93" s="26"/>
      <c r="I93" s="56"/>
      <c r="J93" s="27"/>
      <c r="K93" s="27"/>
      <c r="L93" s="10"/>
      <c r="M93" s="30"/>
      <c r="N93" s="30"/>
      <c r="O93" s="30"/>
      <c r="P93" s="24"/>
    </row>
    <row r="94" spans="1:16" s="7" customFormat="1" ht="15.75" customHeight="1">
      <c r="A94" s="22" t="s">
        <v>81</v>
      </c>
      <c r="B94" s="25" t="s">
        <v>472</v>
      </c>
      <c r="C94" s="25"/>
      <c r="D94" s="25"/>
      <c r="E94" s="25"/>
      <c r="F94" s="25"/>
      <c r="G94" s="25"/>
      <c r="H94" s="25"/>
      <c r="I94" s="19"/>
      <c r="J94" s="25">
        <f aca="true" t="shared" si="14" ref="J94:J102">IF(B94="Да, использовались",2,0)</f>
        <v>0</v>
      </c>
      <c r="K94" s="25"/>
      <c r="L94" s="9">
        <f aca="true" t="shared" si="15" ref="L94:L102">J94*(1-K94)</f>
        <v>0</v>
      </c>
      <c r="M94" s="29"/>
      <c r="N94" s="29"/>
      <c r="O94" s="29"/>
      <c r="P94" s="14" t="s">
        <v>550</v>
      </c>
    </row>
    <row r="95" spans="1:16" s="7" customFormat="1" ht="15.75" customHeight="1">
      <c r="A95" s="22" t="s">
        <v>82</v>
      </c>
      <c r="B95" s="25" t="s">
        <v>472</v>
      </c>
      <c r="C95" s="25"/>
      <c r="D95" s="25"/>
      <c r="E95" s="25"/>
      <c r="F95" s="25"/>
      <c r="G95" s="25"/>
      <c r="H95" s="25"/>
      <c r="I95" s="19"/>
      <c r="J95" s="25">
        <f t="shared" si="14"/>
        <v>0</v>
      </c>
      <c r="K95" s="25"/>
      <c r="L95" s="9">
        <f t="shared" si="15"/>
        <v>0</v>
      </c>
      <c r="M95" s="29"/>
      <c r="N95" s="29"/>
      <c r="O95" s="29"/>
      <c r="P95" s="14" t="s">
        <v>122</v>
      </c>
    </row>
    <row r="96" spans="1:16" ht="15.75" customHeight="1">
      <c r="A96" s="22" t="s">
        <v>83</v>
      </c>
      <c r="B96" s="25" t="s">
        <v>472</v>
      </c>
      <c r="C96" s="25"/>
      <c r="D96" s="25"/>
      <c r="E96" s="25"/>
      <c r="F96" s="25"/>
      <c r="G96" s="25"/>
      <c r="H96" s="25"/>
      <c r="I96" s="19"/>
      <c r="J96" s="25">
        <f t="shared" si="14"/>
        <v>0</v>
      </c>
      <c r="K96" s="25"/>
      <c r="L96" s="9">
        <f t="shared" si="15"/>
        <v>0</v>
      </c>
      <c r="M96" s="29"/>
      <c r="N96" s="29"/>
      <c r="O96" s="29"/>
      <c r="P96" s="14" t="s">
        <v>612</v>
      </c>
    </row>
    <row r="97" spans="1:16" ht="15.75" customHeight="1">
      <c r="A97" s="22" t="s">
        <v>84</v>
      </c>
      <c r="B97" s="25" t="s">
        <v>472</v>
      </c>
      <c r="C97" s="25"/>
      <c r="D97" s="25"/>
      <c r="E97" s="25"/>
      <c r="F97" s="25"/>
      <c r="G97" s="25"/>
      <c r="H97" s="25"/>
      <c r="I97" s="19"/>
      <c r="J97" s="25">
        <f t="shared" si="14"/>
        <v>0</v>
      </c>
      <c r="K97" s="25"/>
      <c r="L97" s="9">
        <f t="shared" si="15"/>
        <v>0</v>
      </c>
      <c r="M97" s="29"/>
      <c r="N97" s="29"/>
      <c r="O97" s="29"/>
      <c r="P97" s="14" t="s">
        <v>552</v>
      </c>
    </row>
    <row r="98" spans="1:16" ht="15.75" customHeight="1">
      <c r="A98" s="22" t="s">
        <v>85</v>
      </c>
      <c r="B98" s="25" t="s">
        <v>472</v>
      </c>
      <c r="C98" s="25"/>
      <c r="D98" s="25"/>
      <c r="E98" s="25"/>
      <c r="F98" s="25"/>
      <c r="G98" s="25"/>
      <c r="H98" s="25"/>
      <c r="I98" s="19"/>
      <c r="J98" s="25">
        <f t="shared" si="14"/>
        <v>0</v>
      </c>
      <c r="K98" s="25"/>
      <c r="L98" s="9">
        <f t="shared" si="15"/>
        <v>0</v>
      </c>
      <c r="M98" s="29"/>
      <c r="N98" s="29"/>
      <c r="O98" s="29"/>
      <c r="P98" s="14" t="s">
        <v>613</v>
      </c>
    </row>
    <row r="99" spans="1:16" s="7" customFormat="1" ht="15.75" customHeight="1">
      <c r="A99" s="22" t="s">
        <v>86</v>
      </c>
      <c r="B99" s="25" t="s">
        <v>472</v>
      </c>
      <c r="C99" s="25"/>
      <c r="D99" s="25"/>
      <c r="E99" s="25"/>
      <c r="F99" s="25"/>
      <c r="G99" s="25"/>
      <c r="H99" s="25"/>
      <c r="I99" s="19"/>
      <c r="J99" s="25">
        <f t="shared" si="14"/>
        <v>0</v>
      </c>
      <c r="K99" s="25"/>
      <c r="L99" s="9">
        <f t="shared" si="15"/>
        <v>0</v>
      </c>
      <c r="M99" s="29"/>
      <c r="N99" s="29"/>
      <c r="O99" s="29"/>
      <c r="P99" s="14" t="s">
        <v>204</v>
      </c>
    </row>
    <row r="100" spans="1:16" s="7" customFormat="1" ht="15.75" customHeight="1">
      <c r="A100" s="22" t="s">
        <v>87</v>
      </c>
      <c r="B100" s="25" t="s">
        <v>472</v>
      </c>
      <c r="C100" s="25"/>
      <c r="D100" s="25"/>
      <c r="E100" s="25"/>
      <c r="F100" s="25"/>
      <c r="G100" s="25"/>
      <c r="H100" s="25"/>
      <c r="I100" s="19"/>
      <c r="J100" s="25">
        <f t="shared" si="14"/>
        <v>0</v>
      </c>
      <c r="K100" s="25"/>
      <c r="L100" s="9">
        <f t="shared" si="15"/>
        <v>0</v>
      </c>
      <c r="M100" s="29"/>
      <c r="N100" s="29"/>
      <c r="O100" s="29"/>
      <c r="P100" s="14" t="s">
        <v>205</v>
      </c>
    </row>
    <row r="101" spans="1:16" s="7" customFormat="1" ht="15.75" customHeight="1">
      <c r="A101" s="22" t="s">
        <v>88</v>
      </c>
      <c r="B101" s="25" t="s">
        <v>472</v>
      </c>
      <c r="C101" s="25"/>
      <c r="D101" s="25"/>
      <c r="E101" s="25"/>
      <c r="F101" s="25"/>
      <c r="G101" s="25"/>
      <c r="H101" s="25"/>
      <c r="I101" s="19"/>
      <c r="J101" s="25">
        <f t="shared" si="14"/>
        <v>0</v>
      </c>
      <c r="K101" s="25"/>
      <c r="L101" s="9">
        <f t="shared" si="15"/>
        <v>0</v>
      </c>
      <c r="M101" s="29"/>
      <c r="N101" s="29"/>
      <c r="O101" s="29"/>
      <c r="P101" s="13" t="s">
        <v>128</v>
      </c>
    </row>
    <row r="102" spans="1:16" s="7" customFormat="1" ht="15.75" customHeight="1">
      <c r="A102" s="22" t="s">
        <v>89</v>
      </c>
      <c r="B102" s="25" t="s">
        <v>472</v>
      </c>
      <c r="C102" s="25"/>
      <c r="D102" s="25"/>
      <c r="E102" s="25"/>
      <c r="F102" s="25"/>
      <c r="G102" s="25"/>
      <c r="H102" s="25"/>
      <c r="I102" s="19"/>
      <c r="J102" s="25">
        <f t="shared" si="14"/>
        <v>0</v>
      </c>
      <c r="K102" s="25"/>
      <c r="L102" s="9">
        <f t="shared" si="15"/>
        <v>0</v>
      </c>
      <c r="M102" s="29"/>
      <c r="N102" s="29"/>
      <c r="O102" s="29"/>
      <c r="P102" s="14" t="s">
        <v>206</v>
      </c>
    </row>
    <row r="104" ht="15">
      <c r="B104" s="2">
        <f>COUNTIF(B11:B102,"Да, использовались")</f>
        <v>24</v>
      </c>
    </row>
    <row r="107" spans="1:15" ht="15">
      <c r="A107" s="3"/>
      <c r="B107" s="3"/>
      <c r="C107" s="16"/>
      <c r="D107" s="16"/>
      <c r="E107" s="16"/>
      <c r="F107" s="16"/>
      <c r="G107" s="16"/>
      <c r="H107" s="16"/>
      <c r="I107" s="16"/>
      <c r="J107" s="3"/>
      <c r="K107" s="16"/>
      <c r="L107" s="5"/>
      <c r="M107" s="5"/>
      <c r="N107" s="5"/>
      <c r="O107" s="5"/>
    </row>
    <row r="110" spans="1:15" ht="15">
      <c r="A110" s="3"/>
      <c r="B110" s="3"/>
      <c r="C110" s="16"/>
      <c r="D110" s="16"/>
      <c r="E110" s="16"/>
      <c r="F110" s="16"/>
      <c r="G110" s="16"/>
      <c r="H110" s="16"/>
      <c r="I110" s="16"/>
      <c r="J110" s="3"/>
      <c r="K110" s="16"/>
      <c r="L110" s="5"/>
      <c r="M110" s="5"/>
      <c r="N110" s="5"/>
      <c r="O110" s="5"/>
    </row>
    <row r="114" spans="1:15" ht="15">
      <c r="A114" s="3"/>
      <c r="B114" s="3"/>
      <c r="C114" s="16"/>
      <c r="D114" s="16"/>
      <c r="E114" s="16"/>
      <c r="F114" s="16"/>
      <c r="G114" s="16"/>
      <c r="H114" s="16"/>
      <c r="I114" s="16"/>
      <c r="J114" s="3"/>
      <c r="K114" s="16"/>
      <c r="L114" s="5"/>
      <c r="M114" s="5"/>
      <c r="N114" s="5"/>
      <c r="O114" s="5"/>
    </row>
  </sheetData>
  <sheetProtection/>
  <autoFilter ref="A9:P104"/>
  <mergeCells count="23">
    <mergeCell ref="A5:P5"/>
    <mergeCell ref="A3:P3"/>
    <mergeCell ref="J7:J9"/>
    <mergeCell ref="O7:O9"/>
    <mergeCell ref="L7:L9"/>
    <mergeCell ref="I6:I9"/>
    <mergeCell ref="A1:P1"/>
    <mergeCell ref="A4:P4"/>
    <mergeCell ref="A6:A9"/>
    <mergeCell ref="M7:M9"/>
    <mergeCell ref="N7:N9"/>
    <mergeCell ref="M6:P6"/>
    <mergeCell ref="J6:L6"/>
    <mergeCell ref="A2:P2"/>
    <mergeCell ref="K7:K9"/>
    <mergeCell ref="E7:E9"/>
    <mergeCell ref="G6:G9"/>
    <mergeCell ref="H6:H9"/>
    <mergeCell ref="C7:C9"/>
    <mergeCell ref="D7:D9"/>
    <mergeCell ref="F7:F9"/>
    <mergeCell ref="P7:P9"/>
    <mergeCell ref="C6:F6"/>
  </mergeCells>
  <dataValidations count="3">
    <dataValidation type="list" allowBlank="1" showInputMessage="1" showErrorMessage="1" sqref="K11:K28 K30:K40 K51:K57 K59:K72 K74:K79 K81:K92 K94:K102 K42:K49">
      <formula1>"0,5"</formula1>
    </dataValidation>
    <dataValidation type="list" allowBlank="1" showInputMessage="1" showErrorMessage="1" sqref="B10:E10 B58 B50 B41 B73 B80 B93 B29">
      <formula1>$B$7:$B$7</formula1>
    </dataValidation>
    <dataValidation type="list" allowBlank="1" showInputMessage="1" showErrorMessage="1" sqref="B94:B102 B81:B92 B74:B79 B59:B72 B30:B40 B51:B57 B11:B28 B42:B49">
      <formula1>$B$7:$B$9</formula1>
    </dataValidation>
  </dataValidations>
  <hyperlinks>
    <hyperlink ref="P12" r:id="rId1" display="http://bryanskoblfin.ru/Show/Content/65"/>
    <hyperlink ref="P16" r:id="rId2" display="http://www.admoblkaluga.ru/main/work/finances/open-budget/"/>
    <hyperlink ref="P32" r:id="rId3" display="http://dvinaland.ru/"/>
    <hyperlink ref="P33" r:id="rId4" display="http://www.df35.ru/"/>
    <hyperlink ref="P34" r:id="rId5" display="http://www.minfin39.ru/ministry/mfko/"/>
    <hyperlink ref="P39" r:id="rId6" display="http://www.fincom.spb.ru/cf/activity/opendata/budget_for_people.htm"/>
    <hyperlink ref="P42" r:id="rId7" display="http://minfin01-maykop.ru/Show/Category/13?ItemId=145"/>
    <hyperlink ref="P43" r:id="rId8" display="http://minfin.kalmregion.ru/index.php?option=com_content&amp;view=article&amp;id=54&amp;Itemid=48"/>
    <hyperlink ref="P47" r:id="rId9" display="http://minfin34.ru/"/>
    <hyperlink ref="P48" r:id="rId10" display="http://www.minfin.donland.ru/"/>
    <hyperlink ref="P53" r:id="rId11" display="http://www.pravitelstvokbr.ru/oigv/minfin/"/>
    <hyperlink ref="P54" r:id="rId12" display="http://minfin09.ucoz.ru/load/bjudzhet_respubliki/bjudzhet_dlja_grazhdan/81"/>
    <hyperlink ref="P55" r:id="rId13" display="http://www.mfrno-a.ru/"/>
    <hyperlink ref="P56" r:id="rId14" display="http://www.minfinchr.ru/o-ministerstve"/>
    <hyperlink ref="P59" r:id="rId15" display="https://minfin.bashkortostan.ru/activity/?SECTION_ID=18373"/>
    <hyperlink ref="P60" r:id="rId16" display="http://mari-el.gov.ru/minfin/Pages/budget_citizens.aspx"/>
    <hyperlink ref="P61" r:id="rId17" display="http://www.minfinrm.ru/"/>
    <hyperlink ref="P65" r:id="rId18" display="http://budget.permkrai.ru/"/>
    <hyperlink ref="P67" r:id="rId19" display="http://mf.nnov.ru:8025/"/>
    <hyperlink ref="P69" r:id="rId20" display="http://minfin.pnzreg.ru/budget"/>
    <hyperlink ref="P70" r:id="rId21" display="http://minfin-samara.ru/budget/laws_budget/zob_20152017/"/>
    <hyperlink ref="P74" r:id="rId22" display="http://www.finupr.kurganobl.ru/index.php?test=budjetgrd"/>
    <hyperlink ref="P75" r:id="rId23" display="http://minfin.midural.ru/article/show/id/5"/>
    <hyperlink ref="P76" r:id="rId24" display="http://admtyumen.ru/ogv_ru/index.htm"/>
    <hyperlink ref="P77" r:id="rId25" display="http://www.minfin74.ru/mBudget/budget-citizens.php"/>
    <hyperlink ref="P78" r:id="rId26" display="http://www.depfin.admhmao.ru/wps/portal/fin/home/budget"/>
    <hyperlink ref="P79" r:id="rId27" display="http://monitoring.yanao.ru/yamal/index.php?option=com_content&amp;view=article&amp;id=299&amp;Itemid=717"/>
    <hyperlink ref="P82" r:id="rId28" display="http://xn--90anaogbv3a.xn--p1ai/"/>
    <hyperlink ref="P84" r:id="rId29" display="http://www.r-19.ru/authorities/ministry-of-finance-of-the-republic-of-khakassia/common/adresa-i-kontakty/"/>
    <hyperlink ref="P85" r:id="rId30" display="http://fin22.ru/opendata/"/>
    <hyperlink ref="P86" r:id="rId31" display="http://xn--h1aakfb4b.xn--80aaaac8algcbgbck3fl0q.xn--p1ai/"/>
    <hyperlink ref="P87" r:id="rId32" display="http://minfin.krskstate.ru/"/>
    <hyperlink ref="P89" r:id="rId33" display="http://www.ofukem.ru/"/>
    <hyperlink ref="P90" r:id="rId34" display="http://mfnsonso2.nso.ru/recoverer_info/Pages/default.aspx"/>
    <hyperlink ref="P92" r:id="rId35" display="http://www.findep.org/"/>
    <hyperlink ref="P95" r:id="rId36" display="http://openbudget.kamgov.ru/Dashboard#/plan/plan/indicators"/>
    <hyperlink ref="P99" r:id="rId37" display="http://minfin.49gov.ru/"/>
    <hyperlink ref="P100" r:id="rId38" display="http://sakhminfin.ru/"/>
    <hyperlink ref="P101" r:id="rId39" display="http://www.eao.ru/?p=161"/>
    <hyperlink ref="P102" r:id="rId40" display="http://xn--80atapud1a.xn--p1ai/power/administrative_setting/Dep_fin_ecom/"/>
    <hyperlink ref="P31" r:id="rId41" display="http://minfin.rkomi.ru/page/13670/"/>
    <hyperlink ref="N52" r:id="rId42" display="https://www.facebook.com/mfri.press"/>
    <hyperlink ref="N53" r:id="rId43" display="https://www.facebook.com/minfinkbr"/>
    <hyperlink ref="M65" r:id="rId44" display="https://twitter.com/MinfinPermkrai"/>
    <hyperlink ref="P11" r:id="rId45" display="http://beldepfin.ru/"/>
    <hyperlink ref="P20" r:id="rId46" display="http://mf.mosreg.ru/"/>
    <hyperlink ref="P24" r:id="rId47" display="http://fin.tmbreg.ru/"/>
    <hyperlink ref="P28" r:id="rId48" display="http://budget.mos.ru/"/>
    <hyperlink ref="M28" r:id="rId49" display="https://twitter.com/budgetmosru"/>
    <hyperlink ref="P30" r:id="rId50" display="http://minfin.karelia.ru/"/>
    <hyperlink ref="O31" r:id="rId51" display="https://vk.com/minfinrk"/>
    <hyperlink ref="M37" r:id="rId52" display="https://twitter.com/finans53"/>
    <hyperlink ref="P52" r:id="rId53" display="http://mfri.ru/"/>
    <hyperlink ref="P57" r:id="rId54" display="http://openbudsk.ru/content/bdg/"/>
    <hyperlink ref="O59" r:id="rId55" display="https://vk.com/minfinrb"/>
    <hyperlink ref="P62" r:id="rId56" display="http://minfin.tatarstan.ru/"/>
    <hyperlink ref="P64" r:id="rId57" display="http://gov.cap.ru/?gov_id=22"/>
    <hyperlink ref="N64" r:id="rId58" display="https://www.facebook.com/Министерство-финансов-Чувашской-Республики-1602983263286747/"/>
    <hyperlink ref="P68" r:id="rId59" display="http://www.minfin.orb.ru/"/>
    <hyperlink ref="P72" r:id="rId60" display="http://ufo.ulntc.ru/"/>
    <hyperlink ref="P83" r:id="rId61" display="http://www.minfintuva.ru/"/>
    <hyperlink ref="O83" r:id="rId62" display="https://vk.com/minfinrt"/>
    <hyperlink ref="P88" r:id="rId63" display="http://openbudget.gfu.ru/"/>
    <hyperlink ref="P91" r:id="rId64" display="http://budget.omsk.ifinmon.ru/"/>
    <hyperlink ref="M81" r:id="rId65" display="https://twitter.com/minfinaltay"/>
    <hyperlink ref="M72" r:id="rId66" display="https://twitter.com/buckaya_ev"/>
    <hyperlink ref="M71" r:id="rId67" display="https://twitter.com/ifinmon"/>
    <hyperlink ref="M68" r:id="rId68" display="https://twitter.com/minfin56"/>
    <hyperlink ref="M36" r:id="rId69" display="https://twitter.com/minfin51"/>
    <hyperlink ref="M35" r:id="rId70" display="https://twitter.com/finance_lenobl"/>
    <hyperlink ref="M30" r:id="rId71" display="https://twitter.com/MinfinKarelia"/>
    <hyperlink ref="P27" r:id="rId72" display="http://www.yarregion.ru/depts/depfin/default.aspx"/>
    <hyperlink ref="P51" r:id="rId73" display="http://minfin.e-dag.ru/"/>
    <hyperlink ref="N92" r:id="rId74" display="https://www.facebook.com/findeptomsk?fref=ts"/>
    <hyperlink ref="O20" r:id="rId75" display="https://vk.com/openbudget"/>
    <hyperlink ref="M11" r:id="rId76" display="https://twitter.com/beldepfin_ru"/>
    <hyperlink ref="P35" r:id="rId77" display="http://finance.lenobl.ru/"/>
    <hyperlink ref="P36" r:id="rId78" display="http://minfin.gov-murman.ru/ "/>
    <hyperlink ref="P37" r:id="rId79" display="http://www.novkfo.ru/"/>
    <hyperlink ref="P81" r:id="rId80" display="http://www.minfin-altai.ru/"/>
    <hyperlink ref="O33" r:id="rId81" display="https://vk.com/depfin35"/>
    <hyperlink ref="P71" r:id="rId82" display="http://saratov.ifinmon.ru/"/>
    <hyperlink ref="P98" r:id="rId83" display="http://www.fin.amurobl.ru/oblastnoy-byudzhet/byudzhet-dlya-grazhdan/"/>
    <hyperlink ref="O30" r:id="rId84" display="http://vk.com/minfinkarelia"/>
    <hyperlink ref="O72" r:id="rId85" display="https://vk.com/public49581205"/>
    <hyperlink ref="M45" r:id="rId86" display="https://twitter.com/minfinkk"/>
    <hyperlink ref="O14" r:id="rId87" display="https://vk.com/dfbpvo"/>
    <hyperlink ref="M20" r:id="rId88" display="https://twitter.com/Open_Budget_MR"/>
    <hyperlink ref="P17" r:id="rId89" display="http://nb44.ru/"/>
    <hyperlink ref="P18" r:id="rId90" display="http://adm.rkursk.ru/index.php?id=37"/>
    <hyperlink ref="N17" r:id="rId91" display="https://www.facebook.com/pages/%D0%9D%D0%B0%D1%80%D0%BE%D0%B4%D0%BD%D1%8B%D0%B9-%D0%B1%D1%8E%D0%B4%D0%B6%D0%B5%D1%82-%D0%9A%D0%BE%D1%81%D1%82%D1%80%D0%BE%D0%BC%D1%81%D0%BA%D0%BE%D0%B9-%D0%BE%D0%B1%D0%BB%D0%B0%D1%81%D1%82%D0%B8/482378551831994"/>
    <hyperlink ref="O18" r:id="rId92" display="https://vk.com/club103445314"/>
    <hyperlink ref="M40" r:id="rId93" display="https://twitter.com/EconomicsNAO"/>
    <hyperlink ref="P40" r:id="rId94" display="http://dfei.adm-nao.ru/byudzhet-dlya-grazhdan/obshestvennoe-uchastie/"/>
    <hyperlink ref="O57" r:id="rId95" display="https://vk.com/openbudsk"/>
    <hyperlink ref="M62" r:id="rId96" display="https://twitter.com/RtMinfin"/>
    <hyperlink ref="P63" r:id="rId97" display="http://www.mfur.ru"/>
    <hyperlink ref="N68" r:id="rId98" display="https://www.facebook.com/orenminfin/"/>
    <hyperlink ref="O88" r:id="rId99" display="https://vk.com/id300048909"/>
    <hyperlink ref="O91" r:id="rId100" display="https://vk.com/club96260486"/>
    <hyperlink ref="P96" r:id="rId101" display="http://primorsky.ru/authorities/executive-agencies/departments/finance/budget/"/>
    <hyperlink ref="P97" r:id="rId102" display="http://minfin.khabkrai.ru/civils/Menu/Page/1"/>
    <hyperlink ref="O40" r:id="rId103" display="https://vk.com/economicsnao"/>
    <hyperlink ref="P46" r:id="rId104" display="http://mf-ao.ru/index.php/2014-02-25-10-55-37"/>
    <hyperlink ref="P44" r:id="rId105" display="http://minfin.rk.gov.ru/"/>
    <hyperlink ref="M44" r:id="rId106" display="https://twitter.com/MinfinCrimea16"/>
    <hyperlink ref="N44" r:id="rId107" display="https://www.facebook.com/minfinancerk"/>
    <hyperlink ref="P49" r:id="rId108" display="https://sevastopol.gov.ru/index.php"/>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62" r:id="rId109"/>
  <headerFooter>
    <oddFooter>&amp;C&amp;"Times New Roman,обычный"&amp;8Исходные данные и оценка показателя 4.3&amp;R&amp;8&amp;P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123"/>
  <sheetViews>
    <sheetView zoomScale="90" zoomScaleNormal="90" zoomScalePageLayoutView="0" workbookViewId="0" topLeftCell="A1">
      <pane xSplit="1" ySplit="18" topLeftCell="B46" activePane="bottomRight" state="frozen"/>
      <selection pane="topLeft" activeCell="A15" sqref="A15"/>
      <selection pane="topRight" activeCell="A15" sqref="A15"/>
      <selection pane="bottomLeft" activeCell="A20" sqref="A20"/>
      <selection pane="bottomRight" activeCell="A124" sqref="A124"/>
    </sheetView>
  </sheetViews>
  <sheetFormatPr defaultColWidth="17.140625" defaultRowHeight="14.25" customHeight="1"/>
  <cols>
    <col min="1" max="1" width="33.28125" style="15" customWidth="1"/>
    <col min="2" max="2" width="47.421875" style="15" customWidth="1"/>
    <col min="3" max="5" width="5.7109375" style="15" customWidth="1"/>
    <col min="6" max="6" width="6.7109375" style="15" customWidth="1"/>
    <col min="7" max="7" width="13.57421875" style="15" customWidth="1"/>
    <col min="8" max="10" width="8.7109375" style="15" customWidth="1"/>
    <col min="11" max="11" width="15.7109375" style="15" customWidth="1"/>
    <col min="12" max="13" width="9.7109375" style="106" customWidth="1"/>
    <col min="14" max="14" width="10.7109375" style="15" customWidth="1"/>
    <col min="15" max="16" width="9.7109375" style="15" customWidth="1"/>
    <col min="17" max="17" width="10.28125" style="15" customWidth="1"/>
    <col min="18" max="18" width="9.7109375" style="15" customWidth="1"/>
    <col min="19" max="19" width="10.7109375" style="15" customWidth="1"/>
    <col min="20" max="20" width="10.28125" style="15" customWidth="1"/>
    <col min="21" max="21" width="11.140625" style="15" customWidth="1"/>
    <col min="22" max="22" width="30.7109375" style="17" customWidth="1"/>
    <col min="23" max="255" width="9.140625" style="17" customWidth="1"/>
    <col min="256" max="16384" width="17.140625" style="17" customWidth="1"/>
  </cols>
  <sheetData>
    <row r="1" spans="1:22" s="1" customFormat="1" ht="27.75" customHeight="1">
      <c r="A1" s="190" t="s">
        <v>1013</v>
      </c>
      <c r="B1" s="190"/>
      <c r="C1" s="190"/>
      <c r="D1" s="190"/>
      <c r="E1" s="190"/>
      <c r="F1" s="190"/>
      <c r="G1" s="190"/>
      <c r="H1" s="190"/>
      <c r="I1" s="190"/>
      <c r="J1" s="190"/>
      <c r="K1" s="190"/>
      <c r="L1" s="190"/>
      <c r="M1" s="190"/>
      <c r="N1" s="190"/>
      <c r="O1" s="190"/>
      <c r="P1" s="190"/>
      <c r="Q1" s="190"/>
      <c r="R1" s="190"/>
      <c r="S1" s="190"/>
      <c r="T1" s="190"/>
      <c r="U1" s="190"/>
      <c r="V1" s="191"/>
    </row>
    <row r="2" spans="1:22" s="1" customFormat="1" ht="15" customHeight="1">
      <c r="A2" s="232" t="s">
        <v>715</v>
      </c>
      <c r="B2" s="232"/>
      <c r="C2" s="232"/>
      <c r="D2" s="232"/>
      <c r="E2" s="232"/>
      <c r="F2" s="232"/>
      <c r="G2" s="232"/>
      <c r="H2" s="232"/>
      <c r="I2" s="232"/>
      <c r="J2" s="232"/>
      <c r="K2" s="232"/>
      <c r="L2" s="232"/>
      <c r="M2" s="232"/>
      <c r="N2" s="232"/>
      <c r="O2" s="232"/>
      <c r="P2" s="232"/>
      <c r="Q2" s="232"/>
      <c r="R2" s="232"/>
      <c r="S2" s="232"/>
      <c r="T2" s="232"/>
      <c r="U2" s="232"/>
      <c r="V2" s="233"/>
    </row>
    <row r="3" spans="1:22" s="1" customFormat="1" ht="15" customHeight="1" hidden="1">
      <c r="A3" s="237" t="s">
        <v>428</v>
      </c>
      <c r="B3" s="238"/>
      <c r="C3" s="238"/>
      <c r="D3" s="238"/>
      <c r="E3" s="238"/>
      <c r="F3" s="238"/>
      <c r="G3" s="238"/>
      <c r="H3" s="238"/>
      <c r="I3" s="238"/>
      <c r="J3" s="238"/>
      <c r="K3" s="238"/>
      <c r="L3" s="238"/>
      <c r="M3" s="238"/>
      <c r="N3" s="238"/>
      <c r="O3" s="238"/>
      <c r="P3" s="238"/>
      <c r="Q3" s="238"/>
      <c r="R3" s="238"/>
      <c r="S3" s="238"/>
      <c r="T3" s="238"/>
      <c r="U3" s="238"/>
      <c r="V3" s="238"/>
    </row>
    <row r="4" spans="1:22" s="1" customFormat="1" ht="15" customHeight="1" hidden="1">
      <c r="A4" s="242" t="str">
        <f>Методика!B48</f>
        <v>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v>
      </c>
      <c r="B4" s="238"/>
      <c r="C4" s="238"/>
      <c r="D4" s="238"/>
      <c r="E4" s="238"/>
      <c r="F4" s="238"/>
      <c r="G4" s="238"/>
      <c r="H4" s="238"/>
      <c r="I4" s="238"/>
      <c r="J4" s="238"/>
      <c r="K4" s="238"/>
      <c r="L4" s="238"/>
      <c r="M4" s="238"/>
      <c r="N4" s="238"/>
      <c r="O4" s="238"/>
      <c r="P4" s="238"/>
      <c r="Q4" s="238"/>
      <c r="R4" s="238"/>
      <c r="S4" s="238"/>
      <c r="T4" s="238"/>
      <c r="U4" s="238"/>
      <c r="V4" s="238"/>
    </row>
    <row r="5" spans="1:22" s="1" customFormat="1" ht="42.75" customHeight="1" hidden="1">
      <c r="A5" s="240" t="str">
        <f>Методика!B49</f>
        <v>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следующие сведения: 1) дата и место проведения заседания; 2) состав участников; 3) обсуждаемые вопросы; 4) принятые решения; 5) фамилия и инициалы лица, подписавшего документ. При наличии приложений к итоговому документу (протоколу) они также должны быть опубликованы. Если опубликованный итоговый документ (протокол) не отвечает указанным требованиям, оценка показателя принимает значение 0 баллов. Рекомендуется публикация итогового документа (протокола) в графическом формате. </v>
      </c>
      <c r="B5" s="241"/>
      <c r="C5" s="241"/>
      <c r="D5" s="241"/>
      <c r="E5" s="241"/>
      <c r="F5" s="241"/>
      <c r="G5" s="241"/>
      <c r="H5" s="241"/>
      <c r="I5" s="241"/>
      <c r="J5" s="241"/>
      <c r="K5" s="241"/>
      <c r="L5" s="241"/>
      <c r="M5" s="241"/>
      <c r="N5" s="241"/>
      <c r="O5" s="241"/>
      <c r="P5" s="241"/>
      <c r="Q5" s="241"/>
      <c r="R5" s="241"/>
      <c r="S5" s="241"/>
      <c r="T5" s="241"/>
      <c r="U5" s="241"/>
      <c r="V5" s="241"/>
    </row>
    <row r="6" spans="1:22" s="1" customFormat="1" ht="15" customHeight="1" hidden="1">
      <c r="A6" s="240" t="str">
        <f>Методика!B50</f>
        <v>Показатель оценивается при соблюдении следующих условий:</v>
      </c>
      <c r="B6" s="241"/>
      <c r="C6" s="241"/>
      <c r="D6" s="241"/>
      <c r="E6" s="241"/>
      <c r="F6" s="241"/>
      <c r="G6" s="241"/>
      <c r="H6" s="241"/>
      <c r="I6" s="241"/>
      <c r="J6" s="241"/>
      <c r="K6" s="241"/>
      <c r="L6" s="241"/>
      <c r="M6" s="241"/>
      <c r="N6" s="241"/>
      <c r="O6" s="241"/>
      <c r="P6" s="241"/>
      <c r="Q6" s="241"/>
      <c r="R6" s="241"/>
      <c r="S6" s="241"/>
      <c r="T6" s="241"/>
      <c r="U6" s="241"/>
      <c r="V6" s="241"/>
    </row>
    <row r="7" spans="1:22" s="1" customFormat="1" ht="27" customHeight="1" hidden="1">
      <c r="A7" s="240" t="str">
        <f>Методика!B51</f>
        <v>1) Обеспечение открытости данных о работе Общественного совета.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 указанием фамилии, имени и отчества, места работы и должности либо социального статуса членов Общественного совета; б) регламент работы Общественного совета; в) годовой план работы Общественного совета на 2016 год (в случае истечения срока полномочий Общественного совета в течение 2016 года – план с начала года до завершения срока полномочий Общественного совета, затем – план работы нового Общественного совета с момента избрания до конца 2016 года).</v>
      </c>
      <c r="B7" s="241"/>
      <c r="C7" s="241"/>
      <c r="D7" s="241"/>
      <c r="E7" s="241"/>
      <c r="F7" s="241"/>
      <c r="G7" s="241"/>
      <c r="H7" s="241"/>
      <c r="I7" s="241"/>
      <c r="J7" s="241"/>
      <c r="K7" s="241"/>
      <c r="L7" s="241"/>
      <c r="M7" s="241"/>
      <c r="N7" s="241"/>
      <c r="O7" s="241"/>
      <c r="P7" s="241"/>
      <c r="Q7" s="241"/>
      <c r="R7" s="241"/>
      <c r="S7" s="241"/>
      <c r="T7" s="241"/>
      <c r="U7" s="241"/>
      <c r="V7" s="241"/>
    </row>
    <row r="8" spans="1:22" s="1" customFormat="1" ht="29.25" customHeight="1" hidden="1">
      <c r="A8" s="240" t="str">
        <f>Методика!B52</f>
        <v>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общественных советов при исполнительных органах государственной власти. То есть, в состав Общественного совета не должны входить лица, замещающие государственные должности РФ и субъектов РФ, должности государственный службы РФ и субъектов РФ,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№32-ФЗ «Об Общественной палате Российской Федерации» не могут быть членами Общественной палаты РФ. </v>
      </c>
      <c r="B8" s="241"/>
      <c r="C8" s="241"/>
      <c r="D8" s="241"/>
      <c r="E8" s="241"/>
      <c r="F8" s="241"/>
      <c r="G8" s="241"/>
      <c r="H8" s="241"/>
      <c r="I8" s="241"/>
      <c r="J8" s="241"/>
      <c r="K8" s="241"/>
      <c r="L8" s="241"/>
      <c r="M8" s="241"/>
      <c r="N8" s="241"/>
      <c r="O8" s="241"/>
      <c r="P8" s="241"/>
      <c r="Q8" s="241"/>
      <c r="R8" s="241"/>
      <c r="S8" s="241"/>
      <c r="T8" s="241"/>
      <c r="U8" s="241"/>
      <c r="V8" s="241"/>
    </row>
    <row r="9" spans="1:22" s="1" customFormat="1" ht="15" customHeight="1" hidden="1">
      <c r="A9" s="240" t="str">
        <f>Методика!B53</f>
        <v>В случае несоблюдения указанных  условий показателя принимает значение 0 баллов. </v>
      </c>
      <c r="B9" s="241"/>
      <c r="C9" s="241"/>
      <c r="D9" s="241"/>
      <c r="E9" s="241"/>
      <c r="F9" s="241"/>
      <c r="G9" s="241"/>
      <c r="H9" s="241"/>
      <c r="I9" s="241"/>
      <c r="J9" s="241"/>
      <c r="K9" s="241"/>
      <c r="L9" s="241"/>
      <c r="M9" s="241"/>
      <c r="N9" s="241"/>
      <c r="O9" s="241"/>
      <c r="P9" s="241"/>
      <c r="Q9" s="241"/>
      <c r="R9" s="241"/>
      <c r="S9" s="241"/>
      <c r="T9" s="241"/>
      <c r="U9" s="241"/>
      <c r="V9" s="241"/>
    </row>
    <row r="10" spans="1:22" s="1" customFormat="1" ht="15" customHeight="1" hidden="1">
      <c r="A10" s="240" t="str">
        <f>Методика!B54</f>
        <v>В целях оценки показателя не учитывается:</v>
      </c>
      <c r="B10" s="241"/>
      <c r="C10" s="241"/>
      <c r="D10" s="241"/>
      <c r="E10" s="241"/>
      <c r="F10" s="241"/>
      <c r="G10" s="241"/>
      <c r="H10" s="241"/>
      <c r="I10" s="241"/>
      <c r="J10" s="241"/>
      <c r="K10" s="241"/>
      <c r="L10" s="241"/>
      <c r="M10" s="241"/>
      <c r="N10" s="241"/>
      <c r="O10" s="241"/>
      <c r="P10" s="241"/>
      <c r="Q10" s="241"/>
      <c r="R10" s="241"/>
      <c r="S10" s="241"/>
      <c r="T10" s="241"/>
      <c r="U10" s="241"/>
      <c r="V10" s="241"/>
    </row>
    <row r="11" spans="1:22" s="1" customFormat="1" ht="15" customHeight="1" hidden="1">
      <c r="A11" s="240" t="str">
        <f>Методика!B55</f>
        <v>-   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v>
      </c>
      <c r="B11" s="241"/>
      <c r="C11" s="241"/>
      <c r="D11" s="241"/>
      <c r="E11" s="241"/>
      <c r="F11" s="241"/>
      <c r="G11" s="241"/>
      <c r="H11" s="241"/>
      <c r="I11" s="241"/>
      <c r="J11" s="241"/>
      <c r="K11" s="241"/>
      <c r="L11" s="241"/>
      <c r="M11" s="241"/>
      <c r="N11" s="241"/>
      <c r="O11" s="241"/>
      <c r="P11" s="241"/>
      <c r="Q11" s="241"/>
      <c r="R11" s="241"/>
      <c r="S11" s="241"/>
      <c r="T11" s="241"/>
      <c r="U11" s="241"/>
      <c r="V11" s="241"/>
    </row>
    <row r="12" spans="1:22" s="1" customFormat="1" ht="15" customHeight="1" hidden="1">
      <c r="A12" s="242" t="str">
        <f>Методика!B56</f>
        <v>-   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v>
      </c>
      <c r="B12" s="238"/>
      <c r="C12" s="238"/>
      <c r="D12" s="238"/>
      <c r="E12" s="238"/>
      <c r="F12" s="238"/>
      <c r="G12" s="238"/>
      <c r="H12" s="238"/>
      <c r="I12" s="238"/>
      <c r="J12" s="238"/>
      <c r="K12" s="238"/>
      <c r="L12" s="238"/>
      <c r="M12" s="238"/>
      <c r="N12" s="238"/>
      <c r="O12" s="238"/>
      <c r="P12" s="238"/>
      <c r="Q12" s="238"/>
      <c r="R12" s="238"/>
      <c r="S12" s="238"/>
      <c r="T12" s="238"/>
      <c r="U12" s="238"/>
      <c r="V12" s="238"/>
    </row>
    <row r="13" spans="1:22" s="1" customFormat="1" ht="29.25" customHeight="1" hidden="1">
      <c r="A13" s="240" t="str">
        <f>Методика!B57</f>
        <v>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 квартала 2016 года документ не обнаружен, оценка показателя принимает значение 0 баллов.</v>
      </c>
      <c r="B13" s="241"/>
      <c r="C13" s="241"/>
      <c r="D13" s="241"/>
      <c r="E13" s="241"/>
      <c r="F13" s="241"/>
      <c r="G13" s="241"/>
      <c r="H13" s="241"/>
      <c r="I13" s="241"/>
      <c r="J13" s="241"/>
      <c r="K13" s="241"/>
      <c r="L13" s="241"/>
      <c r="M13" s="241"/>
      <c r="N13" s="241"/>
      <c r="O13" s="241"/>
      <c r="P13" s="241"/>
      <c r="Q13" s="241"/>
      <c r="R13" s="241"/>
      <c r="S13" s="241"/>
      <c r="T13" s="241"/>
      <c r="U13" s="241"/>
      <c r="V13" s="241"/>
    </row>
    <row r="14" spans="1:22" ht="48.75" customHeight="1">
      <c r="A14" s="201" t="s">
        <v>94</v>
      </c>
      <c r="B14" s="119" t="s">
        <v>1012</v>
      </c>
      <c r="C14" s="247" t="s">
        <v>866</v>
      </c>
      <c r="D14" s="248"/>
      <c r="E14" s="249"/>
      <c r="F14" s="250"/>
      <c r="G14" s="236" t="s">
        <v>101</v>
      </c>
      <c r="H14" s="251" t="s">
        <v>481</v>
      </c>
      <c r="I14" s="252"/>
      <c r="J14" s="253"/>
      <c r="K14" s="236" t="s">
        <v>485</v>
      </c>
      <c r="L14" s="236" t="s">
        <v>867</v>
      </c>
      <c r="M14" s="236" t="s">
        <v>868</v>
      </c>
      <c r="N14" s="236" t="s">
        <v>486</v>
      </c>
      <c r="O14" s="194" t="s">
        <v>487</v>
      </c>
      <c r="P14" s="244"/>
      <c r="Q14" s="244"/>
      <c r="R14" s="244"/>
      <c r="S14" s="231"/>
      <c r="T14" s="236" t="s">
        <v>493</v>
      </c>
      <c r="U14" s="236" t="s">
        <v>494</v>
      </c>
      <c r="V14" s="201" t="s">
        <v>91</v>
      </c>
    </row>
    <row r="15" spans="1:22" ht="15" customHeight="1">
      <c r="A15" s="223"/>
      <c r="B15" s="20" t="s">
        <v>495</v>
      </c>
      <c r="C15" s="201" t="s">
        <v>96</v>
      </c>
      <c r="D15" s="201" t="s">
        <v>279</v>
      </c>
      <c r="E15" s="201" t="s">
        <v>280</v>
      </c>
      <c r="F15" s="218" t="s">
        <v>95</v>
      </c>
      <c r="G15" s="243"/>
      <c r="H15" s="245" t="s">
        <v>482</v>
      </c>
      <c r="I15" s="235" t="s">
        <v>483</v>
      </c>
      <c r="J15" s="236" t="s">
        <v>484</v>
      </c>
      <c r="K15" s="243"/>
      <c r="L15" s="243"/>
      <c r="M15" s="243"/>
      <c r="N15" s="243"/>
      <c r="O15" s="201" t="s">
        <v>836</v>
      </c>
      <c r="P15" s="201" t="s">
        <v>282</v>
      </c>
      <c r="Q15" s="201" t="s">
        <v>488</v>
      </c>
      <c r="R15" s="201" t="s">
        <v>489</v>
      </c>
      <c r="S15" s="201" t="s">
        <v>490</v>
      </c>
      <c r="T15" s="243"/>
      <c r="U15" s="243"/>
      <c r="V15" s="205"/>
    </row>
    <row r="16" spans="1:22" ht="27.75" customHeight="1">
      <c r="A16" s="223"/>
      <c r="B16" s="20" t="s">
        <v>874</v>
      </c>
      <c r="C16" s="216"/>
      <c r="D16" s="216"/>
      <c r="E16" s="216"/>
      <c r="F16" s="239"/>
      <c r="G16" s="243"/>
      <c r="H16" s="246"/>
      <c r="I16" s="254"/>
      <c r="J16" s="243"/>
      <c r="K16" s="243"/>
      <c r="L16" s="243"/>
      <c r="M16" s="243"/>
      <c r="N16" s="243"/>
      <c r="O16" s="216"/>
      <c r="P16" s="216"/>
      <c r="Q16" s="216"/>
      <c r="R16" s="216"/>
      <c r="S16" s="216"/>
      <c r="T16" s="243"/>
      <c r="U16" s="243"/>
      <c r="V16" s="205"/>
    </row>
    <row r="17" spans="1:22" ht="27.75" customHeight="1">
      <c r="A17" s="223"/>
      <c r="B17" s="20" t="s">
        <v>496</v>
      </c>
      <c r="C17" s="216"/>
      <c r="D17" s="216"/>
      <c r="E17" s="216"/>
      <c r="F17" s="239"/>
      <c r="G17" s="243"/>
      <c r="H17" s="246"/>
      <c r="I17" s="254"/>
      <c r="J17" s="243"/>
      <c r="K17" s="243"/>
      <c r="L17" s="243"/>
      <c r="M17" s="243"/>
      <c r="N17" s="243"/>
      <c r="O17" s="216"/>
      <c r="P17" s="216"/>
      <c r="Q17" s="216"/>
      <c r="R17" s="216"/>
      <c r="S17" s="216"/>
      <c r="T17" s="243"/>
      <c r="U17" s="243"/>
      <c r="V17" s="205"/>
    </row>
    <row r="18" spans="1:22" ht="15" customHeight="1">
      <c r="A18" s="223"/>
      <c r="B18" s="20" t="s">
        <v>847</v>
      </c>
      <c r="C18" s="216"/>
      <c r="D18" s="216"/>
      <c r="E18" s="216"/>
      <c r="F18" s="239"/>
      <c r="G18" s="243"/>
      <c r="H18" s="246"/>
      <c r="I18" s="254"/>
      <c r="J18" s="243"/>
      <c r="K18" s="243"/>
      <c r="L18" s="243"/>
      <c r="M18" s="243"/>
      <c r="N18" s="243"/>
      <c r="O18" s="226"/>
      <c r="P18" s="226"/>
      <c r="Q18" s="226"/>
      <c r="R18" s="226"/>
      <c r="S18" s="226"/>
      <c r="T18" s="243"/>
      <c r="U18" s="243"/>
      <c r="V18" s="205"/>
    </row>
    <row r="19" spans="1:22" s="11" customFormat="1" ht="14.25" customHeight="1">
      <c r="A19" s="21" t="s">
        <v>0</v>
      </c>
      <c r="B19" s="21"/>
      <c r="C19" s="21"/>
      <c r="D19" s="21"/>
      <c r="E19" s="21"/>
      <c r="F19" s="21"/>
      <c r="G19" s="21"/>
      <c r="H19" s="21"/>
      <c r="I19" s="21"/>
      <c r="J19" s="21"/>
      <c r="K19" s="21"/>
      <c r="L19" s="21"/>
      <c r="M19" s="21"/>
      <c r="N19" s="21"/>
      <c r="O19" s="21"/>
      <c r="P19" s="21"/>
      <c r="Q19" s="21"/>
      <c r="R19" s="21"/>
      <c r="S19" s="21"/>
      <c r="T19" s="21"/>
      <c r="U19" s="21"/>
      <c r="V19" s="23"/>
    </row>
    <row r="20" spans="1:22" s="103" customFormat="1" ht="14.25" customHeight="1">
      <c r="A20" s="34" t="s">
        <v>1</v>
      </c>
      <c r="B20" s="35" t="s">
        <v>495</v>
      </c>
      <c r="C20" s="28">
        <f>IF(B20="Да, проводились и опубликован итоговый документ (протокол)",2,0)</f>
        <v>2</v>
      </c>
      <c r="D20" s="28"/>
      <c r="E20" s="28"/>
      <c r="F20" s="36">
        <f>C20*(1-D20)*(1-E20)</f>
        <v>2</v>
      </c>
      <c r="G20" s="28" t="s">
        <v>102</v>
      </c>
      <c r="H20" s="28" t="s">
        <v>102</v>
      </c>
      <c r="I20" s="28" t="s">
        <v>102</v>
      </c>
      <c r="J20" s="28" t="s">
        <v>834</v>
      </c>
      <c r="K20" s="28" t="s">
        <v>102</v>
      </c>
      <c r="L20" s="28">
        <v>1</v>
      </c>
      <c r="M20" s="35" t="s">
        <v>837</v>
      </c>
      <c r="N20" s="28" t="s">
        <v>102</v>
      </c>
      <c r="O20" s="28" t="s">
        <v>102</v>
      </c>
      <c r="P20" s="28" t="s">
        <v>102</v>
      </c>
      <c r="Q20" s="28" t="s">
        <v>102</v>
      </c>
      <c r="R20" s="28" t="s">
        <v>102</v>
      </c>
      <c r="S20" s="28" t="s">
        <v>102</v>
      </c>
      <c r="T20" s="35"/>
      <c r="U20" s="35"/>
      <c r="V20" s="75" t="s">
        <v>129</v>
      </c>
    </row>
    <row r="21" spans="1:22" ht="14.25" customHeight="1">
      <c r="A21" s="34" t="s">
        <v>2</v>
      </c>
      <c r="B21" s="68" t="s">
        <v>847</v>
      </c>
      <c r="C21" s="28">
        <f aca="true" t="shared" si="0" ref="C21:C86">IF(B21="Да, проводились и опубликован итоговый документ (протокол)",2,0)</f>
        <v>0</v>
      </c>
      <c r="D21" s="28"/>
      <c r="E21" s="28"/>
      <c r="F21" s="36">
        <f aca="true" t="shared" si="1" ref="F21:F37">C21*(1-D21)*(1-E21)</f>
        <v>0</v>
      </c>
      <c r="G21" s="25" t="str">
        <f>IF(AND(H21="Да",I21="Да",J21="Да"),"Да","Нет")</f>
        <v>Нет</v>
      </c>
      <c r="H21" s="25" t="s">
        <v>103</v>
      </c>
      <c r="I21" s="25" t="s">
        <v>102</v>
      </c>
      <c r="J21" s="25" t="s">
        <v>103</v>
      </c>
      <c r="K21" s="25" t="s">
        <v>835</v>
      </c>
      <c r="L21" s="25"/>
      <c r="M21" s="19"/>
      <c r="N21" s="25"/>
      <c r="O21" s="25"/>
      <c r="P21" s="25"/>
      <c r="Q21" s="25"/>
      <c r="R21" s="25"/>
      <c r="S21" s="25"/>
      <c r="T21" s="19"/>
      <c r="U21" s="19"/>
      <c r="V21" s="14" t="s">
        <v>833</v>
      </c>
    </row>
    <row r="22" spans="1:22" s="11" customFormat="1" ht="14.25" customHeight="1">
      <c r="A22" s="34" t="s">
        <v>3</v>
      </c>
      <c r="B22" s="35" t="s">
        <v>874</v>
      </c>
      <c r="C22" s="28">
        <f t="shared" si="0"/>
        <v>0</v>
      </c>
      <c r="D22" s="28"/>
      <c r="E22" s="28"/>
      <c r="F22" s="36">
        <f t="shared" si="1"/>
        <v>0</v>
      </c>
      <c r="G22" s="28" t="str">
        <f>IF(AND(H22="Да",I22="Да",J22="Да"),"Да","Нет")</f>
        <v>Да</v>
      </c>
      <c r="H22" s="28" t="s">
        <v>102</v>
      </c>
      <c r="I22" s="28" t="s">
        <v>102</v>
      </c>
      <c r="J22" s="28" t="s">
        <v>102</v>
      </c>
      <c r="K22" s="28" t="s">
        <v>102</v>
      </c>
      <c r="L22" s="28">
        <v>2</v>
      </c>
      <c r="M22" s="35" t="s">
        <v>838</v>
      </c>
      <c r="N22" s="28" t="s">
        <v>103</v>
      </c>
      <c r="O22" s="28" t="s">
        <v>102</v>
      </c>
      <c r="P22" s="28" t="s">
        <v>284</v>
      </c>
      <c r="Q22" s="28" t="s">
        <v>284</v>
      </c>
      <c r="R22" s="28" t="s">
        <v>284</v>
      </c>
      <c r="S22" s="28" t="s">
        <v>103</v>
      </c>
      <c r="T22" s="35"/>
      <c r="U22" s="35"/>
      <c r="V22" s="81" t="s">
        <v>130</v>
      </c>
    </row>
    <row r="23" spans="1:22" s="6" customFormat="1" ht="14.25" customHeight="1">
      <c r="A23" s="34" t="s">
        <v>4</v>
      </c>
      <c r="B23" s="19" t="s">
        <v>495</v>
      </c>
      <c r="C23" s="28">
        <f t="shared" si="0"/>
        <v>2</v>
      </c>
      <c r="D23" s="28"/>
      <c r="E23" s="28"/>
      <c r="F23" s="36">
        <f t="shared" si="1"/>
        <v>2</v>
      </c>
      <c r="G23" s="25" t="str">
        <f>IF(AND(H23="Да",I23="Да",J23="Да"),"Да","Нет")</f>
        <v>Да</v>
      </c>
      <c r="H23" s="25" t="s">
        <v>102</v>
      </c>
      <c r="I23" s="25" t="s">
        <v>102</v>
      </c>
      <c r="J23" s="25" t="s">
        <v>102</v>
      </c>
      <c r="K23" s="25" t="s">
        <v>102</v>
      </c>
      <c r="L23" s="25">
        <v>1</v>
      </c>
      <c r="M23" s="19" t="s">
        <v>838</v>
      </c>
      <c r="N23" s="25" t="s">
        <v>102</v>
      </c>
      <c r="O23" s="25" t="s">
        <v>102</v>
      </c>
      <c r="P23" s="25" t="s">
        <v>102</v>
      </c>
      <c r="Q23" s="25" t="s">
        <v>102</v>
      </c>
      <c r="R23" s="25" t="s">
        <v>102</v>
      </c>
      <c r="S23" s="25" t="s">
        <v>102</v>
      </c>
      <c r="T23" s="19"/>
      <c r="U23" s="19"/>
      <c r="V23" s="14" t="s">
        <v>131</v>
      </c>
    </row>
    <row r="24" spans="1:22" s="7" customFormat="1" ht="14.25" customHeight="1">
      <c r="A24" s="34" t="s">
        <v>5</v>
      </c>
      <c r="B24" s="19" t="s">
        <v>495</v>
      </c>
      <c r="C24" s="28">
        <f t="shared" si="0"/>
        <v>2</v>
      </c>
      <c r="D24" s="28"/>
      <c r="E24" s="28"/>
      <c r="F24" s="36">
        <f t="shared" si="1"/>
        <v>2</v>
      </c>
      <c r="G24" s="25" t="s">
        <v>102</v>
      </c>
      <c r="H24" s="25" t="s">
        <v>102</v>
      </c>
      <c r="I24" s="25" t="s">
        <v>102</v>
      </c>
      <c r="J24" s="25" t="s">
        <v>102</v>
      </c>
      <c r="K24" s="25" t="s">
        <v>102</v>
      </c>
      <c r="L24" s="25">
        <v>1</v>
      </c>
      <c r="M24" s="19" t="s">
        <v>837</v>
      </c>
      <c r="N24" s="25" t="s">
        <v>102</v>
      </c>
      <c r="O24" s="19" t="s">
        <v>864</v>
      </c>
      <c r="P24" s="25" t="s">
        <v>284</v>
      </c>
      <c r="Q24" s="25" t="s">
        <v>284</v>
      </c>
      <c r="R24" s="25" t="s">
        <v>284</v>
      </c>
      <c r="S24" s="25" t="s">
        <v>102</v>
      </c>
      <c r="T24" s="19"/>
      <c r="U24" s="19"/>
      <c r="V24" s="14" t="s">
        <v>497</v>
      </c>
    </row>
    <row r="25" spans="1:22" ht="14.25" customHeight="1">
      <c r="A25" s="34" t="s">
        <v>6</v>
      </c>
      <c r="B25" s="68" t="s">
        <v>847</v>
      </c>
      <c r="C25" s="28">
        <f t="shared" si="0"/>
        <v>0</v>
      </c>
      <c r="D25" s="28"/>
      <c r="E25" s="28"/>
      <c r="F25" s="36">
        <f t="shared" si="1"/>
        <v>0</v>
      </c>
      <c r="G25" s="25" t="str">
        <f aca="true" t="shared" si="2" ref="G25:G37">IF(AND(H25="Да",I25="Да",J25="Да"),"Да","Нет")</f>
        <v>Да</v>
      </c>
      <c r="H25" s="25" t="s">
        <v>102</v>
      </c>
      <c r="I25" s="25" t="s">
        <v>102</v>
      </c>
      <c r="J25" s="25" t="s">
        <v>102</v>
      </c>
      <c r="K25" s="25" t="s">
        <v>102</v>
      </c>
      <c r="L25" s="25"/>
      <c r="M25" s="19"/>
      <c r="N25" s="25"/>
      <c r="O25" s="25"/>
      <c r="P25" s="25"/>
      <c r="Q25" s="25"/>
      <c r="R25" s="25"/>
      <c r="S25" s="25"/>
      <c r="T25" s="19"/>
      <c r="U25" s="19"/>
      <c r="V25" s="14" t="s">
        <v>132</v>
      </c>
    </row>
    <row r="26" spans="1:22" s="6" customFormat="1" ht="14.25" customHeight="1">
      <c r="A26" s="34" t="s">
        <v>7</v>
      </c>
      <c r="B26" s="35" t="s">
        <v>496</v>
      </c>
      <c r="C26" s="28">
        <f t="shared" si="0"/>
        <v>0</v>
      </c>
      <c r="D26" s="28"/>
      <c r="E26" s="28"/>
      <c r="F26" s="36">
        <f t="shared" si="1"/>
        <v>0</v>
      </c>
      <c r="G26" s="28" t="str">
        <f t="shared" si="2"/>
        <v>Нет</v>
      </c>
      <c r="H26" s="28" t="s">
        <v>102</v>
      </c>
      <c r="I26" s="28" t="s">
        <v>103</v>
      </c>
      <c r="J26" s="28" t="s">
        <v>103</v>
      </c>
      <c r="K26" s="28" t="s">
        <v>102</v>
      </c>
      <c r="L26" s="28"/>
      <c r="M26" s="35"/>
      <c r="N26" s="35" t="s">
        <v>875</v>
      </c>
      <c r="O26" s="28"/>
      <c r="P26" s="28"/>
      <c r="Q26" s="28"/>
      <c r="R26" s="28"/>
      <c r="S26" s="28"/>
      <c r="T26" s="35"/>
      <c r="U26" s="35"/>
      <c r="V26" s="93" t="s">
        <v>627</v>
      </c>
    </row>
    <row r="27" spans="1:22" s="7" customFormat="1" ht="14.25" customHeight="1">
      <c r="A27" s="34" t="s">
        <v>8</v>
      </c>
      <c r="B27" s="19" t="s">
        <v>495</v>
      </c>
      <c r="C27" s="28">
        <f t="shared" si="0"/>
        <v>2</v>
      </c>
      <c r="D27" s="28"/>
      <c r="E27" s="28"/>
      <c r="F27" s="36">
        <f t="shared" si="1"/>
        <v>2</v>
      </c>
      <c r="G27" s="25" t="str">
        <f t="shared" si="2"/>
        <v>Да</v>
      </c>
      <c r="H27" s="25" t="s">
        <v>102</v>
      </c>
      <c r="I27" s="25" t="s">
        <v>102</v>
      </c>
      <c r="J27" s="25" t="s">
        <v>102</v>
      </c>
      <c r="K27" s="25" t="s">
        <v>102</v>
      </c>
      <c r="L27" s="25">
        <v>4</v>
      </c>
      <c r="M27" s="19" t="s">
        <v>837</v>
      </c>
      <c r="N27" s="25" t="s">
        <v>102</v>
      </c>
      <c r="O27" s="25" t="s">
        <v>102</v>
      </c>
      <c r="P27" s="25" t="s">
        <v>284</v>
      </c>
      <c r="Q27" s="25" t="s">
        <v>102</v>
      </c>
      <c r="R27" s="25" t="s">
        <v>284</v>
      </c>
      <c r="S27" s="25" t="s">
        <v>102</v>
      </c>
      <c r="T27" s="19"/>
      <c r="U27" s="19"/>
      <c r="V27" s="14" t="s">
        <v>134</v>
      </c>
    </row>
    <row r="28" spans="1:22" s="7" customFormat="1" ht="14.25" customHeight="1">
      <c r="A28" s="34" t="s">
        <v>9</v>
      </c>
      <c r="B28" s="68" t="s">
        <v>847</v>
      </c>
      <c r="C28" s="28">
        <f t="shared" si="0"/>
        <v>0</v>
      </c>
      <c r="D28" s="28"/>
      <c r="E28" s="28"/>
      <c r="F28" s="36">
        <f t="shared" si="1"/>
        <v>0</v>
      </c>
      <c r="G28" s="25" t="str">
        <f t="shared" si="2"/>
        <v>Нет</v>
      </c>
      <c r="H28" s="25" t="s">
        <v>103</v>
      </c>
      <c r="I28" s="25" t="s">
        <v>103</v>
      </c>
      <c r="J28" s="25" t="s">
        <v>103</v>
      </c>
      <c r="K28" s="25" t="s">
        <v>835</v>
      </c>
      <c r="L28" s="25"/>
      <c r="M28" s="19"/>
      <c r="N28" s="25"/>
      <c r="O28" s="25"/>
      <c r="P28" s="25"/>
      <c r="Q28" s="25"/>
      <c r="R28" s="25"/>
      <c r="S28" s="25"/>
      <c r="T28" s="19"/>
      <c r="U28" s="19"/>
      <c r="V28" s="93" t="s">
        <v>794</v>
      </c>
    </row>
    <row r="29" spans="1:22" ht="14.25" customHeight="1">
      <c r="A29" s="34" t="s">
        <v>10</v>
      </c>
      <c r="B29" s="35" t="s">
        <v>495</v>
      </c>
      <c r="C29" s="28">
        <f t="shared" si="0"/>
        <v>2</v>
      </c>
      <c r="D29" s="28"/>
      <c r="E29" s="28"/>
      <c r="F29" s="36">
        <f t="shared" si="1"/>
        <v>2</v>
      </c>
      <c r="G29" s="28" t="str">
        <f t="shared" si="2"/>
        <v>Да</v>
      </c>
      <c r="H29" s="28" t="s">
        <v>102</v>
      </c>
      <c r="I29" s="28" t="s">
        <v>102</v>
      </c>
      <c r="J29" s="28" t="s">
        <v>102</v>
      </c>
      <c r="K29" s="28" t="s">
        <v>102</v>
      </c>
      <c r="L29" s="28">
        <v>1</v>
      </c>
      <c r="M29" s="35" t="s">
        <v>837</v>
      </c>
      <c r="N29" s="100" t="s">
        <v>102</v>
      </c>
      <c r="O29" s="28" t="s">
        <v>102</v>
      </c>
      <c r="P29" s="28" t="s">
        <v>102</v>
      </c>
      <c r="Q29" s="28" t="s">
        <v>102</v>
      </c>
      <c r="R29" s="28" t="s">
        <v>102</v>
      </c>
      <c r="S29" s="28" t="s">
        <v>102</v>
      </c>
      <c r="T29" s="35"/>
      <c r="U29" s="35"/>
      <c r="V29" s="14" t="s">
        <v>231</v>
      </c>
    </row>
    <row r="30" spans="1:22" s="6" customFormat="1" ht="14.25" customHeight="1">
      <c r="A30" s="34" t="s">
        <v>11</v>
      </c>
      <c r="B30" s="68" t="s">
        <v>847</v>
      </c>
      <c r="C30" s="28">
        <f t="shared" si="0"/>
        <v>0</v>
      </c>
      <c r="D30" s="28"/>
      <c r="E30" s="28"/>
      <c r="F30" s="36">
        <f t="shared" si="1"/>
        <v>0</v>
      </c>
      <c r="G30" s="25" t="str">
        <f t="shared" si="2"/>
        <v>Нет</v>
      </c>
      <c r="H30" s="25" t="s">
        <v>103</v>
      </c>
      <c r="I30" s="25" t="s">
        <v>103</v>
      </c>
      <c r="J30" s="25" t="s">
        <v>103</v>
      </c>
      <c r="K30" s="25" t="s">
        <v>835</v>
      </c>
      <c r="L30" s="25"/>
      <c r="M30" s="19"/>
      <c r="N30" s="25"/>
      <c r="O30" s="25"/>
      <c r="P30" s="25"/>
      <c r="Q30" s="25"/>
      <c r="R30" s="25"/>
      <c r="S30" s="25"/>
      <c r="T30" s="19"/>
      <c r="U30" s="19"/>
      <c r="V30" s="14" t="s">
        <v>478</v>
      </c>
    </row>
    <row r="31" spans="1:22" s="6" customFormat="1" ht="14.25" customHeight="1">
      <c r="A31" s="34" t="s">
        <v>12</v>
      </c>
      <c r="B31" s="19" t="s">
        <v>495</v>
      </c>
      <c r="C31" s="28">
        <f t="shared" si="0"/>
        <v>2</v>
      </c>
      <c r="D31" s="28"/>
      <c r="E31" s="28"/>
      <c r="F31" s="36">
        <f t="shared" si="1"/>
        <v>2</v>
      </c>
      <c r="G31" s="25" t="str">
        <f t="shared" si="2"/>
        <v>Да</v>
      </c>
      <c r="H31" s="25" t="s">
        <v>102</v>
      </c>
      <c r="I31" s="25" t="s">
        <v>102</v>
      </c>
      <c r="J31" s="25" t="s">
        <v>102</v>
      </c>
      <c r="K31" s="25" t="s">
        <v>102</v>
      </c>
      <c r="L31" s="25">
        <v>2</v>
      </c>
      <c r="M31" s="19" t="s">
        <v>837</v>
      </c>
      <c r="N31" s="25" t="s">
        <v>102</v>
      </c>
      <c r="O31" s="25" t="s">
        <v>102</v>
      </c>
      <c r="P31" s="25" t="s">
        <v>102</v>
      </c>
      <c r="Q31" s="25" t="s">
        <v>102</v>
      </c>
      <c r="R31" s="25" t="s">
        <v>102</v>
      </c>
      <c r="S31" s="25" t="s">
        <v>102</v>
      </c>
      <c r="T31" s="19"/>
      <c r="U31" s="19"/>
      <c r="V31" s="14" t="s">
        <v>136</v>
      </c>
    </row>
    <row r="32" spans="1:22" s="6" customFormat="1" ht="14.25" customHeight="1">
      <c r="A32" s="34" t="s">
        <v>13</v>
      </c>
      <c r="B32" s="19" t="s">
        <v>495</v>
      </c>
      <c r="C32" s="28">
        <f t="shared" si="0"/>
        <v>2</v>
      </c>
      <c r="D32" s="28"/>
      <c r="E32" s="28"/>
      <c r="F32" s="36">
        <f t="shared" si="1"/>
        <v>2</v>
      </c>
      <c r="G32" s="25" t="str">
        <f t="shared" si="2"/>
        <v>Да</v>
      </c>
      <c r="H32" s="25" t="s">
        <v>102</v>
      </c>
      <c r="I32" s="25" t="s">
        <v>102</v>
      </c>
      <c r="J32" s="25" t="s">
        <v>102</v>
      </c>
      <c r="K32" s="25" t="s">
        <v>102</v>
      </c>
      <c r="L32" s="25">
        <v>1</v>
      </c>
      <c r="M32" s="19" t="s">
        <v>837</v>
      </c>
      <c r="N32" s="25" t="s">
        <v>102</v>
      </c>
      <c r="O32" s="25" t="s">
        <v>102</v>
      </c>
      <c r="P32" s="25" t="s">
        <v>102</v>
      </c>
      <c r="Q32" s="25" t="s">
        <v>102</v>
      </c>
      <c r="R32" s="25" t="s">
        <v>102</v>
      </c>
      <c r="S32" s="25" t="s">
        <v>102</v>
      </c>
      <c r="T32" s="19"/>
      <c r="U32" s="19"/>
      <c r="V32" s="14" t="s">
        <v>137</v>
      </c>
    </row>
    <row r="33" spans="1:22" s="7" customFormat="1" ht="14.25" customHeight="1">
      <c r="A33" s="34" t="s">
        <v>14</v>
      </c>
      <c r="B33" s="19" t="s">
        <v>495</v>
      </c>
      <c r="C33" s="28">
        <f t="shared" si="0"/>
        <v>2</v>
      </c>
      <c r="D33" s="28"/>
      <c r="E33" s="28"/>
      <c r="F33" s="36">
        <f t="shared" si="1"/>
        <v>2</v>
      </c>
      <c r="G33" s="25" t="str">
        <f t="shared" si="2"/>
        <v>Да</v>
      </c>
      <c r="H33" s="25" t="s">
        <v>102</v>
      </c>
      <c r="I33" s="25" t="s">
        <v>102</v>
      </c>
      <c r="J33" s="25" t="s">
        <v>102</v>
      </c>
      <c r="K33" s="25" t="s">
        <v>102</v>
      </c>
      <c r="L33" s="25">
        <v>2</v>
      </c>
      <c r="M33" s="19" t="s">
        <v>837</v>
      </c>
      <c r="N33" s="25" t="s">
        <v>102</v>
      </c>
      <c r="O33" s="25" t="s">
        <v>284</v>
      </c>
      <c r="P33" s="25" t="s">
        <v>284</v>
      </c>
      <c r="Q33" s="25" t="s">
        <v>284</v>
      </c>
      <c r="R33" s="25" t="s">
        <v>102</v>
      </c>
      <c r="S33" s="25" t="s">
        <v>102</v>
      </c>
      <c r="T33" s="19"/>
      <c r="U33" s="19"/>
      <c r="V33" s="14" t="s">
        <v>138</v>
      </c>
    </row>
    <row r="34" spans="1:22" s="7" customFormat="1" ht="14.25" customHeight="1">
      <c r="A34" s="34" t="s">
        <v>15</v>
      </c>
      <c r="B34" s="68" t="s">
        <v>847</v>
      </c>
      <c r="C34" s="28">
        <f t="shared" si="0"/>
        <v>0</v>
      </c>
      <c r="D34" s="28"/>
      <c r="E34" s="28"/>
      <c r="F34" s="36">
        <f t="shared" si="1"/>
        <v>0</v>
      </c>
      <c r="G34" s="28" t="str">
        <f t="shared" si="2"/>
        <v>Нет</v>
      </c>
      <c r="H34" s="28" t="s">
        <v>103</v>
      </c>
      <c r="I34" s="28" t="s">
        <v>103</v>
      </c>
      <c r="J34" s="28" t="s">
        <v>103</v>
      </c>
      <c r="K34" s="28" t="s">
        <v>835</v>
      </c>
      <c r="L34" s="28"/>
      <c r="M34" s="35"/>
      <c r="N34" s="28"/>
      <c r="O34" s="28"/>
      <c r="P34" s="28"/>
      <c r="Q34" s="28"/>
      <c r="R34" s="28"/>
      <c r="S34" s="28"/>
      <c r="T34" s="35"/>
      <c r="U34" s="35"/>
      <c r="V34" s="93" t="s">
        <v>139</v>
      </c>
    </row>
    <row r="35" spans="1:22" s="6" customFormat="1" ht="14.25" customHeight="1">
      <c r="A35" s="34" t="s">
        <v>16</v>
      </c>
      <c r="B35" s="19" t="s">
        <v>495</v>
      </c>
      <c r="C35" s="28">
        <f t="shared" si="0"/>
        <v>2</v>
      </c>
      <c r="D35" s="28"/>
      <c r="E35" s="28"/>
      <c r="F35" s="36">
        <f t="shared" si="1"/>
        <v>2</v>
      </c>
      <c r="G35" s="25" t="str">
        <f t="shared" si="2"/>
        <v>Да</v>
      </c>
      <c r="H35" s="25" t="s">
        <v>102</v>
      </c>
      <c r="I35" s="25" t="s">
        <v>102</v>
      </c>
      <c r="J35" s="25" t="s">
        <v>102</v>
      </c>
      <c r="K35" s="25" t="s">
        <v>102</v>
      </c>
      <c r="L35" s="25">
        <v>1</v>
      </c>
      <c r="M35" s="19" t="s">
        <v>837</v>
      </c>
      <c r="N35" s="25" t="s">
        <v>102</v>
      </c>
      <c r="O35" s="25" t="s">
        <v>864</v>
      </c>
      <c r="P35" s="25" t="s">
        <v>102</v>
      </c>
      <c r="Q35" s="25" t="s">
        <v>102</v>
      </c>
      <c r="R35" s="25" t="s">
        <v>102</v>
      </c>
      <c r="S35" s="25" t="s">
        <v>102</v>
      </c>
      <c r="T35" s="19"/>
      <c r="U35" s="19"/>
      <c r="V35" s="14" t="s">
        <v>140</v>
      </c>
    </row>
    <row r="36" spans="1:22" ht="14.25" customHeight="1">
      <c r="A36" s="34" t="s">
        <v>17</v>
      </c>
      <c r="B36" s="19" t="s">
        <v>495</v>
      </c>
      <c r="C36" s="28">
        <f t="shared" si="0"/>
        <v>2</v>
      </c>
      <c r="D36" s="28"/>
      <c r="E36" s="28"/>
      <c r="F36" s="36">
        <f t="shared" si="1"/>
        <v>2</v>
      </c>
      <c r="G36" s="25" t="str">
        <f t="shared" si="2"/>
        <v>Да</v>
      </c>
      <c r="H36" s="25" t="s">
        <v>102</v>
      </c>
      <c r="I36" s="25" t="s">
        <v>102</v>
      </c>
      <c r="J36" s="25" t="s">
        <v>102</v>
      </c>
      <c r="K36" s="25" t="s">
        <v>102</v>
      </c>
      <c r="L36" s="25">
        <v>3</v>
      </c>
      <c r="M36" s="19" t="s">
        <v>837</v>
      </c>
      <c r="N36" s="25" t="s">
        <v>102</v>
      </c>
      <c r="O36" s="25" t="s">
        <v>102</v>
      </c>
      <c r="P36" s="25" t="s">
        <v>102</v>
      </c>
      <c r="Q36" s="25" t="s">
        <v>102</v>
      </c>
      <c r="R36" s="25" t="s">
        <v>102</v>
      </c>
      <c r="S36" s="25" t="s">
        <v>102</v>
      </c>
      <c r="T36" s="19"/>
      <c r="U36" s="19"/>
      <c r="V36" s="14" t="s">
        <v>141</v>
      </c>
    </row>
    <row r="37" spans="1:22" ht="14.25" customHeight="1">
      <c r="A37" s="34" t="s">
        <v>18</v>
      </c>
      <c r="B37" s="68" t="s">
        <v>847</v>
      </c>
      <c r="C37" s="28">
        <f t="shared" si="0"/>
        <v>0</v>
      </c>
      <c r="D37" s="28"/>
      <c r="E37" s="28"/>
      <c r="F37" s="36">
        <f t="shared" si="1"/>
        <v>0</v>
      </c>
      <c r="G37" s="28" t="str">
        <f t="shared" si="2"/>
        <v>Нет</v>
      </c>
      <c r="H37" s="28" t="s">
        <v>103</v>
      </c>
      <c r="I37" s="28" t="s">
        <v>103</v>
      </c>
      <c r="J37" s="28" t="s">
        <v>103</v>
      </c>
      <c r="K37" s="25" t="s">
        <v>835</v>
      </c>
      <c r="L37" s="28"/>
      <c r="M37" s="35"/>
      <c r="N37" s="28"/>
      <c r="O37" s="28"/>
      <c r="P37" s="28"/>
      <c r="Q37" s="28"/>
      <c r="R37" s="28"/>
      <c r="S37" s="28"/>
      <c r="T37" s="35"/>
      <c r="U37" s="35"/>
      <c r="V37" s="81" t="s">
        <v>142</v>
      </c>
    </row>
    <row r="38" spans="1:22" s="11" customFormat="1" ht="14.25" customHeight="1">
      <c r="A38" s="21" t="s">
        <v>19</v>
      </c>
      <c r="B38" s="56"/>
      <c r="C38" s="27"/>
      <c r="D38" s="27"/>
      <c r="E38" s="27"/>
      <c r="F38" s="10"/>
      <c r="G38" s="27"/>
      <c r="H38" s="26"/>
      <c r="I38" s="26"/>
      <c r="J38" s="26"/>
      <c r="K38" s="26"/>
      <c r="L38" s="26"/>
      <c r="M38" s="56"/>
      <c r="N38" s="26"/>
      <c r="O38" s="26"/>
      <c r="P38" s="26"/>
      <c r="Q38" s="26"/>
      <c r="R38" s="26"/>
      <c r="S38" s="26"/>
      <c r="T38" s="56"/>
      <c r="U38" s="56"/>
      <c r="V38" s="24"/>
    </row>
    <row r="39" spans="1:22" s="6" customFormat="1" ht="14.25" customHeight="1">
      <c r="A39" s="34" t="s">
        <v>20</v>
      </c>
      <c r="B39" s="35" t="s">
        <v>496</v>
      </c>
      <c r="C39" s="28">
        <f t="shared" si="0"/>
        <v>0</v>
      </c>
      <c r="D39" s="28"/>
      <c r="E39" s="28"/>
      <c r="F39" s="36">
        <f aca="true" t="shared" si="3" ref="F39:F49">C39*(1-D39)*(1-E39)</f>
        <v>0</v>
      </c>
      <c r="G39" s="28" t="s">
        <v>103</v>
      </c>
      <c r="H39" s="28" t="s">
        <v>102</v>
      </c>
      <c r="I39" s="28" t="s">
        <v>102</v>
      </c>
      <c r="J39" s="28" t="s">
        <v>102</v>
      </c>
      <c r="K39" s="28" t="s">
        <v>102</v>
      </c>
      <c r="L39" s="28"/>
      <c r="M39" s="35"/>
      <c r="N39" s="35" t="s">
        <v>875</v>
      </c>
      <c r="O39" s="28"/>
      <c r="P39" s="28"/>
      <c r="Q39" s="28"/>
      <c r="R39" s="28"/>
      <c r="S39" s="28"/>
      <c r="T39" s="35"/>
      <c r="U39" s="35"/>
      <c r="V39" s="93" t="s">
        <v>872</v>
      </c>
    </row>
    <row r="40" spans="1:22" ht="14.25" customHeight="1">
      <c r="A40" s="22" t="s">
        <v>21</v>
      </c>
      <c r="B40" s="19" t="s">
        <v>495</v>
      </c>
      <c r="C40" s="28">
        <f t="shared" si="0"/>
        <v>2</v>
      </c>
      <c r="D40" s="28"/>
      <c r="E40" s="28"/>
      <c r="F40" s="36">
        <f t="shared" si="3"/>
        <v>2</v>
      </c>
      <c r="G40" s="25" t="str">
        <f aca="true" t="shared" si="4" ref="G40:G48">IF(AND(H40="Да",I40="Да",J40="Да"),"Да","Нет")</f>
        <v>Да</v>
      </c>
      <c r="H40" s="25" t="s">
        <v>102</v>
      </c>
      <c r="I40" s="25" t="s">
        <v>102</v>
      </c>
      <c r="J40" s="25" t="s">
        <v>102</v>
      </c>
      <c r="K40" s="25" t="s">
        <v>102</v>
      </c>
      <c r="L40" s="25">
        <v>1</v>
      </c>
      <c r="M40" s="19" t="s">
        <v>837</v>
      </c>
      <c r="N40" s="25" t="s">
        <v>102</v>
      </c>
      <c r="O40" s="25" t="s">
        <v>102</v>
      </c>
      <c r="P40" s="25" t="s">
        <v>102</v>
      </c>
      <c r="Q40" s="25" t="s">
        <v>102</v>
      </c>
      <c r="R40" s="25" t="s">
        <v>102</v>
      </c>
      <c r="S40" s="25" t="s">
        <v>102</v>
      </c>
      <c r="T40" s="19"/>
      <c r="U40" s="19"/>
      <c r="V40" s="14" t="s">
        <v>143</v>
      </c>
    </row>
    <row r="41" spans="1:22" ht="14.25" customHeight="1">
      <c r="A41" s="22" t="s">
        <v>22</v>
      </c>
      <c r="B41" s="19" t="s">
        <v>495</v>
      </c>
      <c r="C41" s="28">
        <f t="shared" si="0"/>
        <v>2</v>
      </c>
      <c r="D41" s="28"/>
      <c r="E41" s="28"/>
      <c r="F41" s="36">
        <f t="shared" si="3"/>
        <v>2</v>
      </c>
      <c r="G41" s="25" t="str">
        <f t="shared" si="4"/>
        <v>Да</v>
      </c>
      <c r="H41" s="25" t="s">
        <v>102</v>
      </c>
      <c r="I41" s="25" t="s">
        <v>102</v>
      </c>
      <c r="J41" s="25" t="s">
        <v>102</v>
      </c>
      <c r="K41" s="25" t="s">
        <v>102</v>
      </c>
      <c r="L41" s="25">
        <v>1</v>
      </c>
      <c r="M41" s="19" t="s">
        <v>837</v>
      </c>
      <c r="N41" s="25" t="s">
        <v>102</v>
      </c>
      <c r="O41" s="25" t="s">
        <v>102</v>
      </c>
      <c r="P41" s="25" t="s">
        <v>102</v>
      </c>
      <c r="Q41" s="25" t="s">
        <v>102</v>
      </c>
      <c r="R41" s="25" t="s">
        <v>102</v>
      </c>
      <c r="S41" s="25" t="s">
        <v>102</v>
      </c>
      <c r="T41" s="19"/>
      <c r="U41" s="19"/>
      <c r="V41" s="14" t="s">
        <v>144</v>
      </c>
    </row>
    <row r="42" spans="1:22" s="11" customFormat="1" ht="14.25" customHeight="1">
      <c r="A42" s="34" t="s">
        <v>23</v>
      </c>
      <c r="B42" s="71" t="s">
        <v>495</v>
      </c>
      <c r="C42" s="28">
        <f t="shared" si="0"/>
        <v>2</v>
      </c>
      <c r="D42" s="28"/>
      <c r="E42" s="28"/>
      <c r="F42" s="36">
        <f t="shared" si="3"/>
        <v>2</v>
      </c>
      <c r="G42" s="28" t="str">
        <f t="shared" si="4"/>
        <v>Да</v>
      </c>
      <c r="H42" s="28" t="s">
        <v>102</v>
      </c>
      <c r="I42" s="28" t="s">
        <v>102</v>
      </c>
      <c r="J42" s="28" t="s">
        <v>102</v>
      </c>
      <c r="K42" s="28" t="s">
        <v>102</v>
      </c>
      <c r="L42" s="28">
        <v>1</v>
      </c>
      <c r="M42" s="35" t="s">
        <v>837</v>
      </c>
      <c r="N42" s="28" t="s">
        <v>102</v>
      </c>
      <c r="O42" s="28" t="s">
        <v>102</v>
      </c>
      <c r="P42" s="28" t="s">
        <v>102</v>
      </c>
      <c r="Q42" s="28" t="s">
        <v>102</v>
      </c>
      <c r="R42" s="28" t="s">
        <v>102</v>
      </c>
      <c r="S42" s="28" t="s">
        <v>102</v>
      </c>
      <c r="T42" s="35"/>
      <c r="U42" s="35"/>
      <c r="V42" s="75" t="s">
        <v>873</v>
      </c>
    </row>
    <row r="43" spans="1:22" ht="14.25" customHeight="1">
      <c r="A43" s="22" t="s">
        <v>24</v>
      </c>
      <c r="B43" s="68" t="s">
        <v>847</v>
      </c>
      <c r="C43" s="28">
        <f t="shared" si="0"/>
        <v>0</v>
      </c>
      <c r="D43" s="28"/>
      <c r="E43" s="28"/>
      <c r="F43" s="36">
        <f t="shared" si="3"/>
        <v>0</v>
      </c>
      <c r="G43" s="25" t="str">
        <f t="shared" si="4"/>
        <v>Нет</v>
      </c>
      <c r="H43" s="25" t="s">
        <v>103</v>
      </c>
      <c r="I43" s="25" t="s">
        <v>103</v>
      </c>
      <c r="J43" s="25" t="s">
        <v>103</v>
      </c>
      <c r="K43" s="25" t="s">
        <v>835</v>
      </c>
      <c r="L43" s="25"/>
      <c r="M43" s="19"/>
      <c r="N43" s="25"/>
      <c r="O43" s="25"/>
      <c r="P43" s="25"/>
      <c r="Q43" s="25"/>
      <c r="R43" s="25"/>
      <c r="S43" s="25"/>
      <c r="T43" s="19"/>
      <c r="U43" s="19"/>
      <c r="V43" s="14" t="s">
        <v>145</v>
      </c>
    </row>
    <row r="44" spans="1:22" s="6" customFormat="1" ht="14.25" customHeight="1">
      <c r="A44" s="22" t="s">
        <v>25</v>
      </c>
      <c r="B44" s="68" t="s">
        <v>847</v>
      </c>
      <c r="C44" s="28">
        <f t="shared" si="0"/>
        <v>0</v>
      </c>
      <c r="D44" s="28"/>
      <c r="E44" s="28"/>
      <c r="F44" s="36">
        <f t="shared" si="3"/>
        <v>0</v>
      </c>
      <c r="G44" s="25" t="str">
        <f t="shared" si="4"/>
        <v>Нет</v>
      </c>
      <c r="H44" s="25" t="s">
        <v>103</v>
      </c>
      <c r="I44" s="25" t="s">
        <v>103</v>
      </c>
      <c r="J44" s="25" t="s">
        <v>103</v>
      </c>
      <c r="K44" s="25" t="s">
        <v>835</v>
      </c>
      <c r="L44" s="25"/>
      <c r="M44" s="19"/>
      <c r="N44" s="25"/>
      <c r="O44" s="25"/>
      <c r="P44" s="25"/>
      <c r="Q44" s="25"/>
      <c r="R44" s="25"/>
      <c r="S44" s="25"/>
      <c r="T44" s="19"/>
      <c r="U44" s="19"/>
      <c r="V44" s="14" t="s">
        <v>146</v>
      </c>
    </row>
    <row r="45" spans="1:22" ht="14.25" customHeight="1">
      <c r="A45" s="34" t="s">
        <v>26</v>
      </c>
      <c r="B45" s="35" t="s">
        <v>495</v>
      </c>
      <c r="C45" s="28">
        <f t="shared" si="0"/>
        <v>2</v>
      </c>
      <c r="D45" s="28"/>
      <c r="E45" s="28"/>
      <c r="F45" s="36">
        <f t="shared" si="3"/>
        <v>2</v>
      </c>
      <c r="G45" s="28" t="str">
        <f t="shared" si="4"/>
        <v>Да</v>
      </c>
      <c r="H45" s="28" t="s">
        <v>102</v>
      </c>
      <c r="I45" s="28" t="s">
        <v>102</v>
      </c>
      <c r="J45" s="28" t="s">
        <v>102</v>
      </c>
      <c r="K45" s="28" t="s">
        <v>102</v>
      </c>
      <c r="L45" s="28">
        <v>1</v>
      </c>
      <c r="M45" s="35" t="s">
        <v>837</v>
      </c>
      <c r="N45" s="28" t="s">
        <v>102</v>
      </c>
      <c r="O45" s="25" t="s">
        <v>102</v>
      </c>
      <c r="P45" s="28" t="s">
        <v>102</v>
      </c>
      <c r="Q45" s="28" t="s">
        <v>102</v>
      </c>
      <c r="R45" s="28" t="s">
        <v>102</v>
      </c>
      <c r="S45" s="28" t="s">
        <v>102</v>
      </c>
      <c r="T45" s="35"/>
      <c r="U45" s="35"/>
      <c r="V45" s="14" t="s">
        <v>147</v>
      </c>
    </row>
    <row r="46" spans="1:22" ht="14.25" customHeight="1">
      <c r="A46" s="34" t="s">
        <v>27</v>
      </c>
      <c r="B46" s="35" t="s">
        <v>495</v>
      </c>
      <c r="C46" s="28">
        <f t="shared" si="0"/>
        <v>2</v>
      </c>
      <c r="D46" s="28"/>
      <c r="E46" s="28"/>
      <c r="F46" s="36">
        <f t="shared" si="3"/>
        <v>2</v>
      </c>
      <c r="G46" s="28" t="str">
        <f t="shared" si="4"/>
        <v>Да</v>
      </c>
      <c r="H46" s="28" t="s">
        <v>102</v>
      </c>
      <c r="I46" s="28" t="s">
        <v>102</v>
      </c>
      <c r="J46" s="28" t="s">
        <v>102</v>
      </c>
      <c r="K46" s="28" t="s">
        <v>102</v>
      </c>
      <c r="L46" s="28">
        <v>1</v>
      </c>
      <c r="M46" s="35" t="s">
        <v>837</v>
      </c>
      <c r="N46" s="28" t="s">
        <v>102</v>
      </c>
      <c r="O46" s="25" t="s">
        <v>102</v>
      </c>
      <c r="P46" s="28" t="s">
        <v>102</v>
      </c>
      <c r="Q46" s="28" t="s">
        <v>102</v>
      </c>
      <c r="R46" s="28" t="s">
        <v>102</v>
      </c>
      <c r="S46" s="28" t="s">
        <v>102</v>
      </c>
      <c r="T46" s="35"/>
      <c r="U46" s="35"/>
      <c r="V46" s="14" t="s">
        <v>148</v>
      </c>
    </row>
    <row r="47" spans="1:22" ht="14.25" customHeight="1">
      <c r="A47" s="22" t="s">
        <v>28</v>
      </c>
      <c r="B47" s="68" t="s">
        <v>847</v>
      </c>
      <c r="C47" s="28">
        <f t="shared" si="0"/>
        <v>0</v>
      </c>
      <c r="D47" s="28"/>
      <c r="E47" s="28"/>
      <c r="F47" s="36">
        <f t="shared" si="3"/>
        <v>0</v>
      </c>
      <c r="G47" s="25" t="str">
        <f t="shared" si="4"/>
        <v>Нет</v>
      </c>
      <c r="H47" s="25" t="s">
        <v>102</v>
      </c>
      <c r="I47" s="25" t="s">
        <v>102</v>
      </c>
      <c r="J47" s="25" t="s">
        <v>103</v>
      </c>
      <c r="K47" s="25" t="s">
        <v>102</v>
      </c>
      <c r="L47" s="25"/>
      <c r="M47" s="19"/>
      <c r="N47" s="25"/>
      <c r="O47" s="25"/>
      <c r="P47" s="25"/>
      <c r="Q47" s="25"/>
      <c r="R47" s="25"/>
      <c r="S47" s="25"/>
      <c r="T47" s="19"/>
      <c r="U47" s="19"/>
      <c r="V47" s="14" t="s">
        <v>363</v>
      </c>
    </row>
    <row r="48" spans="1:22" ht="14.25" customHeight="1">
      <c r="A48" s="22" t="s">
        <v>29</v>
      </c>
      <c r="B48" s="68" t="s">
        <v>847</v>
      </c>
      <c r="C48" s="28">
        <f t="shared" si="0"/>
        <v>0</v>
      </c>
      <c r="D48" s="28"/>
      <c r="E48" s="28"/>
      <c r="F48" s="36">
        <f t="shared" si="3"/>
        <v>0</v>
      </c>
      <c r="G48" s="25" t="str">
        <f t="shared" si="4"/>
        <v>Нет</v>
      </c>
      <c r="H48" s="25" t="s">
        <v>103</v>
      </c>
      <c r="I48" s="25" t="s">
        <v>103</v>
      </c>
      <c r="J48" s="25" t="s">
        <v>103</v>
      </c>
      <c r="K48" s="25" t="s">
        <v>835</v>
      </c>
      <c r="L48" s="25"/>
      <c r="M48" s="19"/>
      <c r="N48" s="25"/>
      <c r="O48" s="25"/>
      <c r="P48" s="25"/>
      <c r="Q48" s="25"/>
      <c r="R48" s="25"/>
      <c r="S48" s="25"/>
      <c r="T48" s="19"/>
      <c r="U48" s="19"/>
      <c r="V48" s="14" t="s">
        <v>149</v>
      </c>
    </row>
    <row r="49" spans="1:22" ht="14.25" customHeight="1">
      <c r="A49" s="34" t="s">
        <v>30</v>
      </c>
      <c r="B49" s="35" t="s">
        <v>496</v>
      </c>
      <c r="C49" s="28">
        <f t="shared" si="0"/>
        <v>0</v>
      </c>
      <c r="D49" s="28"/>
      <c r="E49" s="28"/>
      <c r="F49" s="36">
        <f t="shared" si="3"/>
        <v>0</v>
      </c>
      <c r="G49" s="28" t="s">
        <v>103</v>
      </c>
      <c r="H49" s="28" t="s">
        <v>102</v>
      </c>
      <c r="I49" s="28" t="s">
        <v>102</v>
      </c>
      <c r="J49" s="35" t="s">
        <v>850</v>
      </c>
      <c r="K49" s="28" t="s">
        <v>102</v>
      </c>
      <c r="L49" s="28"/>
      <c r="M49" s="35"/>
      <c r="N49" s="35" t="s">
        <v>875</v>
      </c>
      <c r="O49" s="28"/>
      <c r="P49" s="28"/>
      <c r="Q49" s="28"/>
      <c r="R49" s="28"/>
      <c r="S49" s="28"/>
      <c r="T49" s="35"/>
      <c r="U49" s="35"/>
      <c r="V49" s="14" t="s">
        <v>150</v>
      </c>
    </row>
    <row r="50" spans="1:22" s="11" customFormat="1" ht="14.25" customHeight="1">
      <c r="A50" s="21" t="s">
        <v>31</v>
      </c>
      <c r="B50" s="56"/>
      <c r="C50" s="27"/>
      <c r="D50" s="27"/>
      <c r="E50" s="27"/>
      <c r="F50" s="10"/>
      <c r="G50" s="27"/>
      <c r="H50" s="26"/>
      <c r="I50" s="26"/>
      <c r="J50" s="26"/>
      <c r="K50" s="26"/>
      <c r="L50" s="26"/>
      <c r="M50" s="56"/>
      <c r="N50" s="26"/>
      <c r="O50" s="26"/>
      <c r="P50" s="26"/>
      <c r="Q50" s="26"/>
      <c r="R50" s="26"/>
      <c r="S50" s="26"/>
      <c r="T50" s="56"/>
      <c r="U50" s="56"/>
      <c r="V50" s="24"/>
    </row>
    <row r="51" spans="1:22" s="7" customFormat="1" ht="14.25" customHeight="1">
      <c r="A51" s="34" t="s">
        <v>32</v>
      </c>
      <c r="B51" s="35" t="s">
        <v>495</v>
      </c>
      <c r="C51" s="28">
        <f t="shared" si="0"/>
        <v>2</v>
      </c>
      <c r="D51" s="28"/>
      <c r="E51" s="28"/>
      <c r="F51" s="36">
        <f aca="true" t="shared" si="5" ref="F51:F57">C51*(1-D51)*(1-E51)</f>
        <v>2</v>
      </c>
      <c r="G51" s="28" t="str">
        <f>IF(AND(H51="Да",I51="Да",J51="Да"),"Да","Нет")</f>
        <v>Да</v>
      </c>
      <c r="H51" s="28" t="s">
        <v>102</v>
      </c>
      <c r="I51" s="28" t="s">
        <v>102</v>
      </c>
      <c r="J51" s="28" t="s">
        <v>102</v>
      </c>
      <c r="K51" s="28" t="s">
        <v>102</v>
      </c>
      <c r="L51" s="28">
        <v>1</v>
      </c>
      <c r="M51" s="35" t="s">
        <v>837</v>
      </c>
      <c r="N51" s="28" t="s">
        <v>102</v>
      </c>
      <c r="O51" s="25" t="s">
        <v>102</v>
      </c>
      <c r="P51" s="28" t="s">
        <v>102</v>
      </c>
      <c r="Q51" s="28" t="s">
        <v>102</v>
      </c>
      <c r="R51" s="28" t="s">
        <v>102</v>
      </c>
      <c r="S51" s="28" t="s">
        <v>102</v>
      </c>
      <c r="T51" s="35"/>
      <c r="U51" s="35"/>
      <c r="V51" s="93" t="s">
        <v>848</v>
      </c>
    </row>
    <row r="52" spans="1:22" s="7" customFormat="1" ht="14.25" customHeight="1">
      <c r="A52" s="22" t="s">
        <v>33</v>
      </c>
      <c r="B52" s="19" t="s">
        <v>847</v>
      </c>
      <c r="C52" s="28">
        <f t="shared" si="0"/>
        <v>0</v>
      </c>
      <c r="D52" s="28"/>
      <c r="E52" s="28"/>
      <c r="F52" s="36">
        <f t="shared" si="5"/>
        <v>0</v>
      </c>
      <c r="G52" s="25" t="str">
        <f>IF(AND(H52="Да",I52="Да",J52="Да"),"Да","Нет")</f>
        <v>Нет</v>
      </c>
      <c r="H52" s="35" t="s">
        <v>841</v>
      </c>
      <c r="I52" s="25" t="s">
        <v>102</v>
      </c>
      <c r="J52" s="25" t="s">
        <v>102</v>
      </c>
      <c r="K52" s="19" t="s">
        <v>854</v>
      </c>
      <c r="L52" s="25"/>
      <c r="M52" s="19"/>
      <c r="N52" s="25"/>
      <c r="O52" s="25"/>
      <c r="P52" s="25"/>
      <c r="Q52" s="25"/>
      <c r="R52" s="25"/>
      <c r="S52" s="25"/>
      <c r="T52" s="19"/>
      <c r="U52" s="19"/>
      <c r="V52" s="14" t="s">
        <v>151</v>
      </c>
    </row>
    <row r="53" spans="1:22" s="7" customFormat="1" ht="14.25" customHeight="1">
      <c r="A53" s="34" t="s">
        <v>92</v>
      </c>
      <c r="B53" s="35" t="s">
        <v>495</v>
      </c>
      <c r="C53" s="28">
        <f t="shared" si="0"/>
        <v>2</v>
      </c>
      <c r="D53" s="28"/>
      <c r="E53" s="130"/>
      <c r="F53" s="36">
        <f>C53*(1-D53)*(1-E53)</f>
        <v>2</v>
      </c>
      <c r="G53" s="28" t="str">
        <f>IF(AND(H53="Да",I53="Да",J53="Да"),"Да","Нет")</f>
        <v>Да</v>
      </c>
      <c r="H53" s="100" t="s">
        <v>102</v>
      </c>
      <c r="I53" s="100" t="s">
        <v>102</v>
      </c>
      <c r="J53" s="100" t="s">
        <v>102</v>
      </c>
      <c r="K53" s="100" t="s">
        <v>102</v>
      </c>
      <c r="L53" s="28">
        <v>1</v>
      </c>
      <c r="M53" s="35" t="s">
        <v>837</v>
      </c>
      <c r="N53" s="28" t="s">
        <v>102</v>
      </c>
      <c r="O53" s="25" t="s">
        <v>102</v>
      </c>
      <c r="P53" s="28" t="s">
        <v>102</v>
      </c>
      <c r="Q53" s="28" t="s">
        <v>102</v>
      </c>
      <c r="R53" s="28" t="s">
        <v>102</v>
      </c>
      <c r="S53" s="28" t="s">
        <v>102</v>
      </c>
      <c r="T53" s="131"/>
      <c r="U53" s="131"/>
      <c r="V53" s="97" t="s">
        <v>180</v>
      </c>
    </row>
    <row r="54" spans="1:22" ht="14.25" customHeight="1">
      <c r="A54" s="34" t="s">
        <v>34</v>
      </c>
      <c r="B54" s="35" t="s">
        <v>495</v>
      </c>
      <c r="C54" s="28">
        <f t="shared" si="0"/>
        <v>2</v>
      </c>
      <c r="D54" s="28"/>
      <c r="E54" s="28"/>
      <c r="F54" s="36">
        <f t="shared" si="5"/>
        <v>2</v>
      </c>
      <c r="G54" s="28" t="s">
        <v>102</v>
      </c>
      <c r="H54" s="28" t="s">
        <v>102</v>
      </c>
      <c r="I54" s="28" t="s">
        <v>102</v>
      </c>
      <c r="J54" s="35" t="s">
        <v>851</v>
      </c>
      <c r="K54" s="28" t="s">
        <v>102</v>
      </c>
      <c r="L54" s="28">
        <v>1</v>
      </c>
      <c r="M54" s="35" t="s">
        <v>838</v>
      </c>
      <c r="N54" s="28" t="s">
        <v>102</v>
      </c>
      <c r="O54" s="28" t="s">
        <v>102</v>
      </c>
      <c r="P54" s="28" t="s">
        <v>102</v>
      </c>
      <c r="Q54" s="28" t="s">
        <v>102</v>
      </c>
      <c r="R54" s="28" t="s">
        <v>102</v>
      </c>
      <c r="S54" s="28" t="s">
        <v>102</v>
      </c>
      <c r="T54" s="35"/>
      <c r="U54" s="35"/>
      <c r="V54" s="93" t="s">
        <v>849</v>
      </c>
    </row>
    <row r="55" spans="1:22" s="6" customFormat="1" ht="14.25" customHeight="1">
      <c r="A55" s="34" t="s">
        <v>35</v>
      </c>
      <c r="B55" s="35" t="s">
        <v>496</v>
      </c>
      <c r="C55" s="28">
        <f t="shared" si="0"/>
        <v>0</v>
      </c>
      <c r="D55" s="28"/>
      <c r="E55" s="28"/>
      <c r="F55" s="36">
        <f t="shared" si="5"/>
        <v>0</v>
      </c>
      <c r="G55" s="28" t="str">
        <f>IF(AND(H55="Да",I55="Да",J55="Да"),"Да","Нет")</f>
        <v>Нет</v>
      </c>
      <c r="H55" s="28" t="s">
        <v>103</v>
      </c>
      <c r="I55" s="28" t="s">
        <v>102</v>
      </c>
      <c r="J55" s="28" t="s">
        <v>103</v>
      </c>
      <c r="K55" s="25" t="s">
        <v>835</v>
      </c>
      <c r="L55" s="28">
        <v>1</v>
      </c>
      <c r="M55" s="35" t="s">
        <v>837</v>
      </c>
      <c r="N55" s="28" t="s">
        <v>102</v>
      </c>
      <c r="O55" s="28" t="s">
        <v>102</v>
      </c>
      <c r="P55" s="28" t="s">
        <v>102</v>
      </c>
      <c r="Q55" s="28" t="s">
        <v>102</v>
      </c>
      <c r="R55" s="28" t="s">
        <v>102</v>
      </c>
      <c r="S55" s="28" t="s">
        <v>102</v>
      </c>
      <c r="T55" s="35"/>
      <c r="U55" s="35"/>
      <c r="V55" s="93" t="s">
        <v>852</v>
      </c>
    </row>
    <row r="56" spans="1:22" s="7" customFormat="1" ht="14.25" customHeight="1">
      <c r="A56" s="22" t="s">
        <v>36</v>
      </c>
      <c r="B56" s="68" t="s">
        <v>847</v>
      </c>
      <c r="C56" s="28">
        <f t="shared" si="0"/>
        <v>0</v>
      </c>
      <c r="D56" s="28"/>
      <c r="E56" s="28"/>
      <c r="F56" s="36">
        <f t="shared" si="5"/>
        <v>0</v>
      </c>
      <c r="G56" s="25" t="str">
        <f>IF(AND(H56="Да",I56="Да",J56="Да"),"Да","Нет")</f>
        <v>Нет</v>
      </c>
      <c r="H56" s="19" t="s">
        <v>855</v>
      </c>
      <c r="I56" s="25" t="s">
        <v>102</v>
      </c>
      <c r="J56" s="25" t="s">
        <v>102</v>
      </c>
      <c r="K56" s="19" t="s">
        <v>854</v>
      </c>
      <c r="L56" s="25"/>
      <c r="M56" s="19"/>
      <c r="N56" s="25"/>
      <c r="O56" s="25"/>
      <c r="P56" s="25"/>
      <c r="Q56" s="25"/>
      <c r="R56" s="25"/>
      <c r="S56" s="25"/>
      <c r="T56" s="19"/>
      <c r="U56" s="19"/>
      <c r="V56" s="81" t="s">
        <v>853</v>
      </c>
    </row>
    <row r="57" spans="1:22" s="7" customFormat="1" ht="14.25" customHeight="1">
      <c r="A57" s="22" t="s">
        <v>37</v>
      </c>
      <c r="B57" s="68" t="s">
        <v>847</v>
      </c>
      <c r="C57" s="28">
        <f t="shared" si="0"/>
        <v>0</v>
      </c>
      <c r="D57" s="28"/>
      <c r="E57" s="28"/>
      <c r="F57" s="36">
        <f t="shared" si="5"/>
        <v>0</v>
      </c>
      <c r="G57" s="25" t="str">
        <f>IF(AND(H57="Да",I57="Да",J57="Да"),"Да","Нет")</f>
        <v>Да</v>
      </c>
      <c r="H57" s="25" t="s">
        <v>102</v>
      </c>
      <c r="I57" s="25" t="s">
        <v>102</v>
      </c>
      <c r="J57" s="25" t="s">
        <v>102</v>
      </c>
      <c r="K57" s="94" t="s">
        <v>1005</v>
      </c>
      <c r="L57" s="25"/>
      <c r="M57" s="19"/>
      <c r="N57" s="25"/>
      <c r="O57" s="25"/>
      <c r="P57" s="25"/>
      <c r="Q57" s="25"/>
      <c r="R57" s="25"/>
      <c r="S57" s="25"/>
      <c r="T57" s="94"/>
      <c r="U57" s="94"/>
      <c r="V57" s="77" t="s">
        <v>152</v>
      </c>
    </row>
    <row r="58" spans="1:22" s="7" customFormat="1" ht="14.25" customHeight="1">
      <c r="A58" s="34" t="s">
        <v>93</v>
      </c>
      <c r="B58" s="35" t="s">
        <v>847</v>
      </c>
      <c r="C58" s="28">
        <f t="shared" si="0"/>
        <v>0</v>
      </c>
      <c r="D58" s="28"/>
      <c r="E58" s="130"/>
      <c r="F58" s="36">
        <f>C58*(1-D58)*(1-E58)</f>
        <v>0</v>
      </c>
      <c r="G58" s="28" t="str">
        <f>IF(AND(H58="Да",I58="Да",J58="Да"),"Да","Нет")</f>
        <v>Нет</v>
      </c>
      <c r="H58" s="100" t="s">
        <v>103</v>
      </c>
      <c r="I58" s="100" t="s">
        <v>103</v>
      </c>
      <c r="J58" s="100" t="s">
        <v>103</v>
      </c>
      <c r="K58" s="25" t="s">
        <v>835</v>
      </c>
      <c r="L58" s="28"/>
      <c r="M58" s="35"/>
      <c r="N58" s="28"/>
      <c r="O58" s="28"/>
      <c r="P58" s="28"/>
      <c r="Q58" s="28"/>
      <c r="R58" s="28"/>
      <c r="S58" s="28"/>
      <c r="T58" s="131"/>
      <c r="U58" s="131"/>
      <c r="V58" s="97" t="s">
        <v>723</v>
      </c>
    </row>
    <row r="59" spans="1:22" s="11" customFormat="1" ht="14.25" customHeight="1">
      <c r="A59" s="21" t="s">
        <v>38</v>
      </c>
      <c r="B59" s="56"/>
      <c r="C59" s="27"/>
      <c r="D59" s="27"/>
      <c r="E59" s="27"/>
      <c r="F59" s="10"/>
      <c r="G59" s="27"/>
      <c r="H59" s="26"/>
      <c r="I59" s="26"/>
      <c r="J59" s="26"/>
      <c r="K59" s="26"/>
      <c r="L59" s="26"/>
      <c r="M59" s="56"/>
      <c r="N59" s="26"/>
      <c r="O59" s="26"/>
      <c r="P59" s="26"/>
      <c r="Q59" s="26"/>
      <c r="R59" s="26"/>
      <c r="S59" s="26"/>
      <c r="T59" s="56"/>
      <c r="U59" s="56"/>
      <c r="V59" s="24"/>
    </row>
    <row r="60" spans="1:22" s="7" customFormat="1" ht="14.25" customHeight="1">
      <c r="A60" s="22" t="s">
        <v>39</v>
      </c>
      <c r="B60" s="68" t="s">
        <v>847</v>
      </c>
      <c r="C60" s="28">
        <f t="shared" si="0"/>
        <v>0</v>
      </c>
      <c r="D60" s="28"/>
      <c r="E60" s="28"/>
      <c r="F60" s="36">
        <f aca="true" t="shared" si="6" ref="F60:F66">C60*(1-D60)*(1-E60)</f>
        <v>0</v>
      </c>
      <c r="G60" s="25" t="str">
        <f aca="true" t="shared" si="7" ref="G60:G66">IF(AND(H60="Да",I60="Да",J60="Да"),"Да","Нет")</f>
        <v>Нет</v>
      </c>
      <c r="H60" s="25" t="s">
        <v>102</v>
      </c>
      <c r="I60" s="25" t="s">
        <v>102</v>
      </c>
      <c r="J60" s="25" t="s">
        <v>103</v>
      </c>
      <c r="K60" s="25" t="s">
        <v>102</v>
      </c>
      <c r="L60" s="25"/>
      <c r="M60" s="19"/>
      <c r="N60" s="25"/>
      <c r="O60" s="25"/>
      <c r="P60" s="25"/>
      <c r="Q60" s="25"/>
      <c r="R60" s="25"/>
      <c r="S60" s="25"/>
      <c r="T60" s="19"/>
      <c r="U60" s="19"/>
      <c r="V60" s="14" t="s">
        <v>856</v>
      </c>
    </row>
    <row r="61" spans="1:22" s="7" customFormat="1" ht="14.25" customHeight="1">
      <c r="A61" s="22" t="s">
        <v>40</v>
      </c>
      <c r="B61" s="68" t="s">
        <v>847</v>
      </c>
      <c r="C61" s="28">
        <f t="shared" si="0"/>
        <v>0</v>
      </c>
      <c r="D61" s="28"/>
      <c r="E61" s="28"/>
      <c r="F61" s="36">
        <f t="shared" si="6"/>
        <v>0</v>
      </c>
      <c r="G61" s="25" t="str">
        <f t="shared" si="7"/>
        <v>Нет</v>
      </c>
      <c r="H61" s="25" t="s">
        <v>103</v>
      </c>
      <c r="I61" s="25" t="s">
        <v>103</v>
      </c>
      <c r="J61" s="25" t="s">
        <v>103</v>
      </c>
      <c r="K61" s="25" t="s">
        <v>835</v>
      </c>
      <c r="L61" s="25"/>
      <c r="M61" s="19"/>
      <c r="N61" s="25"/>
      <c r="O61" s="25"/>
      <c r="P61" s="25"/>
      <c r="Q61" s="25"/>
      <c r="R61" s="25"/>
      <c r="S61" s="25"/>
      <c r="T61" s="19"/>
      <c r="U61" s="19"/>
      <c r="V61" s="14" t="s">
        <v>153</v>
      </c>
    </row>
    <row r="62" spans="1:22" ht="14.25" customHeight="1">
      <c r="A62" s="34" t="s">
        <v>41</v>
      </c>
      <c r="B62" s="35" t="s">
        <v>495</v>
      </c>
      <c r="C62" s="28">
        <f t="shared" si="0"/>
        <v>2</v>
      </c>
      <c r="D62" s="28"/>
      <c r="E62" s="28"/>
      <c r="F62" s="36">
        <f t="shared" si="6"/>
        <v>2</v>
      </c>
      <c r="G62" s="28" t="str">
        <f t="shared" si="7"/>
        <v>Да</v>
      </c>
      <c r="H62" s="28" t="s">
        <v>102</v>
      </c>
      <c r="I62" s="28" t="s">
        <v>102</v>
      </c>
      <c r="J62" s="28" t="s">
        <v>102</v>
      </c>
      <c r="K62" s="28" t="s">
        <v>102</v>
      </c>
      <c r="L62" s="28">
        <v>1</v>
      </c>
      <c r="M62" s="35" t="s">
        <v>837</v>
      </c>
      <c r="N62" s="28" t="s">
        <v>102</v>
      </c>
      <c r="O62" s="25" t="s">
        <v>102</v>
      </c>
      <c r="P62" s="28" t="s">
        <v>102</v>
      </c>
      <c r="Q62" s="28" t="s">
        <v>102</v>
      </c>
      <c r="R62" s="28" t="s">
        <v>102</v>
      </c>
      <c r="S62" s="28" t="s">
        <v>102</v>
      </c>
      <c r="T62" s="35"/>
      <c r="U62" s="35"/>
      <c r="V62" s="14" t="s">
        <v>268</v>
      </c>
    </row>
    <row r="63" spans="1:22" ht="14.25" customHeight="1">
      <c r="A63" s="22" t="s">
        <v>42</v>
      </c>
      <c r="B63" s="68" t="s">
        <v>847</v>
      </c>
      <c r="C63" s="28">
        <f t="shared" si="0"/>
        <v>0</v>
      </c>
      <c r="D63" s="28"/>
      <c r="E63" s="28"/>
      <c r="F63" s="36">
        <f t="shared" si="6"/>
        <v>0</v>
      </c>
      <c r="G63" s="25" t="str">
        <f t="shared" si="7"/>
        <v>Нет</v>
      </c>
      <c r="H63" s="35" t="s">
        <v>841</v>
      </c>
      <c r="I63" s="25" t="s">
        <v>102</v>
      </c>
      <c r="J63" s="25" t="s">
        <v>102</v>
      </c>
      <c r="K63" s="19" t="s">
        <v>854</v>
      </c>
      <c r="L63" s="25"/>
      <c r="M63" s="19"/>
      <c r="N63" s="25"/>
      <c r="O63" s="25"/>
      <c r="P63" s="25"/>
      <c r="Q63" s="25"/>
      <c r="R63" s="25"/>
      <c r="S63" s="25"/>
      <c r="T63" s="19" t="s">
        <v>858</v>
      </c>
      <c r="U63" s="19"/>
      <c r="V63" s="14" t="s">
        <v>857</v>
      </c>
    </row>
    <row r="64" spans="1:23" s="7" customFormat="1" ht="14.25" customHeight="1">
      <c r="A64" s="22" t="s">
        <v>90</v>
      </c>
      <c r="B64" s="68" t="s">
        <v>847</v>
      </c>
      <c r="C64" s="28">
        <f t="shared" si="0"/>
        <v>0</v>
      </c>
      <c r="D64" s="28"/>
      <c r="E64" s="28"/>
      <c r="F64" s="36">
        <f t="shared" si="6"/>
        <v>0</v>
      </c>
      <c r="G64" s="25" t="str">
        <f t="shared" si="7"/>
        <v>Нет</v>
      </c>
      <c r="H64" s="25" t="s">
        <v>102</v>
      </c>
      <c r="I64" s="25" t="s">
        <v>102</v>
      </c>
      <c r="J64" s="25" t="s">
        <v>103</v>
      </c>
      <c r="K64" s="19" t="s">
        <v>1021</v>
      </c>
      <c r="L64" s="25"/>
      <c r="M64" s="19"/>
      <c r="N64" s="25"/>
      <c r="O64" s="25"/>
      <c r="P64" s="25"/>
      <c r="Q64" s="25"/>
      <c r="R64" s="25"/>
      <c r="S64" s="25"/>
      <c r="T64" s="19" t="s">
        <v>859</v>
      </c>
      <c r="U64" s="19"/>
      <c r="V64" s="14" t="s">
        <v>154</v>
      </c>
      <c r="W64" s="177"/>
    </row>
    <row r="65" spans="1:23" ht="14.25" customHeight="1">
      <c r="A65" s="22" t="s">
        <v>43</v>
      </c>
      <c r="B65" s="68" t="s">
        <v>495</v>
      </c>
      <c r="C65" s="28">
        <f t="shared" si="0"/>
        <v>2</v>
      </c>
      <c r="D65" s="28"/>
      <c r="E65" s="28"/>
      <c r="F65" s="36">
        <f t="shared" si="6"/>
        <v>2</v>
      </c>
      <c r="G65" s="25" t="str">
        <f t="shared" si="7"/>
        <v>Да</v>
      </c>
      <c r="H65" s="25" t="s">
        <v>102</v>
      </c>
      <c r="I65" s="25" t="s">
        <v>102</v>
      </c>
      <c r="J65" s="25" t="s">
        <v>102</v>
      </c>
      <c r="K65" s="25" t="s">
        <v>102</v>
      </c>
      <c r="L65" s="25">
        <v>1</v>
      </c>
      <c r="M65" s="19" t="s">
        <v>837</v>
      </c>
      <c r="N65" s="25" t="s">
        <v>102</v>
      </c>
      <c r="O65" s="25" t="s">
        <v>102</v>
      </c>
      <c r="P65" s="25" t="s">
        <v>102</v>
      </c>
      <c r="Q65" s="25" t="s">
        <v>102</v>
      </c>
      <c r="R65" s="25" t="s">
        <v>102</v>
      </c>
      <c r="S65" s="25" t="s">
        <v>102</v>
      </c>
      <c r="T65" s="19"/>
      <c r="U65" s="19"/>
      <c r="V65" s="93" t="s">
        <v>860</v>
      </c>
      <c r="W65" s="15"/>
    </row>
    <row r="66" spans="1:23" ht="14.25" customHeight="1">
      <c r="A66" s="22" t="s">
        <v>44</v>
      </c>
      <c r="B66" s="19" t="s">
        <v>495</v>
      </c>
      <c r="C66" s="28">
        <f t="shared" si="0"/>
        <v>2</v>
      </c>
      <c r="D66" s="28"/>
      <c r="E66" s="28"/>
      <c r="F66" s="36">
        <f t="shared" si="6"/>
        <v>2</v>
      </c>
      <c r="G66" s="25" t="str">
        <f t="shared" si="7"/>
        <v>Да</v>
      </c>
      <c r="H66" s="25" t="s">
        <v>102</v>
      </c>
      <c r="I66" s="25" t="s">
        <v>102</v>
      </c>
      <c r="J66" s="25" t="s">
        <v>102</v>
      </c>
      <c r="K66" s="25" t="s">
        <v>102</v>
      </c>
      <c r="L66" s="28">
        <v>1</v>
      </c>
      <c r="M66" s="19" t="s">
        <v>837</v>
      </c>
      <c r="N66" s="25" t="s">
        <v>102</v>
      </c>
      <c r="O66" s="25" t="s">
        <v>102</v>
      </c>
      <c r="P66" s="25" t="s">
        <v>102</v>
      </c>
      <c r="Q66" s="25" t="s">
        <v>102</v>
      </c>
      <c r="R66" s="25" t="s">
        <v>102</v>
      </c>
      <c r="S66" s="25" t="s">
        <v>102</v>
      </c>
      <c r="T66" s="19"/>
      <c r="U66" s="19"/>
      <c r="V66" s="14" t="s">
        <v>861</v>
      </c>
      <c r="W66" s="15"/>
    </row>
    <row r="67" spans="1:22" s="11" customFormat="1" ht="14.25" customHeight="1">
      <c r="A67" s="21" t="s">
        <v>45</v>
      </c>
      <c r="B67" s="56"/>
      <c r="C67" s="27"/>
      <c r="D67" s="27"/>
      <c r="E67" s="27"/>
      <c r="F67" s="10"/>
      <c r="G67" s="27"/>
      <c r="H67" s="26"/>
      <c r="I67" s="26"/>
      <c r="J67" s="26"/>
      <c r="K67" s="26"/>
      <c r="L67" s="26"/>
      <c r="M67" s="56"/>
      <c r="N67" s="26"/>
      <c r="O67" s="26"/>
      <c r="P67" s="26"/>
      <c r="Q67" s="26"/>
      <c r="R67" s="26"/>
      <c r="S67" s="26"/>
      <c r="T67" s="56"/>
      <c r="U67" s="56"/>
      <c r="V67" s="24"/>
    </row>
    <row r="68" spans="1:22" s="7" customFormat="1" ht="14.25" customHeight="1">
      <c r="A68" s="22" t="s">
        <v>46</v>
      </c>
      <c r="B68" s="19" t="s">
        <v>495</v>
      </c>
      <c r="C68" s="28">
        <f t="shared" si="0"/>
        <v>2</v>
      </c>
      <c r="D68" s="28"/>
      <c r="E68" s="28"/>
      <c r="F68" s="36">
        <f aca="true" t="shared" si="8" ref="F68:F81">C68*(1-D68)*(1-E68)</f>
        <v>2</v>
      </c>
      <c r="G68" s="25" t="str">
        <f aca="true" t="shared" si="9" ref="G68:G81">IF(AND(H68="Да",I68="Да",J68="Да"),"Да","Нет")</f>
        <v>Да</v>
      </c>
      <c r="H68" s="25" t="s">
        <v>102</v>
      </c>
      <c r="I68" s="25" t="s">
        <v>102</v>
      </c>
      <c r="J68" s="25" t="s">
        <v>102</v>
      </c>
      <c r="K68" s="25" t="s">
        <v>102</v>
      </c>
      <c r="L68" s="25">
        <v>1</v>
      </c>
      <c r="M68" s="19" t="s">
        <v>837</v>
      </c>
      <c r="N68" s="25" t="s">
        <v>102</v>
      </c>
      <c r="O68" s="25" t="s">
        <v>102</v>
      </c>
      <c r="P68" s="25" t="s">
        <v>102</v>
      </c>
      <c r="Q68" s="25" t="s">
        <v>102</v>
      </c>
      <c r="R68" s="25" t="s">
        <v>102</v>
      </c>
      <c r="S68" s="25" t="s">
        <v>102</v>
      </c>
      <c r="T68" s="19"/>
      <c r="U68" s="19"/>
      <c r="V68" s="14" t="s">
        <v>155</v>
      </c>
    </row>
    <row r="69" spans="1:22" s="7" customFormat="1" ht="14.25" customHeight="1">
      <c r="A69" s="22" t="s">
        <v>47</v>
      </c>
      <c r="B69" s="68" t="s">
        <v>847</v>
      </c>
      <c r="C69" s="28">
        <f t="shared" si="0"/>
        <v>0</v>
      </c>
      <c r="D69" s="28"/>
      <c r="E69" s="28"/>
      <c r="F69" s="36">
        <f t="shared" si="8"/>
        <v>0</v>
      </c>
      <c r="G69" s="25" t="str">
        <f t="shared" si="9"/>
        <v>Нет</v>
      </c>
      <c r="H69" s="25" t="s">
        <v>102</v>
      </c>
      <c r="I69" s="25" t="s">
        <v>102</v>
      </c>
      <c r="J69" s="25" t="s">
        <v>103</v>
      </c>
      <c r="K69" s="25" t="s">
        <v>102</v>
      </c>
      <c r="L69" s="25"/>
      <c r="M69" s="19"/>
      <c r="N69" s="25"/>
      <c r="O69" s="25"/>
      <c r="P69" s="25"/>
      <c r="Q69" s="25"/>
      <c r="R69" s="25"/>
      <c r="S69" s="25"/>
      <c r="T69" s="19"/>
      <c r="U69" s="19"/>
      <c r="V69" s="14" t="s">
        <v>156</v>
      </c>
    </row>
    <row r="70" spans="1:22" s="7" customFormat="1" ht="14.25" customHeight="1">
      <c r="A70" s="22" t="s">
        <v>48</v>
      </c>
      <c r="B70" s="68" t="s">
        <v>495</v>
      </c>
      <c r="C70" s="28">
        <f t="shared" si="0"/>
        <v>2</v>
      </c>
      <c r="D70" s="28"/>
      <c r="E70" s="28"/>
      <c r="F70" s="36">
        <f t="shared" si="8"/>
        <v>2</v>
      </c>
      <c r="G70" s="25" t="str">
        <f t="shared" si="9"/>
        <v>Да</v>
      </c>
      <c r="H70" s="25" t="s">
        <v>102</v>
      </c>
      <c r="I70" s="25" t="s">
        <v>102</v>
      </c>
      <c r="J70" s="25" t="s">
        <v>102</v>
      </c>
      <c r="K70" s="25" t="s">
        <v>102</v>
      </c>
      <c r="L70" s="25">
        <v>1</v>
      </c>
      <c r="M70" s="19" t="s">
        <v>838</v>
      </c>
      <c r="N70" s="25" t="s">
        <v>102</v>
      </c>
      <c r="O70" s="25" t="s">
        <v>102</v>
      </c>
      <c r="P70" s="25" t="s">
        <v>102</v>
      </c>
      <c r="Q70" s="25" t="s">
        <v>102</v>
      </c>
      <c r="R70" s="25" t="s">
        <v>102</v>
      </c>
      <c r="S70" s="25" t="s">
        <v>102</v>
      </c>
      <c r="T70" s="19"/>
      <c r="U70" s="19"/>
      <c r="V70" s="14" t="s">
        <v>157</v>
      </c>
    </row>
    <row r="71" spans="1:22" s="37" customFormat="1" ht="14.25" customHeight="1">
      <c r="A71" s="34" t="s">
        <v>49</v>
      </c>
      <c r="B71" s="35" t="s">
        <v>495</v>
      </c>
      <c r="C71" s="28">
        <f t="shared" si="0"/>
        <v>2</v>
      </c>
      <c r="D71" s="28"/>
      <c r="E71" s="28"/>
      <c r="F71" s="36">
        <f t="shared" si="8"/>
        <v>2</v>
      </c>
      <c r="G71" s="28" t="str">
        <f t="shared" si="9"/>
        <v>Да</v>
      </c>
      <c r="H71" s="28" t="s">
        <v>102</v>
      </c>
      <c r="I71" s="28" t="s">
        <v>102</v>
      </c>
      <c r="J71" s="28" t="s">
        <v>102</v>
      </c>
      <c r="K71" s="28" t="s">
        <v>102</v>
      </c>
      <c r="L71" s="28">
        <v>1</v>
      </c>
      <c r="M71" s="35" t="s">
        <v>837</v>
      </c>
      <c r="N71" s="28" t="s">
        <v>102</v>
      </c>
      <c r="O71" s="28" t="s">
        <v>102</v>
      </c>
      <c r="P71" s="28" t="s">
        <v>102</v>
      </c>
      <c r="Q71" s="28" t="s">
        <v>102</v>
      </c>
      <c r="R71" s="28" t="s">
        <v>102</v>
      </c>
      <c r="S71" s="28" t="s">
        <v>102</v>
      </c>
      <c r="T71" s="35"/>
      <c r="U71" s="35"/>
      <c r="V71" s="81" t="s">
        <v>232</v>
      </c>
    </row>
    <row r="72" spans="1:22" ht="14.25" customHeight="1">
      <c r="A72" s="34" t="s">
        <v>50</v>
      </c>
      <c r="B72" s="35" t="s">
        <v>495</v>
      </c>
      <c r="C72" s="28">
        <f t="shared" si="0"/>
        <v>2</v>
      </c>
      <c r="D72" s="28"/>
      <c r="E72" s="28"/>
      <c r="F72" s="36">
        <f t="shared" si="8"/>
        <v>2</v>
      </c>
      <c r="G72" s="28" t="str">
        <f t="shared" si="9"/>
        <v>Да</v>
      </c>
      <c r="H72" s="28" t="s">
        <v>102</v>
      </c>
      <c r="I72" s="28" t="s">
        <v>102</v>
      </c>
      <c r="J72" s="28" t="s">
        <v>102</v>
      </c>
      <c r="K72" s="28" t="s">
        <v>102</v>
      </c>
      <c r="L72" s="28">
        <v>1</v>
      </c>
      <c r="M72" s="35" t="s">
        <v>837</v>
      </c>
      <c r="N72" s="28" t="s">
        <v>102</v>
      </c>
      <c r="O72" s="28" t="s">
        <v>102</v>
      </c>
      <c r="P72" s="28" t="s">
        <v>102</v>
      </c>
      <c r="Q72" s="28" t="s">
        <v>102</v>
      </c>
      <c r="R72" s="28" t="s">
        <v>102</v>
      </c>
      <c r="S72" s="28" t="s">
        <v>102</v>
      </c>
      <c r="T72" s="35"/>
      <c r="U72" s="35"/>
      <c r="V72" s="14" t="s">
        <v>862</v>
      </c>
    </row>
    <row r="73" spans="1:22" s="7" customFormat="1" ht="14.25" customHeight="1">
      <c r="A73" s="22" t="s">
        <v>51</v>
      </c>
      <c r="B73" s="19" t="s">
        <v>495</v>
      </c>
      <c r="C73" s="28">
        <f t="shared" si="0"/>
        <v>2</v>
      </c>
      <c r="D73" s="28"/>
      <c r="E73" s="28"/>
      <c r="F73" s="36">
        <f t="shared" si="8"/>
        <v>2</v>
      </c>
      <c r="G73" s="25" t="str">
        <f t="shared" si="9"/>
        <v>Да</v>
      </c>
      <c r="H73" s="25" t="s">
        <v>102</v>
      </c>
      <c r="I73" s="25" t="s">
        <v>102</v>
      </c>
      <c r="J73" s="25" t="s">
        <v>102</v>
      </c>
      <c r="K73" s="25" t="s">
        <v>102</v>
      </c>
      <c r="L73" s="104">
        <v>1</v>
      </c>
      <c r="M73" s="95" t="s">
        <v>837</v>
      </c>
      <c r="N73" s="25" t="s">
        <v>102</v>
      </c>
      <c r="O73" s="25" t="s">
        <v>102</v>
      </c>
      <c r="P73" s="98" t="s">
        <v>102</v>
      </c>
      <c r="Q73" s="98" t="s">
        <v>102</v>
      </c>
      <c r="R73" s="25" t="s">
        <v>102</v>
      </c>
      <c r="S73" s="25" t="s">
        <v>102</v>
      </c>
      <c r="T73" s="19"/>
      <c r="U73" s="19"/>
      <c r="V73" s="14" t="s">
        <v>158</v>
      </c>
    </row>
    <row r="74" spans="1:22" s="7" customFormat="1" ht="14.25" customHeight="1">
      <c r="A74" s="22" t="s">
        <v>52</v>
      </c>
      <c r="B74" s="19" t="s">
        <v>495</v>
      </c>
      <c r="C74" s="28">
        <f t="shared" si="0"/>
        <v>2</v>
      </c>
      <c r="D74" s="28"/>
      <c r="E74" s="28"/>
      <c r="F74" s="36">
        <f t="shared" si="8"/>
        <v>2</v>
      </c>
      <c r="G74" s="25" t="str">
        <f t="shared" si="9"/>
        <v>Да</v>
      </c>
      <c r="H74" s="25" t="s">
        <v>102</v>
      </c>
      <c r="I74" s="25" t="s">
        <v>102</v>
      </c>
      <c r="J74" s="25" t="s">
        <v>102</v>
      </c>
      <c r="K74" s="120" t="s">
        <v>102</v>
      </c>
      <c r="L74" s="25">
        <v>1</v>
      </c>
      <c r="M74" s="19" t="s">
        <v>837</v>
      </c>
      <c r="N74" s="120" t="s">
        <v>102</v>
      </c>
      <c r="O74" s="25" t="s">
        <v>102</v>
      </c>
      <c r="P74" s="25" t="s">
        <v>102</v>
      </c>
      <c r="Q74" s="25" t="s">
        <v>102</v>
      </c>
      <c r="R74" s="101" t="s">
        <v>102</v>
      </c>
      <c r="S74" s="25" t="s">
        <v>102</v>
      </c>
      <c r="T74" s="94"/>
      <c r="U74" s="94"/>
      <c r="V74" s="14" t="s">
        <v>159</v>
      </c>
    </row>
    <row r="75" spans="1:22" s="7" customFormat="1" ht="14.25" customHeight="1">
      <c r="A75" s="22" t="s">
        <v>53</v>
      </c>
      <c r="B75" s="68" t="s">
        <v>495</v>
      </c>
      <c r="C75" s="28">
        <f t="shared" si="0"/>
        <v>2</v>
      </c>
      <c r="D75" s="28"/>
      <c r="E75" s="28"/>
      <c r="F75" s="36">
        <f t="shared" si="8"/>
        <v>2</v>
      </c>
      <c r="G75" s="25" t="str">
        <f t="shared" si="9"/>
        <v>Да</v>
      </c>
      <c r="H75" s="25" t="s">
        <v>102</v>
      </c>
      <c r="I75" s="25" t="s">
        <v>102</v>
      </c>
      <c r="J75" s="25" t="s">
        <v>102</v>
      </c>
      <c r="K75" s="25" t="s">
        <v>102</v>
      </c>
      <c r="L75" s="99">
        <v>1</v>
      </c>
      <c r="M75" s="96" t="s">
        <v>837</v>
      </c>
      <c r="N75" s="25" t="s">
        <v>102</v>
      </c>
      <c r="O75" s="99" t="s">
        <v>864</v>
      </c>
      <c r="P75" s="99" t="s">
        <v>102</v>
      </c>
      <c r="Q75" s="99" t="s">
        <v>102</v>
      </c>
      <c r="R75" s="25" t="s">
        <v>102</v>
      </c>
      <c r="S75" s="25" t="s">
        <v>102</v>
      </c>
      <c r="T75" s="19"/>
      <c r="U75" s="19"/>
      <c r="V75" s="93" t="s">
        <v>863</v>
      </c>
    </row>
    <row r="76" spans="1:22" s="7" customFormat="1" ht="14.25" customHeight="1">
      <c r="A76" s="34" t="s">
        <v>54</v>
      </c>
      <c r="B76" s="35" t="s">
        <v>496</v>
      </c>
      <c r="C76" s="28">
        <f t="shared" si="0"/>
        <v>0</v>
      </c>
      <c r="D76" s="28"/>
      <c r="E76" s="28"/>
      <c r="F76" s="36">
        <f t="shared" si="8"/>
        <v>0</v>
      </c>
      <c r="G76" s="28" t="str">
        <f t="shared" si="9"/>
        <v>Да</v>
      </c>
      <c r="H76" s="28" t="s">
        <v>102</v>
      </c>
      <c r="I76" s="28" t="s">
        <v>102</v>
      </c>
      <c r="J76" s="28" t="s">
        <v>102</v>
      </c>
      <c r="K76" s="35" t="s">
        <v>1006</v>
      </c>
      <c r="L76" s="28">
        <v>1</v>
      </c>
      <c r="M76" s="35" t="s">
        <v>837</v>
      </c>
      <c r="N76" s="28" t="s">
        <v>102</v>
      </c>
      <c r="O76" s="28" t="s">
        <v>864</v>
      </c>
      <c r="P76" s="28" t="s">
        <v>102</v>
      </c>
      <c r="Q76" s="28" t="s">
        <v>102</v>
      </c>
      <c r="R76" s="28" t="s">
        <v>102</v>
      </c>
      <c r="S76" s="28" t="s">
        <v>102</v>
      </c>
      <c r="T76" s="35"/>
      <c r="U76" s="35"/>
      <c r="V76" s="14" t="s">
        <v>160</v>
      </c>
    </row>
    <row r="77" spans="1:22" s="7" customFormat="1" ht="14.25" customHeight="1">
      <c r="A77" s="34" t="s">
        <v>55</v>
      </c>
      <c r="B77" s="35" t="s">
        <v>495</v>
      </c>
      <c r="C77" s="28">
        <f t="shared" si="0"/>
        <v>2</v>
      </c>
      <c r="D77" s="28"/>
      <c r="E77" s="28"/>
      <c r="F77" s="36">
        <f t="shared" si="8"/>
        <v>2</v>
      </c>
      <c r="G77" s="28" t="str">
        <f t="shared" si="9"/>
        <v>Да</v>
      </c>
      <c r="H77" s="28" t="s">
        <v>102</v>
      </c>
      <c r="I77" s="28" t="s">
        <v>102</v>
      </c>
      <c r="J77" s="28" t="s">
        <v>102</v>
      </c>
      <c r="K77" s="28" t="s">
        <v>102</v>
      </c>
      <c r="L77" s="28">
        <v>3</v>
      </c>
      <c r="M77" s="35" t="s">
        <v>837</v>
      </c>
      <c r="N77" s="28" t="s">
        <v>102</v>
      </c>
      <c r="O77" s="25" t="s">
        <v>102</v>
      </c>
      <c r="P77" s="28" t="s">
        <v>102</v>
      </c>
      <c r="Q77" s="28" t="s">
        <v>102</v>
      </c>
      <c r="R77" s="28" t="s">
        <v>102</v>
      </c>
      <c r="S77" s="28" t="s">
        <v>102</v>
      </c>
      <c r="T77" s="35"/>
      <c r="U77" s="35"/>
      <c r="V77" s="14" t="s">
        <v>865</v>
      </c>
    </row>
    <row r="78" spans="1:22" ht="14.25" customHeight="1">
      <c r="A78" s="22" t="s">
        <v>56</v>
      </c>
      <c r="B78" s="19" t="s">
        <v>495</v>
      </c>
      <c r="C78" s="28">
        <f t="shared" si="0"/>
        <v>2</v>
      </c>
      <c r="D78" s="28"/>
      <c r="E78" s="28"/>
      <c r="F78" s="36">
        <f t="shared" si="8"/>
        <v>2</v>
      </c>
      <c r="G78" s="25" t="str">
        <f t="shared" si="9"/>
        <v>Да</v>
      </c>
      <c r="H78" s="25" t="s">
        <v>102</v>
      </c>
      <c r="I78" s="25" t="s">
        <v>102</v>
      </c>
      <c r="J78" s="25" t="s">
        <v>102</v>
      </c>
      <c r="K78" s="25" t="s">
        <v>102</v>
      </c>
      <c r="L78" s="25">
        <v>1</v>
      </c>
      <c r="M78" s="19" t="s">
        <v>837</v>
      </c>
      <c r="N78" s="25" t="s">
        <v>102</v>
      </c>
      <c r="O78" s="25" t="s">
        <v>864</v>
      </c>
      <c r="P78" s="25" t="s">
        <v>102</v>
      </c>
      <c r="Q78" s="25" t="s">
        <v>102</v>
      </c>
      <c r="R78" s="25" t="s">
        <v>102</v>
      </c>
      <c r="S78" s="25" t="s">
        <v>102</v>
      </c>
      <c r="T78" s="19"/>
      <c r="U78" s="19"/>
      <c r="V78" s="14" t="s">
        <v>161</v>
      </c>
    </row>
    <row r="79" spans="1:22" s="7" customFormat="1" ht="14.25" customHeight="1">
      <c r="A79" s="22" t="s">
        <v>57</v>
      </c>
      <c r="B79" s="68" t="s">
        <v>847</v>
      </c>
      <c r="C79" s="28">
        <f t="shared" si="0"/>
        <v>0</v>
      </c>
      <c r="D79" s="28"/>
      <c r="E79" s="28"/>
      <c r="F79" s="36">
        <f t="shared" si="8"/>
        <v>0</v>
      </c>
      <c r="G79" s="25" t="str">
        <f t="shared" si="9"/>
        <v>Нет</v>
      </c>
      <c r="H79" s="25" t="s">
        <v>102</v>
      </c>
      <c r="I79" s="25" t="s">
        <v>102</v>
      </c>
      <c r="J79" s="25" t="s">
        <v>103</v>
      </c>
      <c r="K79" s="19" t="s">
        <v>1007</v>
      </c>
      <c r="L79" s="25"/>
      <c r="M79" s="19"/>
      <c r="N79" s="25"/>
      <c r="O79" s="25"/>
      <c r="P79" s="25"/>
      <c r="Q79" s="25"/>
      <c r="R79" s="25"/>
      <c r="S79" s="25"/>
      <c r="T79" s="19"/>
      <c r="U79" s="19"/>
      <c r="V79" s="14" t="s">
        <v>162</v>
      </c>
    </row>
    <row r="80" spans="1:22" s="7" customFormat="1" ht="14.25" customHeight="1">
      <c r="A80" s="22" t="s">
        <v>58</v>
      </c>
      <c r="B80" s="19" t="s">
        <v>496</v>
      </c>
      <c r="C80" s="28">
        <f t="shared" si="0"/>
        <v>0</v>
      </c>
      <c r="D80" s="28"/>
      <c r="E80" s="28"/>
      <c r="F80" s="36">
        <f t="shared" si="8"/>
        <v>0</v>
      </c>
      <c r="G80" s="25" t="str">
        <f t="shared" si="9"/>
        <v>Нет</v>
      </c>
      <c r="H80" s="19" t="s">
        <v>855</v>
      </c>
      <c r="I80" s="25" t="s">
        <v>102</v>
      </c>
      <c r="J80" s="25" t="s">
        <v>102</v>
      </c>
      <c r="K80" s="25" t="s">
        <v>870</v>
      </c>
      <c r="L80" s="25">
        <v>1</v>
      </c>
      <c r="M80" s="19" t="s">
        <v>837</v>
      </c>
      <c r="N80" s="25" t="s">
        <v>102</v>
      </c>
      <c r="O80" s="25" t="s">
        <v>102</v>
      </c>
      <c r="P80" s="25" t="s">
        <v>102</v>
      </c>
      <c r="Q80" s="25" t="s">
        <v>102</v>
      </c>
      <c r="R80" s="25" t="s">
        <v>102</v>
      </c>
      <c r="S80" s="25" t="s">
        <v>102</v>
      </c>
      <c r="T80" s="19"/>
      <c r="U80" s="19"/>
      <c r="V80" s="93" t="s">
        <v>869</v>
      </c>
    </row>
    <row r="81" spans="1:22" ht="14.25" customHeight="1">
      <c r="A81" s="34" t="s">
        <v>59</v>
      </c>
      <c r="B81" s="35" t="s">
        <v>496</v>
      </c>
      <c r="C81" s="28">
        <f t="shared" si="0"/>
        <v>0</v>
      </c>
      <c r="D81" s="28"/>
      <c r="E81" s="28"/>
      <c r="F81" s="36">
        <f t="shared" si="8"/>
        <v>0</v>
      </c>
      <c r="G81" s="28" t="str">
        <f t="shared" si="9"/>
        <v>Да</v>
      </c>
      <c r="H81" s="28" t="s">
        <v>102</v>
      </c>
      <c r="I81" s="28" t="s">
        <v>102</v>
      </c>
      <c r="J81" s="28" t="s">
        <v>102</v>
      </c>
      <c r="K81" s="35" t="s">
        <v>1004</v>
      </c>
      <c r="L81" s="28">
        <v>1</v>
      </c>
      <c r="M81" s="35" t="s">
        <v>837</v>
      </c>
      <c r="N81" s="28" t="s">
        <v>102</v>
      </c>
      <c r="O81" s="25" t="s">
        <v>102</v>
      </c>
      <c r="P81" s="28" t="s">
        <v>102</v>
      </c>
      <c r="Q81" s="28" t="s">
        <v>102</v>
      </c>
      <c r="R81" s="28" t="s">
        <v>102</v>
      </c>
      <c r="S81" s="28" t="s">
        <v>102</v>
      </c>
      <c r="T81" s="35"/>
      <c r="U81" s="35"/>
      <c r="V81" s="93" t="s">
        <v>871</v>
      </c>
    </row>
    <row r="82" spans="1:22" s="11" customFormat="1" ht="14.25" customHeight="1">
      <c r="A82" s="21" t="s">
        <v>60</v>
      </c>
      <c r="B82" s="56"/>
      <c r="C82" s="27"/>
      <c r="D82" s="27"/>
      <c r="E82" s="27"/>
      <c r="F82" s="10"/>
      <c r="G82" s="27"/>
      <c r="H82" s="26"/>
      <c r="I82" s="26"/>
      <c r="J82" s="26"/>
      <c r="K82" s="26"/>
      <c r="L82" s="26"/>
      <c r="M82" s="56"/>
      <c r="N82" s="26"/>
      <c r="O82" s="26"/>
      <c r="P82" s="26"/>
      <c r="Q82" s="26"/>
      <c r="R82" s="26"/>
      <c r="S82" s="26"/>
      <c r="T82" s="56"/>
      <c r="U82" s="56"/>
      <c r="V82" s="24"/>
    </row>
    <row r="83" spans="1:22" s="7" customFormat="1" ht="14.25" customHeight="1">
      <c r="A83" s="22" t="s">
        <v>61</v>
      </c>
      <c r="B83" s="19" t="s">
        <v>847</v>
      </c>
      <c r="C83" s="28">
        <f t="shared" si="0"/>
        <v>0</v>
      </c>
      <c r="D83" s="28"/>
      <c r="E83" s="28"/>
      <c r="F83" s="36">
        <f aca="true" t="shared" si="10" ref="F83:F88">C83*(1-D83)*(1-E83)</f>
        <v>0</v>
      </c>
      <c r="G83" s="25" t="str">
        <f aca="true" t="shared" si="11" ref="G83:G88">IF(AND(H83="Да",I83="Да",J83="Да"),"Да","Нет")</f>
        <v>Да</v>
      </c>
      <c r="H83" s="25" t="s">
        <v>102</v>
      </c>
      <c r="I83" s="25" t="s">
        <v>102</v>
      </c>
      <c r="J83" s="25" t="s">
        <v>102</v>
      </c>
      <c r="K83" s="25" t="s">
        <v>102</v>
      </c>
      <c r="L83" s="25"/>
      <c r="M83" s="19"/>
      <c r="N83" s="25"/>
      <c r="O83" s="25"/>
      <c r="P83" s="25"/>
      <c r="Q83" s="25"/>
      <c r="R83" s="25"/>
      <c r="S83" s="25"/>
      <c r="T83" s="19"/>
      <c r="U83" s="19"/>
      <c r="V83" s="14" t="s">
        <v>163</v>
      </c>
    </row>
    <row r="84" spans="1:22" ht="14.25" customHeight="1">
      <c r="A84" s="22" t="s">
        <v>62</v>
      </c>
      <c r="B84" s="19" t="s">
        <v>495</v>
      </c>
      <c r="C84" s="28">
        <f t="shared" si="0"/>
        <v>2</v>
      </c>
      <c r="D84" s="28"/>
      <c r="E84" s="28"/>
      <c r="F84" s="36">
        <f t="shared" si="10"/>
        <v>2</v>
      </c>
      <c r="G84" s="25" t="str">
        <f t="shared" si="11"/>
        <v>Да</v>
      </c>
      <c r="H84" s="25" t="s">
        <v>102</v>
      </c>
      <c r="I84" s="25" t="s">
        <v>102</v>
      </c>
      <c r="J84" s="25" t="s">
        <v>102</v>
      </c>
      <c r="K84" s="25" t="s">
        <v>102</v>
      </c>
      <c r="L84" s="25">
        <v>1</v>
      </c>
      <c r="M84" s="19" t="s">
        <v>838</v>
      </c>
      <c r="N84" s="25" t="s">
        <v>102</v>
      </c>
      <c r="O84" s="25" t="s">
        <v>102</v>
      </c>
      <c r="P84" s="25" t="s">
        <v>102</v>
      </c>
      <c r="Q84" s="25" t="s">
        <v>102</v>
      </c>
      <c r="R84" s="25" t="s">
        <v>102</v>
      </c>
      <c r="S84" s="25" t="s">
        <v>102</v>
      </c>
      <c r="T84" s="19"/>
      <c r="U84" s="19"/>
      <c r="V84" s="13" t="s">
        <v>164</v>
      </c>
    </row>
    <row r="85" spans="1:22" ht="14.25" customHeight="1">
      <c r="A85" s="22" t="s">
        <v>63</v>
      </c>
      <c r="B85" s="19" t="s">
        <v>847</v>
      </c>
      <c r="C85" s="28">
        <f t="shared" si="0"/>
        <v>0</v>
      </c>
      <c r="D85" s="28"/>
      <c r="E85" s="28"/>
      <c r="F85" s="36">
        <f t="shared" si="10"/>
        <v>0</v>
      </c>
      <c r="G85" s="25" t="str">
        <f t="shared" si="11"/>
        <v>Нет</v>
      </c>
      <c r="H85" s="25" t="s">
        <v>103</v>
      </c>
      <c r="I85" s="25" t="s">
        <v>103</v>
      </c>
      <c r="J85" s="25" t="s">
        <v>103</v>
      </c>
      <c r="K85" s="25" t="s">
        <v>835</v>
      </c>
      <c r="L85" s="25"/>
      <c r="M85" s="19"/>
      <c r="N85" s="25"/>
      <c r="O85" s="25"/>
      <c r="P85" s="25"/>
      <c r="Q85" s="25"/>
      <c r="R85" s="25"/>
      <c r="S85" s="25"/>
      <c r="T85" s="19"/>
      <c r="U85" s="19"/>
      <c r="V85" s="14" t="s">
        <v>165</v>
      </c>
    </row>
    <row r="86" spans="1:22" s="7" customFormat="1" ht="14.25" customHeight="1">
      <c r="A86" s="22" t="s">
        <v>64</v>
      </c>
      <c r="B86" s="19" t="s">
        <v>847</v>
      </c>
      <c r="C86" s="28">
        <f t="shared" si="0"/>
        <v>0</v>
      </c>
      <c r="D86" s="28"/>
      <c r="E86" s="28"/>
      <c r="F86" s="36">
        <f t="shared" si="10"/>
        <v>0</v>
      </c>
      <c r="G86" s="25" t="str">
        <f t="shared" si="11"/>
        <v>Нет</v>
      </c>
      <c r="H86" s="25" t="s">
        <v>102</v>
      </c>
      <c r="I86" s="25" t="s">
        <v>102</v>
      </c>
      <c r="J86" s="25" t="s">
        <v>103</v>
      </c>
      <c r="K86" s="25" t="s">
        <v>102</v>
      </c>
      <c r="L86" s="25"/>
      <c r="M86" s="19"/>
      <c r="N86" s="25"/>
      <c r="O86" s="25"/>
      <c r="P86" s="25"/>
      <c r="Q86" s="25"/>
      <c r="R86" s="25"/>
      <c r="S86" s="25"/>
      <c r="T86" s="19"/>
      <c r="U86" s="19"/>
      <c r="V86" s="14" t="s">
        <v>166</v>
      </c>
    </row>
    <row r="87" spans="1:22" s="7" customFormat="1" ht="14.25" customHeight="1">
      <c r="A87" s="34" t="s">
        <v>65</v>
      </c>
      <c r="B87" s="35" t="s">
        <v>496</v>
      </c>
      <c r="C87" s="28">
        <f aca="true" t="shared" si="12" ref="C87:C111">IF(B87="Да, проводились и опубликован итоговый документ (протокол)",2,0)</f>
        <v>0</v>
      </c>
      <c r="D87" s="28"/>
      <c r="E87" s="28"/>
      <c r="F87" s="36">
        <f t="shared" si="10"/>
        <v>0</v>
      </c>
      <c r="G87" s="25" t="str">
        <f t="shared" si="11"/>
        <v>Нет</v>
      </c>
      <c r="H87" s="35" t="s">
        <v>841</v>
      </c>
      <c r="I87" s="28" t="s">
        <v>102</v>
      </c>
      <c r="J87" s="28" t="s">
        <v>102</v>
      </c>
      <c r="K87" s="19" t="s">
        <v>854</v>
      </c>
      <c r="L87" s="28">
        <v>1</v>
      </c>
      <c r="M87" s="35" t="s">
        <v>837</v>
      </c>
      <c r="N87" s="28" t="s">
        <v>102</v>
      </c>
      <c r="O87" s="28" t="s">
        <v>102</v>
      </c>
      <c r="P87" s="28" t="s">
        <v>102</v>
      </c>
      <c r="Q87" s="28" t="s">
        <v>102</v>
      </c>
      <c r="R87" s="28" t="s">
        <v>102</v>
      </c>
      <c r="S87" s="28" t="s">
        <v>102</v>
      </c>
      <c r="T87" s="35"/>
      <c r="U87" s="35"/>
      <c r="V87" s="14" t="s">
        <v>167</v>
      </c>
    </row>
    <row r="88" spans="1:22" s="7" customFormat="1" ht="14.25" customHeight="1">
      <c r="A88" s="22" t="s">
        <v>66</v>
      </c>
      <c r="B88" s="19" t="s">
        <v>847</v>
      </c>
      <c r="C88" s="28">
        <f t="shared" si="12"/>
        <v>0</v>
      </c>
      <c r="D88" s="28"/>
      <c r="E88" s="28"/>
      <c r="F88" s="36">
        <f t="shared" si="10"/>
        <v>0</v>
      </c>
      <c r="G88" s="25" t="str">
        <f t="shared" si="11"/>
        <v>Нет</v>
      </c>
      <c r="H88" s="25" t="s">
        <v>103</v>
      </c>
      <c r="I88" s="25" t="s">
        <v>102</v>
      </c>
      <c r="J88" s="25" t="s">
        <v>102</v>
      </c>
      <c r="K88" s="25" t="s">
        <v>835</v>
      </c>
      <c r="L88" s="25"/>
      <c r="M88" s="19"/>
      <c r="N88" s="25"/>
      <c r="O88" s="25"/>
      <c r="P88" s="25"/>
      <c r="Q88" s="25"/>
      <c r="R88" s="25"/>
      <c r="S88" s="25"/>
      <c r="T88" s="19"/>
      <c r="U88" s="19"/>
      <c r="V88" s="14" t="s">
        <v>168</v>
      </c>
    </row>
    <row r="89" spans="1:22" s="11" customFormat="1" ht="13.5" customHeight="1">
      <c r="A89" s="21" t="s">
        <v>67</v>
      </c>
      <c r="B89" s="56"/>
      <c r="C89" s="27"/>
      <c r="D89" s="27"/>
      <c r="E89" s="27"/>
      <c r="F89" s="10"/>
      <c r="G89" s="27"/>
      <c r="H89" s="26"/>
      <c r="I89" s="26"/>
      <c r="J89" s="26"/>
      <c r="K89" s="26"/>
      <c r="L89" s="26"/>
      <c r="M89" s="56"/>
      <c r="N89" s="26"/>
      <c r="O89" s="26"/>
      <c r="P89" s="26"/>
      <c r="Q89" s="26"/>
      <c r="R89" s="26"/>
      <c r="S89" s="26"/>
      <c r="T89" s="56"/>
      <c r="U89" s="56"/>
      <c r="V89" s="24"/>
    </row>
    <row r="90" spans="1:22" s="7" customFormat="1" ht="14.25" customHeight="1">
      <c r="A90" s="34" t="s">
        <v>68</v>
      </c>
      <c r="B90" s="35" t="s">
        <v>495</v>
      </c>
      <c r="C90" s="28">
        <f t="shared" si="12"/>
        <v>2</v>
      </c>
      <c r="D90" s="28"/>
      <c r="E90" s="28"/>
      <c r="F90" s="36">
        <f aca="true" t="shared" si="13" ref="F90:F101">C90*(1-D90)*(1-E90)</f>
        <v>2</v>
      </c>
      <c r="G90" s="28" t="str">
        <f>IF(AND(H90="Да",I90="Да",J90="Да"),"Да","Нет")</f>
        <v>Нет</v>
      </c>
      <c r="H90" s="35" t="s">
        <v>1003</v>
      </c>
      <c r="I90" s="28" t="s">
        <v>102</v>
      </c>
      <c r="J90" s="28" t="s">
        <v>102</v>
      </c>
      <c r="K90" s="28" t="s">
        <v>102</v>
      </c>
      <c r="L90" s="28">
        <v>1</v>
      </c>
      <c r="M90" s="35" t="s">
        <v>837</v>
      </c>
      <c r="N90" s="28" t="s">
        <v>102</v>
      </c>
      <c r="O90" s="25" t="s">
        <v>102</v>
      </c>
      <c r="P90" s="28" t="s">
        <v>102</v>
      </c>
      <c r="Q90" s="28" t="s">
        <v>102</v>
      </c>
      <c r="R90" s="28" t="s">
        <v>102</v>
      </c>
      <c r="S90" s="28" t="s">
        <v>102</v>
      </c>
      <c r="T90" s="35"/>
      <c r="U90" s="35"/>
      <c r="V90" s="93" t="s">
        <v>842</v>
      </c>
    </row>
    <row r="91" spans="1:22" s="7" customFormat="1" ht="14.25" customHeight="1">
      <c r="A91" s="22" t="s">
        <v>69</v>
      </c>
      <c r="B91" s="19" t="s">
        <v>495</v>
      </c>
      <c r="C91" s="28">
        <f t="shared" si="12"/>
        <v>2</v>
      </c>
      <c r="D91" s="28"/>
      <c r="E91" s="28"/>
      <c r="F91" s="36">
        <f t="shared" si="13"/>
        <v>2</v>
      </c>
      <c r="G91" s="25" t="str">
        <f>IF(AND(H91="Да",I91="Да",J91="Да"),"Да","Нет")</f>
        <v>Да</v>
      </c>
      <c r="H91" s="25" t="s">
        <v>102</v>
      </c>
      <c r="I91" s="25" t="s">
        <v>102</v>
      </c>
      <c r="J91" s="25" t="s">
        <v>102</v>
      </c>
      <c r="K91" s="25" t="s">
        <v>102</v>
      </c>
      <c r="L91" s="28">
        <v>2</v>
      </c>
      <c r="M91" s="19" t="s">
        <v>837</v>
      </c>
      <c r="N91" s="25" t="s">
        <v>102</v>
      </c>
      <c r="O91" s="25" t="s">
        <v>102</v>
      </c>
      <c r="P91" s="25" t="s">
        <v>102</v>
      </c>
      <c r="Q91" s="25" t="s">
        <v>102</v>
      </c>
      <c r="R91" s="25" t="s">
        <v>102</v>
      </c>
      <c r="S91" s="25" t="s">
        <v>102</v>
      </c>
      <c r="T91" s="19"/>
      <c r="U91" s="19"/>
      <c r="V91" s="14" t="s">
        <v>169</v>
      </c>
    </row>
    <row r="92" spans="1:22" s="7" customFormat="1" ht="14.25" customHeight="1">
      <c r="A92" s="22" t="s">
        <v>70</v>
      </c>
      <c r="B92" s="19" t="s">
        <v>847</v>
      </c>
      <c r="C92" s="28">
        <f t="shared" si="12"/>
        <v>0</v>
      </c>
      <c r="D92" s="28"/>
      <c r="E92" s="28"/>
      <c r="F92" s="36">
        <f t="shared" si="13"/>
        <v>0</v>
      </c>
      <c r="G92" s="25" t="s">
        <v>103</v>
      </c>
      <c r="H92" s="19"/>
      <c r="I92" s="25"/>
      <c r="J92" s="25"/>
      <c r="K92" s="25" t="s">
        <v>835</v>
      </c>
      <c r="L92" s="25"/>
      <c r="M92" s="19"/>
      <c r="N92" s="129"/>
      <c r="O92" s="25"/>
      <c r="P92" s="25"/>
      <c r="Q92" s="25"/>
      <c r="R92" s="25"/>
      <c r="S92" s="25"/>
      <c r="T92" s="19"/>
      <c r="U92" s="19"/>
      <c r="V92" s="14" t="s">
        <v>227</v>
      </c>
    </row>
    <row r="93" spans="1:22" s="7" customFormat="1" ht="14.25" customHeight="1">
      <c r="A93" s="22" t="s">
        <v>71</v>
      </c>
      <c r="B93" s="19" t="s">
        <v>847</v>
      </c>
      <c r="C93" s="28">
        <f t="shared" si="12"/>
        <v>0</v>
      </c>
      <c r="D93" s="28"/>
      <c r="E93" s="28"/>
      <c r="F93" s="36">
        <f t="shared" si="13"/>
        <v>0</v>
      </c>
      <c r="G93" s="25" t="str">
        <f aca="true" t="shared" si="14" ref="G93:G101">IF(AND(H93="Да",I93="Да",J93="Да"),"Да","Нет")</f>
        <v>Да</v>
      </c>
      <c r="H93" s="25" t="s">
        <v>102</v>
      </c>
      <c r="I93" s="25" t="s">
        <v>102</v>
      </c>
      <c r="J93" s="25" t="s">
        <v>102</v>
      </c>
      <c r="K93" s="25" t="s">
        <v>102</v>
      </c>
      <c r="L93" s="25"/>
      <c r="M93" s="19"/>
      <c r="N93" s="25"/>
      <c r="O93" s="25"/>
      <c r="P93" s="25"/>
      <c r="Q93" s="25"/>
      <c r="R93" s="25"/>
      <c r="S93" s="25"/>
      <c r="T93" s="19"/>
      <c r="U93" s="19"/>
      <c r="V93" s="14" t="s">
        <v>170</v>
      </c>
    </row>
    <row r="94" spans="1:22" ht="14.25" customHeight="1">
      <c r="A94" s="22" t="s">
        <v>72</v>
      </c>
      <c r="B94" s="19" t="s">
        <v>847</v>
      </c>
      <c r="C94" s="28">
        <f t="shared" si="12"/>
        <v>0</v>
      </c>
      <c r="D94" s="28"/>
      <c r="E94" s="28"/>
      <c r="F94" s="36">
        <f t="shared" si="13"/>
        <v>0</v>
      </c>
      <c r="G94" s="25" t="str">
        <f t="shared" si="14"/>
        <v>Нет</v>
      </c>
      <c r="H94" s="25" t="s">
        <v>102</v>
      </c>
      <c r="I94" s="25" t="s">
        <v>102</v>
      </c>
      <c r="J94" s="25" t="s">
        <v>103</v>
      </c>
      <c r="K94" s="25" t="s">
        <v>102</v>
      </c>
      <c r="L94" s="25"/>
      <c r="M94" s="19"/>
      <c r="N94" s="25"/>
      <c r="O94" s="25"/>
      <c r="P94" s="25"/>
      <c r="Q94" s="25"/>
      <c r="R94" s="25"/>
      <c r="S94" s="25"/>
      <c r="T94" s="19"/>
      <c r="U94" s="19"/>
      <c r="V94" s="87" t="s">
        <v>171</v>
      </c>
    </row>
    <row r="95" spans="1:22" s="7" customFormat="1" ht="14.25" customHeight="1">
      <c r="A95" s="22" t="s">
        <v>73</v>
      </c>
      <c r="B95" s="19" t="s">
        <v>847</v>
      </c>
      <c r="C95" s="28">
        <f t="shared" si="12"/>
        <v>0</v>
      </c>
      <c r="D95" s="28"/>
      <c r="E95" s="28"/>
      <c r="F95" s="36">
        <f t="shared" si="13"/>
        <v>0</v>
      </c>
      <c r="G95" s="25" t="str">
        <f t="shared" si="14"/>
        <v>Нет</v>
      </c>
      <c r="H95" s="25" t="s">
        <v>103</v>
      </c>
      <c r="I95" s="25" t="s">
        <v>103</v>
      </c>
      <c r="J95" s="25" t="s">
        <v>103</v>
      </c>
      <c r="K95" s="25" t="s">
        <v>835</v>
      </c>
      <c r="L95" s="25"/>
      <c r="M95" s="19"/>
      <c r="N95" s="25"/>
      <c r="O95" s="25"/>
      <c r="P95" s="25"/>
      <c r="Q95" s="25"/>
      <c r="R95" s="25"/>
      <c r="S95" s="25"/>
      <c r="T95" s="19"/>
      <c r="U95" s="19"/>
      <c r="V95" s="14" t="s">
        <v>172</v>
      </c>
    </row>
    <row r="96" spans="1:22" ht="14.25" customHeight="1">
      <c r="A96" s="34" t="s">
        <v>74</v>
      </c>
      <c r="B96" s="35" t="s">
        <v>495</v>
      </c>
      <c r="C96" s="28">
        <f t="shared" si="12"/>
        <v>2</v>
      </c>
      <c r="D96" s="28"/>
      <c r="E96" s="28"/>
      <c r="F96" s="36">
        <f t="shared" si="13"/>
        <v>2</v>
      </c>
      <c r="G96" s="28" t="str">
        <f t="shared" si="14"/>
        <v>Да</v>
      </c>
      <c r="H96" s="28" t="s">
        <v>102</v>
      </c>
      <c r="I96" s="28" t="s">
        <v>102</v>
      </c>
      <c r="J96" s="28" t="s">
        <v>102</v>
      </c>
      <c r="K96" s="28" t="s">
        <v>102</v>
      </c>
      <c r="L96" s="28">
        <v>2</v>
      </c>
      <c r="M96" s="35" t="s">
        <v>843</v>
      </c>
      <c r="N96" s="28" t="s">
        <v>102</v>
      </c>
      <c r="O96" s="25" t="s">
        <v>102</v>
      </c>
      <c r="P96" s="28" t="s">
        <v>102</v>
      </c>
      <c r="Q96" s="28" t="s">
        <v>102</v>
      </c>
      <c r="R96" s="28" t="s">
        <v>102</v>
      </c>
      <c r="S96" s="28" t="s">
        <v>102</v>
      </c>
      <c r="T96" s="35"/>
      <c r="U96" s="35"/>
      <c r="V96" s="14" t="s">
        <v>173</v>
      </c>
    </row>
    <row r="97" spans="1:22" s="6" customFormat="1" ht="14.25" customHeight="1">
      <c r="A97" s="22" t="s">
        <v>75</v>
      </c>
      <c r="B97" s="19" t="s">
        <v>495</v>
      </c>
      <c r="C97" s="28">
        <f t="shared" si="12"/>
        <v>2</v>
      </c>
      <c r="D97" s="28"/>
      <c r="E97" s="28"/>
      <c r="F97" s="36">
        <f t="shared" si="13"/>
        <v>2</v>
      </c>
      <c r="G97" s="25" t="str">
        <f t="shared" si="14"/>
        <v>Да</v>
      </c>
      <c r="H97" s="25" t="s">
        <v>102</v>
      </c>
      <c r="I97" s="25" t="s">
        <v>102</v>
      </c>
      <c r="J97" s="25" t="s">
        <v>102</v>
      </c>
      <c r="K97" s="25" t="s">
        <v>102</v>
      </c>
      <c r="L97" s="25">
        <v>1</v>
      </c>
      <c r="M97" s="19" t="s">
        <v>837</v>
      </c>
      <c r="N97" s="25" t="s">
        <v>102</v>
      </c>
      <c r="O97" s="25" t="s">
        <v>102</v>
      </c>
      <c r="P97" s="25" t="s">
        <v>102</v>
      </c>
      <c r="Q97" s="25" t="s">
        <v>102</v>
      </c>
      <c r="R97" s="25" t="s">
        <v>102</v>
      </c>
      <c r="S97" s="25" t="s">
        <v>102</v>
      </c>
      <c r="T97" s="19"/>
      <c r="U97" s="19"/>
      <c r="V97" s="14" t="s">
        <v>174</v>
      </c>
    </row>
    <row r="98" spans="1:22" s="7" customFormat="1" ht="14.25" customHeight="1">
      <c r="A98" s="22" t="s">
        <v>76</v>
      </c>
      <c r="B98" s="19" t="s">
        <v>847</v>
      </c>
      <c r="C98" s="28">
        <f t="shared" si="12"/>
        <v>0</v>
      </c>
      <c r="D98" s="28"/>
      <c r="E98" s="28"/>
      <c r="F98" s="36">
        <f t="shared" si="13"/>
        <v>0</v>
      </c>
      <c r="G98" s="25" t="str">
        <f t="shared" si="14"/>
        <v>Нет</v>
      </c>
      <c r="H98" s="25" t="s">
        <v>102</v>
      </c>
      <c r="I98" s="25" t="s">
        <v>103</v>
      </c>
      <c r="J98" s="25" t="s">
        <v>103</v>
      </c>
      <c r="K98" s="19" t="s">
        <v>1022</v>
      </c>
      <c r="L98" s="25"/>
      <c r="M98" s="19"/>
      <c r="N98" s="25"/>
      <c r="O98" s="25"/>
      <c r="P98" s="25"/>
      <c r="Q98" s="25"/>
      <c r="R98" s="25"/>
      <c r="S98" s="25"/>
      <c r="T98" s="19"/>
      <c r="U98" s="19"/>
      <c r="V98" s="14" t="s">
        <v>844</v>
      </c>
    </row>
    <row r="99" spans="1:22" ht="14.25" customHeight="1">
      <c r="A99" s="22" t="s">
        <v>77</v>
      </c>
      <c r="B99" s="19" t="s">
        <v>847</v>
      </c>
      <c r="C99" s="28">
        <f t="shared" si="12"/>
        <v>0</v>
      </c>
      <c r="D99" s="28"/>
      <c r="E99" s="28"/>
      <c r="F99" s="36">
        <f t="shared" si="13"/>
        <v>0</v>
      </c>
      <c r="G99" s="25" t="str">
        <f t="shared" si="14"/>
        <v>Нет</v>
      </c>
      <c r="H99" s="25" t="s">
        <v>103</v>
      </c>
      <c r="I99" s="25" t="s">
        <v>103</v>
      </c>
      <c r="J99" s="25" t="s">
        <v>103</v>
      </c>
      <c r="K99" s="25" t="s">
        <v>835</v>
      </c>
      <c r="L99" s="19" t="s">
        <v>876</v>
      </c>
      <c r="M99" s="19"/>
      <c r="N99" s="25"/>
      <c r="O99" s="25"/>
      <c r="P99" s="25"/>
      <c r="Q99" s="25"/>
      <c r="R99" s="25"/>
      <c r="S99" s="25"/>
      <c r="T99" s="19"/>
      <c r="U99" s="19"/>
      <c r="V99" s="93" t="s">
        <v>845</v>
      </c>
    </row>
    <row r="100" spans="1:22" s="7" customFormat="1" ht="14.25" customHeight="1">
      <c r="A100" s="34" t="s">
        <v>78</v>
      </c>
      <c r="B100" s="35" t="s">
        <v>847</v>
      </c>
      <c r="C100" s="28">
        <f t="shared" si="12"/>
        <v>0</v>
      </c>
      <c r="D100" s="28"/>
      <c r="E100" s="28"/>
      <c r="F100" s="36">
        <f t="shared" si="13"/>
        <v>0</v>
      </c>
      <c r="G100" s="28" t="str">
        <f t="shared" si="14"/>
        <v>Нет</v>
      </c>
      <c r="H100" s="28" t="s">
        <v>102</v>
      </c>
      <c r="I100" s="28" t="s">
        <v>102</v>
      </c>
      <c r="J100" s="28" t="s">
        <v>103</v>
      </c>
      <c r="K100" s="28" t="s">
        <v>102</v>
      </c>
      <c r="L100" s="28"/>
      <c r="M100" s="35"/>
      <c r="N100" s="28"/>
      <c r="O100" s="28"/>
      <c r="P100" s="28"/>
      <c r="Q100" s="28"/>
      <c r="R100" s="28"/>
      <c r="S100" s="28"/>
      <c r="T100" s="35"/>
      <c r="U100" s="35"/>
      <c r="V100" s="14" t="s">
        <v>846</v>
      </c>
    </row>
    <row r="101" spans="1:22" s="7" customFormat="1" ht="14.25" customHeight="1">
      <c r="A101" s="22" t="s">
        <v>79</v>
      </c>
      <c r="B101" s="19" t="s">
        <v>847</v>
      </c>
      <c r="C101" s="28">
        <f t="shared" si="12"/>
        <v>0</v>
      </c>
      <c r="D101" s="28"/>
      <c r="E101" s="28"/>
      <c r="F101" s="36">
        <f t="shared" si="13"/>
        <v>0</v>
      </c>
      <c r="G101" s="25" t="str">
        <f t="shared" si="14"/>
        <v>Нет</v>
      </c>
      <c r="H101" s="25" t="s">
        <v>103</v>
      </c>
      <c r="I101" s="25" t="s">
        <v>102</v>
      </c>
      <c r="J101" s="25" t="s">
        <v>103</v>
      </c>
      <c r="K101" s="19" t="s">
        <v>1008</v>
      </c>
      <c r="L101" s="25"/>
      <c r="M101" s="19"/>
      <c r="N101" s="25"/>
      <c r="O101" s="25"/>
      <c r="P101" s="25"/>
      <c r="Q101" s="25"/>
      <c r="R101" s="25"/>
      <c r="S101" s="25"/>
      <c r="T101" s="19" t="s">
        <v>968</v>
      </c>
      <c r="U101" s="19"/>
      <c r="V101" s="14" t="s">
        <v>203</v>
      </c>
    </row>
    <row r="102" spans="1:22" s="11" customFormat="1" ht="14.25" customHeight="1">
      <c r="A102" s="21" t="s">
        <v>80</v>
      </c>
      <c r="B102" s="56"/>
      <c r="C102" s="27"/>
      <c r="D102" s="27"/>
      <c r="E102" s="27"/>
      <c r="F102" s="10"/>
      <c r="G102" s="27"/>
      <c r="H102" s="26"/>
      <c r="I102" s="26"/>
      <c r="J102" s="26"/>
      <c r="K102" s="26"/>
      <c r="L102" s="26"/>
      <c r="M102" s="56"/>
      <c r="N102" s="26"/>
      <c r="O102" s="26"/>
      <c r="P102" s="26"/>
      <c r="Q102" s="26"/>
      <c r="R102" s="26"/>
      <c r="S102" s="26"/>
      <c r="T102" s="56"/>
      <c r="U102" s="56"/>
      <c r="V102" s="24"/>
    </row>
    <row r="103" spans="1:22" s="7" customFormat="1" ht="14.25" customHeight="1">
      <c r="A103" s="22" t="s">
        <v>81</v>
      </c>
      <c r="B103" s="19" t="s">
        <v>847</v>
      </c>
      <c r="C103" s="28">
        <f t="shared" si="12"/>
        <v>0</v>
      </c>
      <c r="D103" s="28"/>
      <c r="E103" s="28"/>
      <c r="F103" s="36">
        <f aca="true" t="shared" si="15" ref="F103:F111">C103*(1-D103)*(1-E103)</f>
        <v>0</v>
      </c>
      <c r="G103" s="25" t="str">
        <f aca="true" t="shared" si="16" ref="G103:G111">IF(AND(H103="Да",I103="Да",J103="Да"),"Да","Нет")</f>
        <v>Нет</v>
      </c>
      <c r="H103" s="25" t="s">
        <v>102</v>
      </c>
      <c r="I103" s="25" t="s">
        <v>102</v>
      </c>
      <c r="J103" s="25" t="s">
        <v>103</v>
      </c>
      <c r="K103" s="25" t="s">
        <v>102</v>
      </c>
      <c r="L103" s="25"/>
      <c r="M103" s="19"/>
      <c r="N103" s="25"/>
      <c r="O103" s="25"/>
      <c r="P103" s="25"/>
      <c r="Q103" s="25"/>
      <c r="R103" s="25"/>
      <c r="S103" s="25"/>
      <c r="T103" s="19"/>
      <c r="U103" s="19"/>
      <c r="V103" s="93" t="s">
        <v>839</v>
      </c>
    </row>
    <row r="104" spans="1:22" s="7" customFormat="1" ht="14.25" customHeight="1">
      <c r="A104" s="22" t="s">
        <v>82</v>
      </c>
      <c r="B104" s="19" t="s">
        <v>496</v>
      </c>
      <c r="C104" s="28">
        <f t="shared" si="12"/>
        <v>0</v>
      </c>
      <c r="D104" s="28"/>
      <c r="E104" s="28"/>
      <c r="F104" s="36">
        <f t="shared" si="15"/>
        <v>0</v>
      </c>
      <c r="G104" s="25" t="str">
        <f t="shared" si="16"/>
        <v>Нет</v>
      </c>
      <c r="H104" s="25" t="s">
        <v>102</v>
      </c>
      <c r="I104" s="25" t="s">
        <v>103</v>
      </c>
      <c r="J104" s="25" t="s">
        <v>103</v>
      </c>
      <c r="K104" s="25" t="s">
        <v>102</v>
      </c>
      <c r="L104" s="25">
        <v>1</v>
      </c>
      <c r="M104" s="19" t="s">
        <v>837</v>
      </c>
      <c r="N104" s="25" t="s">
        <v>102</v>
      </c>
      <c r="O104" s="25" t="s">
        <v>102</v>
      </c>
      <c r="P104" s="25" t="s">
        <v>102</v>
      </c>
      <c r="Q104" s="25" t="s">
        <v>102</v>
      </c>
      <c r="R104" s="25" t="s">
        <v>102</v>
      </c>
      <c r="S104" s="25" t="s">
        <v>102</v>
      </c>
      <c r="T104" s="19"/>
      <c r="U104" s="19"/>
      <c r="V104" s="93" t="s">
        <v>840</v>
      </c>
    </row>
    <row r="105" spans="1:22" ht="14.25" customHeight="1">
      <c r="A105" s="22" t="s">
        <v>83</v>
      </c>
      <c r="B105" s="19" t="s">
        <v>847</v>
      </c>
      <c r="C105" s="28">
        <f t="shared" si="12"/>
        <v>0</v>
      </c>
      <c r="D105" s="28"/>
      <c r="E105" s="28"/>
      <c r="F105" s="36">
        <f t="shared" si="15"/>
        <v>0</v>
      </c>
      <c r="G105" s="25" t="str">
        <f t="shared" si="16"/>
        <v>Нет</v>
      </c>
      <c r="H105" s="25" t="s">
        <v>103</v>
      </c>
      <c r="I105" s="25" t="s">
        <v>103</v>
      </c>
      <c r="J105" s="25" t="s">
        <v>103</v>
      </c>
      <c r="K105" s="25" t="s">
        <v>835</v>
      </c>
      <c r="L105" s="25"/>
      <c r="M105" s="19"/>
      <c r="N105" s="25"/>
      <c r="O105" s="25"/>
      <c r="P105" s="25"/>
      <c r="Q105" s="25"/>
      <c r="R105" s="25"/>
      <c r="S105" s="25"/>
      <c r="T105" s="19"/>
      <c r="U105" s="19"/>
      <c r="V105" s="14" t="s">
        <v>175</v>
      </c>
    </row>
    <row r="106" spans="1:22" ht="14.25" customHeight="1">
      <c r="A106" s="22" t="s">
        <v>84</v>
      </c>
      <c r="B106" s="19" t="s">
        <v>847</v>
      </c>
      <c r="C106" s="28">
        <f t="shared" si="12"/>
        <v>0</v>
      </c>
      <c r="D106" s="28"/>
      <c r="E106" s="28"/>
      <c r="F106" s="36">
        <f t="shared" si="15"/>
        <v>0</v>
      </c>
      <c r="G106" s="25" t="str">
        <f t="shared" si="16"/>
        <v>Да</v>
      </c>
      <c r="H106" s="25" t="s">
        <v>102</v>
      </c>
      <c r="I106" s="25" t="s">
        <v>102</v>
      </c>
      <c r="J106" s="25" t="s">
        <v>102</v>
      </c>
      <c r="K106" s="25" t="s">
        <v>102</v>
      </c>
      <c r="L106" s="98"/>
      <c r="M106" s="95"/>
      <c r="N106" s="25"/>
      <c r="O106" s="98"/>
      <c r="P106" s="98"/>
      <c r="Q106" s="98"/>
      <c r="R106" s="25"/>
      <c r="S106" s="25"/>
      <c r="T106" s="19"/>
      <c r="U106" s="19"/>
      <c r="V106" s="14" t="s">
        <v>176</v>
      </c>
    </row>
    <row r="107" spans="1:22" ht="14.25" customHeight="1">
      <c r="A107" s="22" t="s">
        <v>85</v>
      </c>
      <c r="B107" s="19" t="s">
        <v>495</v>
      </c>
      <c r="C107" s="28">
        <f t="shared" si="12"/>
        <v>2</v>
      </c>
      <c r="D107" s="28"/>
      <c r="E107" s="28"/>
      <c r="F107" s="36">
        <f t="shared" si="15"/>
        <v>2</v>
      </c>
      <c r="G107" s="25" t="str">
        <f t="shared" si="16"/>
        <v>Да</v>
      </c>
      <c r="H107" s="25" t="s">
        <v>102</v>
      </c>
      <c r="I107" s="25" t="s">
        <v>102</v>
      </c>
      <c r="J107" s="25" t="s">
        <v>102</v>
      </c>
      <c r="K107" s="120" t="s">
        <v>102</v>
      </c>
      <c r="L107" s="25">
        <v>1</v>
      </c>
      <c r="M107" s="19" t="s">
        <v>837</v>
      </c>
      <c r="N107" s="120" t="s">
        <v>102</v>
      </c>
      <c r="O107" s="25" t="s">
        <v>102</v>
      </c>
      <c r="P107" s="25" t="s">
        <v>102</v>
      </c>
      <c r="Q107" s="25" t="s">
        <v>102</v>
      </c>
      <c r="R107" s="25" t="s">
        <v>102</v>
      </c>
      <c r="S107" s="102" t="s">
        <v>102</v>
      </c>
      <c r="T107" s="94"/>
      <c r="U107" s="94"/>
      <c r="V107" s="14" t="s">
        <v>285</v>
      </c>
    </row>
    <row r="108" spans="1:22" s="7" customFormat="1" ht="14.25" customHeight="1">
      <c r="A108" s="22" t="s">
        <v>86</v>
      </c>
      <c r="B108" s="19" t="s">
        <v>495</v>
      </c>
      <c r="C108" s="28">
        <f t="shared" si="12"/>
        <v>2</v>
      </c>
      <c r="D108" s="28">
        <v>0.5</v>
      </c>
      <c r="E108" s="28"/>
      <c r="F108" s="36">
        <f t="shared" si="15"/>
        <v>1</v>
      </c>
      <c r="G108" s="25" t="str">
        <f t="shared" si="16"/>
        <v>Да</v>
      </c>
      <c r="H108" s="25" t="s">
        <v>102</v>
      </c>
      <c r="I108" s="25" t="s">
        <v>102</v>
      </c>
      <c r="J108" s="25" t="s">
        <v>102</v>
      </c>
      <c r="K108" s="25" t="s">
        <v>102</v>
      </c>
      <c r="L108" s="99">
        <v>1</v>
      </c>
      <c r="M108" s="96" t="s">
        <v>837</v>
      </c>
      <c r="N108" s="25" t="s">
        <v>102</v>
      </c>
      <c r="O108" s="99" t="s">
        <v>102</v>
      </c>
      <c r="P108" s="99" t="s">
        <v>102</v>
      </c>
      <c r="Q108" s="99" t="s">
        <v>102</v>
      </c>
      <c r="R108" s="25" t="s">
        <v>102</v>
      </c>
      <c r="S108" s="25" t="s">
        <v>102</v>
      </c>
      <c r="T108" s="19" t="s">
        <v>963</v>
      </c>
      <c r="U108" s="19"/>
      <c r="V108" s="14" t="s">
        <v>962</v>
      </c>
    </row>
    <row r="109" spans="1:22" s="7" customFormat="1" ht="14.25" customHeight="1">
      <c r="A109" s="34" t="s">
        <v>87</v>
      </c>
      <c r="B109" s="35" t="s">
        <v>496</v>
      </c>
      <c r="C109" s="28">
        <f t="shared" si="12"/>
        <v>0</v>
      </c>
      <c r="D109" s="28"/>
      <c r="E109" s="28"/>
      <c r="F109" s="36">
        <f t="shared" si="15"/>
        <v>0</v>
      </c>
      <c r="G109" s="28" t="str">
        <f t="shared" si="16"/>
        <v>Нет</v>
      </c>
      <c r="H109" s="28" t="s">
        <v>102</v>
      </c>
      <c r="I109" s="28" t="s">
        <v>102</v>
      </c>
      <c r="J109" s="28" t="s">
        <v>103</v>
      </c>
      <c r="K109" s="28" t="s">
        <v>102</v>
      </c>
      <c r="L109" s="25">
        <v>1</v>
      </c>
      <c r="M109" s="19" t="s">
        <v>837</v>
      </c>
      <c r="N109" s="28" t="s">
        <v>102</v>
      </c>
      <c r="O109" s="25" t="s">
        <v>102</v>
      </c>
      <c r="P109" s="28" t="s">
        <v>102</v>
      </c>
      <c r="Q109" s="28" t="s">
        <v>102</v>
      </c>
      <c r="R109" s="28" t="s">
        <v>102</v>
      </c>
      <c r="S109" s="28" t="s">
        <v>102</v>
      </c>
      <c r="T109" s="35"/>
      <c r="U109" s="35"/>
      <c r="V109" s="14" t="s">
        <v>177</v>
      </c>
    </row>
    <row r="110" spans="1:22" s="7" customFormat="1" ht="14.25" customHeight="1">
      <c r="A110" s="22" t="s">
        <v>88</v>
      </c>
      <c r="B110" s="19" t="s">
        <v>847</v>
      </c>
      <c r="C110" s="28">
        <f t="shared" si="12"/>
        <v>0</v>
      </c>
      <c r="D110" s="28"/>
      <c r="E110" s="28"/>
      <c r="F110" s="36">
        <f t="shared" si="15"/>
        <v>0</v>
      </c>
      <c r="G110" s="25" t="str">
        <f t="shared" si="16"/>
        <v>Нет</v>
      </c>
      <c r="H110" s="25" t="s">
        <v>103</v>
      </c>
      <c r="I110" s="25" t="s">
        <v>103</v>
      </c>
      <c r="J110" s="25" t="s">
        <v>103</v>
      </c>
      <c r="K110" s="25" t="s">
        <v>835</v>
      </c>
      <c r="L110" s="25"/>
      <c r="M110" s="19"/>
      <c r="N110" s="25"/>
      <c r="O110" s="25"/>
      <c r="P110" s="25"/>
      <c r="Q110" s="25"/>
      <c r="R110" s="25"/>
      <c r="S110" s="25"/>
      <c r="T110" s="19"/>
      <c r="U110" s="19"/>
      <c r="V110" s="13" t="s">
        <v>178</v>
      </c>
    </row>
    <row r="111" spans="1:22" s="7" customFormat="1" ht="14.25" customHeight="1">
      <c r="A111" s="22" t="s">
        <v>89</v>
      </c>
      <c r="B111" s="19" t="s">
        <v>847</v>
      </c>
      <c r="C111" s="28">
        <f t="shared" si="12"/>
        <v>0</v>
      </c>
      <c r="D111" s="28"/>
      <c r="E111" s="28"/>
      <c r="F111" s="36">
        <f t="shared" si="15"/>
        <v>0</v>
      </c>
      <c r="G111" s="25" t="str">
        <f t="shared" si="16"/>
        <v>Нет</v>
      </c>
      <c r="H111" s="25" t="s">
        <v>103</v>
      </c>
      <c r="I111" s="25" t="s">
        <v>103</v>
      </c>
      <c r="J111" s="25" t="s">
        <v>103</v>
      </c>
      <c r="K111" s="25" t="s">
        <v>835</v>
      </c>
      <c r="L111" s="25"/>
      <c r="M111" s="19"/>
      <c r="N111" s="25"/>
      <c r="O111" s="25"/>
      <c r="P111" s="25"/>
      <c r="Q111" s="25"/>
      <c r="R111" s="25"/>
      <c r="S111" s="25"/>
      <c r="T111" s="19"/>
      <c r="U111" s="19"/>
      <c r="V111" s="14" t="s">
        <v>179</v>
      </c>
    </row>
    <row r="112" spans="1:22" ht="14.25" customHeight="1">
      <c r="A112" s="92"/>
      <c r="B112" s="92">
        <f>COUNTIF(B20:B111,"Да, проводились и опубликован итоговый документ (протокол)")</f>
        <v>37</v>
      </c>
      <c r="C112" s="92"/>
      <c r="D112" s="92"/>
      <c r="E112" s="92"/>
      <c r="F112" s="92"/>
      <c r="G112" s="92"/>
      <c r="H112" s="92"/>
      <c r="I112" s="92"/>
      <c r="J112" s="92"/>
      <c r="K112" s="92"/>
      <c r="L112" s="105"/>
      <c r="M112" s="105"/>
      <c r="N112" s="92"/>
      <c r="O112" s="92"/>
      <c r="P112" s="92"/>
      <c r="Q112" s="92"/>
      <c r="R112" s="92"/>
      <c r="S112" s="92"/>
      <c r="T112" s="92"/>
      <c r="U112" s="92"/>
      <c r="V112" s="92"/>
    </row>
    <row r="115" ht="14.25" customHeight="1">
      <c r="V115" s="12"/>
    </row>
    <row r="116" spans="1:21" ht="14.25" customHeight="1">
      <c r="A116" s="16"/>
      <c r="B116" s="16"/>
      <c r="C116" s="16"/>
      <c r="D116" s="16"/>
      <c r="E116" s="16"/>
      <c r="F116" s="16"/>
      <c r="G116" s="16"/>
      <c r="H116" s="16"/>
      <c r="I116" s="16"/>
      <c r="J116" s="16"/>
      <c r="K116" s="16"/>
      <c r="L116" s="107"/>
      <c r="M116" s="107"/>
      <c r="N116" s="16"/>
      <c r="O116" s="16"/>
      <c r="P116" s="16"/>
      <c r="Q116" s="16"/>
      <c r="R116" s="16"/>
      <c r="S116" s="16"/>
      <c r="T116" s="16"/>
      <c r="U116" s="16"/>
    </row>
    <row r="119" spans="1:21" ht="14.25" customHeight="1">
      <c r="A119" s="16"/>
      <c r="B119" s="16"/>
      <c r="C119" s="16"/>
      <c r="D119" s="16"/>
      <c r="E119" s="16"/>
      <c r="F119" s="16"/>
      <c r="G119" s="16"/>
      <c r="H119" s="16"/>
      <c r="I119" s="16"/>
      <c r="J119" s="16"/>
      <c r="K119" s="16"/>
      <c r="L119" s="107"/>
      <c r="M119" s="107"/>
      <c r="N119" s="16"/>
      <c r="O119" s="16"/>
      <c r="P119" s="16"/>
      <c r="Q119" s="16"/>
      <c r="R119" s="16"/>
      <c r="S119" s="16"/>
      <c r="T119" s="16"/>
      <c r="U119" s="16"/>
    </row>
    <row r="123" spans="1:21" ht="14.25" customHeight="1">
      <c r="A123" s="16"/>
      <c r="B123" s="16"/>
      <c r="C123" s="16"/>
      <c r="D123" s="16"/>
      <c r="E123" s="16"/>
      <c r="F123" s="16"/>
      <c r="G123" s="16"/>
      <c r="H123" s="16"/>
      <c r="I123" s="16"/>
      <c r="J123" s="16"/>
      <c r="K123" s="16"/>
      <c r="L123" s="107"/>
      <c r="M123" s="107"/>
      <c r="N123" s="16"/>
      <c r="O123" s="16"/>
      <c r="P123" s="16"/>
      <c r="Q123" s="16"/>
      <c r="R123" s="16"/>
      <c r="S123" s="16"/>
      <c r="T123" s="16"/>
      <c r="U123" s="16"/>
    </row>
  </sheetData>
  <sheetProtection/>
  <autoFilter ref="A18:V112"/>
  <mergeCells count="37">
    <mergeCell ref="U14:U18"/>
    <mergeCell ref="K14:K18"/>
    <mergeCell ref="I15:I18"/>
    <mergeCell ref="J15:J18"/>
    <mergeCell ref="V14:V18"/>
    <mergeCell ref="O15:O18"/>
    <mergeCell ref="P15:P18"/>
    <mergeCell ref="Q15:Q18"/>
    <mergeCell ref="R15:R18"/>
    <mergeCell ref="S15:S18"/>
    <mergeCell ref="T14:T18"/>
    <mergeCell ref="C15:C18"/>
    <mergeCell ref="D15:D18"/>
    <mergeCell ref="E15:E18"/>
    <mergeCell ref="F15:F18"/>
    <mergeCell ref="G14:G18"/>
    <mergeCell ref="H14:J14"/>
    <mergeCell ref="A11:V11"/>
    <mergeCell ref="A3:V3"/>
    <mergeCell ref="A12:V12"/>
    <mergeCell ref="A14:A18"/>
    <mergeCell ref="N14:N18"/>
    <mergeCell ref="O14:S14"/>
    <mergeCell ref="H15:H18"/>
    <mergeCell ref="L14:L18"/>
    <mergeCell ref="M14:M18"/>
    <mergeCell ref="C14:F14"/>
    <mergeCell ref="A13:V13"/>
    <mergeCell ref="A1:V1"/>
    <mergeCell ref="A2:V2"/>
    <mergeCell ref="A4:V4"/>
    <mergeCell ref="A5:V5"/>
    <mergeCell ref="A6:V6"/>
    <mergeCell ref="A7:V7"/>
    <mergeCell ref="A8:V8"/>
    <mergeCell ref="A9:V9"/>
    <mergeCell ref="A10:V10"/>
  </mergeCells>
  <dataValidations count="1">
    <dataValidation type="list" allowBlank="1" showInputMessage="1" showErrorMessage="1" sqref="B20:B111">
      <formula1>$B$15:$B$18</formula1>
    </dataValidation>
  </dataValidations>
  <hyperlinks>
    <hyperlink ref="V20" r:id="rId1" display="http://beldepfin.ru/?page_id=2085"/>
    <hyperlink ref="V22" r:id="rId2" display="http://dtf.avo.ru/index.php?option=com_content&amp;view=article&amp;id=235:2015-05-21-06-08-40&amp;catid=84:2015-05-21-06-06-51&amp;Itemid=173"/>
    <hyperlink ref="V25" r:id="rId3" display="http://admoblkaluga.ru/sub/finan/sovet.php"/>
    <hyperlink ref="V27" r:id="rId4" display="http://adm.rkursk.ru/index.php?id=783&amp;mat_id=21754"/>
    <hyperlink ref="V31" r:id="rId5" display="http://minfin.ryazangov.ru/department/ob_sov/"/>
    <hyperlink ref="V32" r:id="rId6" display="http://www.finsmol.ru/council"/>
    <hyperlink ref="V33" r:id="rId7" display="http://fin.tmbreg.ru/6228/7517.html"/>
    <hyperlink ref="V34" r:id="rId8" display="http://www.reg.tverfin.ru/"/>
    <hyperlink ref="V35" r:id="rId9" display="http://minfin.tularegion.ru/obchsovet/"/>
    <hyperlink ref="V37" r:id="rId10" display="http://findep.mos.ru/"/>
    <hyperlink ref="V40" r:id="rId11" display="http://minfin.rkomi.ru/page/9576/"/>
    <hyperlink ref="V41" r:id="rId12" display="http://dvinaland.ru/gov/-6x0eyecf"/>
    <hyperlink ref="V43" r:id="rId13" display="http://www.minfin39.ru/index.php"/>
    <hyperlink ref="V44" r:id="rId14" display="http://finance.lenobl.ru/about/coordination_and_advisory"/>
    <hyperlink ref="V45" r:id="rId15" display="http://minfin.gov-murman.ru/activities/public_council/work/"/>
    <hyperlink ref="V46" r:id="rId16" display="http://novkfo.ru/%D0%BE%D0%B1%D1%89%D0%B5%D1%81%D1%82%D0%B2%D0%B5%D0%BD%D0%BD%D1%8B%D0%B9_%D1%81%D0%BE%D0%B2%D0%B5%D1%82/"/>
    <hyperlink ref="V48" r:id="rId17" display="http://www.fincom.spb.ru/cf/main.htm"/>
    <hyperlink ref="V49" r:id="rId18" display="http://dfei.adm-nao.ru/informaciya-o-koordinacionnyh-soveshatelnyh-ekspertnyh-organah-sozdann/obshestvennyj-sovet/"/>
    <hyperlink ref="V52" r:id="rId19" display="http://www.minfin.kalmregion.ru/index.php?option=com_content&amp;view=article&amp;id=70&amp;Itemid=66"/>
    <hyperlink ref="V57" r:id="rId20" display="http://www.minfin.donland.ru/ob_sovet"/>
    <hyperlink ref="V61" r:id="rId21" display="http://www.mfri.ru/"/>
    <hyperlink ref="V62" r:id="rId22" display="http://www.pravitelstvokbr.ru/oigv/minfin/obshchestvennyy_sovet.php"/>
    <hyperlink ref="V64" r:id="rId23" display="http://www.mfrno-a.ru"/>
    <hyperlink ref="V68" r:id="rId24" display="https://minfin.bashkortostan.ru/activity/?SECTION_ID=17113"/>
    <hyperlink ref="V69" r:id="rId25" display="http://mari-el.gov.ru/minfin/Pages/Osovet.aspx"/>
    <hyperlink ref="V70" r:id="rId26" display="http://www.minfinrm.ru/pub-sovet/"/>
    <hyperlink ref="V73" r:id="rId27" display="http://gov.cap.ru/SiteMap.aspx?gov_id=22&amp;id=1787640"/>
    <hyperlink ref="V74" r:id="rId28" display="http://mfin.permkrai.ru/sow/osminfin/2015/"/>
    <hyperlink ref="V76" r:id="rId29" display="http://mf.nnov.ru/index.php?option=com_k2&amp;view=item&amp;layout=item&amp;id=109&amp;Itemid=363"/>
    <hyperlink ref="V78" r:id="rId30" display="http://finance.pnzreg.ru/Obshestvenniysovet"/>
    <hyperlink ref="V79" r:id="rId31" display="http://minfin-samara.ru/processing/advisory_council/"/>
    <hyperlink ref="V83" r:id="rId32" display="http://www.finupr.kurganobl.ru/index.php?test=obsovet"/>
    <hyperlink ref="V84" r:id="rId33" display="http://minfin.midural.ru/document/category/94#document_list"/>
    <hyperlink ref="V85" r:id="rId34" display="http://admtyumen.ru/ogv_ru/gov/administrative/finance_department.htm"/>
    <hyperlink ref="V86" r:id="rId35" display="http://minfin74.ru/mAbout/advisory.php"/>
    <hyperlink ref="V87" r:id="rId36" display="http://www.depfin.admhmao.ru/wps/portal/fin/home/koord_organy"/>
    <hyperlink ref="V88" r:id="rId37" display="http://xn--80aealotwbjpid2k.xn--80aze9d.xn--p1ai/power/iov/finance_dep/Obsh_sov_DF/#bc"/>
    <hyperlink ref="V91" r:id="rId38" display="http://www.minfinrb.ru/news/671/"/>
    <hyperlink ref="V93" r:id="rId39" display="http://r-19.ru/authorities/ministry-of-finance-of-the-republic-of-khakassia/common/obshchestvennyy-sovet-pr11i-ministerstve-finansov-respubliki-khakasiya/"/>
    <hyperlink ref="V94" r:id="rId40" display="http://fin22.ru/opinion/ob-sovet/"/>
    <hyperlink ref="V95" r:id="rId41" display="http://xn--h1aakfb4b.xn--80aaaac8algcbgbck3fl0q.xn--p1ai/"/>
    <hyperlink ref="V96" r:id="rId42" display="http://minfin.krskstate.ru/social"/>
    <hyperlink ref="V97" r:id="rId43" display="http://www.gfu.ru/sovet/"/>
    <hyperlink ref="V105" r:id="rId44" display="http://primorsky.ru/authorities/executive-agencies/departments/finance/"/>
    <hyperlink ref="V106" r:id="rId45" display="http://minfin.khabkrai.ru/portal/Show/Category/94?ItemId=469"/>
    <hyperlink ref="V107" r:id="rId46" display="http://www.fin.amurobl.ru/deyatelnost/obshchestvennyy-sovet-pri-ministerstve-finansov-amurskoy-oblasti/"/>
    <hyperlink ref="V109" r:id="rId47" display="http://sakhminfin.ru/index.php/oministerstve/kosoorg/obshchestvennyj-sovet"/>
    <hyperlink ref="V110" r:id="rId48" display="http://eao.ru/?p=161"/>
    <hyperlink ref="V111" r:id="rId49" display="http://chuk3.dot.ru/power/administrative_setting/Dep_fin_ecom/ypr_fin_dep_fin/"/>
    <hyperlink ref="V29" r:id="rId50" display="http://mf.mosreg.ru/dokumenty/plany-raboty-soveta/"/>
    <hyperlink ref="V71" r:id="rId51" display="http://minfin.tatarstan.ru/rus/obshchestvenniy-sovet.htm"/>
    <hyperlink ref="V108" r:id="rId52" display="http://minfin.49gov.ru/depart/coordinating/"/>
    <hyperlink ref="V47" r:id="rId53" display="http://finance.pskov.ru/ob-upravlenii/obshchestvennyy-sovet-pri-gosudarstvennom-finansovom-upravlenii-pskovskoy-oblasti"/>
    <hyperlink ref="V36" r:id="rId54" display="http://narod.yarregion.ru/service/obschestvennye-sovety/spisok-sovetov/departament-finansov/"/>
    <hyperlink ref="V26" r:id="rId55" display="http://depfin.adm44.ru/Departament/obsov/index.aspx"/>
    <hyperlink ref="V21" r:id="rId56" display="http://bryanskoblfin.ru/Page/Search?text=%D0%BE%D0%B1%D1%89%D0%B5%D1%81%D1%82%D0%B2%D0%B5%D0%BD%D0%BD%D1%8B%D0%B9+%D1%81%D0%BE%D0%B2%D0%B5%D1%82"/>
    <hyperlink ref="V24" r:id="rId57" display="http://df.ivanovoobl.ru/department/obshhestvennyj-sovet/"/>
    <hyperlink ref="V30" r:id="rId58" display="http://orel-region.ru/index.php?head=20&amp;part=25"/>
    <hyperlink ref="V80" r:id="rId59" display="http://saratov.ifinmon.ru/index.php/byudzhet-dlya-grazhdan/obscestvennii-sovet/"/>
    <hyperlink ref="V55" r:id="rId60" display="https://minfin.astrobl.ru/site-page/obshchestvennyy-sovet"/>
    <hyperlink ref="V81" r:id="rId61" display="http://ufo.ulntc.ru/index.php?mgf=sovet&amp;slep=net"/>
    <hyperlink ref="V99" r:id="rId62" display="http://www.mfnso.nso.ru/news/2054"/>
    <hyperlink ref="V54" r:id="rId63" display="http://www.minfinkubani.ru/about/advisory_bodies/public_council/index.php"/>
    <hyperlink ref="V90" r:id="rId64" display="http://www.minfin-altai.ru/about/deyatelnost/public-council.php"/>
    <hyperlink ref="V66" r:id="rId65" display="http://www.mfsk.ru/main/obschestv_sovet"/>
    <hyperlink ref="V77" r:id="rId66" display="http://www.minfin.orb.ru/ob_sovet"/>
    <hyperlink ref="V53" r:id="rId67" display="http://minfin.rk.gov.ru/rus/info.php?id=606651"/>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46" r:id="rId69"/>
  <headerFooter>
    <oddFooter>&amp;C&amp;"Times New Roman,обычный"&amp;8Исходные данные и оценка показателя 4.4&amp;R&amp;8&amp;P</oddFooter>
  </headerFooter>
  <legacyDrawing r:id="rId68"/>
</worksheet>
</file>

<file path=xl/worksheets/sheet8.xml><?xml version="1.0" encoding="utf-8"?>
<worksheet xmlns="http://schemas.openxmlformats.org/spreadsheetml/2006/main" xmlns:r="http://schemas.openxmlformats.org/officeDocument/2006/relationships">
  <sheetPr>
    <pageSetUpPr fitToPage="1"/>
  </sheetPr>
  <dimension ref="A1:X125"/>
  <sheetViews>
    <sheetView zoomScale="90" zoomScaleNormal="90" zoomScalePageLayoutView="0" workbookViewId="0" topLeftCell="A95">
      <selection activeCell="A124" sqref="A124"/>
    </sheetView>
  </sheetViews>
  <sheetFormatPr defaultColWidth="9.140625" defaultRowHeight="15"/>
  <cols>
    <col min="1" max="1" width="39.7109375" style="15" customWidth="1"/>
    <col min="2" max="2" width="49.140625" style="15" customWidth="1"/>
    <col min="3" max="7" width="11.7109375" style="15" customWidth="1"/>
    <col min="8" max="8" width="12.7109375" style="15" customWidth="1"/>
    <col min="9" max="9" width="11.7109375" style="15" customWidth="1"/>
    <col min="10" max="10" width="12.7109375" style="15" customWidth="1"/>
    <col min="11" max="11" width="13.7109375" style="15" customWidth="1"/>
    <col min="12" max="14" width="6.7109375" style="15" customWidth="1"/>
    <col min="15" max="15" width="6.7109375" style="4" customWidth="1"/>
    <col min="16" max="16" width="25.7109375" style="112" customWidth="1"/>
    <col min="17" max="17" width="25.7109375" style="117" customWidth="1"/>
    <col min="18" max="18" width="21.8515625" style="17" customWidth="1"/>
    <col min="19" max="16384" width="9.140625" style="17" customWidth="1"/>
  </cols>
  <sheetData>
    <row r="1" spans="1:17" s="1" customFormat="1" ht="27" customHeight="1">
      <c r="A1" s="190" t="s">
        <v>1015</v>
      </c>
      <c r="B1" s="190"/>
      <c r="C1" s="190"/>
      <c r="D1" s="190"/>
      <c r="E1" s="190"/>
      <c r="F1" s="190"/>
      <c r="G1" s="190"/>
      <c r="H1" s="190"/>
      <c r="I1" s="190"/>
      <c r="J1" s="190"/>
      <c r="K1" s="190"/>
      <c r="L1" s="190"/>
      <c r="M1" s="190"/>
      <c r="N1" s="190"/>
      <c r="O1" s="190"/>
      <c r="P1" s="190"/>
      <c r="Q1" s="191"/>
    </row>
    <row r="2" spans="1:24" s="1" customFormat="1" ht="15" customHeight="1">
      <c r="A2" s="232" t="s">
        <v>985</v>
      </c>
      <c r="B2" s="232"/>
      <c r="C2" s="232"/>
      <c r="D2" s="232"/>
      <c r="E2" s="232"/>
      <c r="F2" s="232"/>
      <c r="G2" s="232"/>
      <c r="H2" s="232"/>
      <c r="I2" s="232"/>
      <c r="J2" s="232"/>
      <c r="K2" s="232"/>
      <c r="L2" s="232"/>
      <c r="M2" s="232"/>
      <c r="N2" s="232"/>
      <c r="O2" s="232"/>
      <c r="P2" s="232"/>
      <c r="Q2" s="232"/>
      <c r="R2" s="232"/>
      <c r="S2" s="232"/>
      <c r="T2" s="232"/>
      <c r="U2" s="232"/>
      <c r="V2" s="232"/>
      <c r="W2" s="232"/>
      <c r="X2" s="233"/>
    </row>
    <row r="3" spans="1:24" s="1" customFormat="1" ht="15" customHeight="1" hidden="1">
      <c r="A3" s="237" t="s">
        <v>428</v>
      </c>
      <c r="B3" s="203"/>
      <c r="C3" s="203"/>
      <c r="D3" s="203"/>
      <c r="E3" s="203"/>
      <c r="F3" s="203"/>
      <c r="G3" s="203"/>
      <c r="H3" s="203"/>
      <c r="I3" s="203"/>
      <c r="J3" s="203"/>
      <c r="K3" s="203"/>
      <c r="L3" s="203"/>
      <c r="M3" s="203"/>
      <c r="N3" s="203"/>
      <c r="O3" s="203"/>
      <c r="P3" s="203"/>
      <c r="Q3" s="203"/>
      <c r="R3" s="91"/>
      <c r="S3" s="91"/>
      <c r="T3" s="91"/>
      <c r="U3" s="91"/>
      <c r="V3" s="91"/>
      <c r="W3" s="91"/>
      <c r="X3" s="91"/>
    </row>
    <row r="4" spans="1:17" s="1" customFormat="1" ht="15" customHeight="1" hidden="1">
      <c r="A4" s="204" t="s">
        <v>352</v>
      </c>
      <c r="B4" s="255"/>
      <c r="C4" s="255"/>
      <c r="D4" s="255"/>
      <c r="E4" s="255"/>
      <c r="F4" s="255"/>
      <c r="G4" s="255"/>
      <c r="H4" s="255"/>
      <c r="I4" s="255"/>
      <c r="J4" s="255"/>
      <c r="K4" s="255"/>
      <c r="L4" s="255"/>
      <c r="M4" s="255"/>
      <c r="N4" s="255"/>
      <c r="O4" s="255"/>
      <c r="P4" s="255"/>
      <c r="Q4" s="255"/>
    </row>
    <row r="5" spans="1:17" s="1" customFormat="1" ht="15" customHeight="1" hidden="1">
      <c r="A5" s="204" t="s">
        <v>353</v>
      </c>
      <c r="B5" s="255"/>
      <c r="C5" s="255"/>
      <c r="D5" s="255"/>
      <c r="E5" s="255"/>
      <c r="F5" s="255"/>
      <c r="G5" s="255"/>
      <c r="H5" s="255"/>
      <c r="I5" s="255"/>
      <c r="J5" s="255"/>
      <c r="K5" s="255"/>
      <c r="L5" s="255"/>
      <c r="M5" s="255"/>
      <c r="N5" s="255"/>
      <c r="O5" s="255"/>
      <c r="P5" s="255"/>
      <c r="Q5" s="255"/>
    </row>
    <row r="6" spans="1:17" s="1" customFormat="1" ht="15" customHeight="1" hidden="1">
      <c r="A6" s="204" t="s">
        <v>924</v>
      </c>
      <c r="B6" s="255"/>
      <c r="C6" s="255"/>
      <c r="D6" s="255"/>
      <c r="E6" s="255"/>
      <c r="F6" s="255"/>
      <c r="G6" s="255"/>
      <c r="H6" s="255"/>
      <c r="I6" s="255"/>
      <c r="J6" s="255"/>
      <c r="K6" s="255"/>
      <c r="L6" s="255"/>
      <c r="M6" s="255"/>
      <c r="N6" s="255"/>
      <c r="O6" s="255"/>
      <c r="P6" s="255"/>
      <c r="Q6" s="255"/>
    </row>
    <row r="7" spans="1:17" s="1" customFormat="1" ht="27.75" customHeight="1" hidden="1">
      <c r="A7" s="204" t="s">
        <v>925</v>
      </c>
      <c r="B7" s="255"/>
      <c r="C7" s="255"/>
      <c r="D7" s="255"/>
      <c r="E7" s="255"/>
      <c r="F7" s="255"/>
      <c r="G7" s="255"/>
      <c r="H7" s="255"/>
      <c r="I7" s="255"/>
      <c r="J7" s="255"/>
      <c r="K7" s="255"/>
      <c r="L7" s="255"/>
      <c r="M7" s="255"/>
      <c r="N7" s="255"/>
      <c r="O7" s="255"/>
      <c r="P7" s="255"/>
      <c r="Q7" s="255"/>
    </row>
    <row r="8" spans="1:17" s="1" customFormat="1" ht="15" customHeight="1" hidden="1">
      <c r="A8" s="204" t="s">
        <v>926</v>
      </c>
      <c r="B8" s="255"/>
      <c r="C8" s="255"/>
      <c r="D8" s="255"/>
      <c r="E8" s="255"/>
      <c r="F8" s="255"/>
      <c r="G8" s="255"/>
      <c r="H8" s="255"/>
      <c r="I8" s="255"/>
      <c r="J8" s="255"/>
      <c r="K8" s="255"/>
      <c r="L8" s="255"/>
      <c r="M8" s="255"/>
      <c r="N8" s="255"/>
      <c r="O8" s="255"/>
      <c r="P8" s="255"/>
      <c r="Q8" s="255"/>
    </row>
    <row r="9" spans="1:17" s="1" customFormat="1" ht="15" customHeight="1" hidden="1">
      <c r="A9" s="204" t="s">
        <v>927</v>
      </c>
      <c r="B9" s="255"/>
      <c r="C9" s="255"/>
      <c r="D9" s="255"/>
      <c r="E9" s="255"/>
      <c r="F9" s="255"/>
      <c r="G9" s="255"/>
      <c r="H9" s="255"/>
      <c r="I9" s="255"/>
      <c r="J9" s="255"/>
      <c r="K9" s="255"/>
      <c r="L9" s="255"/>
      <c r="M9" s="255"/>
      <c r="N9" s="255"/>
      <c r="O9" s="255"/>
      <c r="P9" s="255"/>
      <c r="Q9" s="255"/>
    </row>
    <row r="10" spans="1:17" s="1" customFormat="1" ht="38.25" customHeight="1" hidden="1">
      <c r="A10" s="204" t="s">
        <v>928</v>
      </c>
      <c r="B10" s="255"/>
      <c r="C10" s="255"/>
      <c r="D10" s="255"/>
      <c r="E10" s="255"/>
      <c r="F10" s="255"/>
      <c r="G10" s="255"/>
      <c r="H10" s="255"/>
      <c r="I10" s="255"/>
      <c r="J10" s="255"/>
      <c r="K10" s="255"/>
      <c r="L10" s="255"/>
      <c r="M10" s="255"/>
      <c r="N10" s="255"/>
      <c r="O10" s="255"/>
      <c r="P10" s="255"/>
      <c r="Q10" s="255"/>
    </row>
    <row r="11" spans="1:17" s="1" customFormat="1" ht="38.25" customHeight="1" hidden="1">
      <c r="A11" s="204" t="s">
        <v>929</v>
      </c>
      <c r="B11" s="255"/>
      <c r="C11" s="255"/>
      <c r="D11" s="255"/>
      <c r="E11" s="255"/>
      <c r="F11" s="255"/>
      <c r="G11" s="255"/>
      <c r="H11" s="255"/>
      <c r="I11" s="255"/>
      <c r="J11" s="255"/>
      <c r="K11" s="255"/>
      <c r="L11" s="255"/>
      <c r="M11" s="255"/>
      <c r="N11" s="255"/>
      <c r="O11" s="255"/>
      <c r="P11" s="255"/>
      <c r="Q11" s="255"/>
    </row>
    <row r="12" spans="1:17" s="1" customFormat="1" ht="15" customHeight="1" hidden="1">
      <c r="A12" s="270" t="s">
        <v>527</v>
      </c>
      <c r="B12" s="271"/>
      <c r="C12" s="271"/>
      <c r="D12" s="271"/>
      <c r="E12" s="271"/>
      <c r="F12" s="271"/>
      <c r="G12" s="271"/>
      <c r="H12" s="271"/>
      <c r="I12" s="271"/>
      <c r="J12" s="271"/>
      <c r="K12" s="271"/>
      <c r="L12" s="271"/>
      <c r="M12" s="271"/>
      <c r="N12" s="271"/>
      <c r="O12" s="271"/>
      <c r="P12" s="271"/>
      <c r="Q12" s="271"/>
    </row>
    <row r="13" spans="1:17" s="1" customFormat="1" ht="24.75" customHeight="1" hidden="1">
      <c r="A13" s="204" t="s">
        <v>354</v>
      </c>
      <c r="B13" s="255"/>
      <c r="C13" s="255"/>
      <c r="D13" s="255"/>
      <c r="E13" s="255"/>
      <c r="F13" s="255"/>
      <c r="G13" s="255"/>
      <c r="H13" s="255"/>
      <c r="I13" s="255"/>
      <c r="J13" s="255"/>
      <c r="K13" s="255"/>
      <c r="L13" s="255"/>
      <c r="M13" s="255"/>
      <c r="N13" s="255"/>
      <c r="O13" s="255"/>
      <c r="P13" s="255"/>
      <c r="Q13" s="255"/>
    </row>
    <row r="14" spans="1:17" ht="76.5" customHeight="1">
      <c r="A14" s="188" t="s">
        <v>94</v>
      </c>
      <c r="B14" s="61" t="s">
        <v>1014</v>
      </c>
      <c r="C14" s="266" t="s">
        <v>499</v>
      </c>
      <c r="D14" s="272"/>
      <c r="E14" s="272"/>
      <c r="F14" s="272"/>
      <c r="G14" s="272"/>
      <c r="H14" s="273"/>
      <c r="I14" s="273"/>
      <c r="J14" s="273"/>
      <c r="K14" s="188" t="s">
        <v>493</v>
      </c>
      <c r="L14" s="188" t="s">
        <v>375</v>
      </c>
      <c r="M14" s="188"/>
      <c r="N14" s="193"/>
      <c r="O14" s="193"/>
      <c r="P14" s="266" t="s">
        <v>91</v>
      </c>
      <c r="Q14" s="267"/>
    </row>
    <row r="15" spans="1:17" ht="15" customHeight="1">
      <c r="A15" s="193"/>
      <c r="B15" s="108" t="s">
        <v>507</v>
      </c>
      <c r="C15" s="264" t="s">
        <v>500</v>
      </c>
      <c r="D15" s="264" t="s">
        <v>505</v>
      </c>
      <c r="E15" s="220" t="s">
        <v>945</v>
      </c>
      <c r="F15" s="212"/>
      <c r="G15" s="264" t="s">
        <v>502</v>
      </c>
      <c r="H15" s="265"/>
      <c r="I15" s="264" t="s">
        <v>501</v>
      </c>
      <c r="J15" s="265"/>
      <c r="K15" s="193"/>
      <c r="L15" s="264" t="s">
        <v>96</v>
      </c>
      <c r="M15" s="264" t="s">
        <v>279</v>
      </c>
      <c r="N15" s="264" t="s">
        <v>280</v>
      </c>
      <c r="O15" s="268" t="s">
        <v>95</v>
      </c>
      <c r="P15" s="264" t="s">
        <v>433</v>
      </c>
      <c r="Q15" s="264" t="s">
        <v>518</v>
      </c>
    </row>
    <row r="16" spans="1:17" ht="15" customHeight="1">
      <c r="A16" s="193"/>
      <c r="B16" s="108" t="s">
        <v>984</v>
      </c>
      <c r="C16" s="264"/>
      <c r="D16" s="264"/>
      <c r="E16" s="257"/>
      <c r="F16" s="260"/>
      <c r="G16" s="265"/>
      <c r="H16" s="265"/>
      <c r="I16" s="265" t="s">
        <v>503</v>
      </c>
      <c r="J16" s="265" t="s">
        <v>504</v>
      </c>
      <c r="K16" s="193"/>
      <c r="L16" s="264"/>
      <c r="M16" s="264"/>
      <c r="N16" s="264"/>
      <c r="O16" s="268"/>
      <c r="P16" s="264"/>
      <c r="Q16" s="264"/>
    </row>
    <row r="17" spans="1:17" ht="15" customHeight="1">
      <c r="A17" s="193"/>
      <c r="B17" s="118" t="s">
        <v>942</v>
      </c>
      <c r="C17" s="264"/>
      <c r="D17" s="264"/>
      <c r="E17" s="220" t="s">
        <v>512</v>
      </c>
      <c r="F17" s="258" t="s">
        <v>522</v>
      </c>
      <c r="G17" s="261" t="s">
        <v>503</v>
      </c>
      <c r="H17" s="261" t="s">
        <v>504</v>
      </c>
      <c r="I17" s="261" t="s">
        <v>503</v>
      </c>
      <c r="J17" s="261" t="s">
        <v>504</v>
      </c>
      <c r="K17" s="193"/>
      <c r="L17" s="264"/>
      <c r="M17" s="264"/>
      <c r="N17" s="264"/>
      <c r="O17" s="268"/>
      <c r="P17" s="264"/>
      <c r="Q17" s="264"/>
    </row>
    <row r="18" spans="1:17" ht="15" customHeight="1">
      <c r="A18" s="193"/>
      <c r="B18" s="108" t="s">
        <v>920</v>
      </c>
      <c r="C18" s="264"/>
      <c r="D18" s="264"/>
      <c r="E18" s="256"/>
      <c r="F18" s="259"/>
      <c r="G18" s="262"/>
      <c r="H18" s="262"/>
      <c r="I18" s="262"/>
      <c r="J18" s="262"/>
      <c r="K18" s="193"/>
      <c r="L18" s="264"/>
      <c r="M18" s="264"/>
      <c r="N18" s="264"/>
      <c r="O18" s="268"/>
      <c r="P18" s="264"/>
      <c r="Q18" s="264"/>
    </row>
    <row r="19" spans="1:17" ht="15" customHeight="1">
      <c r="A19" s="193"/>
      <c r="B19" s="108" t="s">
        <v>506</v>
      </c>
      <c r="C19" s="265"/>
      <c r="D19" s="265"/>
      <c r="E19" s="257"/>
      <c r="F19" s="260"/>
      <c r="G19" s="263"/>
      <c r="H19" s="263"/>
      <c r="I19" s="263"/>
      <c r="J19" s="263"/>
      <c r="K19" s="193"/>
      <c r="L19" s="265"/>
      <c r="M19" s="265"/>
      <c r="N19" s="265"/>
      <c r="O19" s="269"/>
      <c r="P19" s="265"/>
      <c r="Q19" s="265"/>
    </row>
    <row r="20" spans="1:17" s="11" customFormat="1" ht="15" customHeight="1">
      <c r="A20" s="21" t="s">
        <v>0</v>
      </c>
      <c r="B20" s="21"/>
      <c r="C20" s="21"/>
      <c r="D20" s="21"/>
      <c r="E20" s="21"/>
      <c r="F20" s="21"/>
      <c r="G20" s="21"/>
      <c r="H20" s="21"/>
      <c r="I20" s="21"/>
      <c r="J20" s="21"/>
      <c r="K20" s="21"/>
      <c r="L20" s="21"/>
      <c r="M20" s="21"/>
      <c r="N20" s="21"/>
      <c r="O20" s="8"/>
      <c r="P20" s="109"/>
      <c r="Q20" s="114"/>
    </row>
    <row r="21" spans="1:17" s="6" customFormat="1" ht="15" customHeight="1">
      <c r="A21" s="34" t="s">
        <v>1</v>
      </c>
      <c r="B21" s="28" t="s">
        <v>506</v>
      </c>
      <c r="C21" s="25"/>
      <c r="D21" s="25"/>
      <c r="E21" s="25"/>
      <c r="F21" s="25"/>
      <c r="G21" s="25"/>
      <c r="H21" s="25"/>
      <c r="I21" s="25"/>
      <c r="J21" s="25"/>
      <c r="K21" s="25"/>
      <c r="L21" s="25">
        <f aca="true" t="shared" si="0" ref="L21:L38">IF(B21="Да, проводилось и опубликован итоговый документ (протокол)",2,0)</f>
        <v>0</v>
      </c>
      <c r="M21" s="25"/>
      <c r="N21" s="25"/>
      <c r="O21" s="9">
        <f>L21*(1-M21)*(1-N21)</f>
        <v>0</v>
      </c>
      <c r="P21" s="162" t="s">
        <v>118</v>
      </c>
      <c r="Q21" s="163"/>
    </row>
    <row r="22" spans="1:18" ht="15" customHeight="1">
      <c r="A22" s="34" t="s">
        <v>2</v>
      </c>
      <c r="B22" s="28" t="s">
        <v>506</v>
      </c>
      <c r="C22" s="25"/>
      <c r="D22" s="25"/>
      <c r="E22" s="25"/>
      <c r="F22" s="25"/>
      <c r="G22" s="25"/>
      <c r="H22" s="25"/>
      <c r="I22" s="25"/>
      <c r="J22" s="25"/>
      <c r="K22" s="25"/>
      <c r="L22" s="25">
        <f t="shared" si="0"/>
        <v>0</v>
      </c>
      <c r="M22" s="25"/>
      <c r="N22" s="25"/>
      <c r="O22" s="9">
        <f aca="true" t="shared" si="1" ref="O22:O87">L22*(1-M22)*(1-N22)</f>
        <v>0</v>
      </c>
      <c r="P22" s="164" t="s">
        <v>508</v>
      </c>
      <c r="Q22" s="163"/>
      <c r="R22" s="7"/>
    </row>
    <row r="23" spans="1:17" ht="15" customHeight="1">
      <c r="A23" s="34" t="s">
        <v>3</v>
      </c>
      <c r="B23" s="28" t="s">
        <v>506</v>
      </c>
      <c r="C23" s="35"/>
      <c r="D23" s="19"/>
      <c r="E23" s="19"/>
      <c r="F23" s="19"/>
      <c r="G23" s="25"/>
      <c r="H23" s="25"/>
      <c r="I23" s="19"/>
      <c r="J23" s="25"/>
      <c r="K23" s="25"/>
      <c r="L23" s="25">
        <f t="shared" si="0"/>
        <v>0</v>
      </c>
      <c r="M23" s="25"/>
      <c r="N23" s="25"/>
      <c r="O23" s="9">
        <f t="shared" si="1"/>
        <v>0</v>
      </c>
      <c r="P23" s="164" t="s">
        <v>473</v>
      </c>
      <c r="Q23" s="163"/>
    </row>
    <row r="24" spans="1:17" s="6" customFormat="1" ht="15" customHeight="1">
      <c r="A24" s="34" t="s">
        <v>4</v>
      </c>
      <c r="B24" s="28" t="s">
        <v>942</v>
      </c>
      <c r="C24" s="35" t="s">
        <v>510</v>
      </c>
      <c r="D24" s="19" t="s">
        <v>921</v>
      </c>
      <c r="E24" s="19" t="s">
        <v>511</v>
      </c>
      <c r="F24" s="25">
        <v>0</v>
      </c>
      <c r="G24" s="25" t="s">
        <v>102</v>
      </c>
      <c r="H24" s="25" t="s">
        <v>102</v>
      </c>
      <c r="I24" s="19" t="s">
        <v>513</v>
      </c>
      <c r="J24" s="25" t="s">
        <v>102</v>
      </c>
      <c r="K24" s="25"/>
      <c r="L24" s="25">
        <f t="shared" si="0"/>
        <v>0</v>
      </c>
      <c r="M24" s="25"/>
      <c r="N24" s="25"/>
      <c r="O24" s="9">
        <f>L24*(1-M24)*(1-N24)</f>
        <v>0</v>
      </c>
      <c r="P24" s="164" t="s">
        <v>509</v>
      </c>
      <c r="Q24" s="162" t="s">
        <v>515</v>
      </c>
    </row>
    <row r="25" spans="1:17" s="7" customFormat="1" ht="15" customHeight="1">
      <c r="A25" s="34" t="s">
        <v>5</v>
      </c>
      <c r="B25" s="28" t="s">
        <v>506</v>
      </c>
      <c r="C25" s="25"/>
      <c r="D25" s="25"/>
      <c r="E25" s="25"/>
      <c r="F25" s="25"/>
      <c r="G25" s="25"/>
      <c r="H25" s="25"/>
      <c r="I25" s="25"/>
      <c r="J25" s="25"/>
      <c r="K25" s="25"/>
      <c r="L25" s="25">
        <f t="shared" si="0"/>
        <v>0</v>
      </c>
      <c r="M25" s="25"/>
      <c r="N25" s="25"/>
      <c r="O25" s="9">
        <f t="shared" si="1"/>
        <v>0</v>
      </c>
      <c r="P25" s="164" t="s">
        <v>474</v>
      </c>
      <c r="Q25" s="163"/>
    </row>
    <row r="26" spans="1:17" ht="15" customHeight="1">
      <c r="A26" s="34" t="s">
        <v>6</v>
      </c>
      <c r="B26" s="28" t="s">
        <v>506</v>
      </c>
      <c r="C26" s="25"/>
      <c r="D26" s="25"/>
      <c r="E26" s="25"/>
      <c r="F26" s="25"/>
      <c r="G26" s="25"/>
      <c r="H26" s="25"/>
      <c r="I26" s="25"/>
      <c r="J26" s="25"/>
      <c r="K26" s="25"/>
      <c r="L26" s="25">
        <f t="shared" si="0"/>
        <v>0</v>
      </c>
      <c r="M26" s="25"/>
      <c r="N26" s="25"/>
      <c r="O26" s="9">
        <f t="shared" si="1"/>
        <v>0</v>
      </c>
      <c r="P26" s="164" t="s">
        <v>462</v>
      </c>
      <c r="Q26" s="163"/>
    </row>
    <row r="27" spans="1:17" s="103" customFormat="1" ht="15" customHeight="1">
      <c r="A27" s="34" t="s">
        <v>7</v>
      </c>
      <c r="B27" s="28" t="s">
        <v>920</v>
      </c>
      <c r="C27" s="35" t="s">
        <v>981</v>
      </c>
      <c r="D27" s="35" t="s">
        <v>982</v>
      </c>
      <c r="E27" s="35" t="s">
        <v>511</v>
      </c>
      <c r="F27" s="28" t="s">
        <v>922</v>
      </c>
      <c r="G27" s="19" t="s">
        <v>922</v>
      </c>
      <c r="H27" s="28" t="s">
        <v>922</v>
      </c>
      <c r="I27" s="28" t="s">
        <v>923</v>
      </c>
      <c r="J27" s="28" t="s">
        <v>923</v>
      </c>
      <c r="K27" s="28"/>
      <c r="L27" s="28">
        <f t="shared" si="0"/>
        <v>0</v>
      </c>
      <c r="M27" s="28"/>
      <c r="N27" s="28"/>
      <c r="O27" s="36">
        <f t="shared" si="1"/>
        <v>0</v>
      </c>
      <c r="P27" s="165" t="s">
        <v>133</v>
      </c>
      <c r="Q27" s="166" t="s">
        <v>628</v>
      </c>
    </row>
    <row r="28" spans="1:17" s="7" customFormat="1" ht="15" customHeight="1">
      <c r="A28" s="34" t="s">
        <v>8</v>
      </c>
      <c r="B28" s="28" t="s">
        <v>506</v>
      </c>
      <c r="C28" s="25"/>
      <c r="D28" s="25"/>
      <c r="E28" s="25"/>
      <c r="F28" s="25"/>
      <c r="G28" s="25"/>
      <c r="H28" s="25"/>
      <c r="I28" s="25"/>
      <c r="J28" s="25"/>
      <c r="K28" s="25"/>
      <c r="L28" s="25">
        <f t="shared" si="0"/>
        <v>0</v>
      </c>
      <c r="M28" s="25"/>
      <c r="N28" s="25"/>
      <c r="O28" s="9">
        <f t="shared" si="1"/>
        <v>0</v>
      </c>
      <c r="P28" s="162" t="s">
        <v>465</v>
      </c>
      <c r="Q28" s="167"/>
    </row>
    <row r="29" spans="1:17" s="7" customFormat="1" ht="15" customHeight="1">
      <c r="A29" s="34" t="s">
        <v>9</v>
      </c>
      <c r="B29" s="28" t="s">
        <v>506</v>
      </c>
      <c r="C29" s="25"/>
      <c r="D29" s="25"/>
      <c r="E29" s="25"/>
      <c r="F29" s="25"/>
      <c r="G29" s="25"/>
      <c r="H29" s="25"/>
      <c r="I29" s="25"/>
      <c r="J29" s="25"/>
      <c r="K29" s="25"/>
      <c r="L29" s="25">
        <f t="shared" si="0"/>
        <v>0</v>
      </c>
      <c r="M29" s="25"/>
      <c r="N29" s="25"/>
      <c r="O29" s="9">
        <f t="shared" si="1"/>
        <v>0</v>
      </c>
      <c r="P29" s="162" t="s">
        <v>135</v>
      </c>
      <c r="Q29" s="162" t="s">
        <v>241</v>
      </c>
    </row>
    <row r="30" spans="1:17" s="11" customFormat="1" ht="15" customHeight="1">
      <c r="A30" s="34" t="s">
        <v>10</v>
      </c>
      <c r="B30" s="28" t="s">
        <v>506</v>
      </c>
      <c r="C30" s="28"/>
      <c r="D30" s="28"/>
      <c r="E30" s="28"/>
      <c r="F30" s="28"/>
      <c r="G30" s="28"/>
      <c r="H30" s="28"/>
      <c r="I30" s="28"/>
      <c r="J30" s="28"/>
      <c r="K30" s="28"/>
      <c r="L30" s="28">
        <f t="shared" si="0"/>
        <v>0</v>
      </c>
      <c r="M30" s="28"/>
      <c r="N30" s="28"/>
      <c r="O30" s="36">
        <f t="shared" si="1"/>
        <v>0</v>
      </c>
      <c r="P30" s="168" t="s">
        <v>214</v>
      </c>
      <c r="Q30" s="169" t="s">
        <v>519</v>
      </c>
    </row>
    <row r="31" spans="1:17" s="6" customFormat="1" ht="15" customHeight="1">
      <c r="A31" s="34" t="s">
        <v>11</v>
      </c>
      <c r="B31" s="28" t="s">
        <v>506</v>
      </c>
      <c r="C31" s="25"/>
      <c r="D31" s="25"/>
      <c r="E31" s="25"/>
      <c r="F31" s="25"/>
      <c r="G31" s="25"/>
      <c r="H31" s="25"/>
      <c r="I31" s="25"/>
      <c r="J31" s="25"/>
      <c r="K31" s="25"/>
      <c r="L31" s="25">
        <f t="shared" si="0"/>
        <v>0</v>
      </c>
      <c r="M31" s="25"/>
      <c r="N31" s="25"/>
      <c r="O31" s="9">
        <f t="shared" si="1"/>
        <v>0</v>
      </c>
      <c r="P31" s="162" t="s">
        <v>520</v>
      </c>
      <c r="Q31" s="167"/>
    </row>
    <row r="32" spans="1:17" s="6" customFormat="1" ht="15" customHeight="1">
      <c r="A32" s="34" t="s">
        <v>12</v>
      </c>
      <c r="B32" s="28" t="s">
        <v>506</v>
      </c>
      <c r="C32" s="25"/>
      <c r="D32" s="25"/>
      <c r="E32" s="25"/>
      <c r="F32" s="25"/>
      <c r="G32" s="25"/>
      <c r="H32" s="25"/>
      <c r="I32" s="25"/>
      <c r="J32" s="25"/>
      <c r="K32" s="25"/>
      <c r="L32" s="25">
        <f t="shared" si="0"/>
        <v>0</v>
      </c>
      <c r="M32" s="25"/>
      <c r="N32" s="25"/>
      <c r="O32" s="9">
        <f t="shared" si="1"/>
        <v>0</v>
      </c>
      <c r="P32" s="162" t="s">
        <v>467</v>
      </c>
      <c r="Q32" s="167"/>
    </row>
    <row r="33" spans="1:17" s="6" customFormat="1" ht="15" customHeight="1">
      <c r="A33" s="34" t="s">
        <v>13</v>
      </c>
      <c r="B33" s="28" t="s">
        <v>506</v>
      </c>
      <c r="C33" s="25"/>
      <c r="D33" s="25"/>
      <c r="E33" s="25"/>
      <c r="F33" s="25"/>
      <c r="G33" s="25"/>
      <c r="H33" s="25"/>
      <c r="I33" s="25"/>
      <c r="J33" s="25"/>
      <c r="K33" s="25"/>
      <c r="L33" s="25">
        <f t="shared" si="0"/>
        <v>0</v>
      </c>
      <c r="M33" s="25"/>
      <c r="N33" s="25"/>
      <c r="O33" s="9">
        <f t="shared" si="1"/>
        <v>0</v>
      </c>
      <c r="P33" s="162" t="s">
        <v>521</v>
      </c>
      <c r="Q33" s="167"/>
    </row>
    <row r="34" spans="1:17" s="7" customFormat="1" ht="15" customHeight="1">
      <c r="A34" s="34" t="s">
        <v>14</v>
      </c>
      <c r="B34" s="28" t="s">
        <v>506</v>
      </c>
      <c r="C34" s="25"/>
      <c r="D34" s="25"/>
      <c r="E34" s="25"/>
      <c r="F34" s="25"/>
      <c r="G34" s="25"/>
      <c r="H34" s="25"/>
      <c r="I34" s="25"/>
      <c r="J34" s="25"/>
      <c r="K34" s="25"/>
      <c r="L34" s="25">
        <f t="shared" si="0"/>
        <v>0</v>
      </c>
      <c r="M34" s="25"/>
      <c r="N34" s="25"/>
      <c r="O34" s="9">
        <f t="shared" si="1"/>
        <v>0</v>
      </c>
      <c r="P34" s="162" t="s">
        <v>242</v>
      </c>
      <c r="Q34" s="167"/>
    </row>
    <row r="35" spans="1:17" s="37" customFormat="1" ht="15" customHeight="1">
      <c r="A35" s="34" t="s">
        <v>15</v>
      </c>
      <c r="B35" s="28" t="s">
        <v>506</v>
      </c>
      <c r="C35" s="28"/>
      <c r="D35" s="28"/>
      <c r="E35" s="28"/>
      <c r="F35" s="28"/>
      <c r="G35" s="28"/>
      <c r="H35" s="28"/>
      <c r="I35" s="28"/>
      <c r="J35" s="28"/>
      <c r="K35" s="28"/>
      <c r="L35" s="28">
        <f t="shared" si="0"/>
        <v>0</v>
      </c>
      <c r="M35" s="28"/>
      <c r="N35" s="28"/>
      <c r="O35" s="36">
        <f t="shared" si="1"/>
        <v>0</v>
      </c>
      <c r="P35" s="168" t="s">
        <v>523</v>
      </c>
      <c r="Q35" s="162" t="s">
        <v>524</v>
      </c>
    </row>
    <row r="36" spans="1:17" s="6" customFormat="1" ht="15" customHeight="1">
      <c r="A36" s="34" t="s">
        <v>16</v>
      </c>
      <c r="B36" s="28" t="s">
        <v>506</v>
      </c>
      <c r="C36" s="25"/>
      <c r="D36" s="25"/>
      <c r="E36" s="25"/>
      <c r="F36" s="25"/>
      <c r="G36" s="25"/>
      <c r="H36" s="25"/>
      <c r="I36" s="25"/>
      <c r="J36" s="25"/>
      <c r="K36" s="25"/>
      <c r="L36" s="25">
        <f t="shared" si="0"/>
        <v>0</v>
      </c>
      <c r="M36" s="25"/>
      <c r="N36" s="25"/>
      <c r="O36" s="9">
        <f t="shared" si="1"/>
        <v>0</v>
      </c>
      <c r="P36" s="162" t="s">
        <v>525</v>
      </c>
      <c r="Q36" s="167"/>
    </row>
    <row r="37" spans="1:17" ht="15" customHeight="1">
      <c r="A37" s="34" t="s">
        <v>17</v>
      </c>
      <c r="B37" s="28" t="s">
        <v>506</v>
      </c>
      <c r="C37" s="25"/>
      <c r="D37" s="25"/>
      <c r="E37" s="25"/>
      <c r="F37" s="25"/>
      <c r="G37" s="25"/>
      <c r="H37" s="25"/>
      <c r="I37" s="25"/>
      <c r="J37" s="25"/>
      <c r="K37" s="25"/>
      <c r="L37" s="25">
        <f t="shared" si="0"/>
        <v>0</v>
      </c>
      <c r="M37" s="25"/>
      <c r="N37" s="25"/>
      <c r="O37" s="9">
        <f t="shared" si="1"/>
        <v>0</v>
      </c>
      <c r="P37" s="162" t="s">
        <v>216</v>
      </c>
      <c r="Q37" s="170"/>
    </row>
    <row r="38" spans="1:17" s="11" customFormat="1" ht="15" customHeight="1">
      <c r="A38" s="34" t="s">
        <v>18</v>
      </c>
      <c r="B38" s="28" t="s">
        <v>506</v>
      </c>
      <c r="C38" s="28"/>
      <c r="D38" s="28"/>
      <c r="E38" s="28"/>
      <c r="F38" s="28"/>
      <c r="G38" s="28"/>
      <c r="H38" s="28"/>
      <c r="I38" s="28"/>
      <c r="J38" s="28"/>
      <c r="K38" s="28"/>
      <c r="L38" s="28">
        <f t="shared" si="0"/>
        <v>0</v>
      </c>
      <c r="M38" s="28"/>
      <c r="N38" s="28"/>
      <c r="O38" s="36">
        <f t="shared" si="1"/>
        <v>0</v>
      </c>
      <c r="P38" s="168" t="s">
        <v>142</v>
      </c>
      <c r="Q38" s="169" t="s">
        <v>104</v>
      </c>
    </row>
    <row r="39" spans="1:17" s="11" customFormat="1" ht="15" customHeight="1">
      <c r="A39" s="21" t="s">
        <v>19</v>
      </c>
      <c r="B39" s="26"/>
      <c r="C39" s="26"/>
      <c r="D39" s="26"/>
      <c r="E39" s="26"/>
      <c r="F39" s="26"/>
      <c r="G39" s="26"/>
      <c r="H39" s="26"/>
      <c r="I39" s="26"/>
      <c r="J39" s="26"/>
      <c r="K39" s="26"/>
      <c r="L39" s="27"/>
      <c r="M39" s="26"/>
      <c r="N39" s="27"/>
      <c r="O39" s="10"/>
      <c r="P39" s="110"/>
      <c r="Q39" s="115"/>
    </row>
    <row r="40" spans="1:17" s="103" customFormat="1" ht="15" customHeight="1">
      <c r="A40" s="34" t="s">
        <v>20</v>
      </c>
      <c r="B40" s="28" t="s">
        <v>498</v>
      </c>
      <c r="C40" s="35" t="s">
        <v>930</v>
      </c>
      <c r="D40" s="35" t="s">
        <v>935</v>
      </c>
      <c r="E40" s="35" t="s">
        <v>931</v>
      </c>
      <c r="F40" s="35" t="s">
        <v>932</v>
      </c>
      <c r="G40" s="35" t="s">
        <v>936</v>
      </c>
      <c r="H40" s="28" t="s">
        <v>933</v>
      </c>
      <c r="I40" s="35" t="s">
        <v>934</v>
      </c>
      <c r="J40" s="28" t="s">
        <v>102</v>
      </c>
      <c r="K40" s="28"/>
      <c r="L40" s="28">
        <f aca="true" t="shared" si="2" ref="L40:L50">IF(B40="Да, проводилось и опубликован итоговый документ (протокол)",2,0)</f>
        <v>0</v>
      </c>
      <c r="M40" s="28"/>
      <c r="N40" s="28"/>
      <c r="O40" s="36">
        <f t="shared" si="1"/>
        <v>0</v>
      </c>
      <c r="P40" s="168" t="s">
        <v>621</v>
      </c>
      <c r="Q40" s="169"/>
    </row>
    <row r="41" spans="1:17" ht="15" customHeight="1">
      <c r="A41" s="34" t="s">
        <v>21</v>
      </c>
      <c r="B41" s="28" t="s">
        <v>506</v>
      </c>
      <c r="C41" s="25"/>
      <c r="D41" s="25"/>
      <c r="E41" s="25"/>
      <c r="F41" s="25"/>
      <c r="G41" s="25"/>
      <c r="H41" s="25"/>
      <c r="I41" s="25"/>
      <c r="J41" s="25"/>
      <c r="K41" s="25"/>
      <c r="L41" s="25">
        <f t="shared" si="2"/>
        <v>0</v>
      </c>
      <c r="M41" s="25"/>
      <c r="N41" s="25"/>
      <c r="O41" s="9">
        <f t="shared" si="1"/>
        <v>0</v>
      </c>
      <c r="P41" s="162" t="s">
        <v>877</v>
      </c>
      <c r="Q41" s="170"/>
    </row>
    <row r="42" spans="1:17" ht="15" customHeight="1">
      <c r="A42" s="34" t="s">
        <v>22</v>
      </c>
      <c r="B42" s="28" t="s">
        <v>506</v>
      </c>
      <c r="C42" s="25"/>
      <c r="D42" s="25"/>
      <c r="E42" s="25"/>
      <c r="F42" s="25"/>
      <c r="G42" s="25"/>
      <c r="H42" s="25"/>
      <c r="I42" s="25"/>
      <c r="J42" s="25"/>
      <c r="K42" s="25"/>
      <c r="L42" s="25">
        <f t="shared" si="2"/>
        <v>0</v>
      </c>
      <c r="M42" s="25"/>
      <c r="N42" s="25"/>
      <c r="O42" s="9">
        <f t="shared" si="1"/>
        <v>0</v>
      </c>
      <c r="P42" s="162" t="s">
        <v>878</v>
      </c>
      <c r="Q42" s="170"/>
    </row>
    <row r="43" spans="1:17" s="11" customFormat="1" ht="15" customHeight="1">
      <c r="A43" s="34" t="s">
        <v>23</v>
      </c>
      <c r="B43" s="28" t="s">
        <v>506</v>
      </c>
      <c r="C43" s="28"/>
      <c r="D43" s="28"/>
      <c r="E43" s="28"/>
      <c r="F43" s="28"/>
      <c r="G43" s="28"/>
      <c r="H43" s="28"/>
      <c r="I43" s="28"/>
      <c r="J43" s="28"/>
      <c r="K43" s="28"/>
      <c r="L43" s="28">
        <f t="shared" si="2"/>
        <v>0</v>
      </c>
      <c r="M43" s="28"/>
      <c r="N43" s="28"/>
      <c r="O43" s="36">
        <f t="shared" si="1"/>
        <v>0</v>
      </c>
      <c r="P43" s="171" t="s">
        <v>879</v>
      </c>
      <c r="Q43" s="172"/>
    </row>
    <row r="44" spans="1:17" ht="15" customHeight="1">
      <c r="A44" s="34" t="s">
        <v>24</v>
      </c>
      <c r="B44" s="28" t="s">
        <v>506</v>
      </c>
      <c r="C44" s="25"/>
      <c r="D44" s="25"/>
      <c r="E44" s="25"/>
      <c r="F44" s="25"/>
      <c r="G44" s="25"/>
      <c r="H44" s="25"/>
      <c r="I44" s="25"/>
      <c r="J44" s="25"/>
      <c r="K44" s="25"/>
      <c r="L44" s="25">
        <f t="shared" si="2"/>
        <v>0</v>
      </c>
      <c r="M44" s="25"/>
      <c r="N44" s="25"/>
      <c r="O44" s="9">
        <f t="shared" si="1"/>
        <v>0</v>
      </c>
      <c r="P44" s="162" t="s">
        <v>880</v>
      </c>
      <c r="Q44" s="170"/>
    </row>
    <row r="45" spans="1:17" s="6" customFormat="1" ht="15" customHeight="1">
      <c r="A45" s="34" t="s">
        <v>25</v>
      </c>
      <c r="B45" s="28" t="s">
        <v>506</v>
      </c>
      <c r="C45" s="98"/>
      <c r="D45" s="98"/>
      <c r="E45" s="98"/>
      <c r="F45" s="98"/>
      <c r="G45" s="98"/>
      <c r="H45" s="98"/>
      <c r="I45" s="25"/>
      <c r="J45" s="25"/>
      <c r="K45" s="25"/>
      <c r="L45" s="25">
        <f t="shared" si="2"/>
        <v>0</v>
      </c>
      <c r="M45" s="25"/>
      <c r="N45" s="25"/>
      <c r="O45" s="9">
        <f t="shared" si="1"/>
        <v>0</v>
      </c>
      <c r="P45" s="162" t="s">
        <v>146</v>
      </c>
      <c r="Q45" s="170" t="s">
        <v>303</v>
      </c>
    </row>
    <row r="46" spans="1:17" s="11" customFormat="1" ht="15" customHeight="1">
      <c r="A46" s="34" t="s">
        <v>26</v>
      </c>
      <c r="B46" s="121" t="s">
        <v>942</v>
      </c>
      <c r="C46" s="19" t="s">
        <v>937</v>
      </c>
      <c r="D46" s="19" t="s">
        <v>938</v>
      </c>
      <c r="E46" s="25" t="s">
        <v>511</v>
      </c>
      <c r="F46" s="25" t="s">
        <v>943</v>
      </c>
      <c r="G46" s="25" t="s">
        <v>102</v>
      </c>
      <c r="H46" s="25" t="s">
        <v>102</v>
      </c>
      <c r="I46" s="73" t="s">
        <v>103</v>
      </c>
      <c r="J46" s="28" t="s">
        <v>103</v>
      </c>
      <c r="K46" s="28"/>
      <c r="L46" s="28">
        <f t="shared" si="2"/>
        <v>0</v>
      </c>
      <c r="M46" s="28"/>
      <c r="N46" s="28"/>
      <c r="O46" s="36">
        <f t="shared" si="1"/>
        <v>0</v>
      </c>
      <c r="P46" s="168" t="s">
        <v>881</v>
      </c>
      <c r="Q46" s="169" t="s">
        <v>616</v>
      </c>
    </row>
    <row r="47" spans="1:17" ht="15" customHeight="1">
      <c r="A47" s="34" t="s">
        <v>27</v>
      </c>
      <c r="B47" s="28" t="s">
        <v>506</v>
      </c>
      <c r="C47" s="122"/>
      <c r="D47" s="122"/>
      <c r="E47" s="122"/>
      <c r="F47" s="122"/>
      <c r="G47" s="122"/>
      <c r="H47" s="122"/>
      <c r="I47" s="28"/>
      <c r="J47" s="28"/>
      <c r="K47" s="28"/>
      <c r="L47" s="25">
        <f t="shared" si="2"/>
        <v>0</v>
      </c>
      <c r="M47" s="25"/>
      <c r="N47" s="25"/>
      <c r="O47" s="9">
        <f t="shared" si="1"/>
        <v>0</v>
      </c>
      <c r="P47" s="162" t="s">
        <v>882</v>
      </c>
      <c r="Q47" s="170" t="s">
        <v>883</v>
      </c>
    </row>
    <row r="48" spans="1:17" ht="15" customHeight="1">
      <c r="A48" s="34" t="s">
        <v>28</v>
      </c>
      <c r="B48" s="28" t="s">
        <v>506</v>
      </c>
      <c r="C48" s="25"/>
      <c r="D48" s="25"/>
      <c r="E48" s="25"/>
      <c r="F48" s="25"/>
      <c r="G48" s="25"/>
      <c r="H48" s="25"/>
      <c r="I48" s="25"/>
      <c r="J48" s="25"/>
      <c r="K48" s="25"/>
      <c r="L48" s="25">
        <f t="shared" si="2"/>
        <v>0</v>
      </c>
      <c r="M48" s="25"/>
      <c r="N48" s="25"/>
      <c r="O48" s="9">
        <f t="shared" si="1"/>
        <v>0</v>
      </c>
      <c r="P48" s="162" t="s">
        <v>969</v>
      </c>
      <c r="Q48" s="170"/>
    </row>
    <row r="49" spans="1:17" ht="15" customHeight="1">
      <c r="A49" s="34" t="s">
        <v>29</v>
      </c>
      <c r="B49" s="28" t="s">
        <v>506</v>
      </c>
      <c r="C49" s="25"/>
      <c r="D49" s="25"/>
      <c r="E49" s="25"/>
      <c r="F49" s="25"/>
      <c r="G49" s="25"/>
      <c r="H49" s="25"/>
      <c r="I49" s="25"/>
      <c r="J49" s="25"/>
      <c r="K49" s="25"/>
      <c r="L49" s="25">
        <f t="shared" si="2"/>
        <v>0</v>
      </c>
      <c r="M49" s="25"/>
      <c r="N49" s="25"/>
      <c r="O49" s="9">
        <f t="shared" si="1"/>
        <v>0</v>
      </c>
      <c r="P49" s="162" t="s">
        <v>884</v>
      </c>
      <c r="Q49" s="170"/>
    </row>
    <row r="50" spans="1:17" ht="15" customHeight="1">
      <c r="A50" s="34" t="s">
        <v>30</v>
      </c>
      <c r="B50" s="28" t="s">
        <v>506</v>
      </c>
      <c r="C50" s="28"/>
      <c r="D50" s="28"/>
      <c r="E50" s="28"/>
      <c r="F50" s="28"/>
      <c r="G50" s="28"/>
      <c r="H50" s="28"/>
      <c r="I50" s="28"/>
      <c r="J50" s="28"/>
      <c r="K50" s="28"/>
      <c r="L50" s="28">
        <f t="shared" si="2"/>
        <v>0</v>
      </c>
      <c r="M50" s="25"/>
      <c r="N50" s="25"/>
      <c r="O50" s="9">
        <f t="shared" si="1"/>
        <v>0</v>
      </c>
      <c r="P50" s="162" t="s">
        <v>885</v>
      </c>
      <c r="Q50" s="170"/>
    </row>
    <row r="51" spans="1:17" s="11" customFormat="1" ht="15" customHeight="1">
      <c r="A51" s="21" t="s">
        <v>31</v>
      </c>
      <c r="B51" s="26"/>
      <c r="C51" s="26"/>
      <c r="D51" s="26"/>
      <c r="E51" s="26"/>
      <c r="F51" s="26"/>
      <c r="G51" s="26"/>
      <c r="H51" s="26"/>
      <c r="I51" s="26"/>
      <c r="J51" s="26"/>
      <c r="K51" s="26"/>
      <c r="L51" s="27"/>
      <c r="M51" s="26"/>
      <c r="N51" s="27"/>
      <c r="O51" s="10"/>
      <c r="P51" s="110"/>
      <c r="Q51" s="115"/>
    </row>
    <row r="52" spans="1:17" s="7" customFormat="1" ht="15" customHeight="1">
      <c r="A52" s="34" t="s">
        <v>32</v>
      </c>
      <c r="B52" s="28" t="s">
        <v>506</v>
      </c>
      <c r="C52" s="28"/>
      <c r="D52" s="28"/>
      <c r="E52" s="28"/>
      <c r="F52" s="28"/>
      <c r="G52" s="28"/>
      <c r="H52" s="28"/>
      <c r="I52" s="28"/>
      <c r="J52" s="28"/>
      <c r="K52" s="28"/>
      <c r="L52" s="28">
        <f aca="true" t="shared" si="3" ref="L52:L58">IF(B52="Да, проводилось и опубликован итоговый документ (протокол)",2,0)</f>
        <v>0</v>
      </c>
      <c r="M52" s="25"/>
      <c r="N52" s="25"/>
      <c r="O52" s="9">
        <f t="shared" si="1"/>
        <v>0</v>
      </c>
      <c r="P52" s="162" t="s">
        <v>886</v>
      </c>
      <c r="Q52" s="170"/>
    </row>
    <row r="53" spans="1:17" s="7" customFormat="1" ht="15" customHeight="1">
      <c r="A53" s="34" t="s">
        <v>33</v>
      </c>
      <c r="B53" s="28" t="s">
        <v>506</v>
      </c>
      <c r="C53" s="25"/>
      <c r="D53" s="25"/>
      <c r="E53" s="25"/>
      <c r="F53" s="25"/>
      <c r="G53" s="25"/>
      <c r="H53" s="25"/>
      <c r="I53" s="25"/>
      <c r="J53" s="25"/>
      <c r="K53" s="25"/>
      <c r="L53" s="25">
        <f t="shared" si="3"/>
        <v>0</v>
      </c>
      <c r="M53" s="25"/>
      <c r="N53" s="25"/>
      <c r="O53" s="9">
        <f t="shared" si="1"/>
        <v>0</v>
      </c>
      <c r="P53" s="162" t="s">
        <v>887</v>
      </c>
      <c r="Q53" s="170"/>
    </row>
    <row r="54" spans="1:17" s="7" customFormat="1" ht="15" customHeight="1">
      <c r="A54" s="34" t="s">
        <v>92</v>
      </c>
      <c r="B54" s="28" t="s">
        <v>506</v>
      </c>
      <c r="C54" s="18"/>
      <c r="D54" s="18"/>
      <c r="E54" s="18"/>
      <c r="F54" s="18"/>
      <c r="G54" s="18"/>
      <c r="H54" s="18"/>
      <c r="I54" s="18"/>
      <c r="J54" s="18"/>
      <c r="K54" s="18"/>
      <c r="L54" s="25">
        <f>IF(B54="Да, проводилось и опубликован итоговый документ (протокол)",2,0)</f>
        <v>0</v>
      </c>
      <c r="M54" s="25"/>
      <c r="N54" s="18"/>
      <c r="O54" s="9">
        <f t="shared" si="1"/>
        <v>0</v>
      </c>
      <c r="P54" s="162" t="s">
        <v>918</v>
      </c>
      <c r="Q54" s="174"/>
    </row>
    <row r="55" spans="1:17" ht="15" customHeight="1">
      <c r="A55" s="34" t="s">
        <v>34</v>
      </c>
      <c r="B55" s="28" t="s">
        <v>920</v>
      </c>
      <c r="C55" s="35" t="s">
        <v>941</v>
      </c>
      <c r="D55" s="35" t="s">
        <v>939</v>
      </c>
      <c r="E55" s="28" t="s">
        <v>940</v>
      </c>
      <c r="F55" s="28" t="s">
        <v>922</v>
      </c>
      <c r="G55" s="28" t="s">
        <v>102</v>
      </c>
      <c r="H55" s="28" t="s">
        <v>102</v>
      </c>
      <c r="I55" s="28" t="s">
        <v>103</v>
      </c>
      <c r="J55" s="28" t="s">
        <v>103</v>
      </c>
      <c r="K55" s="25"/>
      <c r="L55" s="25">
        <f t="shared" si="3"/>
        <v>0</v>
      </c>
      <c r="M55" s="25"/>
      <c r="N55" s="25"/>
      <c r="O55" s="9">
        <f t="shared" si="1"/>
        <v>0</v>
      </c>
      <c r="P55" s="162" t="s">
        <v>626</v>
      </c>
      <c r="Q55" s="170"/>
    </row>
    <row r="56" spans="1:17" s="103" customFormat="1" ht="15" customHeight="1">
      <c r="A56" s="34" t="s">
        <v>35</v>
      </c>
      <c r="B56" s="28" t="s">
        <v>506</v>
      </c>
      <c r="C56" s="66"/>
      <c r="D56" s="66"/>
      <c r="E56" s="66"/>
      <c r="F56" s="65"/>
      <c r="G56" s="65"/>
      <c r="H56" s="65"/>
      <c r="I56" s="65"/>
      <c r="J56" s="65"/>
      <c r="K56" s="28"/>
      <c r="L56" s="28">
        <f t="shared" si="3"/>
        <v>0</v>
      </c>
      <c r="M56" s="28"/>
      <c r="N56" s="28"/>
      <c r="O56" s="36">
        <f t="shared" si="1"/>
        <v>0</v>
      </c>
      <c r="P56" s="168" t="s">
        <v>776</v>
      </c>
      <c r="Q56" s="169"/>
    </row>
    <row r="57" spans="1:17" s="7" customFormat="1" ht="15" customHeight="1">
      <c r="A57" s="34" t="s">
        <v>36</v>
      </c>
      <c r="B57" s="28" t="s">
        <v>506</v>
      </c>
      <c r="C57" s="25"/>
      <c r="D57" s="25"/>
      <c r="E57" s="25"/>
      <c r="F57" s="25"/>
      <c r="G57" s="25"/>
      <c r="H57" s="25"/>
      <c r="I57" s="25"/>
      <c r="J57" s="25"/>
      <c r="K57" s="25"/>
      <c r="L57" s="25">
        <f t="shared" si="3"/>
        <v>0</v>
      </c>
      <c r="M57" s="25"/>
      <c r="N57" s="25"/>
      <c r="O57" s="9">
        <f t="shared" si="1"/>
        <v>0</v>
      </c>
      <c r="P57" s="162" t="s">
        <v>888</v>
      </c>
      <c r="Q57" s="169" t="s">
        <v>889</v>
      </c>
    </row>
    <row r="58" spans="1:17" s="7" customFormat="1" ht="15" customHeight="1">
      <c r="A58" s="34" t="s">
        <v>37</v>
      </c>
      <c r="B58" s="28" t="s">
        <v>506</v>
      </c>
      <c r="C58" s="25"/>
      <c r="D58" s="25"/>
      <c r="E58" s="25"/>
      <c r="F58" s="25"/>
      <c r="G58" s="25"/>
      <c r="H58" s="25"/>
      <c r="I58" s="25"/>
      <c r="J58" s="25"/>
      <c r="K58" s="25"/>
      <c r="L58" s="25">
        <f t="shared" si="3"/>
        <v>0</v>
      </c>
      <c r="M58" s="25"/>
      <c r="N58" s="25"/>
      <c r="O58" s="9">
        <f t="shared" si="1"/>
        <v>0</v>
      </c>
      <c r="P58" s="162" t="s">
        <v>890</v>
      </c>
      <c r="Q58" s="172" t="s">
        <v>772</v>
      </c>
    </row>
    <row r="59" spans="1:17" s="7" customFormat="1" ht="15" customHeight="1">
      <c r="A59" s="34" t="s">
        <v>93</v>
      </c>
      <c r="B59" s="28" t="s">
        <v>506</v>
      </c>
      <c r="C59" s="18"/>
      <c r="D59" s="18"/>
      <c r="E59" s="18"/>
      <c r="F59" s="18"/>
      <c r="G59" s="18"/>
      <c r="H59" s="18"/>
      <c r="I59" s="18"/>
      <c r="J59" s="18"/>
      <c r="K59" s="18"/>
      <c r="L59" s="25">
        <f>IF(B59="Да, проводилось и опубликован итоговый документ (протокол)",2,0)</f>
        <v>0</v>
      </c>
      <c r="M59" s="25"/>
      <c r="N59" s="18"/>
      <c r="O59" s="9">
        <f t="shared" si="1"/>
        <v>0</v>
      </c>
      <c r="P59" s="111"/>
      <c r="Q59" s="174" t="s">
        <v>919</v>
      </c>
    </row>
    <row r="60" spans="1:17" s="11" customFormat="1" ht="15" customHeight="1">
      <c r="A60" s="21" t="s">
        <v>38</v>
      </c>
      <c r="B60" s="26"/>
      <c r="C60" s="26"/>
      <c r="D60" s="26"/>
      <c r="E60" s="26"/>
      <c r="F60" s="26"/>
      <c r="G60" s="26"/>
      <c r="H60" s="26"/>
      <c r="I60" s="26"/>
      <c r="J60" s="26"/>
      <c r="K60" s="26"/>
      <c r="L60" s="27"/>
      <c r="M60" s="26"/>
      <c r="N60" s="27"/>
      <c r="O60" s="10"/>
      <c r="P60" s="110"/>
      <c r="Q60" s="115"/>
    </row>
    <row r="61" spans="1:17" s="7" customFormat="1" ht="15" customHeight="1">
      <c r="A61" s="34" t="s">
        <v>39</v>
      </c>
      <c r="B61" s="28" t="s">
        <v>506</v>
      </c>
      <c r="C61" s="25"/>
      <c r="D61" s="25"/>
      <c r="E61" s="25"/>
      <c r="F61" s="25"/>
      <c r="G61" s="25"/>
      <c r="H61" s="25"/>
      <c r="I61" s="25"/>
      <c r="J61" s="25"/>
      <c r="K61" s="25"/>
      <c r="L61" s="25">
        <f aca="true" t="shared" si="4" ref="L61:L67">IF(B61="Да, проводилось и опубликован итоговый документ (протокол)",2,0)</f>
        <v>0</v>
      </c>
      <c r="M61" s="25"/>
      <c r="N61" s="25"/>
      <c r="O61" s="9">
        <f t="shared" si="1"/>
        <v>0</v>
      </c>
      <c r="P61" s="162" t="s">
        <v>891</v>
      </c>
      <c r="Q61" s="170" t="s">
        <v>892</v>
      </c>
    </row>
    <row r="62" spans="1:17" s="7" customFormat="1" ht="15" customHeight="1">
      <c r="A62" s="34" t="s">
        <v>40</v>
      </c>
      <c r="B62" s="28" t="s">
        <v>506</v>
      </c>
      <c r="C62" s="25"/>
      <c r="D62" s="25"/>
      <c r="E62" s="25"/>
      <c r="F62" s="25"/>
      <c r="G62" s="25"/>
      <c r="H62" s="25"/>
      <c r="I62" s="25"/>
      <c r="J62" s="25"/>
      <c r="K62" s="25"/>
      <c r="L62" s="25">
        <f t="shared" si="4"/>
        <v>0</v>
      </c>
      <c r="M62" s="25"/>
      <c r="N62" s="25"/>
      <c r="O62" s="9">
        <f t="shared" si="1"/>
        <v>0</v>
      </c>
      <c r="P62" s="162" t="s">
        <v>153</v>
      </c>
      <c r="Q62" s="170"/>
    </row>
    <row r="63" spans="1:17" ht="15" customHeight="1">
      <c r="A63" s="34" t="s">
        <v>41</v>
      </c>
      <c r="B63" s="28" t="s">
        <v>920</v>
      </c>
      <c r="C63" s="35" t="s">
        <v>948</v>
      </c>
      <c r="D63" s="35" t="s">
        <v>944</v>
      </c>
      <c r="E63" s="35" t="s">
        <v>947</v>
      </c>
      <c r="F63" s="35" t="s">
        <v>946</v>
      </c>
      <c r="G63" s="28" t="s">
        <v>102</v>
      </c>
      <c r="H63" s="28" t="s">
        <v>102</v>
      </c>
      <c r="I63" s="28" t="s">
        <v>102</v>
      </c>
      <c r="J63" s="28" t="s">
        <v>102</v>
      </c>
      <c r="K63" s="28"/>
      <c r="L63" s="25">
        <f t="shared" si="4"/>
        <v>0</v>
      </c>
      <c r="M63" s="25"/>
      <c r="N63" s="25"/>
      <c r="O63" s="9">
        <f t="shared" si="1"/>
        <v>0</v>
      </c>
      <c r="P63" s="162" t="s">
        <v>893</v>
      </c>
      <c r="Q63" s="170" t="s">
        <v>617</v>
      </c>
    </row>
    <row r="64" spans="1:17" ht="15" customHeight="1">
      <c r="A64" s="34" t="s">
        <v>42</v>
      </c>
      <c r="B64" s="28" t="s">
        <v>506</v>
      </c>
      <c r="C64" s="25"/>
      <c r="D64" s="25"/>
      <c r="E64" s="25"/>
      <c r="F64" s="25"/>
      <c r="G64" s="25"/>
      <c r="H64" s="25"/>
      <c r="I64" s="25"/>
      <c r="J64" s="25"/>
      <c r="K64" s="25"/>
      <c r="L64" s="25">
        <f t="shared" si="4"/>
        <v>0</v>
      </c>
      <c r="M64" s="25"/>
      <c r="N64" s="25"/>
      <c r="O64" s="9">
        <f t="shared" si="1"/>
        <v>0</v>
      </c>
      <c r="P64" s="162" t="s">
        <v>771</v>
      </c>
      <c r="Q64" s="170"/>
    </row>
    <row r="65" spans="1:17" s="7" customFormat="1" ht="15" customHeight="1">
      <c r="A65" s="34" t="s">
        <v>90</v>
      </c>
      <c r="B65" s="28" t="s">
        <v>506</v>
      </c>
      <c r="C65" s="25"/>
      <c r="D65" s="25"/>
      <c r="E65" s="25"/>
      <c r="F65" s="25"/>
      <c r="G65" s="25"/>
      <c r="H65" s="25"/>
      <c r="I65" s="25"/>
      <c r="J65" s="25"/>
      <c r="K65" s="25"/>
      <c r="L65" s="25">
        <f t="shared" si="4"/>
        <v>0</v>
      </c>
      <c r="M65" s="25"/>
      <c r="N65" s="25"/>
      <c r="O65" s="9">
        <f t="shared" si="1"/>
        <v>0</v>
      </c>
      <c r="P65" s="162" t="s">
        <v>189</v>
      </c>
      <c r="Q65" s="170"/>
    </row>
    <row r="66" spans="1:17" ht="15" customHeight="1">
      <c r="A66" s="34" t="s">
        <v>43</v>
      </c>
      <c r="B66" s="28" t="s">
        <v>506</v>
      </c>
      <c r="C66" s="25"/>
      <c r="D66" s="25"/>
      <c r="E66" s="25"/>
      <c r="F66" s="25"/>
      <c r="G66" s="25"/>
      <c r="H66" s="25"/>
      <c r="I66" s="25"/>
      <c r="J66" s="25"/>
      <c r="K66" s="25"/>
      <c r="L66" s="25">
        <f t="shared" si="4"/>
        <v>0</v>
      </c>
      <c r="M66" s="25"/>
      <c r="N66" s="25"/>
      <c r="O66" s="9">
        <f t="shared" si="1"/>
        <v>0</v>
      </c>
      <c r="P66" s="162" t="s">
        <v>894</v>
      </c>
      <c r="Q66" s="116"/>
    </row>
    <row r="67" spans="1:17" ht="15" customHeight="1">
      <c r="A67" s="34" t="s">
        <v>44</v>
      </c>
      <c r="B67" s="28" t="s">
        <v>942</v>
      </c>
      <c r="C67" s="19" t="s">
        <v>971</v>
      </c>
      <c r="D67" s="19" t="s">
        <v>972</v>
      </c>
      <c r="E67" s="25" t="s">
        <v>511</v>
      </c>
      <c r="F67" s="25">
        <v>0</v>
      </c>
      <c r="G67" s="25" t="s">
        <v>102</v>
      </c>
      <c r="H67" s="25" t="s">
        <v>102</v>
      </c>
      <c r="I67" s="25" t="s">
        <v>102</v>
      </c>
      <c r="J67" s="25" t="s">
        <v>102</v>
      </c>
      <c r="K67" s="25"/>
      <c r="L67" s="25">
        <f t="shared" si="4"/>
        <v>0</v>
      </c>
      <c r="M67" s="25"/>
      <c r="N67" s="25"/>
      <c r="O67" s="9">
        <f t="shared" si="1"/>
        <v>0</v>
      </c>
      <c r="P67" s="162" t="s">
        <v>534</v>
      </c>
      <c r="Q67" s="170" t="s">
        <v>895</v>
      </c>
    </row>
    <row r="68" spans="1:17" s="11" customFormat="1" ht="15" customHeight="1">
      <c r="A68" s="21" t="s">
        <v>45</v>
      </c>
      <c r="B68" s="26"/>
      <c r="C68" s="26"/>
      <c r="D68" s="26"/>
      <c r="E68" s="26"/>
      <c r="F68" s="26"/>
      <c r="G68" s="26"/>
      <c r="H68" s="26"/>
      <c r="I68" s="26"/>
      <c r="J68" s="26"/>
      <c r="K68" s="26"/>
      <c r="L68" s="27"/>
      <c r="M68" s="26"/>
      <c r="N68" s="27"/>
      <c r="O68" s="10"/>
      <c r="P68" s="110"/>
      <c r="Q68" s="115"/>
    </row>
    <row r="69" spans="1:17" s="7" customFormat="1" ht="15" customHeight="1">
      <c r="A69" s="34" t="s">
        <v>46</v>
      </c>
      <c r="B69" s="28" t="s">
        <v>506</v>
      </c>
      <c r="C69" s="25"/>
      <c r="D69" s="25"/>
      <c r="E69" s="25"/>
      <c r="F69" s="25"/>
      <c r="G69" s="25"/>
      <c r="H69" s="25"/>
      <c r="I69" s="25"/>
      <c r="J69" s="25"/>
      <c r="K69" s="25"/>
      <c r="L69" s="25">
        <f aca="true" t="shared" si="5" ref="L69:L82">IF(B69="Да, проводилось и опубликован итоговый документ (протокол)",2,0)</f>
        <v>0</v>
      </c>
      <c r="M69" s="25"/>
      <c r="N69" s="25"/>
      <c r="O69" s="9">
        <f t="shared" si="1"/>
        <v>0</v>
      </c>
      <c r="P69" s="162" t="s">
        <v>896</v>
      </c>
      <c r="Q69" s="170"/>
    </row>
    <row r="70" spans="1:17" s="7" customFormat="1" ht="15" customHeight="1">
      <c r="A70" s="34" t="s">
        <v>47</v>
      </c>
      <c r="B70" s="28" t="s">
        <v>506</v>
      </c>
      <c r="C70" s="25"/>
      <c r="D70" s="25"/>
      <c r="E70" s="25"/>
      <c r="F70" s="25"/>
      <c r="G70" s="25"/>
      <c r="H70" s="25"/>
      <c r="I70" s="25"/>
      <c r="J70" s="25"/>
      <c r="K70" s="25"/>
      <c r="L70" s="25">
        <f t="shared" si="5"/>
        <v>0</v>
      </c>
      <c r="M70" s="25"/>
      <c r="N70" s="25"/>
      <c r="O70" s="9">
        <f t="shared" si="1"/>
        <v>0</v>
      </c>
      <c r="P70" s="162" t="s">
        <v>897</v>
      </c>
      <c r="Q70" s="170"/>
    </row>
    <row r="71" spans="1:17" s="7" customFormat="1" ht="15" customHeight="1">
      <c r="A71" s="34" t="s">
        <v>48</v>
      </c>
      <c r="B71" s="28" t="s">
        <v>506</v>
      </c>
      <c r="C71" s="25"/>
      <c r="D71" s="25"/>
      <c r="E71" s="25"/>
      <c r="F71" s="25"/>
      <c r="G71" s="25"/>
      <c r="H71" s="25"/>
      <c r="I71" s="25"/>
      <c r="J71" s="25"/>
      <c r="K71" s="25"/>
      <c r="L71" s="25">
        <f t="shared" si="5"/>
        <v>0</v>
      </c>
      <c r="M71" s="25"/>
      <c r="N71" s="25"/>
      <c r="O71" s="9">
        <f t="shared" si="1"/>
        <v>0</v>
      </c>
      <c r="P71" s="162" t="s">
        <v>898</v>
      </c>
      <c r="Q71" s="170"/>
    </row>
    <row r="72" spans="1:17" s="7" customFormat="1" ht="15" customHeight="1">
      <c r="A72" s="34" t="s">
        <v>49</v>
      </c>
      <c r="B72" s="28" t="s">
        <v>506</v>
      </c>
      <c r="C72" s="25"/>
      <c r="D72" s="25"/>
      <c r="E72" s="25"/>
      <c r="F72" s="25"/>
      <c r="G72" s="25"/>
      <c r="H72" s="25"/>
      <c r="I72" s="25"/>
      <c r="J72" s="25"/>
      <c r="K72" s="25"/>
      <c r="L72" s="25">
        <f t="shared" si="5"/>
        <v>0</v>
      </c>
      <c r="M72" s="25"/>
      <c r="N72" s="25"/>
      <c r="O72" s="9">
        <f t="shared" si="1"/>
        <v>0</v>
      </c>
      <c r="P72" s="162" t="s">
        <v>899</v>
      </c>
      <c r="Q72" s="170"/>
    </row>
    <row r="73" spans="1:17" ht="15" customHeight="1">
      <c r="A73" s="34" t="s">
        <v>50</v>
      </c>
      <c r="B73" s="28" t="s">
        <v>942</v>
      </c>
      <c r="C73" s="35" t="s">
        <v>949</v>
      </c>
      <c r="D73" s="35" t="s">
        <v>950</v>
      </c>
      <c r="E73" s="28" t="s">
        <v>511</v>
      </c>
      <c r="F73" s="28">
        <v>0</v>
      </c>
      <c r="G73" s="28" t="s">
        <v>102</v>
      </c>
      <c r="H73" s="28" t="s">
        <v>102</v>
      </c>
      <c r="I73" s="35" t="s">
        <v>513</v>
      </c>
      <c r="J73" s="28" t="s">
        <v>102</v>
      </c>
      <c r="K73" s="28"/>
      <c r="L73" s="28">
        <f t="shared" si="5"/>
        <v>0</v>
      </c>
      <c r="M73" s="28"/>
      <c r="N73" s="28"/>
      <c r="O73" s="36">
        <f t="shared" si="1"/>
        <v>0</v>
      </c>
      <c r="P73" s="168" t="s">
        <v>900</v>
      </c>
      <c r="Q73" s="170"/>
    </row>
    <row r="74" spans="1:17" s="7" customFormat="1" ht="15" customHeight="1">
      <c r="A74" s="34" t="s">
        <v>51</v>
      </c>
      <c r="B74" s="28" t="s">
        <v>506</v>
      </c>
      <c r="C74" s="25"/>
      <c r="D74" s="25"/>
      <c r="E74" s="25"/>
      <c r="F74" s="25"/>
      <c r="G74" s="25"/>
      <c r="H74" s="25"/>
      <c r="I74" s="25"/>
      <c r="J74" s="25"/>
      <c r="K74" s="25"/>
      <c r="L74" s="25">
        <f t="shared" si="5"/>
        <v>0</v>
      </c>
      <c r="M74" s="25"/>
      <c r="N74" s="25"/>
      <c r="O74" s="9">
        <f t="shared" si="1"/>
        <v>0</v>
      </c>
      <c r="P74" s="162" t="s">
        <v>901</v>
      </c>
      <c r="Q74" s="170" t="s">
        <v>902</v>
      </c>
    </row>
    <row r="75" spans="1:17" s="7" customFormat="1" ht="15" customHeight="1">
      <c r="A75" s="34" t="s">
        <v>52</v>
      </c>
      <c r="B75" s="28" t="s">
        <v>506</v>
      </c>
      <c r="C75" s="25"/>
      <c r="D75" s="25"/>
      <c r="E75" s="25"/>
      <c r="F75" s="25"/>
      <c r="G75" s="25"/>
      <c r="H75" s="25"/>
      <c r="I75" s="25"/>
      <c r="J75" s="25"/>
      <c r="K75" s="25"/>
      <c r="L75" s="25">
        <f t="shared" si="5"/>
        <v>0</v>
      </c>
      <c r="M75" s="25"/>
      <c r="N75" s="25"/>
      <c r="O75" s="9">
        <f t="shared" si="1"/>
        <v>0</v>
      </c>
      <c r="P75" s="162" t="s">
        <v>903</v>
      </c>
      <c r="Q75" s="170" t="s">
        <v>108</v>
      </c>
    </row>
    <row r="76" spans="1:17" s="7" customFormat="1" ht="15" customHeight="1">
      <c r="A76" s="34" t="s">
        <v>53</v>
      </c>
      <c r="B76" s="28" t="s">
        <v>506</v>
      </c>
      <c r="C76" s="25"/>
      <c r="D76" s="25"/>
      <c r="E76" s="25"/>
      <c r="F76" s="25"/>
      <c r="G76" s="25"/>
      <c r="H76" s="25"/>
      <c r="I76" s="25"/>
      <c r="J76" s="25"/>
      <c r="K76" s="25"/>
      <c r="L76" s="25">
        <f t="shared" si="5"/>
        <v>0</v>
      </c>
      <c r="M76" s="25"/>
      <c r="N76" s="25"/>
      <c r="O76" s="9">
        <f t="shared" si="1"/>
        <v>0</v>
      </c>
      <c r="P76" s="162" t="s">
        <v>538</v>
      </c>
      <c r="Q76" s="172"/>
    </row>
    <row r="77" spans="1:17" s="7" customFormat="1" ht="15" customHeight="1">
      <c r="A77" s="34" t="s">
        <v>54</v>
      </c>
      <c r="B77" s="28" t="s">
        <v>506</v>
      </c>
      <c r="C77" s="28"/>
      <c r="D77" s="28"/>
      <c r="E77" s="28"/>
      <c r="F77" s="28"/>
      <c r="G77" s="28"/>
      <c r="H77" s="28"/>
      <c r="I77" s="28"/>
      <c r="J77" s="28"/>
      <c r="K77" s="28"/>
      <c r="L77" s="25">
        <f t="shared" si="5"/>
        <v>0</v>
      </c>
      <c r="M77" s="25"/>
      <c r="N77" s="25"/>
      <c r="O77" s="9">
        <f t="shared" si="1"/>
        <v>0</v>
      </c>
      <c r="P77" s="162" t="s">
        <v>581</v>
      </c>
      <c r="Q77" s="170" t="s">
        <v>904</v>
      </c>
    </row>
    <row r="78" spans="1:17" s="7" customFormat="1" ht="15" customHeight="1">
      <c r="A78" s="34" t="s">
        <v>55</v>
      </c>
      <c r="B78" s="28" t="s">
        <v>507</v>
      </c>
      <c r="C78" s="35" t="s">
        <v>951</v>
      </c>
      <c r="D78" s="28" t="s">
        <v>952</v>
      </c>
      <c r="E78" s="35" t="s">
        <v>511</v>
      </c>
      <c r="F78" s="35" t="s">
        <v>953</v>
      </c>
      <c r="G78" s="28" t="s">
        <v>102</v>
      </c>
      <c r="H78" s="28" t="s">
        <v>102</v>
      </c>
      <c r="I78" s="28" t="s">
        <v>102</v>
      </c>
      <c r="J78" s="28" t="s">
        <v>102</v>
      </c>
      <c r="K78" s="28"/>
      <c r="L78" s="25">
        <f t="shared" si="5"/>
        <v>2</v>
      </c>
      <c r="M78" s="25"/>
      <c r="N78" s="25"/>
      <c r="O78" s="9">
        <f t="shared" si="1"/>
        <v>2</v>
      </c>
      <c r="P78" s="162" t="s">
        <v>905</v>
      </c>
      <c r="Q78" s="170" t="s">
        <v>906</v>
      </c>
    </row>
    <row r="79" spans="1:17" ht="15" customHeight="1">
      <c r="A79" s="34" t="s">
        <v>56</v>
      </c>
      <c r="B79" s="28" t="s">
        <v>506</v>
      </c>
      <c r="C79" s="25"/>
      <c r="D79" s="25"/>
      <c r="E79" s="25"/>
      <c r="F79" s="25"/>
      <c r="G79" s="25"/>
      <c r="H79" s="25"/>
      <c r="I79" s="25"/>
      <c r="J79" s="25"/>
      <c r="K79" s="25"/>
      <c r="L79" s="25">
        <f t="shared" si="5"/>
        <v>0</v>
      </c>
      <c r="M79" s="25"/>
      <c r="N79" s="25"/>
      <c r="O79" s="9">
        <f t="shared" si="1"/>
        <v>0</v>
      </c>
      <c r="P79" s="162" t="s">
        <v>907</v>
      </c>
      <c r="Q79" s="170"/>
    </row>
    <row r="80" spans="1:17" s="7" customFormat="1" ht="15" customHeight="1">
      <c r="A80" s="34" t="s">
        <v>57</v>
      </c>
      <c r="B80" s="28" t="s">
        <v>506</v>
      </c>
      <c r="C80" s="25"/>
      <c r="D80" s="25"/>
      <c r="E80" s="25"/>
      <c r="F80" s="25"/>
      <c r="G80" s="25"/>
      <c r="H80" s="25"/>
      <c r="I80" s="25"/>
      <c r="J80" s="25"/>
      <c r="K80" s="25"/>
      <c r="L80" s="25">
        <f t="shared" si="5"/>
        <v>0</v>
      </c>
      <c r="M80" s="25"/>
      <c r="N80" s="25"/>
      <c r="O80" s="9">
        <f t="shared" si="1"/>
        <v>0</v>
      </c>
      <c r="P80" s="162" t="s">
        <v>975</v>
      </c>
      <c r="Q80" s="170"/>
    </row>
    <row r="81" spans="1:17" s="7" customFormat="1" ht="15" customHeight="1">
      <c r="A81" s="34" t="s">
        <v>58</v>
      </c>
      <c r="B81" s="28" t="s">
        <v>506</v>
      </c>
      <c r="C81" s="25"/>
      <c r="D81" s="25"/>
      <c r="E81" s="25"/>
      <c r="F81" s="25"/>
      <c r="G81" s="25"/>
      <c r="H81" s="25"/>
      <c r="I81" s="25"/>
      <c r="J81" s="25"/>
      <c r="K81" s="25"/>
      <c r="L81" s="25">
        <f t="shared" si="5"/>
        <v>0</v>
      </c>
      <c r="M81" s="25"/>
      <c r="N81" s="25"/>
      <c r="O81" s="9">
        <f t="shared" si="1"/>
        <v>0</v>
      </c>
      <c r="P81" s="162" t="s">
        <v>584</v>
      </c>
      <c r="Q81" s="170" t="s">
        <v>289</v>
      </c>
    </row>
    <row r="82" spans="1:17" ht="15" customHeight="1">
      <c r="A82" s="34" t="s">
        <v>59</v>
      </c>
      <c r="B82" s="28" t="s">
        <v>920</v>
      </c>
      <c r="C82" s="35" t="s">
        <v>958</v>
      </c>
      <c r="D82" s="35" t="s">
        <v>955</v>
      </c>
      <c r="E82" s="35" t="s">
        <v>956</v>
      </c>
      <c r="F82" s="28" t="s">
        <v>922</v>
      </c>
      <c r="G82" s="35" t="s">
        <v>936</v>
      </c>
      <c r="H82" s="28" t="s">
        <v>933</v>
      </c>
      <c r="I82" s="35" t="s">
        <v>957</v>
      </c>
      <c r="J82" s="28" t="s">
        <v>103</v>
      </c>
      <c r="K82" s="28"/>
      <c r="L82" s="28">
        <f t="shared" si="5"/>
        <v>0</v>
      </c>
      <c r="M82" s="28"/>
      <c r="N82" s="25"/>
      <c r="O82" s="9">
        <f t="shared" si="1"/>
        <v>0</v>
      </c>
      <c r="P82" s="162" t="s">
        <v>954</v>
      </c>
      <c r="Q82" s="170"/>
    </row>
    <row r="83" spans="1:17" s="11" customFormat="1" ht="15" customHeight="1">
      <c r="A83" s="21" t="s">
        <v>60</v>
      </c>
      <c r="B83" s="26"/>
      <c r="C83" s="26"/>
      <c r="D83" s="26"/>
      <c r="E83" s="26"/>
      <c r="F83" s="26"/>
      <c r="G83" s="26"/>
      <c r="H83" s="26"/>
      <c r="I83" s="26"/>
      <c r="J83" s="26"/>
      <c r="K83" s="26"/>
      <c r="L83" s="27"/>
      <c r="M83" s="26"/>
      <c r="N83" s="27"/>
      <c r="O83" s="10"/>
      <c r="P83" s="110"/>
      <c r="Q83" s="115"/>
    </row>
    <row r="84" spans="1:17" s="7" customFormat="1" ht="15" customHeight="1">
      <c r="A84" s="34" t="s">
        <v>61</v>
      </c>
      <c r="B84" s="28" t="s">
        <v>920</v>
      </c>
      <c r="C84" s="19" t="s">
        <v>976</v>
      </c>
      <c r="D84" s="19" t="s">
        <v>978</v>
      </c>
      <c r="E84" s="25" t="s">
        <v>511</v>
      </c>
      <c r="F84" s="25" t="s">
        <v>922</v>
      </c>
      <c r="G84" s="25" t="s">
        <v>102</v>
      </c>
      <c r="H84" s="25" t="s">
        <v>102</v>
      </c>
      <c r="I84" s="25" t="s">
        <v>103</v>
      </c>
      <c r="J84" s="25" t="s">
        <v>103</v>
      </c>
      <c r="K84" s="25"/>
      <c r="L84" s="25">
        <f aca="true" t="shared" si="6" ref="L84:L89">IF(B84="Да, проводилось и опубликован итоговый документ (протокол)",2,0)</f>
        <v>0</v>
      </c>
      <c r="M84" s="25"/>
      <c r="N84" s="25"/>
      <c r="O84" s="9">
        <f t="shared" si="1"/>
        <v>0</v>
      </c>
      <c r="P84" s="162" t="s">
        <v>977</v>
      </c>
      <c r="Q84" s="170"/>
    </row>
    <row r="85" spans="1:17" ht="15" customHeight="1">
      <c r="A85" s="34" t="s">
        <v>62</v>
      </c>
      <c r="B85" s="28" t="s">
        <v>506</v>
      </c>
      <c r="C85" s="19"/>
      <c r="D85" s="25"/>
      <c r="E85" s="25"/>
      <c r="F85" s="25"/>
      <c r="G85" s="25"/>
      <c r="H85" s="25"/>
      <c r="I85" s="25"/>
      <c r="J85" s="25"/>
      <c r="K85" s="25"/>
      <c r="L85" s="25">
        <f t="shared" si="6"/>
        <v>0</v>
      </c>
      <c r="M85" s="25"/>
      <c r="N85" s="25"/>
      <c r="O85" s="9">
        <f t="shared" si="1"/>
        <v>0</v>
      </c>
      <c r="P85" s="162" t="s">
        <v>979</v>
      </c>
      <c r="Q85" s="173"/>
    </row>
    <row r="86" spans="1:17" ht="15" customHeight="1">
      <c r="A86" s="34" t="s">
        <v>63</v>
      </c>
      <c r="B86" s="28" t="s">
        <v>506</v>
      </c>
      <c r="C86" s="25"/>
      <c r="D86" s="25"/>
      <c r="E86" s="25"/>
      <c r="F86" s="25"/>
      <c r="G86" s="25"/>
      <c r="H86" s="25"/>
      <c r="I86" s="25"/>
      <c r="J86" s="25"/>
      <c r="K86" s="25"/>
      <c r="L86" s="25">
        <f t="shared" si="6"/>
        <v>0</v>
      </c>
      <c r="M86" s="25"/>
      <c r="N86" s="25"/>
      <c r="O86" s="9">
        <f t="shared" si="1"/>
        <v>0</v>
      </c>
      <c r="P86" s="162" t="s">
        <v>237</v>
      </c>
      <c r="Q86" s="170"/>
    </row>
    <row r="87" spans="1:17" s="7" customFormat="1" ht="15" customHeight="1">
      <c r="A87" s="34" t="s">
        <v>64</v>
      </c>
      <c r="B87" s="28" t="s">
        <v>506</v>
      </c>
      <c r="C87" s="25"/>
      <c r="D87" s="25"/>
      <c r="E87" s="25"/>
      <c r="F87" s="25"/>
      <c r="G87" s="25"/>
      <c r="H87" s="25"/>
      <c r="I87" s="25"/>
      <c r="J87" s="25"/>
      <c r="K87" s="25"/>
      <c r="L87" s="25">
        <f t="shared" si="6"/>
        <v>0</v>
      </c>
      <c r="M87" s="25"/>
      <c r="N87" s="25"/>
      <c r="O87" s="9">
        <f t="shared" si="1"/>
        <v>0</v>
      </c>
      <c r="P87" s="162" t="s">
        <v>125</v>
      </c>
      <c r="Q87" s="170"/>
    </row>
    <row r="88" spans="1:17" s="7" customFormat="1" ht="15" customHeight="1">
      <c r="A88" s="34" t="s">
        <v>65</v>
      </c>
      <c r="B88" s="28" t="s">
        <v>506</v>
      </c>
      <c r="C88" s="28"/>
      <c r="D88" s="28"/>
      <c r="E88" s="28"/>
      <c r="F88" s="28"/>
      <c r="G88" s="28"/>
      <c r="H88" s="28"/>
      <c r="I88" s="28"/>
      <c r="J88" s="28"/>
      <c r="K88" s="28"/>
      <c r="L88" s="28">
        <f t="shared" si="6"/>
        <v>0</v>
      </c>
      <c r="M88" s="28"/>
      <c r="N88" s="28"/>
      <c r="O88" s="9">
        <f aca="true" t="shared" si="7" ref="O88:O112">L88*(1-M88)*(1-N88)</f>
        <v>0</v>
      </c>
      <c r="P88" s="162" t="s">
        <v>116</v>
      </c>
      <c r="Q88" s="170"/>
    </row>
    <row r="89" spans="1:17" s="7" customFormat="1" ht="15" customHeight="1">
      <c r="A89" s="34" t="s">
        <v>66</v>
      </c>
      <c r="B89" s="28" t="s">
        <v>506</v>
      </c>
      <c r="C89" s="25"/>
      <c r="D89" s="25"/>
      <c r="E89" s="25"/>
      <c r="F89" s="25"/>
      <c r="G89" s="25"/>
      <c r="H89" s="25"/>
      <c r="I89" s="25"/>
      <c r="J89" s="25"/>
      <c r="K89" s="25"/>
      <c r="L89" s="25">
        <f t="shared" si="6"/>
        <v>0</v>
      </c>
      <c r="M89" s="25"/>
      <c r="N89" s="25"/>
      <c r="O89" s="9">
        <f t="shared" si="7"/>
        <v>0</v>
      </c>
      <c r="P89" s="162" t="s">
        <v>980</v>
      </c>
      <c r="Q89" s="170" t="s">
        <v>908</v>
      </c>
    </row>
    <row r="90" spans="1:17" s="11" customFormat="1" ht="15" customHeight="1">
      <c r="A90" s="21" t="s">
        <v>67</v>
      </c>
      <c r="B90" s="26"/>
      <c r="C90" s="26"/>
      <c r="D90" s="26"/>
      <c r="E90" s="26"/>
      <c r="F90" s="26"/>
      <c r="G90" s="26"/>
      <c r="H90" s="26"/>
      <c r="I90" s="26"/>
      <c r="J90" s="26"/>
      <c r="K90" s="26"/>
      <c r="L90" s="27"/>
      <c r="M90" s="26"/>
      <c r="N90" s="27"/>
      <c r="O90" s="10"/>
      <c r="P90" s="110"/>
      <c r="Q90" s="115"/>
    </row>
    <row r="91" spans="1:17" s="7" customFormat="1" ht="15" customHeight="1">
      <c r="A91" s="34" t="s">
        <v>68</v>
      </c>
      <c r="B91" s="28" t="s">
        <v>507</v>
      </c>
      <c r="C91" s="35" t="s">
        <v>959</v>
      </c>
      <c r="D91" s="28" t="s">
        <v>952</v>
      </c>
      <c r="E91" s="28" t="s">
        <v>511</v>
      </c>
      <c r="F91" s="28">
        <v>30</v>
      </c>
      <c r="G91" s="28" t="s">
        <v>102</v>
      </c>
      <c r="H91" s="28" t="s">
        <v>102</v>
      </c>
      <c r="I91" s="28" t="s">
        <v>102</v>
      </c>
      <c r="J91" s="28" t="s">
        <v>102</v>
      </c>
      <c r="K91" s="28"/>
      <c r="L91" s="28">
        <f aca="true" t="shared" si="8" ref="L91:L102">IF(B91="Да, проводилось и опубликован итоговый документ (протокол)",2,0)</f>
        <v>2</v>
      </c>
      <c r="M91" s="28"/>
      <c r="N91" s="28"/>
      <c r="O91" s="36">
        <f t="shared" si="7"/>
        <v>2</v>
      </c>
      <c r="P91" s="168" t="s">
        <v>619</v>
      </c>
      <c r="Q91" s="170"/>
    </row>
    <row r="92" spans="1:17" s="7" customFormat="1" ht="15" customHeight="1">
      <c r="A92" s="34" t="s">
        <v>69</v>
      </c>
      <c r="B92" s="28" t="s">
        <v>942</v>
      </c>
      <c r="C92" s="19" t="s">
        <v>965</v>
      </c>
      <c r="D92" s="19" t="s">
        <v>966</v>
      </c>
      <c r="E92" s="28" t="s">
        <v>511</v>
      </c>
      <c r="F92" s="25" t="s">
        <v>922</v>
      </c>
      <c r="G92" s="25" t="s">
        <v>102</v>
      </c>
      <c r="H92" s="25" t="s">
        <v>102</v>
      </c>
      <c r="I92" s="25" t="s">
        <v>103</v>
      </c>
      <c r="J92" s="25" t="s">
        <v>103</v>
      </c>
      <c r="K92" s="25"/>
      <c r="L92" s="25">
        <f t="shared" si="8"/>
        <v>0</v>
      </c>
      <c r="M92" s="25"/>
      <c r="N92" s="25"/>
      <c r="O92" s="9">
        <f t="shared" si="7"/>
        <v>0</v>
      </c>
      <c r="P92" s="162" t="s">
        <v>964</v>
      </c>
      <c r="Q92" s="170" t="s">
        <v>326</v>
      </c>
    </row>
    <row r="93" spans="1:17" s="7" customFormat="1" ht="15" customHeight="1">
      <c r="A93" s="34" t="s">
        <v>70</v>
      </c>
      <c r="B93" s="28" t="s">
        <v>506</v>
      </c>
      <c r="C93" s="25"/>
      <c r="D93" s="25"/>
      <c r="E93" s="25"/>
      <c r="F93" s="25"/>
      <c r="G93" s="25"/>
      <c r="H93" s="25"/>
      <c r="I93" s="25"/>
      <c r="J93" s="25"/>
      <c r="K93" s="25"/>
      <c r="L93" s="25">
        <f t="shared" si="8"/>
        <v>0</v>
      </c>
      <c r="M93" s="25"/>
      <c r="N93" s="25"/>
      <c r="O93" s="9">
        <f t="shared" si="7"/>
        <v>0</v>
      </c>
      <c r="P93" s="162" t="s">
        <v>227</v>
      </c>
      <c r="Q93" s="162" t="s">
        <v>326</v>
      </c>
    </row>
    <row r="94" spans="1:17" s="7" customFormat="1" ht="15" customHeight="1">
      <c r="A94" s="34" t="s">
        <v>71</v>
      </c>
      <c r="B94" s="28" t="s">
        <v>506</v>
      </c>
      <c r="C94" s="25"/>
      <c r="D94" s="25"/>
      <c r="E94" s="25"/>
      <c r="F94" s="25"/>
      <c r="G94" s="25"/>
      <c r="H94" s="25"/>
      <c r="I94" s="25"/>
      <c r="J94" s="25"/>
      <c r="K94" s="25"/>
      <c r="L94" s="25">
        <f t="shared" si="8"/>
        <v>0</v>
      </c>
      <c r="M94" s="25"/>
      <c r="N94" s="25"/>
      <c r="O94" s="9">
        <f t="shared" si="7"/>
        <v>0</v>
      </c>
      <c r="P94" s="162" t="s">
        <v>909</v>
      </c>
      <c r="Q94" s="170"/>
    </row>
    <row r="95" spans="1:17" ht="15" customHeight="1">
      <c r="A95" s="34" t="s">
        <v>72</v>
      </c>
      <c r="B95" s="28" t="s">
        <v>506</v>
      </c>
      <c r="C95" s="25"/>
      <c r="D95" s="25"/>
      <c r="E95" s="25"/>
      <c r="F95" s="25"/>
      <c r="G95" s="25"/>
      <c r="H95" s="25"/>
      <c r="I95" s="25"/>
      <c r="J95" s="25"/>
      <c r="K95" s="25"/>
      <c r="L95" s="25">
        <f t="shared" si="8"/>
        <v>0</v>
      </c>
      <c r="M95" s="25"/>
      <c r="N95" s="25"/>
      <c r="O95" s="9">
        <f t="shared" si="7"/>
        <v>0</v>
      </c>
      <c r="P95" s="162" t="s">
        <v>967</v>
      </c>
      <c r="Q95" s="170"/>
    </row>
    <row r="96" spans="1:17" s="7" customFormat="1" ht="15" customHeight="1">
      <c r="A96" s="34" t="s">
        <v>73</v>
      </c>
      <c r="B96" s="28" t="s">
        <v>506</v>
      </c>
      <c r="C96" s="25"/>
      <c r="D96" s="25"/>
      <c r="E96" s="25"/>
      <c r="F96" s="25"/>
      <c r="G96" s="25"/>
      <c r="H96" s="25"/>
      <c r="I96" s="25"/>
      <c r="J96" s="25"/>
      <c r="K96" s="25"/>
      <c r="L96" s="25">
        <f t="shared" si="8"/>
        <v>0</v>
      </c>
      <c r="M96" s="25"/>
      <c r="N96" s="25"/>
      <c r="O96" s="9">
        <f t="shared" si="7"/>
        <v>0</v>
      </c>
      <c r="P96" s="162" t="s">
        <v>365</v>
      </c>
      <c r="Q96" s="170"/>
    </row>
    <row r="97" spans="1:17" ht="15" customHeight="1">
      <c r="A97" s="34" t="s">
        <v>74</v>
      </c>
      <c r="B97" s="28" t="s">
        <v>506</v>
      </c>
      <c r="C97" s="28"/>
      <c r="D97" s="28"/>
      <c r="E97" s="28"/>
      <c r="F97" s="28"/>
      <c r="G97" s="28"/>
      <c r="H97" s="28"/>
      <c r="I97" s="28"/>
      <c r="J97" s="28"/>
      <c r="K97" s="28"/>
      <c r="L97" s="28">
        <f t="shared" si="8"/>
        <v>0</v>
      </c>
      <c r="M97" s="28"/>
      <c r="N97" s="28"/>
      <c r="O97" s="9">
        <f t="shared" si="7"/>
        <v>0</v>
      </c>
      <c r="P97" s="162" t="s">
        <v>910</v>
      </c>
      <c r="Q97" s="170"/>
    </row>
    <row r="98" spans="1:17" s="6" customFormat="1" ht="15" customHeight="1">
      <c r="A98" s="34" t="s">
        <v>75</v>
      </c>
      <c r="B98" s="28" t="s">
        <v>506</v>
      </c>
      <c r="C98" s="25"/>
      <c r="D98" s="25"/>
      <c r="E98" s="25"/>
      <c r="F98" s="25"/>
      <c r="G98" s="25"/>
      <c r="H98" s="25"/>
      <c r="I98" s="25"/>
      <c r="J98" s="25"/>
      <c r="K98" s="25"/>
      <c r="L98" s="25">
        <f t="shared" si="8"/>
        <v>0</v>
      </c>
      <c r="M98" s="25"/>
      <c r="N98" s="25"/>
      <c r="O98" s="9">
        <f t="shared" si="7"/>
        <v>0</v>
      </c>
      <c r="P98" s="162" t="s">
        <v>911</v>
      </c>
      <c r="Q98" s="170" t="s">
        <v>290</v>
      </c>
    </row>
    <row r="99" spans="1:17" s="7" customFormat="1" ht="15" customHeight="1">
      <c r="A99" s="34" t="s">
        <v>76</v>
      </c>
      <c r="B99" s="28" t="s">
        <v>506</v>
      </c>
      <c r="C99" s="25"/>
      <c r="D99" s="25"/>
      <c r="E99" s="25"/>
      <c r="F99" s="25"/>
      <c r="G99" s="25"/>
      <c r="H99" s="25"/>
      <c r="I99" s="25"/>
      <c r="J99" s="25"/>
      <c r="K99" s="25"/>
      <c r="L99" s="25">
        <f t="shared" si="8"/>
        <v>0</v>
      </c>
      <c r="M99" s="25"/>
      <c r="N99" s="25"/>
      <c r="O99" s="9">
        <f t="shared" si="7"/>
        <v>0</v>
      </c>
      <c r="P99" s="162" t="s">
        <v>127</v>
      </c>
      <c r="Q99" s="170"/>
    </row>
    <row r="100" spans="1:17" ht="15" customHeight="1">
      <c r="A100" s="34" t="s">
        <v>77</v>
      </c>
      <c r="B100" s="28" t="s">
        <v>506</v>
      </c>
      <c r="C100" s="25"/>
      <c r="D100" s="25"/>
      <c r="E100" s="25"/>
      <c r="F100" s="25"/>
      <c r="G100" s="25"/>
      <c r="H100" s="25"/>
      <c r="I100" s="25"/>
      <c r="J100" s="25"/>
      <c r="K100" s="25"/>
      <c r="L100" s="25">
        <f t="shared" si="8"/>
        <v>0</v>
      </c>
      <c r="M100" s="25"/>
      <c r="N100" s="25"/>
      <c r="O100" s="9">
        <f t="shared" si="7"/>
        <v>0</v>
      </c>
      <c r="P100" s="162" t="s">
        <v>912</v>
      </c>
      <c r="Q100" s="170"/>
    </row>
    <row r="101" spans="1:17" s="7" customFormat="1" ht="15" customHeight="1">
      <c r="A101" s="34" t="s">
        <v>78</v>
      </c>
      <c r="B101" s="28" t="s">
        <v>506</v>
      </c>
      <c r="C101" s="28"/>
      <c r="D101" s="28"/>
      <c r="E101" s="28"/>
      <c r="F101" s="28"/>
      <c r="G101" s="28"/>
      <c r="H101" s="28"/>
      <c r="I101" s="28"/>
      <c r="J101" s="28"/>
      <c r="K101" s="28"/>
      <c r="L101" s="28">
        <f t="shared" si="8"/>
        <v>0</v>
      </c>
      <c r="M101" s="28"/>
      <c r="N101" s="28"/>
      <c r="O101" s="9">
        <f t="shared" si="7"/>
        <v>0</v>
      </c>
      <c r="P101" s="162" t="s">
        <v>818</v>
      </c>
      <c r="Q101" s="170"/>
    </row>
    <row r="102" spans="1:17" s="7" customFormat="1" ht="15" customHeight="1">
      <c r="A102" s="34" t="s">
        <v>79</v>
      </c>
      <c r="B102" s="28" t="s">
        <v>506</v>
      </c>
      <c r="C102" s="25"/>
      <c r="D102" s="25"/>
      <c r="E102" s="25"/>
      <c r="F102" s="25"/>
      <c r="G102" s="25"/>
      <c r="H102" s="25"/>
      <c r="I102" s="25"/>
      <c r="J102" s="25"/>
      <c r="K102" s="25"/>
      <c r="L102" s="25">
        <f t="shared" si="8"/>
        <v>0</v>
      </c>
      <c r="M102" s="25"/>
      <c r="N102" s="25"/>
      <c r="O102" s="9">
        <f t="shared" si="7"/>
        <v>0</v>
      </c>
      <c r="P102" s="162" t="s">
        <v>913</v>
      </c>
      <c r="Q102" s="170"/>
    </row>
    <row r="103" spans="1:17" s="11" customFormat="1" ht="15" customHeight="1">
      <c r="A103" s="21" t="s">
        <v>80</v>
      </c>
      <c r="B103" s="26"/>
      <c r="C103" s="26"/>
      <c r="D103" s="26"/>
      <c r="E103" s="26"/>
      <c r="F103" s="26"/>
      <c r="G103" s="26"/>
      <c r="H103" s="26"/>
      <c r="I103" s="26"/>
      <c r="J103" s="26"/>
      <c r="K103" s="26"/>
      <c r="L103" s="27"/>
      <c r="M103" s="26"/>
      <c r="N103" s="27"/>
      <c r="O103" s="10"/>
      <c r="P103" s="110"/>
      <c r="Q103" s="115"/>
    </row>
    <row r="104" spans="1:18" s="7" customFormat="1" ht="15" customHeight="1">
      <c r="A104" s="34" t="s">
        <v>81</v>
      </c>
      <c r="B104" s="28" t="s">
        <v>506</v>
      </c>
      <c r="C104" s="25"/>
      <c r="D104" s="25"/>
      <c r="E104" s="25"/>
      <c r="F104" s="25"/>
      <c r="G104" s="25"/>
      <c r="H104" s="25"/>
      <c r="I104" s="25"/>
      <c r="J104" s="25"/>
      <c r="K104" s="25"/>
      <c r="L104" s="25">
        <f aca="true" t="shared" si="9" ref="L104:L112">IF(B104="Да, проводилось и опубликован итоговый документ (протокол)",2,0)</f>
        <v>0</v>
      </c>
      <c r="M104" s="25"/>
      <c r="N104" s="25"/>
      <c r="O104" s="9">
        <f t="shared" si="7"/>
        <v>0</v>
      </c>
      <c r="P104" s="162" t="s">
        <v>914</v>
      </c>
      <c r="Q104" s="170" t="s">
        <v>724</v>
      </c>
      <c r="R104" s="12"/>
    </row>
    <row r="105" spans="1:17" s="7" customFormat="1" ht="15" customHeight="1">
      <c r="A105" s="34" t="s">
        <v>82</v>
      </c>
      <c r="B105" s="28" t="s">
        <v>942</v>
      </c>
      <c r="C105" s="19" t="s">
        <v>983</v>
      </c>
      <c r="D105" s="19" t="s">
        <v>961</v>
      </c>
      <c r="E105" s="25" t="s">
        <v>511</v>
      </c>
      <c r="F105" s="25" t="s">
        <v>922</v>
      </c>
      <c r="G105" s="25" t="s">
        <v>102</v>
      </c>
      <c r="H105" s="25" t="s">
        <v>102</v>
      </c>
      <c r="I105" s="25" t="s">
        <v>103</v>
      </c>
      <c r="J105" s="25" t="s">
        <v>103</v>
      </c>
      <c r="K105" s="25"/>
      <c r="L105" s="25">
        <f t="shared" si="9"/>
        <v>0</v>
      </c>
      <c r="M105" s="25"/>
      <c r="N105" s="25"/>
      <c r="O105" s="9">
        <f t="shared" si="7"/>
        <v>0</v>
      </c>
      <c r="P105" s="162" t="s">
        <v>960</v>
      </c>
      <c r="Q105" s="170" t="s">
        <v>732</v>
      </c>
    </row>
    <row r="106" spans="1:17" ht="15" customHeight="1">
      <c r="A106" s="34" t="s">
        <v>83</v>
      </c>
      <c r="B106" s="28" t="s">
        <v>506</v>
      </c>
      <c r="C106" s="25"/>
      <c r="D106" s="25"/>
      <c r="E106" s="25"/>
      <c r="F106" s="25"/>
      <c r="G106" s="25"/>
      <c r="H106" s="25"/>
      <c r="I106" s="25"/>
      <c r="J106" s="25"/>
      <c r="K106" s="25"/>
      <c r="L106" s="25">
        <f t="shared" si="9"/>
        <v>0</v>
      </c>
      <c r="M106" s="25"/>
      <c r="N106" s="25"/>
      <c r="O106" s="9">
        <f t="shared" si="7"/>
        <v>0</v>
      </c>
      <c r="P106" s="162" t="s">
        <v>612</v>
      </c>
      <c r="Q106" s="162" t="s">
        <v>734</v>
      </c>
    </row>
    <row r="107" spans="1:17" ht="15" customHeight="1">
      <c r="A107" s="34" t="s">
        <v>84</v>
      </c>
      <c r="B107" s="28" t="s">
        <v>506</v>
      </c>
      <c r="C107" s="25"/>
      <c r="D107" s="25"/>
      <c r="E107" s="25"/>
      <c r="F107" s="25"/>
      <c r="G107" s="25"/>
      <c r="H107" s="25"/>
      <c r="I107" s="25"/>
      <c r="J107" s="25"/>
      <c r="K107" s="25"/>
      <c r="L107" s="25">
        <f t="shared" si="9"/>
        <v>0</v>
      </c>
      <c r="M107" s="25"/>
      <c r="N107" s="25"/>
      <c r="O107" s="9">
        <f t="shared" si="7"/>
        <v>0</v>
      </c>
      <c r="P107" s="162" t="s">
        <v>915</v>
      </c>
      <c r="Q107" s="162" t="s">
        <v>736</v>
      </c>
    </row>
    <row r="108" spans="1:17" ht="15" customHeight="1">
      <c r="A108" s="34" t="s">
        <v>85</v>
      </c>
      <c r="B108" s="28" t="s">
        <v>506</v>
      </c>
      <c r="C108" s="25"/>
      <c r="D108" s="25"/>
      <c r="E108" s="25"/>
      <c r="F108" s="25"/>
      <c r="G108" s="25"/>
      <c r="H108" s="25"/>
      <c r="I108" s="25"/>
      <c r="J108" s="25"/>
      <c r="K108" s="25"/>
      <c r="L108" s="25">
        <f t="shared" si="9"/>
        <v>0</v>
      </c>
      <c r="M108" s="25"/>
      <c r="N108" s="25"/>
      <c r="O108" s="9">
        <f t="shared" si="7"/>
        <v>0</v>
      </c>
      <c r="P108" s="162" t="s">
        <v>366</v>
      </c>
      <c r="Q108" s="170"/>
    </row>
    <row r="109" spans="1:17" s="7" customFormat="1" ht="15" customHeight="1">
      <c r="A109" s="34" t="s">
        <v>86</v>
      </c>
      <c r="B109" s="28" t="s">
        <v>506</v>
      </c>
      <c r="C109" s="25"/>
      <c r="D109" s="25"/>
      <c r="E109" s="25"/>
      <c r="F109" s="25"/>
      <c r="G109" s="25"/>
      <c r="H109" s="25"/>
      <c r="I109" s="25"/>
      <c r="J109" s="25"/>
      <c r="K109" s="25"/>
      <c r="L109" s="25">
        <f t="shared" si="9"/>
        <v>0</v>
      </c>
      <c r="M109" s="25"/>
      <c r="N109" s="25"/>
      <c r="O109" s="9">
        <f t="shared" si="7"/>
        <v>0</v>
      </c>
      <c r="P109" s="162" t="s">
        <v>233</v>
      </c>
      <c r="Q109" s="170"/>
    </row>
    <row r="110" spans="1:17" s="7" customFormat="1" ht="15" customHeight="1">
      <c r="A110" s="34" t="s">
        <v>87</v>
      </c>
      <c r="B110" s="28" t="s">
        <v>506</v>
      </c>
      <c r="C110" s="28"/>
      <c r="D110" s="28"/>
      <c r="E110" s="28"/>
      <c r="F110" s="28"/>
      <c r="G110" s="28"/>
      <c r="H110" s="28"/>
      <c r="I110" s="28"/>
      <c r="J110" s="28"/>
      <c r="K110" s="28"/>
      <c r="L110" s="28">
        <f t="shared" si="9"/>
        <v>0</v>
      </c>
      <c r="M110" s="28"/>
      <c r="N110" s="28"/>
      <c r="O110" s="9">
        <f t="shared" si="7"/>
        <v>0</v>
      </c>
      <c r="P110" s="162" t="s">
        <v>916</v>
      </c>
      <c r="Q110" s="170" t="s">
        <v>917</v>
      </c>
    </row>
    <row r="111" spans="1:17" s="7" customFormat="1" ht="15" customHeight="1">
      <c r="A111" s="34" t="s">
        <v>88</v>
      </c>
      <c r="B111" s="28" t="s">
        <v>506</v>
      </c>
      <c r="C111" s="25"/>
      <c r="D111" s="25"/>
      <c r="E111" s="25"/>
      <c r="F111" s="25"/>
      <c r="G111" s="25"/>
      <c r="H111" s="25"/>
      <c r="I111" s="25"/>
      <c r="J111" s="25"/>
      <c r="K111" s="25"/>
      <c r="L111" s="25">
        <f t="shared" si="9"/>
        <v>0</v>
      </c>
      <c r="M111" s="25"/>
      <c r="N111" s="25"/>
      <c r="O111" s="9">
        <f t="shared" si="7"/>
        <v>0</v>
      </c>
      <c r="P111" s="162" t="s">
        <v>128</v>
      </c>
      <c r="Q111" s="173"/>
    </row>
    <row r="112" spans="1:17" s="7" customFormat="1" ht="15" customHeight="1">
      <c r="A112" s="34" t="s">
        <v>89</v>
      </c>
      <c r="B112" s="28" t="s">
        <v>506</v>
      </c>
      <c r="C112" s="25"/>
      <c r="D112" s="25"/>
      <c r="E112" s="25"/>
      <c r="F112" s="25"/>
      <c r="G112" s="25"/>
      <c r="H112" s="25"/>
      <c r="I112" s="25"/>
      <c r="J112" s="25"/>
      <c r="K112" s="25"/>
      <c r="L112" s="25">
        <f t="shared" si="9"/>
        <v>0</v>
      </c>
      <c r="M112" s="25"/>
      <c r="N112" s="25"/>
      <c r="O112" s="9">
        <f t="shared" si="7"/>
        <v>0</v>
      </c>
      <c r="P112" s="162" t="s">
        <v>338</v>
      </c>
      <c r="Q112" s="170"/>
    </row>
    <row r="114" spans="1:16" ht="15">
      <c r="A114" s="16"/>
      <c r="B114" s="16"/>
      <c r="C114" s="16"/>
      <c r="D114" s="16"/>
      <c r="E114" s="16"/>
      <c r="F114" s="16"/>
      <c r="G114" s="16"/>
      <c r="H114" s="16"/>
      <c r="I114" s="16"/>
      <c r="J114" s="16"/>
      <c r="K114" s="16"/>
      <c r="L114" s="16"/>
      <c r="M114" s="16"/>
      <c r="N114" s="16"/>
      <c r="O114" s="5"/>
      <c r="P114" s="113"/>
    </row>
    <row r="118" spans="1:16" ht="15">
      <c r="A118" s="16"/>
      <c r="B118" s="16"/>
      <c r="C118" s="16"/>
      <c r="D118" s="16"/>
      <c r="E118" s="16"/>
      <c r="F118" s="16"/>
      <c r="G118" s="16"/>
      <c r="H118" s="16"/>
      <c r="I118" s="16"/>
      <c r="J118" s="16"/>
      <c r="K118" s="16"/>
      <c r="L118" s="16"/>
      <c r="M118" s="16"/>
      <c r="N118" s="16"/>
      <c r="O118" s="5"/>
      <c r="P118" s="113"/>
    </row>
    <row r="121" spans="1:16" ht="15">
      <c r="A121" s="16"/>
      <c r="B121" s="16"/>
      <c r="C121" s="16"/>
      <c r="D121" s="16"/>
      <c r="E121" s="16"/>
      <c r="F121" s="16"/>
      <c r="G121" s="16"/>
      <c r="H121" s="16"/>
      <c r="I121" s="16"/>
      <c r="J121" s="16"/>
      <c r="K121" s="16"/>
      <c r="L121" s="16"/>
      <c r="M121" s="16"/>
      <c r="N121" s="16"/>
      <c r="O121" s="5"/>
      <c r="P121" s="113"/>
    </row>
    <row r="125" spans="1:16" ht="15">
      <c r="A125" s="16"/>
      <c r="B125" s="16"/>
      <c r="C125" s="16"/>
      <c r="D125" s="16"/>
      <c r="E125" s="16"/>
      <c r="F125" s="16"/>
      <c r="G125" s="16"/>
      <c r="H125" s="16"/>
      <c r="I125" s="16"/>
      <c r="J125" s="16"/>
      <c r="K125" s="16"/>
      <c r="L125" s="16"/>
      <c r="M125" s="16"/>
      <c r="N125" s="16"/>
      <c r="O125" s="5"/>
      <c r="P125" s="113"/>
    </row>
  </sheetData>
  <sheetProtection/>
  <autoFilter ref="A20:X112"/>
  <mergeCells count="35">
    <mergeCell ref="C15:C19"/>
    <mergeCell ref="D15:D19"/>
    <mergeCell ref="E15:F16"/>
    <mergeCell ref="G15:H16"/>
    <mergeCell ref="I15:J16"/>
    <mergeCell ref="L15:L19"/>
    <mergeCell ref="J17:J19"/>
    <mergeCell ref="K14:K19"/>
    <mergeCell ref="L14:O14"/>
    <mergeCell ref="P14:Q14"/>
    <mergeCell ref="M15:M19"/>
    <mergeCell ref="N15:N19"/>
    <mergeCell ref="O15:O19"/>
    <mergeCell ref="A8:Q8"/>
    <mergeCell ref="A9:Q9"/>
    <mergeCell ref="A10:Q10"/>
    <mergeCell ref="A11:Q11"/>
    <mergeCell ref="A12:Q12"/>
    <mergeCell ref="C14:J14"/>
    <mergeCell ref="A3:Q3"/>
    <mergeCell ref="A1:Q1"/>
    <mergeCell ref="A2:X2"/>
    <mergeCell ref="A4:Q4"/>
    <mergeCell ref="A5:Q5"/>
    <mergeCell ref="A6:Q6"/>
    <mergeCell ref="A7:Q7"/>
    <mergeCell ref="E17:E19"/>
    <mergeCell ref="F17:F19"/>
    <mergeCell ref="G17:G19"/>
    <mergeCell ref="H17:H19"/>
    <mergeCell ref="I17:I19"/>
    <mergeCell ref="A13:Q13"/>
    <mergeCell ref="P15:P19"/>
    <mergeCell ref="Q15:Q19"/>
    <mergeCell ref="A14:A19"/>
  </mergeCells>
  <dataValidations count="2">
    <dataValidation type="list" allowBlank="1" showInputMessage="1" showErrorMessage="1" sqref="B20:B112">
      <formula1>$B$15:$B$19</formula1>
    </dataValidation>
    <dataValidation type="list" allowBlank="1" showInputMessage="1" showErrorMessage="1" sqref="N20:N112">
      <formula1>"0,5"</formula1>
    </dataValidation>
  </dataValidations>
  <hyperlinks>
    <hyperlink ref="P24" r:id="rId1" display="http://www.gfu.vrn.ru/obschobsygd/"/>
    <hyperlink ref="P91" r:id="rId2" display="http://www.minfin-altai.ru/about/info/news/2132/"/>
    <hyperlink ref="P40" r:id="rId3" display="http://minfin.karelia.ru/meroprijatija/"/>
    <hyperlink ref="P78" r:id="rId4" display="http://www.minfin.orb.ru/news/one_news?&amp;id=784"/>
    <hyperlink ref="P55" r:id="rId5" display="http://www.minfinkubani.ru/press_center/news_detail.php?ID=6552"/>
    <hyperlink ref="P97" r:id="rId6" display="http://minfin.krskstate.ru/ "/>
    <hyperlink ref="Q110" r:id="rId7" display="http://openbudget.sakhminfin.ru/Menu/Page/275"/>
    <hyperlink ref="P110" r:id="rId8" display="http://sakhminfin.ru/index.php/oministerstve/kosoorg"/>
    <hyperlink ref="Q77" r:id="rId9" display="http://mf.nnov.ru:8025/index.php/o-budgete/inform/chto-nuzhno-znat-o-byudzhete"/>
    <hyperlink ref="P77" r:id="rId10" display="http://mf.nnov.ru/"/>
    <hyperlink ref="P101" r:id="rId11" display="http://mf.omskportal.ru/ru/RegionalPublicAuthorities/executivelist/MF.html"/>
    <hyperlink ref="P73" r:id="rId12" display="http://www.mfur.ru/activities/obshest_obsuzhdenie/ "/>
    <hyperlink ref="P46" r:id="rId13" display="http://minfin.gov-murman.ru/news/"/>
    <hyperlink ref="Q46" r:id="rId14" display="https://openregion.gov-murman.ru/npa/"/>
    <hyperlink ref="P63" r:id="rId15" display="http://pravitelstvo.kbr.ru/oigv/minfin/press_sluzhba/anonsy.php "/>
    <hyperlink ref="Q63" r:id="rId16" display="http://pravitelstvo.kbr.ru/oigv/minfin/budget/bjudzhetnaja_politika.php"/>
    <hyperlink ref="P88" r:id="rId17" display="http://www.depfin.admhmao.ru/wps/portal/fin/home/budget"/>
    <hyperlink ref="Q78" r:id="rId18" display="http://www.minfin.orb.ru/news/one_news?&amp;id=776"/>
    <hyperlink ref="P43" r:id="rId19" display="http://www.df35.ru/ "/>
    <hyperlink ref="P50" r:id="rId20" display="http://dfei.adm-nao.ru/ "/>
    <hyperlink ref="P52" r:id="rId21" display="http://www.minfin01-maykop.ru/Menu/Page/172 "/>
    <hyperlink ref="P47" r:id="rId22" display="http://novkfo.ru/"/>
    <hyperlink ref="Q47" r:id="rId23" display="http://portal.novkfo.ru/Show/Content/23"/>
    <hyperlink ref="P41" r:id="rId24" display="http://minfin.rkomi.ru/"/>
    <hyperlink ref="P42" r:id="rId25" display="http://dvinaland.ru/-fe6ekj8s"/>
    <hyperlink ref="P44" r:id="rId26" display="http://www.minfin39.ru/pressroom/news/"/>
    <hyperlink ref="P45" r:id="rId27" display="http://finance.lenobl.ru/about/coordination_and_advisory"/>
    <hyperlink ref="P49" r:id="rId28" display="http://www.fincom.spb.ru/cf/press/news.htm"/>
    <hyperlink ref="P53" r:id="rId29" display="http://minfin.kalmregion.ru/index.php?option=com_content&amp;view=article&amp;id=46&amp;Itemid=46"/>
    <hyperlink ref="P57" r:id="rId30" display="http://volgafin.volganet.ru/current-activity/cooperation/results/"/>
    <hyperlink ref="Q57" r:id="rId31" display="http://www.minfin34.ru/"/>
    <hyperlink ref="P58" r:id="rId32" display="http://www.minfin.donland.ru/pages/s/51"/>
    <hyperlink ref="Q58" r:id="rId33" display="http://minfin.donland.ru:8088/"/>
    <hyperlink ref="P61" r:id="rId34" display="http://minfin.e-dag.ru/feed/"/>
    <hyperlink ref="Q61" r:id="rId35" display="http://portal.minfinrd.ru/Show/Category/1?page=1&amp;ItemId=2"/>
    <hyperlink ref="P62" r:id="rId36" display="http://www.mfri.ru/"/>
    <hyperlink ref="P64" r:id="rId37" display="http://minfin09.ru/"/>
    <hyperlink ref="P65" r:id="rId38" display="http://www.mfrno-a.ru/"/>
    <hyperlink ref="P66" r:id="rId39" display="http://www.minfinchr.ru/otkrytyj-byudzhet"/>
    <hyperlink ref="Q67" r:id="rId40" display="http://openbudsk.ru/content/obshedobs.php"/>
    <hyperlink ref="P67" r:id="rId41" display="http://www.mfsk.ru/main"/>
    <hyperlink ref="P69" r:id="rId42" display="https://minfin.bashkortostan.ru/activity/18373/"/>
    <hyperlink ref="P70" r:id="rId43" display="http://mari-el.gov.ru/minfin/Pages/pub_slush.aspx"/>
    <hyperlink ref="P71" r:id="rId44" display="http://www.minfinrm.ru/news/"/>
    <hyperlink ref="P72" r:id="rId45" display="http://minfin.tatarstan.ru/rus/pressa.htm"/>
    <hyperlink ref="Q74" r:id="rId46" display="http://budget.cap.ru/Menu/Page/176"/>
    <hyperlink ref="P74" r:id="rId47" display="http://gov.cap.ru/default.aspx?gov_id=22"/>
    <hyperlink ref="P75" r:id="rId48" display="http://mfin.permkrai.ru/news/1081"/>
    <hyperlink ref="Q75" r:id="rId49" display="http://budget.permkrai.ru/"/>
    <hyperlink ref="P76" r:id="rId50" display="http://www.minfin.kirov.ru/"/>
    <hyperlink ref="P79" r:id="rId51" display="http://finance.pnzreg.ru/news"/>
    <hyperlink ref="P81" r:id="rId52" display="http://www.saratov.gov.ru/gov/auth/minfin/"/>
    <hyperlink ref="Q81" r:id="rId53" display="http://saratov.ifinmon.ru/"/>
    <hyperlink ref="P86" r:id="rId54" display="http://admtyumen.ru/ogv_ru/finance/finance/bugjet.htm"/>
    <hyperlink ref="P87" r:id="rId55" display="http://www.minfin74.ru/mBudget/budget-citizens.php"/>
    <hyperlink ref="Q89" r:id="rId56" display="http://monitoring.yanao.ru/yamal/index.php?option=com_content&amp;view=article&amp;id=333&amp;Itemid=793"/>
    <hyperlink ref="Q92" r:id="rId57" display="http://budget.govrb.ru/ebudget/Menu/Page/1"/>
    <hyperlink ref="P93" r:id="rId58" display="http://www.minfintuva.ru/"/>
    <hyperlink ref="P94" r:id="rId59" display="http://r-19.ru/authorities/ministry-of-finance-of-the-republic-of-khakassia/common/"/>
    <hyperlink ref="P96" r:id="rId60" display="http://xn--h1aakfb4b.xn--80aaaac8algcbgbck3fl0q.xn--p1ai/bud_for_peoples.html"/>
    <hyperlink ref="P98" r:id="rId61" display="http://gfu.ru/news/"/>
    <hyperlink ref="Q98" r:id="rId62" display="http://openbudget.gfu.ru/"/>
    <hyperlink ref="P99" r:id="rId63" display="http://www.ofukem.ru/"/>
    <hyperlink ref="P100" r:id="rId64" display="http://mfnsonso2.nso.ru/deyatelnost/Pages/default.aspx"/>
    <hyperlink ref="P102" r:id="rId65" display="http://www.findep.org/posts/novosti-departamenta/"/>
    <hyperlink ref="P104" r:id="rId66" display="http://minfin.sakha.gov.ru/#"/>
    <hyperlink ref="Q105" r:id="rId67" display="http://openbudget.kamgov.ru/Dashboard#/main"/>
    <hyperlink ref="P106" r:id="rId68" display="http://primorsky.ru/authorities/executive-agencies/departments/finance/budget/"/>
    <hyperlink ref="P107" r:id="rId69" display="http://minfin.khabkrai.ru/portal/Show/Category/102?ItemId=482"/>
    <hyperlink ref="P108" r:id="rId70" display="http://www.fin.amurobl.ru/"/>
    <hyperlink ref="P109" r:id="rId71" display="http://minfin.49gov.ru/depart/coordinating/"/>
    <hyperlink ref="P111" r:id="rId72" display="http://www.eao.ru/?p=161"/>
    <hyperlink ref="P112" r:id="rId73" display="http://xn--80atapud1a.xn--p1ai/power/administrative_setting/Dep_fin_ecom/budzet/"/>
    <hyperlink ref="P22" r:id="rId74" display="http://bryanskoblfin.ru/"/>
    <hyperlink ref="P30" r:id="rId75" display="http://mf.mosreg.ru/"/>
    <hyperlink ref="Q30" r:id="rId76" display="http://mosreg.ifinmon.ru/"/>
    <hyperlink ref="P56" r:id="rId77" display="https://minfin.astrobl.ru/node"/>
    <hyperlink ref="P27" r:id="rId78" display="http://depfin.adm44.ru/index.aspx"/>
    <hyperlink ref="Q27" r:id="rId79" display="http://coll.adm44.ru/index.aspx"/>
    <hyperlink ref="P54" r:id="rId80" display="http://minfin.rk.gov.ru/rus/info.php?id=624437"/>
    <hyperlink ref="Q59" r:id="rId81" display="http://WWW.ob.sev.gov.ru"/>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49" r:id="rId82"/>
  <headerFooter>
    <oddFooter>&amp;C&amp;"Times New Roman,обычный"&amp;8Исходные данные и оценка показателя 4.5&amp;R&amp;8&amp;P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Тимофеева Ольга Ивановна</cp:lastModifiedBy>
  <cp:lastPrinted>2016-05-20T09:14:29Z</cp:lastPrinted>
  <dcterms:created xsi:type="dcterms:W3CDTF">2014-03-12T05:40:39Z</dcterms:created>
  <dcterms:modified xsi:type="dcterms:W3CDTF">2017-02-02T12:32:51Z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