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Рейтинг (раздел 9)" sheetId="1" r:id="rId1"/>
    <sheet name=" Оценка (раздел 9)" sheetId="2" r:id="rId2"/>
    <sheet name=" Методика (раздел 9)" sheetId="3" r:id="rId3"/>
    <sheet name="Изменения в бюджет" sheetId="4" r:id="rId4"/>
    <sheet name="9.1" sheetId="5" r:id="rId5"/>
    <sheet name="9.2" sheetId="6" r:id="rId6"/>
    <sheet name="9.3" sheetId="7" r:id="rId7"/>
    <sheet name="9.4" sheetId="8" r:id="rId8"/>
    <sheet name="9.5" sheetId="9" r:id="rId9"/>
  </sheets>
  <definedNames>
    <definedName name="_xlnm._FilterDatabase" localSheetId="4" hidden="1">'9.1'!$A$7:$N$99</definedName>
    <definedName name="_xlnm._FilterDatabase" localSheetId="5" hidden="1">'9.2'!$A$7:$L$7</definedName>
    <definedName name="_xlnm._FilterDatabase" localSheetId="6" hidden="1">'9.3'!$A$7:$N$7</definedName>
    <definedName name="_xlnm._FilterDatabase" localSheetId="7" hidden="1">'9.4'!$A$7:$L$7</definedName>
    <definedName name="_xlnm._FilterDatabase" localSheetId="8" hidden="1">'9.5'!$A$8:$N$8</definedName>
    <definedName name="_xlnm.Print_Titles" localSheetId="2">' Методика (раздел 9)'!$2:$3</definedName>
    <definedName name="_xlnm.Print_Titles" localSheetId="1">' Оценка (раздел 9)'!$A:$A,' Оценка (раздел 9)'!$3:$4</definedName>
    <definedName name="_xlnm.Print_Titles" localSheetId="4">'9.1'!$3:$6</definedName>
    <definedName name="_xlnm.Print_Titles" localSheetId="5">'9.2'!$3:$6</definedName>
    <definedName name="_xlnm.Print_Titles" localSheetId="6">'9.3'!$3:$6</definedName>
    <definedName name="_xlnm.Print_Titles" localSheetId="7">'9.4'!$3:$6</definedName>
    <definedName name="_xlnm.Print_Titles" localSheetId="8">'9.5'!$3:$7</definedName>
    <definedName name="_xlnm.Print_Titles" localSheetId="3">'Изменения в бюджет'!$3:$3</definedName>
    <definedName name="_xlnm.Print_Titles" localSheetId="0">'Рейтинг (раздел 9)'!$A:$A,'Рейтинг (раздел 9)'!$3:$4</definedName>
    <definedName name="_xlnm.Print_Area" localSheetId="2">' Методика (раздел 9)'!$A$1:$F$37</definedName>
    <definedName name="_xlnm.Print_Area" localSheetId="1">' Оценка (раздел 9)'!$A$1:$J$98</definedName>
    <definedName name="_xlnm.Print_Area" localSheetId="4">'9.1'!$A$1:$N$99</definedName>
    <definedName name="_xlnm.Print_Area" localSheetId="5">'9.2'!$A$1:$L$99</definedName>
    <definedName name="_xlnm.Print_Area" localSheetId="6">'9.3'!$A$1:$N$99</definedName>
    <definedName name="_xlnm.Print_Area" localSheetId="7">'9.4'!$A$1:$L$99</definedName>
    <definedName name="_xlnm.Print_Area" localSheetId="8">'9.5'!$A$1:$N$100</definedName>
    <definedName name="_xlnm.Print_Area" localSheetId="3">'Изменения в бюджет'!$A$1:$J$97</definedName>
    <definedName name="_xlnm.Print_Area" localSheetId="0">'Рейтинг (раздел 9)'!$A$1:$I$90</definedName>
  </definedNames>
  <calcPr fullCalcOnLoad="1"/>
</workbook>
</file>

<file path=xl/sharedStrings.xml><?xml version="1.0" encoding="utf-8"?>
<sst xmlns="http://schemas.openxmlformats.org/spreadsheetml/2006/main" count="2574" uniqueCount="635">
  <si>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</si>
  <si>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</si>
  <si>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</si>
  <si>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</si>
  <si>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</si>
  <si>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</si>
  <si>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</si>
  <si>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</si>
  <si>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</si>
  <si>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</si>
  <si>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</si>
  <si>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</si>
  <si>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</si>
  <si>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</si>
  <si>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</si>
  <si>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</si>
  <si>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</si>
  <si>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</si>
  <si>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</si>
  <si>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</si>
  <si>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</si>
  <si>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</si>
  <si>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</si>
  <si>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</si>
  <si>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</si>
  <si>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</si>
  <si>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</si>
  <si>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</si>
  <si>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</si>
  <si>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</si>
  <si>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</si>
  <si>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</si>
  <si>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</si>
  <si>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</si>
  <si>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</si>
  <si>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</si>
  <si>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</si>
  <si>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</si>
  <si>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</si>
  <si>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</si>
  <si>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</si>
  <si>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</si>
  <si>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</si>
  <si>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</si>
  <si>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</si>
  <si>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</si>
  <si>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</si>
  <si>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</si>
  <si>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</si>
  <si>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</si>
  <si>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</si>
  <si>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</si>
  <si>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</si>
  <si>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</si>
  <si>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</si>
  <si>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</si>
  <si>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</si>
  <si>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</si>
  <si>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</si>
  <si>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</si>
  <si>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</si>
  <si>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</si>
  <si>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</si>
  <si>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</si>
  <si>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</si>
  <si>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</si>
  <si>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</si>
  <si>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</si>
  <si>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</si>
  <si>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</si>
  <si>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</si>
  <si>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</si>
  <si>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</si>
  <si>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</si>
  <si>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</si>
  <si>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</si>
  <si>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</si>
  <si>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</si>
  <si>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</si>
  <si>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</si>
  <si>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</si>
  <si>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</si>
  <si>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</si>
  <si>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</si>
  <si>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</si>
  <si>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</si>
  <si>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</si>
  <si>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</si>
  <si>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</si>
  <si>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</si>
  <si>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</si>
  <si>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</si>
  <si>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</si>
  <si>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Место по федеральному округу</t>
  </si>
  <si>
    <t>место</t>
  </si>
  <si>
    <t>Ссылка на источник данных</t>
  </si>
  <si>
    <t>№ п/п</t>
  </si>
  <si>
    <t>Вопросы и варианты ответов</t>
  </si>
  <si>
    <t>Баллы</t>
  </si>
  <si>
    <t>Понижающие коэффициенты</t>
  </si>
  <si>
    <t xml:space="preserve">Внесение изменений в закон о бюджете </t>
  </si>
  <si>
    <t>Практика внесения изменений в закон о бюджете в РФ является широко распространенной. Например, количество принятых законов о внесении изменений в законы о бюджетах субъектов РФ на 2014 год и плановый период 2015 и 2016 годов составило 498 закона, в среднем - 6 законов в расчете на один субъект РФ. В результате во многих субъектах РФ первоначально принятый бюджет и бюджет с учетом внесенных в него изменений очень сильно отличаются друг от друга. Данные обстоятельства требуют особого внимания к открытости бюджетных данных, связанных с внесением изменений в бюджет.</t>
  </si>
  <si>
    <r>
      <t xml:space="preserve">Да, опубликована актуализированная версия закона о бюджете </t>
    </r>
    <r>
      <rPr>
        <sz val="9"/>
        <color indexed="8"/>
        <rFont val="Times New Roman"/>
        <family val="1"/>
      </rPr>
      <t>с учетом всех принятых законов о внесении изменений в закон о бюджете</t>
    </r>
    <r>
      <rPr>
        <sz val="9"/>
        <color indexed="8"/>
        <rFont val="Times New Roman"/>
        <family val="1"/>
      </rPr>
      <t xml:space="preserve"> в структурированном виде, с указанием полных или кратких наименований всех составляющих</t>
    </r>
  </si>
  <si>
    <r>
      <t xml:space="preserve">Да, опубликована актуализированная версия закона о бюджете </t>
    </r>
    <r>
      <rPr>
        <sz val="9"/>
        <color indexed="8"/>
        <rFont val="Times New Roman"/>
        <family val="1"/>
      </rPr>
      <t>с учетом всех принятых законов о внесении изменений в закон о бюджете,</t>
    </r>
    <r>
      <rPr>
        <sz val="9"/>
        <color indexed="8"/>
        <rFont val="Times New Roman"/>
        <family val="1"/>
      </rPr>
      <t xml:space="preserve"> но не в структурированном виде и (или) без указания полных или кратких наименований всех составляющих</t>
    </r>
  </si>
  <si>
    <t>9.1</t>
  </si>
  <si>
    <t>9.2</t>
  </si>
  <si>
    <t>9.3</t>
  </si>
  <si>
    <t>9.4</t>
  </si>
  <si>
    <t>9.5</t>
  </si>
  <si>
    <t>Республика Крым</t>
  </si>
  <si>
    <t>г.Севастополь</t>
  </si>
  <si>
    <t>Наименование субъекта                                                  Российской Федерации</t>
  </si>
  <si>
    <t>Итого</t>
  </si>
  <si>
    <t>Публикуются в отдельных случаях</t>
  </si>
  <si>
    <t>Оценка показателя 9.2</t>
  </si>
  <si>
    <t>Оценка показателя 9.3</t>
  </si>
  <si>
    <t>Оценка показателя 9.4</t>
  </si>
  <si>
    <t>Оценка показателя 9.5</t>
  </si>
  <si>
    <t>Наименование субъекта                                               Российской Федерации</t>
  </si>
  <si>
    <t>Нет, не публикуются</t>
  </si>
  <si>
    <t>Максимальный балл</t>
  </si>
  <si>
    <t>Источник информации: Справочно-правовая система Гарант</t>
  </si>
  <si>
    <t xml:space="preserve">Даты принятия законов о внесении изменений в закон о бюджете </t>
  </si>
  <si>
    <t>К1</t>
  </si>
  <si>
    <t>К2</t>
  </si>
  <si>
    <t>К3</t>
  </si>
  <si>
    <t xml:space="preserve">Оценивается открытость бюджетных данных, связанных с внесением изменений в закон о бюджете субъекта РФ на 2016 год (на 2016 год и плановый период 2017 и 2018 годов). В целях оценки показателей раздела оценивается публикация проектов законов о внесении изменений в закон о бюджете и материалов к ним, принятых на момент проведения мониторинга. </t>
  </si>
  <si>
    <t xml:space="preserve">Публикуются ли в открытом доступе на портале (сайте) субъекта РФ, предназначенном для публикации информации о бюджетных данных, проекты законов о внесении изменений в закон о бюджете на 2016 год (на 2016 год и плановый период 2017 и 2018 годов)? </t>
  </si>
  <si>
    <t>Для оценки показателя требуется публикация или обеспечение доступа по ссылке с портала (сайта), предназначенного для публикации бюджетных данных, для всех проектов законов о внесении изменений в закон о бюджете, принятых в субъекте РФ на момент проведения мониторинга. В случае, если на момент проведения мониторинга не опубликован хотя бы один проект закона из числа принятых или к нему не обеспечен доступ по ссылке с портала (сайта), предназначенного для публикации бюджетных данных, оценка показателя принимает значение 0 баллов. В случае, если внесение изменений в закон о бюджете на 2016 год (на 2016 год и плановый период 2017 и 2018 годов) на момент проведения мониторинга не осуществлялось, оценка показателя принимает значение 2 балла.</t>
  </si>
  <si>
    <r>
      <t>Проект закона о внесении изменений в закон о бюджете и материалы к нему должны быть опубликованы не позднее 10 рабочих дней после внесения проекта закона в законодательный  орган, и сохраняться, как минимум, до принятия законодательным органом отчета об исполнении бюджета за 2016 год.</t>
    </r>
    <r>
      <rPr>
        <i/>
        <sz val="9"/>
        <color indexed="8"/>
        <rFont val="Times New Roman"/>
        <family val="1"/>
      </rPr>
      <t xml:space="preserve"> В случае установления факта несоблюдения указанных сроков применяется понижающий коэффициент за нарушение сроков обеспечения доступа к документам.</t>
    </r>
  </si>
  <si>
    <t>Да, публикуются или внесение изменений в закон о бюджете не осуществлялось</t>
  </si>
  <si>
    <t>Нет, не публикуются или их публикация носит несистемный характер (публикуются в отдельных случаях)</t>
  </si>
  <si>
    <t>Публикуются ли в составе материалов к проектам законов о внесении изменений в закон о бюджете на 2016 год (на 2016 год и плановый период 2017 и 2018 годов) пояснительные записки?</t>
  </si>
  <si>
    <t>В целях оценки показателя учитываются пояснительные записки, опубликованные в пакете документов к проекту закона о внесении изменений в закон о бюджете. Если указанное требование не соблюдается, оценка показателя принимает значение 0 баллов.</t>
  </si>
  <si>
    <t>Для оценки показателя требуется публикация пояснительных записок ко всем проектам законов о внесении изменений в закон о бюджете, принятым на момент проведения мониторинга. В случае, если на момент проведения мониторинга в составе материалов хотя бы к одному проекту закона о внесении изменений в закон о бюджете из числа принятых пояснительная записка отсутствует, а также если не опубликован хотя бы один проект закона о внесении изменений в закон о бюджете из числа принятых или к нему не обеспечен доступ по ссылке с портала (сайта), предназначенного для публикации бюджетных данных, оценка показателя принимает значение 0 баллов. В случае, если внесение изменений в закон о бюджете на 2016 год (на 2016 год и плановый период 2017 и 2018 годов) на момент проведения мониторинга не осуществлялось, оценка показателя принимает значение 2 балла.</t>
  </si>
  <si>
    <r>
      <t>Проект закона о внесении изменений в закон о бюджете и материалы к нему должны быть опубликованы не позднее 10 рабочих дней после внесения проекта закона в законодательный  орган, и сохраняться, как минимум, до принятия законодательным органом отчета об исполнении бюджета за 2016 год.</t>
    </r>
    <r>
      <rPr>
        <i/>
        <sz val="9"/>
        <color indexed="8"/>
        <rFont val="Times New Roman"/>
        <family val="1"/>
      </rPr>
      <t xml:space="preserve"> В случае установления факта несоблюдения указанных сроков применяется понижающий коэффициент за нарушение сроков обеспечения доступа к документам. </t>
    </r>
  </si>
  <si>
    <t>Публикуются ли в составе материалов к проектам законов о внесении изменений в закон о бюджете на 2016 год (на 2016 год и плановый период 2017 и 2018 годов) заключения органа внешнего государственного финансового контроля на указанные проекты законов?</t>
  </si>
  <si>
    <t xml:space="preserve">В целях оценки показателя учитываются заключения, опубликованные в пакете документов к проекту закона о внесении изменений в закон о бюджете или доступные по ссылке из раздела, где опубликован проект закона о внесении изменений в закон о бюджете и материалы к нему. Если указанные требования не соблюдается, оценка показателя принимает значение 0 баллов. </t>
  </si>
  <si>
    <r>
      <t>В целях оценки показателя учитывается официальный документ, подписанный уполномоченным должностным лицом. Как минимум, должны быть указаны: а) должность, фамилия и инициалы лица, подписавшего документ, б) дата подписания документа.</t>
    </r>
    <r>
      <rPr>
        <i/>
        <sz val="9"/>
        <color indexed="8"/>
        <rFont val="Times New Roman"/>
        <family val="1"/>
      </rPr>
      <t xml:space="preserve"> Если указанные сведения отсутствуют, оценка показателя принимает значение 0 баллов. Допускается публикация заключения органа внешнего государственного финансового контроля в графическом формате.</t>
    </r>
  </si>
  <si>
    <t>Для оценки показателя требуется публикация заключений органа государственного финансового контроля на все проекты законов о внесении изменений в закон о бюджете, принятые на момент проведения мониторинга. В случае, если на момент проведения мониторинга в составе материалов хотя бы к одному проекту закона о внесении изменений в закон о бюджете из числа принятых заключение органа внешнего финансового контроля отсутствует, а также если на портале (сайте), предназначенном для публикации бюджетных данных, не опубликован хотя бы один проект закона о внесении изменений в закон о бюджете из числа принятых или доступ к нему не обеспечен по ссылке с указанного портала, оценка показателя принимает значение 0 баллов. В случае, если внесение изменений в закон о бюджете на 2016 год (на 2016 год и плановый период 2017 и 2018 годов) на момент проведения мониторинга не осуществлялось, оценка показателя принимает значение 2 балла.</t>
  </si>
  <si>
    <r>
      <t>Заключение органа внешнего государственного финансового контроля на проект закона о внесении изменений в закон о бюджете должно быть опубликовано не позднее 10 рабочих дней после подписания уполномоченным должностным лицом и сохраняться, как минимум, до принятия законодательным органом отчета об исполнении бюджета за 2016 год.</t>
    </r>
    <r>
      <rPr>
        <i/>
        <sz val="9"/>
        <color indexed="8"/>
        <rFont val="Times New Roman"/>
        <family val="1"/>
      </rPr>
      <t xml:space="preserve"> В случае установления факта несоблюдения указанных сроков применяется понижающий коэффициент за нарушение сроков обеспечения доступа к документам. </t>
    </r>
  </si>
  <si>
    <t>Публикуются ли в открытом доступе на портале (сайте) субъекта РФ, предназначенном для публикации информации о бюджетных данных, законы о внесении изменений в закон о бюджете на 2016 год (на 2016 год и плановый период 2017 и 2018 годов)?</t>
  </si>
  <si>
    <t>Для оценки показателя требуется публикация всех законов о внесении изменений в закон о бюджете, принятых на момент проведения мониторинга. В случае, если на момент проведения мониторинга не опубликован хотя бы один закон о внесении изменений в закон о бюджете из числа принятых, оценка показателя принимает значение 0 баллов. В случае, если внесение изменений в закон о бюджете на 2016 год (на 2016 год и плановый период 2017 и 2018 годов) на момент проведения мониторинга не осуществлялось, оценка показателя принимает значение 2 балла.</t>
  </si>
  <si>
    <r>
      <t xml:space="preserve">Законы о внесении изменений в закон о бюджете должны быть опубликованы не позднее 15 рабочих дней после подписания закона и сохраняться, как минимум, до принятия законодательным органом отчета об исполнении бюджета за 2016 год. </t>
    </r>
    <r>
      <rPr>
        <i/>
        <sz val="9"/>
        <color indexed="8"/>
        <rFont val="Times New Roman"/>
        <family val="1"/>
      </rPr>
      <t xml:space="preserve">В случае установления факта несоблюдения указанных сроков применяется понижающий коэффициент за нарушение сроков обеспечения доступа к документам. </t>
    </r>
  </si>
  <si>
    <t>Публикуются ли в открытом доступе на портале (сайте) субъекта РФ, предназначенном для публикации информации о бюджетных данных, актуализированные версии закона о бюджете на 2016 год (на 2016 год и плановый период 2017 и 2018 годов) с учетом внесенных изменений?</t>
  </si>
  <si>
    <r>
      <t xml:space="preserve">В целях оценки показателя учитывается публикация актуализированной версии закона о бюджете с учетом всех принятых на дату проведения мониторинга законов о внесении изменений в бюджет. </t>
    </r>
    <r>
      <rPr>
        <i/>
        <sz val="9"/>
        <color indexed="8"/>
        <rFont val="Times New Roman"/>
        <family val="1"/>
      </rPr>
      <t>В случае, если внесение изменений в закон о бюджете на 2016 год (на 2016 год и плановый период 2017 и 2018 годов) на момент проведения мониторинга не осуществлялось, в целях оценки показателя учитывается публикация принятого закона о бюджете на 2016 год (на 2016 год и плановый период 2017 и 2018 годов).</t>
    </r>
  </si>
  <si>
    <r>
      <t xml:space="preserve">Учитывается публикация актуализированной версии закона о бюджете в полном объеме, включая текстовую часть и все приложения к закону. </t>
    </r>
    <r>
      <rPr>
        <i/>
        <sz val="9"/>
        <color indexed="8"/>
        <rFont val="Times New Roman"/>
        <family val="1"/>
      </rPr>
      <t>В случае, если указанное требование не выполняется (опубликованы отдельные составляющие закона), оценка показателя принимает значение 0 баллов.</t>
    </r>
  </si>
  <si>
    <t>Для максимальной оценки показателя требуется публикация актуализированной версии закона в структурированном виде, с указанием полных или кратких наименований всех составляющих, характеризующих содержание соответствующего документа.</t>
  </si>
  <si>
    <r>
      <t xml:space="preserve">Актуализированная версия закона о бюджете должна быть опубликована в течение 1-го месяца после подписания закона и сохраняться, как минимум, до принятия законодательным органом отчета об исполнении бюджета за 2016 год. </t>
    </r>
    <r>
      <rPr>
        <i/>
        <sz val="9"/>
        <color indexed="8"/>
        <rFont val="Times New Roman"/>
        <family val="1"/>
      </rPr>
      <t>В случае установления факта несоблюдения указанных сроков применяется понижающий коэффициент за нарушение сроков обеспечения доступа к документам. В случае, если на момент проведения мониторинга актуализированная версия закона о бюджете с учетом всех изменений, внесенных в закон о бюджете, не опубликована, оценка показателя принимает значение 0 баллов.</t>
    </r>
  </si>
  <si>
    <t>Нет, не публикуется или актуализация закона о бюджете носит несистемный характер (публикуются актуализированные версии закона о бюджете с учетом отдельных законов о внесении изменений в бюджет)</t>
  </si>
  <si>
    <t xml:space="preserve">АНКЕТА ДЛЯ СОСТАВЛЕНИЯ РЕЙТИНГА СУБЪЕКТОВ РОССИЙСКОЙ ФЕДЕРАЦИИ ПО УРОВНЮ ОТКРЫТОСТИ БЮДЖЕТНЫХ ДАННЫХ В 2016 ГОДУ </t>
  </si>
  <si>
    <t>Комментарий к оценке показателя и применению понижающих коэффициентов</t>
  </si>
  <si>
    <t>Да, публикуются или внесение изменений в бюджет не осуществлялось</t>
  </si>
  <si>
    <t>Исходные данные и оценка показателя 9.2. "Публикуются ли в составе материалов к проектам законов о внесении изменений в закон о бюджете на 2016 год (на 2016 год и плановый период 2017 и 2018 годов) пояснительные записки?"</t>
  </si>
  <si>
    <t>9.2. Публикуются ли в составе материалов к проектам законов о внесении изменений в закон о бюджете на 2016 год (на 2016 год и плановый период 2017 и 2018 годов) пояснительные записки?</t>
  </si>
  <si>
    <t>Количество проектов законов о внесении изменений в закон о бюджете, в составе материалов к которым содержатся пояснительные записки, ед.</t>
  </si>
  <si>
    <t>9.3. Публикуются ли в составе материалов к проектам законов о внесении изменений в закон о бюджете на 2016 год (на 2016 год и плановый период 2017 и 2018 годов) заключения органа внешнего государственного финансового контроля на указанные проекты законов?</t>
  </si>
  <si>
    <t>Исходные данные и оценка показателя 9.3. Публикуются ли в составе материалов к проектам законов о внесении изменений в закон о бюджете на 2016 год (на 2016 год и плановый период 2017 и 2018 годов) заключения органа внешнего государственного финансового контроля на указанные проекты законов?"</t>
  </si>
  <si>
    <t>Количество проектов законов о внесении изменений в закон о бюджете, в составе материалов к которым содержится заключение органа внешнего государственного финансового контроля, ед.</t>
  </si>
  <si>
    <t>Опубликованные заключения содержат</t>
  </si>
  <si>
    <t>Сведения о должностном лице (органе), подписавшем (одобрившем) документ</t>
  </si>
  <si>
    <t>Исходные данные и оценка показателя 9.4. "Публикуются ли в открытом доступе на портале (сайте) субъекта РФ, предназначенном для публикации информации о бюджетных данных, законы о внесении изменений в закон о бюджете на 2016 год (на 2016 год и плановый период 2017 и 2018 годов)?"</t>
  </si>
  <si>
    <t>9.4. Публикуются ли в открытом доступе на портале (сайте) субъекта РФ, предназначенном для публикации информации о бюджетных данных, законы о внесении изменений в закон о бюджете на 2016 год (на 2016 год и плановый период 2017 и 2018 годов)?</t>
  </si>
  <si>
    <t>Количество опубликованных законов о внесении изменений в закон о бюджете, ед.</t>
  </si>
  <si>
    <t>Исходные данные и оценка показателя 9.5. "Публикуются ли в открытом доступе на портале (сайте) субъекта РФ, предназначенном для публикации информации о бюджетных данных, актуализированные версии закона о бюджете на 2016 год (на 2016 год и плановый период 2017 и 2018 годов) с учетом внесенных изменений?"</t>
  </si>
  <si>
    <t>9.5. Публикуются ли в открытом доступе на портале (сайте) субъекта РФ, предназначенном для публикации информации о бюджетных данных, актуализированные версии закона о бюджете на 2016 год (на 2016 год и плановый период 2017 и 2018 годов) с учетом внесенных изменений?</t>
  </si>
  <si>
    <t>Да, публикуются, но не в структурированном виде и (или) без указания наименований всех составляющих</t>
  </si>
  <si>
    <t>Да, публикуются в структурированном виде, с указанием наименований всех составляющих</t>
  </si>
  <si>
    <t xml:space="preserve">Опубликована ли актуализированная версия закона о бюджете с учетом последних изменений? </t>
  </si>
  <si>
    <t>Дата публикации актуализированной версии закона о бюджете с учетом последних изменений</t>
  </si>
  <si>
    <t>г. Севастополь</t>
  </si>
  <si>
    <t>%</t>
  </si>
  <si>
    <t>Место по Российской Федерации</t>
  </si>
  <si>
    <t>% от максимального количества баллов по разделу 9</t>
  </si>
  <si>
    <t>Итого баллов по разделу 9</t>
  </si>
  <si>
    <t>Исходные данные и оценка показателя 9.1. "Публикуются ли в открытом доступе на портале (сайте) субъекта РФ, предназначенном для публикации информации о бюджетных данных, проекты законов о внесении изменений в закон о бюджете на 2016 год (на 2016 год и плановый период 2017 и 2018 годов)? "</t>
  </si>
  <si>
    <t xml:space="preserve">9.1. Публикуются ли в открытом доступе на портале (сайте) субъекта РФ, предназначенном для публикации информации о бюджетных данных, проекты законов о внесении изменений в закон о бюджете на 2016 год (на 2016 год и плановый период 2017 и 2018 годов)? </t>
  </si>
  <si>
    <t>Количество опубликованных проектов законов о внесении изменений в закон о бюджете, ед.</t>
  </si>
  <si>
    <t>Справочно: источники данных</t>
  </si>
  <si>
    <t>Сайт финоргана или страница, где публикуются бюджетные данные, на сайте исполнительных органов власти</t>
  </si>
  <si>
    <t>Специализированный портал для публикации бюджетных данных</t>
  </si>
  <si>
    <t>Сведения о внесении изменений в закон о бюджете субъекта РФ на 2016 год (на 2016 год и плановый период 2017 и 2018 годов) по состоянию на 05.09.2016 г.</t>
  </si>
  <si>
    <t>Количество принятых законов о внесении изменений в закон о бюджете (по состоянию на 05.09.2016 г.), ед.</t>
  </si>
  <si>
    <t>http://www.yarregion.ru/depts/depfin/tmpPages/docs.aspx</t>
  </si>
  <si>
    <t>http://mfri.ru/index.php/2013-12-01-16-49-08/obinfo?layout=default</t>
  </si>
  <si>
    <t>http://monitoring.yanao.ru/yamal/index.php?option=com_content&amp;view=article&amp;id=299&amp;Itemid=717</t>
  </si>
  <si>
    <t>http://fin22.ru/projects/p2016/</t>
  </si>
  <si>
    <t>http://sakhminfin.ru/</t>
  </si>
  <si>
    <t>http://bryanskoblfin.ru/Show/Category/10?page=1&amp;ItemId=4</t>
  </si>
  <si>
    <t>http://dtf.avo.ru/index.php?option=com_content&amp;view=article&amp;id=238&amp;Itemid=56</t>
  </si>
  <si>
    <t>http://www.admoblkaluga.ru/main/work/finances/project_orders.php</t>
  </si>
  <si>
    <t>http://depfin.adm44.ru/info/law/proetjzko/index.aspx</t>
  </si>
  <si>
    <t>http://www.admlip.ru/economy/finances/proekty/</t>
  </si>
  <si>
    <t>http://minfin.ryazangov.ru/documents/draft_documents/</t>
  </si>
  <si>
    <t>http://www.finsmol.ru/minfin/nJM5lLS7</t>
  </si>
  <si>
    <t>http://minfin.rkomi.ru/minfin_rkomi/minfin_rbudj/budjet/</t>
  </si>
  <si>
    <t>http://dvinaland.ru/gov/-6x0eyecf</t>
  </si>
  <si>
    <t>http://www.minfin39.ru/budget/current_year/</t>
  </si>
  <si>
    <t>http://www.novkfo.ru/%D0%B7%D0%B0%D0%BA%D0%BE%D0%BD%D1%8B_%D0%BE%D0%B1_%D0%BE%D0%B1%D0%BB%D0%B0%D1%81%D1%82%D0%BD%D0%BE%D0%BC_%D0%B1%D1%8E%D0%B4%D0%B6%D0%B5%D1%82%D0%B5_%D1%81_%D0%B8%D0%B7%D0%BC%D0%B5%D0%BD%D0%B5%D0%BD%D0%B8%D1%8F%D0%BC%D0%B8/</t>
  </si>
  <si>
    <t>http://www.minfin01-maykop.ru/Show/Category/12?page=3&amp;ItemId=58</t>
  </si>
  <si>
    <t>http://www.minfinkubani.ru/budget_execution/budget_law/index.php</t>
  </si>
  <si>
    <t>http://www.minfin.donland.ru/docs/s/8</t>
  </si>
  <si>
    <t>http://www.pravitelstvokbr.ru/oigv/minfin/npi/proekty_normativnyh_i_pravovyh_aktov.php</t>
  </si>
  <si>
    <t>http://minfin09.ru/category/load/%D0%BD%D0%BE%D1%80%D0%BC%D0%B0%D1%82%D0%B8%D0%B2%D0%BD%D0%BE-%D0%BF%D1%80%D0%B0%D0%B2%D0%BE%D0%B2%D1%8B%D0%B5-%D0%B8-%D0%B8%D0%BD%D1%8B%D0%B5-%D0%B0%D0%BA%D1%82%D1%8B/zakon_o_bjudzhete_kchr/</t>
  </si>
  <si>
    <t>https://minfin.bashkortostan.ru/activity/15387/</t>
  </si>
  <si>
    <t>http://mari-el.gov.ru/minfin/Pages/projects.aspx</t>
  </si>
  <si>
    <t>http://www.minfinrm.ru/budget/norm-prav-akty/proekt-norm-dok/</t>
  </si>
  <si>
    <t>http://mf.nnov.ru/index.php?option=com_k2&amp;view=item&amp;layout=item&amp;id=30&amp;Itemid=259</t>
  </si>
  <si>
    <t>http://minfin.pnzreg.ru/norm_doc</t>
  </si>
  <si>
    <t>http://minfin.midural.ru/document/category/20#document_list</t>
  </si>
  <si>
    <t>http://admtyumen.ru/ogv_ru/finance/finance/bugjet.htm</t>
  </si>
  <si>
    <t>http://www.minfin-altai.ru/byudzhet/budget-for-citizens/the-draft-law-on-amendments-to-the-budget.php</t>
  </si>
  <si>
    <t>http://минфин.забайкальскийкрай.рф/budget/edge/proj_zzk.html</t>
  </si>
  <si>
    <t>http://www.mfnso.nso.ru/page/457</t>
  </si>
  <si>
    <t>http://primorsky.ru/authorities/executive-agencies/departments/finance/laws.php</t>
  </si>
  <si>
    <t>Формат данных</t>
  </si>
  <si>
    <t>Word, excel</t>
  </si>
  <si>
    <t>Word</t>
  </si>
  <si>
    <t>Pdf</t>
  </si>
  <si>
    <t>Rtf</t>
  </si>
  <si>
    <t>Word, pdf</t>
  </si>
  <si>
    <t>http://www.minfin74.ru/mBudget/law/</t>
  </si>
  <si>
    <t>http://finance.pnzreg.ru/norm_doc</t>
  </si>
  <si>
    <t>Специальный формат, word, excel</t>
  </si>
  <si>
    <t xml:space="preserve">Word, excel; дубль - в pdf </t>
  </si>
  <si>
    <t>Отсутствует системность при публикации данных на странице</t>
  </si>
  <si>
    <t>Word, rtf</t>
  </si>
  <si>
    <t>http://dtf.avo.ru/index.php?option=com_content&amp;view=article&amp;id=236&amp;Itemid=25</t>
  </si>
  <si>
    <t>http://www.admlip.ru/economy/finances/pravovye-akty/</t>
  </si>
  <si>
    <t>http://minfin.ryazangov.ru/documents/documents_RO/</t>
  </si>
  <si>
    <t>http://minfin.gov-murman.ru/open-budget/regional_budget/law_of_budget/</t>
  </si>
  <si>
    <t>http://www.minfin01-maykop.ru/Show/Category/7?ItemId=55</t>
  </si>
  <si>
    <t>http://www.minfin.donland.ru/docs/s/4</t>
  </si>
  <si>
    <t>http://www.minfinchr.ru/respublikanskij-byudzhet/zakon-chechenskoj-respubliki-o-respublikanskom-byudzhete-s-prilozheniyami-v-aktualnoj-redaktsii</t>
  </si>
  <si>
    <t>http://mari-el.gov.ru/minfin/Pages/ordersMinfin.aspx</t>
  </si>
  <si>
    <t>http://mf.nnov.ru/index.php?option=com_k2&amp;view=item&amp;layout=item&amp;id=31&amp;Itemid=260</t>
  </si>
  <si>
    <t>http://finance.pnzreg.ru/budget/changes_additions</t>
  </si>
  <si>
    <t>http://минфинрб.рф/normbase/17/</t>
  </si>
  <si>
    <t>http://acts.findep.org/acts.html</t>
  </si>
  <si>
    <t>http://minfin.khabkrai.ru/portal/Show/Category/34?ItemId=227</t>
  </si>
  <si>
    <t>http://fin.amurobl.ru:8080/normativnye-dokumenty.php?SECTION_ID=96</t>
  </si>
  <si>
    <t>Данные дублируются в двух разделах частично</t>
  </si>
  <si>
    <t>В разделе "Проекты НПА, размещаемые для проведения независимой антикоррупционной экспертизы", в общей базе данных</t>
  </si>
  <si>
    <t>http://df.ivanovoobl.ru/budget/zakon-ob-oblastnom-byudzhete/</t>
  </si>
  <si>
    <t>http://www.crimea.gov.ru/lawmaking-activity/laws</t>
  </si>
  <si>
    <t>http://finance.pnzreg.ru/budget/arz</t>
  </si>
  <si>
    <t>http://minfin.krskstate.ru/openbudget/budget</t>
  </si>
  <si>
    <t xml:space="preserve">Word </t>
  </si>
  <si>
    <t>Word (копия из КонсультантПлюс)</t>
  </si>
  <si>
    <t>http://beldepfin.ru/byudzhet-2016/</t>
  </si>
  <si>
    <t>http://beldepfin.ru/</t>
  </si>
  <si>
    <t>http://beldepfin.ru/byudzhet-2016/;   http://belksp.ru/</t>
  </si>
  <si>
    <t>Да</t>
  </si>
  <si>
    <t>http://budget.bryanskoblfin.ru/Show/Category/?ItemId=26</t>
  </si>
  <si>
    <t>Нет</t>
  </si>
  <si>
    <t>http://dtf.avo.ru/</t>
  </si>
  <si>
    <t>Не указана</t>
  </si>
  <si>
    <t>Имеется ссылка, но отсутствует заключение КСП от 27.05.2016 на законопроект от 11.05.2016</t>
  </si>
  <si>
    <t>http://www.gfu.vrn.ru/bud001/przakonavnesenie/</t>
  </si>
  <si>
    <t>http://www.gfu.vrn.ru/</t>
  </si>
  <si>
    <t>http://df.ivanovoobl.ru/</t>
  </si>
  <si>
    <t>http://df.ivanovoobl.ru/?page_id=2967</t>
  </si>
  <si>
    <t>http://df.ivanovoobl.ru/?page_id=2964</t>
  </si>
  <si>
    <t>В разделе "Проекты НПА", без указания даты подготовки документа, при скачивании только даты создания файлов от 20.08.2016 до 26.08.2016</t>
  </si>
  <si>
    <t>http://www.admoblkaluga.ru/main/work/finances/budget/obl_2016.php</t>
  </si>
  <si>
    <t>http://depfin.adm44.ru/index.aspx</t>
  </si>
  <si>
    <t>http://depfin.adm44.ru/Budget/Zakon/zakon2016/index.aspx</t>
  </si>
  <si>
    <t>http://adm.rkursk.ru/index.php?id=693</t>
  </si>
  <si>
    <t>http://adm.rkursk.ru/index.php?id=693&amp;mat_id=59108</t>
  </si>
  <si>
    <t>http://budget.mosreg.ru/byudzhet-dlya-grazhdan/zakon-o-vnesenii-izmenenij-v-zakon-o-byudzhete-moskovskoj-oblasti/</t>
  </si>
  <si>
    <t>http://budget.mosreg.ru/byudzhet-dlya-grazhdan/proekt-zakona-o-vnesenii-izmenenij-v-zakon-o-byudzhete-moskovskoj-oblasti/</t>
  </si>
  <si>
    <t>http://adm.vintech.ru:8096/ebudget/Menu/Page/26</t>
  </si>
  <si>
    <t>http://adm.vintech.ru:8096/ebudget/Menu/Page/37</t>
  </si>
  <si>
    <t>http://minfin.ryazangov.ru/</t>
  </si>
  <si>
    <t>http://www.finsmol.ru/start</t>
  </si>
  <si>
    <t>http://fin.tmbreg.ru/6347/8130/8131.html</t>
  </si>
  <si>
    <t>http://fin.tmbreg.ru/</t>
  </si>
  <si>
    <t>http://ksp.tmbreg.ru/18/59/333.html</t>
  </si>
  <si>
    <t>http://fin.tmbreg.ru/6347/2010/8065.html</t>
  </si>
  <si>
    <t>http://portal.tverfin.ru/portal/Menu/Page/1</t>
  </si>
  <si>
    <t>http://dfto.ru/index.php/byudzhet-dlya-grazhdan/proekt-zakona-o-byudzhete</t>
  </si>
  <si>
    <t>http://dfto.ru/index.php/dokumenty</t>
  </si>
  <si>
    <t>http://minfin.tularegion.ru/</t>
  </si>
  <si>
    <t>http://www.yarregion.ru/depts/depfin/default.aspx</t>
  </si>
  <si>
    <t>http://www.budget.mos.ru/BudgetAttachements_2016_2018</t>
  </si>
  <si>
    <t>http://minfin.karelia.ru/zakon-o-bjudzhete-respubliki-karelija-na-2016-god-s-izmenenijami/</t>
  </si>
  <si>
    <t>http://minfin.karelia.ru/2016-god/</t>
  </si>
  <si>
    <t>http://minfin.karelia.ru/</t>
  </si>
  <si>
    <t>http://minfin.rkomi.ru/page/7746/</t>
  </si>
  <si>
    <t>Не в пакете с законопроектом</t>
  </si>
  <si>
    <t>Word (копия из КонсультантПлюс), excel</t>
  </si>
  <si>
    <t>http://www.df35.ru/index.php?option=com_content&amp;view=category&amp;id=235&amp;Itemid=224</t>
  </si>
  <si>
    <t>http://www.df35.ru/</t>
  </si>
  <si>
    <t>http://www.kspvo.ru/activitiesp/eam/</t>
  </si>
  <si>
    <t>http://www.minfin39.ru/index.php</t>
  </si>
  <si>
    <t>http://finance.lenobl.ru/law/expert?archive</t>
  </si>
  <si>
    <t>http://minfin.gov-murman.ru/open-budget/regional_budget/law_of_budget_projects/proekt_na_2016.php</t>
  </si>
  <si>
    <t>http://b4u.gov-murman.ru/index.php#idMenu=1</t>
  </si>
  <si>
    <t>http://portal.novkfo.ru/Menu/Page/1</t>
  </si>
  <si>
    <t>http://finance.pskov.ru/</t>
  </si>
  <si>
    <t>http://www.fincom.spb.ru/cf/docs/npd/budjet/budj_laws.htm?id=10263416@SXFolderAttrSearch&amp;fid=74&amp;link=10263416@SXFolderAttrSearch$10263451@SXTuneAttrSearch$1537251$-1011807345&amp;blk=10272914&amp;g=</t>
  </si>
  <si>
    <t>http://www.fincom.spb.ru/cf/docs/npd/budjet/budj_laws/doc.htm?id=989@cf_npa_bud</t>
  </si>
  <si>
    <t>http://www.fincom.spb.ru/cf/docs/npd/budjet/budj_laws/doc.htm?id=940@cf_npa_bud</t>
  </si>
  <si>
    <t>http://www.fincom.spb.ru/cf/docs/npd/budjet/budj_laws.htm?id=10263416@SXFolderAttrSearch&amp;fid=74&amp;link=10263416@SXFolderAttrSearch$10263451@SXTuneAttrSearch$1537251$-1011807345&amp;blk=10272914&amp;g= , переход на сайт КСП при открытии файла http://ksp.org.ru/files/materials/%D0%9A%D0%9E%D0%A0%D0%A0%D0%95%D0%9A%D0%A2%D0%98%D0%A0%D0%9E%D0%92%D0%9A%D0%90_2016_%D0%B4%D0%BB%D1%8F_%D1%81%D0%B0%D0%B9%D1%82%D0%B0.pdf</t>
  </si>
  <si>
    <t>http://dfei.adm-nao.ru/zakony-o-byudzhete/</t>
  </si>
  <si>
    <t>http://dfei.adm-nao.ru/</t>
  </si>
  <si>
    <t>http://www.minfin01-maykop.ru/Show/Category/12?page=2&amp;ItemId=58</t>
  </si>
  <si>
    <t xml:space="preserve">http://www.minfin01-maykop.ru/Show/Category/12?page=3&amp;ItemId=58 </t>
  </si>
  <si>
    <t>http://www.minfin01-maykop.ru/Menu/Page/1</t>
  </si>
  <si>
    <t>http://minfin.kalmregion.ru/spetsialnye-proekty/proekty-npa-razmeshchaemye-dlya-provedeniya-nezavisimoy-antikorruptsionnoy-ekspertizy/</t>
  </si>
  <si>
    <t>http://www.crimea.gov.ru/lawmaking-activity/laws-drafts</t>
  </si>
  <si>
    <t>http://www.minfinkubani.ru/budget_execution/detail.php?ID=7318&amp;IBLOCK_ID=31&amp;str_date=18.08.2016</t>
  </si>
  <si>
    <t>http://www.minfinkubani.ru/</t>
  </si>
  <si>
    <t>https://minfin.astrobl.ru/site-page/proekty-zakonov-o-vnesenii-izmeneniy-v-zakony-o-byudzhete-ao</t>
  </si>
  <si>
    <t>https://minfin.astrobl.ru/site-page/zakony-o-byudzhete-ao</t>
  </si>
  <si>
    <t>http://volgafin.volganet.ru/norms/acts/4667/</t>
  </si>
  <si>
    <t>http://www.minfin34.ru/</t>
  </si>
  <si>
    <t>http://minfin.donland.ru:8088/</t>
  </si>
  <si>
    <t>http://ob.sev.gov.ru/dokumenty/zakon-o-byudzhete/2016-god-zakon</t>
  </si>
  <si>
    <t>http://ob.sev.gov.ru/dokumenty/izmeneniya-v-budzhet/2016-god-izmeneniya</t>
  </si>
  <si>
    <t>https://minfin.sakha.gov.ru/2016-god</t>
  </si>
  <si>
    <t>Word, excel, pdf (текст закона)</t>
  </si>
  <si>
    <t>https://minfin.sakha.gov.ru/zakonoproekty-2016</t>
  </si>
  <si>
    <t>http://www.kamgov.ru/minfin/budzet-2016?page=1</t>
  </si>
  <si>
    <t>http://openbudget.kamgov.ru/Dashboard#/main</t>
  </si>
  <si>
    <t>http://www.kamgov.ru/minfin/budzet-2016</t>
  </si>
  <si>
    <t>Не возможно определить, т.к. опубликован закон с учетом последних поправок 06.09.2016</t>
  </si>
  <si>
    <t>http://primorsky.ru/authorities/executive-agencies/departments/finance/laws.php; ; http://ebudget.primorsky.ru/Show/Category/9?ItemId=346</t>
  </si>
  <si>
    <t>https://minfin.khabkrai.ru/portal/Show/Category/155?ItemId=548</t>
  </si>
  <si>
    <t>https://minfin.khabkrai.ru/portal/Show/Category/34?ItemId=227</t>
  </si>
  <si>
    <t>https://minfin.khabkrai.ru/portal/Menu/Page/1</t>
  </si>
  <si>
    <t>http://www.fin.amurobl.ru/oblastnoy-byudzhet/proekty-zakonov-amurskoy-oblasti/o-vnesenii-izmeneniy-v-zakon-o-byudzhete/</t>
  </si>
  <si>
    <t>http://iis.minfin.49gov.ru/ebudget/Menu/Page/68</t>
  </si>
  <si>
    <t>http://iis.minfin.49gov.ru/ebudget/Menu/Page/68 -4 проекта, http://minfin.49gov.ru/activities/norm_activities/project_zakon/ - 3 проекта</t>
  </si>
  <si>
    <t>http://iis.minfin.49gov.ru/ebudget/Menu/Page/68 -нет пояснительных записок, http://minfin.49gov.ru/activities/norm_activities/project_zakon/ - 3 пояснительных записки</t>
  </si>
  <si>
    <t>http://minfin.49gov.ru/</t>
  </si>
  <si>
    <t>http://iis.minfin.49gov.ru/ebudget/Menu/Page/1</t>
  </si>
  <si>
    <t>http://openbudget.sakhminfin.ru/Menu/Page/351; http://sakhminfin.ru/index.php/normotvorchestvo/proekt-npa-prava</t>
  </si>
  <si>
    <t>http://openbudget.sakhminfin.ru/Menu/Page/351</t>
  </si>
  <si>
    <t>http://openbudget.sakhminfin.ru/Menu/Page/272</t>
  </si>
  <si>
    <t>http://чукотка.рф/power/priority_areas/open-budget/budget-citizens/budget-2016/vnesenie-izmenenii-v-byudzhet/</t>
  </si>
  <si>
    <t>http://www.findep.org/proekt_zakonov2016.html</t>
  </si>
  <si>
    <t>http://www.findep.org/</t>
  </si>
  <si>
    <t>http://mf.omskportal.ru/ru/RegionalPublicAuthorities/executivelist/MF/otkrbudg/zakonoblbudg/2016/2izm.html</t>
  </si>
  <si>
    <t>http://mf.omskportal.ru/ru/RegionalPublicAuthorities/executivelist/MF/otkrbudg/zakonoblbudg/2016.html</t>
  </si>
  <si>
    <t>http://mf.omskportal.ru/</t>
  </si>
  <si>
    <t>http://budget.omsk.ifinmon.ru/</t>
  </si>
  <si>
    <t>http://www.minfin-altai.ru/regulatory/bills/the-draft-law-of-the-altai-republic-on-amendments-to-the-law-of-the-altai-republic-about-republican-.php</t>
  </si>
  <si>
    <t>http://www.minfin-altai.ru/regulatory/normativno_pravovye_akty/zakony/zakony_o_byudzhete_po_godam/the-laws-on-the-budget-2015.php</t>
  </si>
  <si>
    <t>http://www.minfin-altai.ru/regulatory/normativno_pravovye_akty/zakony/zakony_o_byudzhete_po_godam/updated-version-of-the-law.php</t>
  </si>
  <si>
    <t>http://www.minfin-altai.ru/</t>
  </si>
  <si>
    <t>http://www.open.minfin-altai.ru/</t>
  </si>
  <si>
    <t>http://минфинрб.рф/normbase/18/</t>
  </si>
  <si>
    <t>http://budget.govrb.ru/ebudget/Menu/Page/1</t>
  </si>
  <si>
    <t>http://www.minfintuva.ru/old/index.php/npa/proekt-npa</t>
  </si>
  <si>
    <t>http://www.minfintuva.ru/old/index.php/byudzhet</t>
  </si>
  <si>
    <t>http://r-19.ru/authorities/ministry-of-finance-of-the-republic-of-khakassia/docs/byudzhet-respubliki-khakasiya-na-2016-god/</t>
  </si>
  <si>
    <t>http://fin22.ru/</t>
  </si>
  <si>
    <t>http://fin22.ru/bud/z2016/</t>
  </si>
  <si>
    <t>http://ach22.ru/docs/eksp_analit/Zakluchmart2016.pdf; http://ach22.ru/docs/eksp_analit/03.08.2016.pdf</t>
  </si>
  <si>
    <t>http://минфин.забайкальскийкрай.рф/documents/zakon/55007.html</t>
  </si>
  <si>
    <t>http://минфин.забайкальскийкрай.рф/documents/zakon.html</t>
  </si>
  <si>
    <t>http://минфин.забайкальскийкрай.рф/</t>
  </si>
  <si>
    <t>http://openbudget.gfu.ru/budget/law_project/</t>
  </si>
  <si>
    <t>http://openbudget.gfu.ru/budget/law/</t>
  </si>
  <si>
    <t>http://www.ofukem.ru/content/blogcategory/160/182/</t>
  </si>
  <si>
    <t>http://www.ofukem.ru/content/blogcategory/160/182/; http://www.ofukem.ru/content/blogcategory/141/151/</t>
  </si>
  <si>
    <t>http://www.ofukem.ru/content/blogcategory/159/183/</t>
  </si>
  <si>
    <t>06.09.2016 - дата обновления</t>
  </si>
  <si>
    <t>http://www.finupr.kurganobl.ru/index.php?test=bud16</t>
  </si>
  <si>
    <t>http://www.ofukem.ru/</t>
  </si>
  <si>
    <t>http://www.mfnso.nso.ru/</t>
  </si>
  <si>
    <t>http://www.finupr.kurganobl.ru/dokuments/proektakt/proektakt.php</t>
  </si>
  <si>
    <t>Закладка "Информация"</t>
  </si>
  <si>
    <t>http://minfin.midural.ru/</t>
  </si>
  <si>
    <t>http://info.mfural.ru/ebudget/Menu/Page/1</t>
  </si>
  <si>
    <t>http://admtyumen.ru/ogv_ru/finance/finance/bugjet.htm?f=11&amp;blk=11124477</t>
  </si>
  <si>
    <t xml:space="preserve">Word, дубль - в pdf </t>
  </si>
  <si>
    <t>http://www.minfin74.ru/mBudget/project/proect.php/</t>
  </si>
  <si>
    <t>http://www.minfin74.ru/</t>
  </si>
  <si>
    <t>http://depfin.admhmao.ru/dokumenty/hmao/</t>
  </si>
  <si>
    <t>http://depfin.admhmao.ru/otkrytyy-byudzhet/</t>
  </si>
  <si>
    <t>http://www.yamalfin.ru/index.php?option=com_content&amp;view=category&amp;id=121:2016-03-23-05-17-31&amp;Itemid=102&amp;layout=default</t>
  </si>
  <si>
    <t>http://www.yamalfin.ru/index.php?option=com_content&amp;view=category&amp;id=119:2016-03-23-05-17-15&amp;Itemid=102&amp;layout=default</t>
  </si>
  <si>
    <t xml:space="preserve">Word (копия из КонсультантПлюс), дубль - в pdf </t>
  </si>
  <si>
    <t>http://ufo.ulntc.ru/</t>
  </si>
  <si>
    <t>http://saratov.gov.ru/gov/auth/minfin/bud_sar_obl/2016/Project/</t>
  </si>
  <si>
    <t>http://saratov.gov.ru/gov/auth/minfin/bud_sar_obl/2016/Law/</t>
  </si>
  <si>
    <t>http://minfin-samara.ru/</t>
  </si>
  <si>
    <t>http://finance.pnzreg.ru/</t>
  </si>
  <si>
    <t>http://minfin.orb.ru/</t>
  </si>
  <si>
    <t>http://budget.orb.ru/</t>
  </si>
  <si>
    <t>http://minfin.orb.ru/%D0%B7%D0%B0%D0%BA%D0%BE%D0%BD-%D0%BE%D0%B1-%D0%BE%D0%B1%D0%BB%D0%B0%D1%81%D1%82%D0%BD%D0%BE%D0%BC-%D0%B1%D1%8E%D0%B4%D0%B6%D0%B5%D1%82%D0%B5/</t>
  </si>
  <si>
    <t>http://mf.nnov.ru/</t>
  </si>
  <si>
    <t>http://www.minfin.kirov.ru/otkrytyy-byudzhet/dlya-spetsialistov/oblastnoy-byudzhet/byudzhet-2016-2018/</t>
  </si>
  <si>
    <t>http://www.minfin.kirov.ru/</t>
  </si>
  <si>
    <t>http://mfin.permkrai.ru/execution/docbud/2016/</t>
  </si>
  <si>
    <t>http://budget.permkrai.ru/</t>
  </si>
  <si>
    <t>http://mfin.permkrai.ru/</t>
  </si>
  <si>
    <t>http://gov.cap.ru/SiteMap.aspx?gov_id=22&amp;id=2099477</t>
  </si>
  <si>
    <t>http://budget.cap.ru/Show/Category/157?ItemId=375</t>
  </si>
  <si>
    <t>http://gov.cap.ru/?gov_id=22</t>
  </si>
  <si>
    <t>http://www.mfur.ru/budjet/ispolnenie/zakon/2016/zakon.php</t>
  </si>
  <si>
    <t>http://www.mfur.ru/budjet/ispolnenie/zakon/2016/proekt_zakona.php</t>
  </si>
  <si>
    <t>http://www.mfur.ru/</t>
  </si>
  <si>
    <t>http://minfin.tatarstan.ru/rus/vnesenie-izmeneniy-v-zakon-o-byudzhete.htm</t>
  </si>
  <si>
    <t xml:space="preserve">http://minfin.tatarstan.ru/rus/byudzhet-2016.htm?pub_id=655917;  дубль в формате PDF http://minfin.tatarstan.ru/rus/vnesenie-izmeneniy-v-zakon-o-byudzhete.htm?pub_id=629265 </t>
  </si>
  <si>
    <t>http://minfin.tatarstan.ru/</t>
  </si>
  <si>
    <t>http://mf.e-mordovia.ru/pnormact/tag/811</t>
  </si>
  <si>
    <t>http://www.minfinrm.ru/norm-akty-new/zakony/norm-prav-akty/budget-2016/</t>
  </si>
  <si>
    <t>http://www.minfinrm.ru/</t>
  </si>
  <si>
    <t>http://mari-el.gov.ru/minfin/Pages/main.aspx</t>
  </si>
  <si>
    <t>http://minfin.e-dag.ru/documenti/publichnaya-nezavisimaya-ekspertiza-na-proekty123</t>
  </si>
  <si>
    <t>http://minfin.e-dag.ru/documenti/teksty-proektov-zakonodatelnykh-i-normativnykh-aktov</t>
  </si>
  <si>
    <t>http://minfin.e-dag.ru/documenti/zakony-rd</t>
  </si>
  <si>
    <t>http://minfin.e-dag.ru/</t>
  </si>
  <si>
    <t>На сайте правительства http://pravitelstvori.ru/documents/law тоже нет</t>
  </si>
  <si>
    <t>http://mfri.ru/</t>
  </si>
  <si>
    <t>http://pravitelstvo.kbr.ru/oigv/minfin/npi/proekty_normativnyh_i_pravovyh_aktov.php</t>
  </si>
  <si>
    <t>http://pravitelstvo.kbr.ru/oigv/minfin/npi/zakonodatelstva_i_podzakonnye_normativnye_akty.php</t>
  </si>
  <si>
    <t>http://pravitelstvo.kbr.ru/oigv/minfin/</t>
  </si>
  <si>
    <t>http://minfin09.ru/%D0%BF%D1%80%D0%BE%D0%B5%D0%BA%D1%82%D1%8B-%D0%BD%D0%BF%D0%B0-%D0%B8-%D0%B7%D0%B0%D0%BA%D0%BB%D1%8E%D1%87%D0%B5%D0%BD%D0%B8%D0%B9-%D0%BA-%D0%BD%D0%B8%D0%BC-%D0%BF%D0%BE-%D1%80%D0%B5%D0%B7%D1%83%D0%BB/</t>
  </si>
  <si>
    <t>http://minfin09.ru/</t>
  </si>
  <si>
    <t>http://www.mfrno-a.ru/zakon-o-budgete.php</t>
  </si>
  <si>
    <t>http://www.mfrno-a.ru/budgetnaia-politika.php</t>
  </si>
  <si>
    <t>http://www.mfrno-a.ru/zakon-o-budgete.php;          http://www.mfrno-a.ru/budgetnaia-politika.php</t>
  </si>
  <si>
    <t>http://www.minfinchr.ru/respublikanskij-byudzhet/proekt-zakona-chechenskoj-respubliki-o-respublikanskom-byudzhete-na-ocherednoj-finansovyj-god-i-planovyj-period-s-prilozheniyami</t>
  </si>
  <si>
    <t>http://www.minfinchr.ru/</t>
  </si>
  <si>
    <t>http://openbudsk.ru/content/proekt2016/vnesizm16.php</t>
  </si>
  <si>
    <t>http://openbudsk.ru/content/zakzvnut.php;    http://openbudsk.ru/content/proekt2016/vnesizm16.php</t>
  </si>
  <si>
    <t>Дублируются на двух страницах</t>
  </si>
  <si>
    <t>http://openbudsk.ru/</t>
  </si>
  <si>
    <t>http://beldepfin.ru/byudzhet-2016/;   ссылка из письма субъекта http://zakon.belregion.ru/?arrFilterDocs_ff%5BPREVIEW_TEXT%5D=закон+об+областном+бюджете+на+2016&amp;arrFilterDocs_ff%5BDETAIL_TEXT%5D=&amp;arrFilterDocs_pf%5BTYPE%5D=&amp;arrFilterDocs_ff%5BNAME%5D=&amp;arrFilterDocs_DATE_ACTIVE_FROM_1=&amp;arrFilterDocs_DATE_ACTIVE_FROM_2=&amp;set_filter=Искать&amp;set_filter=Y</t>
  </si>
  <si>
    <t>http://df35.ru/index.php?option=com_content&amp;view=category&amp;id=235&amp;Itemid=224</t>
  </si>
  <si>
    <t>Дата создания актуализированной версии ранее принятого закона о внесении изменений?</t>
  </si>
  <si>
    <t>http://budget.lenreg.ru/new/documents/?page=0&amp;sortOrder=&amp;type=budgetLaw&amp;sortName=&amp;sortDate=</t>
  </si>
  <si>
    <t>По ссылке переход на сайт КСП http://ksp.karelia.ru/index.php?option=com_content&amp;view=article&amp;id=96&amp;Itemid=19</t>
  </si>
  <si>
    <t>http://portal.tverfin.ru/Show/Category/5?page=1&amp;ItemId=271&amp;filterYear=2016</t>
  </si>
  <si>
    <t xml:space="preserve">Отсутствует заключение КСП к проекту закона, опубликованному 06.06.2016 </t>
  </si>
  <si>
    <t>Создан 21.09.2016</t>
  </si>
  <si>
    <t>Создан 29.09.2016</t>
  </si>
  <si>
    <t>http://10.r08.z8.ru/index.php?option=com_content&amp;view=article&amp;id=103&amp;Itemid=72</t>
  </si>
  <si>
    <t>http://www.eao.ru/dokumenty/elektronnoe-ofitsialnoe-opublikovanie/zakony-eao/;   http://www.eao.ru/isp-vlast/finansovoe-upravlenie-pravitelstva/byudzhet/</t>
  </si>
  <si>
    <t>http://www.eao.ru/dokumenty/elektronnoe-ofitsialnoe-opublikovanie/zakony-eao/;    http://www.eao.ru/isp-vlast/finansovoe-upravlenie-pravitelstva/byudzhet/</t>
  </si>
  <si>
    <t>нет</t>
  </si>
  <si>
    <t>http://www.admoblkaluga.ru/sub/finan/; http://www.admoblkaluga.ru/main/work/finances/</t>
  </si>
  <si>
    <t>http://nb44.ru/ (не актуализируется с 07.2016 г.)</t>
  </si>
  <si>
    <t>http://adm.rkursk.ru/index.php?id=37</t>
  </si>
  <si>
    <t>http://www.admlip.ru/economy/finances/</t>
  </si>
  <si>
    <t>http://ufin48.ru/Menu/Page/1</t>
  </si>
  <si>
    <t>http://mf.mosreg.ru/</t>
  </si>
  <si>
    <t>http://budget.mosreg.ru/</t>
  </si>
  <si>
    <t>http://orel-region.ru/index.php?head=20&amp;part=25</t>
  </si>
  <si>
    <t>http://www.tverfin.ru/</t>
  </si>
  <si>
    <t>http://dfto.ru/</t>
  </si>
  <si>
    <t>http://findep.mos.ru/</t>
  </si>
  <si>
    <t>http://budget.mos.ru/</t>
  </si>
  <si>
    <t>http://dvinaland.ru/budget; http://dvinaland.ru/gov/-h3ffy732</t>
  </si>
  <si>
    <t>http://finance.lenobl.ru/</t>
  </si>
  <si>
    <t>http://budget.lenobl.ru/new/</t>
  </si>
  <si>
    <t>http://minfin.gov-murman.ru/</t>
  </si>
  <si>
    <t>http://novkfo.ru/</t>
  </si>
  <si>
    <t>http://www.fincom.spb.ru/cf/main.htm</t>
  </si>
  <si>
    <t>http://minfin.kalmregion.ru/; http://10.r08.z8.ru/ (предыдущая версия сайта)</t>
  </si>
  <si>
    <t>http://minfin.rk.gov.ru/</t>
  </si>
  <si>
    <t>http://бюджеткубани.рф/</t>
  </si>
  <si>
    <t>https://minfin.astrobl.ru/node</t>
  </si>
  <si>
    <t>http://volgafin.volganet.ru/</t>
  </si>
  <si>
    <t>http://www.minfin.donland.ru/</t>
  </si>
  <si>
    <t>http://sevastopol.gov.ru/</t>
  </si>
  <si>
    <t>http://www.ob.sev.gov.ru/</t>
  </si>
  <si>
    <t>http://portal.minfinrd.ru/Menu/Page/1 не загружается</t>
  </si>
  <si>
    <t>http://mfrno-a.ru/</t>
  </si>
  <si>
    <t>http://chechnya.ifinmon.ru/</t>
  </si>
  <si>
    <t>http://www.mfsk.ru/</t>
  </si>
  <si>
    <t>https://minfin.bashkortostan.ru/presscenter/news/</t>
  </si>
  <si>
    <t>http://budget.cap.ru/Menu/Page/1; http://budget.cap.ru/Menu/Page/176</t>
  </si>
  <si>
    <t xml:space="preserve">http://mf.nnov.ru:8025/ </t>
  </si>
  <si>
    <t>http://www.saratov.gov.ru/gov/auth/minfin/</t>
  </si>
  <si>
    <t>http://saratov.ifinmon.ru/</t>
  </si>
  <si>
    <t>http://finupr.kurganobl.ru/#</t>
  </si>
  <si>
    <t>http://admtyumen.ru/ogv_ru/finance/finance/bugjet.htm; http://admtyumen.ru/ogv_ru/gov/administrative/finance_department/general_information/more.htm?id=10293778@cmsArticle</t>
  </si>
  <si>
    <t>http://www.depfin.admhmao.ru/</t>
  </si>
  <si>
    <t>http://www.yamalfin.ru/index.php</t>
  </si>
  <si>
    <t>http://minfinrb.ru/</t>
  </si>
  <si>
    <t>http://www.minfintuva.ru/old/</t>
  </si>
  <si>
    <t>http://budget17.ru/# (не актуализируется)</t>
  </si>
  <si>
    <t>http://r-19.ru/authorities/ministry-of-finance-of-the-republic-of-khakassia/common/gosudarstvennye-finansy-respubliki-khakasiya/</t>
  </si>
  <si>
    <t>http://minfin.krskstate.ru/</t>
  </si>
  <si>
    <t>http://gfu.ru/</t>
  </si>
  <si>
    <t>http://openbudget.gfu.ru/</t>
  </si>
  <si>
    <t>http://open.findep.org/ - не загружается</t>
  </si>
  <si>
    <t>https://minfin.sakha.gov.ru/</t>
  </si>
  <si>
    <t>http://budget.sakha.gov.ru/ebudget/Menu/Page/215</t>
  </si>
  <si>
    <t>http://www.kamgov.ru/minfin</t>
  </si>
  <si>
    <t>http://primorsky.ru/authorities/executive-agencies/departments/finance/</t>
  </si>
  <si>
    <t>http://ebudget.primorsky.ru/Menu/Page/1</t>
  </si>
  <si>
    <t>https://minfin.khabkrai.ru/civils/Menu/Page/1</t>
  </si>
  <si>
    <t>http://www.fin.amurobl.ru/; http://www.amurobl.ru/wps/portal/Main/gov/iogv/ministry/fin/!ut/p/c5/04_SB8K8xLLM9MSSzPy8xBz9CP0os3gTAwN_RydDRwN_d3MDA09HHxfLEBdDYwM3A30v_aj0nPwkoEo_j_zcVP2C7EBFABA6iyY!/dl3/d3/L2dBISEvZ0FBIS9nQSEh/</t>
  </si>
  <si>
    <t>http://www.eao.ru/isp-vlast/finansovoe-upravlenie-pravitelstva/</t>
  </si>
  <si>
    <t>http://чукотка.рф/power/administrative_setting/Dep_fin_ecom/</t>
  </si>
  <si>
    <r>
      <t xml:space="preserve">К1 </t>
    </r>
    <r>
      <rPr>
        <i/>
        <sz val="9"/>
        <rFont val="Times New Roman"/>
        <family val="1"/>
      </rPr>
      <t>формат</t>
    </r>
    <r>
      <rPr>
        <sz val="9"/>
        <rFont val="Times New Roman"/>
        <family val="1"/>
      </rPr>
      <t xml:space="preserve"> </t>
    </r>
  </si>
  <si>
    <r>
      <t xml:space="preserve">К2  </t>
    </r>
    <r>
      <rPr>
        <i/>
        <sz val="9"/>
        <rFont val="Times New Roman"/>
        <family val="1"/>
      </rPr>
      <t>поиск</t>
    </r>
  </si>
  <si>
    <r>
      <t xml:space="preserve">К3           </t>
    </r>
    <r>
      <rPr>
        <i/>
        <sz val="9"/>
        <rFont val="Times New Roman"/>
        <family val="1"/>
      </rPr>
      <t>срок</t>
    </r>
  </si>
  <si>
    <t>Оценка показателя 9.1</t>
  </si>
  <si>
    <t>По ссылке, указанной в письме субъекта, проекты законов не опубликованы.</t>
  </si>
  <si>
    <t xml:space="preserve">Применен понижающий коэффициент за используемый формат данных, так как сведения опубликованы в формате pdf. Применен понижающий коэффициент за затрудненный поиск, так как: 1) на  сайте финоргана опубликовано только 2 закона из 5 принятых; 2) все принятые законы доступны только через баннер "Губернатор и Правительство", далее "Документы"-"Официальное опубликование…". </t>
  </si>
  <si>
    <t>Дата подписания документа</t>
  </si>
  <si>
    <t>Указана дата опубликования</t>
  </si>
  <si>
    <t>Word, файл pdf не открывается</t>
  </si>
  <si>
    <t>Приложения без указания наименований составляющих, только номера</t>
  </si>
  <si>
    <t>http://depfin.adm44.ru/info/law/proetjzko/index.aspx;</t>
  </si>
  <si>
    <t>На сайте КСП только к 1 законопроекту (публикация от 31.03.2016)</t>
  </si>
  <si>
    <t>http://www.gfu.vrn.ru/bud001/zakon200(85oz)/</t>
  </si>
  <si>
    <t>Последняя ред. от 06.05.2016 г. (с учетом 5 законов, тогда как принято 8)</t>
  </si>
  <si>
    <t>В отдельных случаях</t>
  </si>
  <si>
    <r>
      <t xml:space="preserve">К1 </t>
    </r>
    <r>
      <rPr>
        <i/>
        <sz val="9"/>
        <rFont val="Times New Roman"/>
        <family val="1"/>
      </rPr>
      <t>формат</t>
    </r>
  </si>
  <si>
    <t>Применен понижающий коэффициент за несоблюдение срока обеспечения доступа к бюджетным данным (заключение КСП на проект от 22.07.2016 опубликовано 04.10.2016. или позднее).</t>
  </si>
  <si>
    <t>Применен понижающий коэффициент за несоблюдение срока обеспечения доступа к бюджетным данным (законы от 13.07.2016 и от 08.08.2016 г. опубликованы 29.09.2016 г.).</t>
  </si>
  <si>
    <t>http://minfin.ryazangov.ru/documents/documents_RO/; http://minfin.ryazangov.ru/activities/budget/budget_execution/infor/</t>
  </si>
  <si>
    <t>http://www.gfu.vrn.ru/bud001/zakon44oz/; http://www.gfu.vrn.ru/bud001/zakon85oz/</t>
  </si>
  <si>
    <t>Pdf, word</t>
  </si>
  <si>
    <t>Сервер работает нестабильно</t>
  </si>
  <si>
    <t>http://www.finsmol.ru/zbudget/a0oAghRSSXRf</t>
  </si>
  <si>
    <t xml:space="preserve">Применен понижающий коэффициент за используемый формат данных (pdf). </t>
  </si>
  <si>
    <t>http://www.finsmol.ru/minfin/nJvVo3p7; http://www.finsmol.ru/zbudget/a0oAghRSSXRf</t>
  </si>
  <si>
    <t>Версия закона в ред. от 30.06.2016 г. не содержит наименований составляющих. Применен понижающий коэффициент за затрудненный поиск, так как сведения опубликованы в разделе "Мониторинг Минфина" при наличии раздела "Закон о бюджете", где сведения опубликованы частично.</t>
  </si>
  <si>
    <t>Применен понижающий коэффициент за затрудненный поиск, так как данные публикуются в разделе "Мониторинг Минфина"</t>
  </si>
  <si>
    <t>http://www.yarregion.ru/depts/depfin/tmpPages/docs.aspx (Бюджетное законодательство - 2016)</t>
  </si>
  <si>
    <t>В разделе "Противодействие коррупции", далее  "Антикоррупционная экспертиза"; отсутствует проект для закона от 01.07.2016 г.</t>
  </si>
  <si>
    <t>не отвечает требованиям</t>
  </si>
  <si>
    <t>информация на сайте</t>
  </si>
  <si>
    <t>В распространенных браузерах (например, Mozilla, Coogl) документы не загружаются</t>
  </si>
  <si>
    <t>Word (копия из КонсультантПлюс); приложения - excel</t>
  </si>
  <si>
    <t>Применен понижающий коэффициент за несоблюдение срока обеспечения доступа к бюджетным данным (актуализированная версия в ред. от 23.06.2016 опубликована после 22.09.2016 г.).</t>
  </si>
  <si>
    <t>Применен понижающий коэффициент за несоблюдение срогка обеспечения доступа к бюджетным данным (законопроект к закону от 23.06.2016 г. опубликован после 22.09.2016 г.)</t>
  </si>
  <si>
    <t>Текст закона в формате PDF, приложения в excel</t>
  </si>
  <si>
    <t>Применен понижающий коэффициент за используемый формат данных</t>
  </si>
  <si>
    <t>http://finance.pskov.ru/proekty; http://finance.pskov.ru/sites/default/files/zakon_o_byudzhete_s_popravkami.pdf</t>
  </si>
  <si>
    <t>http://finance.pskov.ru/ob-upravlenii/pravovaya-baza; http://finance.pskov.ru/sites/default/files/zakon_o_byudzhete_s_popravkami.pdf; http://finance.pskov.ru/doc/documents</t>
  </si>
  <si>
    <t>Применен понижающий коэффициент за используемый формат данных (pdf)</t>
  </si>
  <si>
    <t>http://minfin.kalmregion.ru/dokumenty/normativnye-pravovye-akty-respubliki-kalmykiya/zakony-respubliki-kalmykiya/; http://10.r08.z8.ru/index.php?option=com_content&amp;view=article&amp;id=16%3A2011-03-14-12-50-11&amp;catid=4&amp;Itemid=6</t>
  </si>
  <si>
    <t xml:space="preserve">Применен понижающий коэффициент за затрудненный поиск, так как на новой версии сайта опубликован только 1 закон; сведений о дате начала функционирования новой версии сайта нет. </t>
  </si>
  <si>
    <t xml:space="preserve">Word, pdf </t>
  </si>
  <si>
    <t>В разделе "Проекты НПА, размещаемые для проведения независимой антикоррупционной экспертизы", в общей базе данных. Дублируется на старой версии сайта по адресу: http://10.r08.z8.ru/index.php?option=com_content&amp;view=article&amp;id=45%3A2011-11-28-12-09-41&amp;catid=4%3Anpa&amp;Itemid=50</t>
  </si>
  <si>
    <t>http://minfin.rk.gov.ru/rus/info.php?id=631172</t>
  </si>
  <si>
    <t>Отсутствует пояснительная записка к законопроекту от 17.08.2016 г. Применен понижающий коэффициент за используемый формат данных (pdf)</t>
  </si>
  <si>
    <t>http://minfin.rk.gov.ru/rus/docs.htm</t>
  </si>
  <si>
    <t>Применен понижающий коэффициент за используемый формат данных (pdf). Применен понижающий коэффициент за затрудненный поиск (публикация в базе данных без функции поиска).</t>
  </si>
  <si>
    <t>С учетом особенностей закона от 07.06.2016 г.</t>
  </si>
  <si>
    <t>С учетом особенностей закона от 06.06.2016 г.</t>
  </si>
  <si>
    <t>Отсутствует к первому уточнению</t>
  </si>
  <si>
    <t>Применен понижающий коэффициент за несоблюдение срока обеспечения доступа к бюджетным данным (закон в ред. от 04.07.2016 опубликован после 22.09.2016). Опубликовано только на старой версии сайта.</t>
  </si>
  <si>
    <t>Опубликованы 3 законопроекта из 5, принятых по состоянию на 01.09.2016 г.</t>
  </si>
  <si>
    <t>Опубликованы к 3 законопроектам из 5, принятым по состоянию на 01.09.2016 г.</t>
  </si>
  <si>
    <t>Применен понижающий коэффициент за несоблюдение срока обеспечения доступа к бюджетным данным (закон в ред. от 21.07.2016 опубликован после 23.09.2016).</t>
  </si>
  <si>
    <t>Применен понижающий коэффициент за используемый формат данных (pdf).</t>
  </si>
  <si>
    <t>Только в редакции от 09.03.2016 Г.</t>
  </si>
  <si>
    <t xml:space="preserve">Word, excel, pdf </t>
  </si>
  <si>
    <t>В опубликованной версии закона о бюджете не учтены изменения, внесенные Законом № 34-РЗ от 09.06.2016 г.</t>
  </si>
  <si>
    <t xml:space="preserve">Pdf (копия из КонсультантПлюс) </t>
  </si>
  <si>
    <t>Не опубликованы законопроекты к закону от 08.07.2016 г., к 18.04.2016 г. (только приложения). Применен понижающий коэффициент за затрудненный поиск, так как сведения на странице формируются не по датам, тематический каталог отсутствует.</t>
  </si>
  <si>
    <t>Pdf текст, excel приложения</t>
  </si>
  <si>
    <t>Отсутствуют законы от 09.03.2016 г., от 08.07.2016 г. Применен понижающий коэффициент за используемый графический формат данных (pdf). Применен понижающий коэффициент за затрудненный поиск, так как сведения на странице формируются не по датам, тематический каталог отсутствует.</t>
  </si>
  <si>
    <t>http://www.minfinchr.ru/normativnaya-informatsiya-3/respublikanskij-byudzhet</t>
  </si>
  <si>
    <t>1 (постановлением Правительства ЧР №149 от 07.10.2016 г. направлен в законодательный орган)</t>
  </si>
  <si>
    <t>1 (постановлением Правительства ЧР №149 от 07.10.2016 г. направлен в законодательный орган; 20.10.2016 принят законодательным органом)</t>
  </si>
  <si>
    <t>Заключение КСП не опубликовано на дату принятия законопроекта законодательным органом.</t>
  </si>
  <si>
    <t>На дату проведения мониторинга закон о внесении изменений в закон о бюджете не подписан.</t>
  </si>
  <si>
    <t>Да (первоначальная версия закона о бюджете)</t>
  </si>
  <si>
    <t>Опубликован 1 законопроект, принято 2 закона. Применен понижающий коэффициент за затрудненный поиск, так как нет сведений о дате подготовки законопроекта.</t>
  </si>
  <si>
    <t>Опубликовано 3  законопроекта (17.03.2016, 14.04.2016, 19.05.2016). принято 7 законов.</t>
  </si>
  <si>
    <t>Опубликовано 3  законопроекта, в том числе пояснительные записки к ним (17.03.2016, 14.04.2016, 19.05.2016), принято 7 законов.</t>
  </si>
  <si>
    <t>Применен понижающий коэффициент за затрудненный поиск, так как сведения о бюджете (законопроекты и законы о внесении изменений в бюджет) находятся на разных сайтах в разделе с одним и тем же наименованием "Бюджет".</t>
  </si>
  <si>
    <t>Применен понижающий коэффициент за затрудненный поиск, так как сведения о бюджете (законопроекты о внесении изменений в закон о бюджете и актуализированная версия бюджета) находятся на разных сайтах в разделе с одним и тем же наименованием "Бюджет".</t>
  </si>
  <si>
    <t>Опубликован 1 законопроект, в том числе пояснительная записка к нему (22.03.2016 г.) из 4 принятых по состоянию на 01.09.2016 г. законов.</t>
  </si>
  <si>
    <t>Опубликован 1 законопроект (22.03.2016 г.) из 4 принятых по состоянию на 01.09.2016 г. законов.</t>
  </si>
  <si>
    <t>Word, pdf (на разных страницах сайта, указаны в источниках данных)</t>
  </si>
  <si>
    <t>Pdf; word,excel - только приложения</t>
  </si>
  <si>
    <t>Применен понижающий коэффициент за используемый формат данных (pdf) для текста законов. Два закона находятся в одной папке, что косвенно свидетельствует о несоблюдении срока обеспечения доступа к бюджетным данным; рекомендуется уточнить структуру страницы.</t>
  </si>
  <si>
    <t>Pdf, word (доступен, начиная с 5 уточнения)</t>
  </si>
  <si>
    <t>http://minfin-samara.ru/2016-2018/</t>
  </si>
  <si>
    <t>http://minfin-samara.ru/proekty-zakonov-o-byudzhete/</t>
  </si>
  <si>
    <t>http://ufo.ulntc.ru/index.php?mgf=budget&amp;slep=net; http://ufo.ulntc.ru/index.php?mgf=budget/open_budget/izm/izmen2016</t>
  </si>
  <si>
    <t>http://ufo.ulntc.ru/index.php?mgf=kor/exp&amp;slep=net; http://ufo.ulntc.ru/index.php?mgf=budget/open_budget/izm/aktual2016</t>
  </si>
  <si>
    <t>http://ufo.ulntc.ru/index.php?mgf=budget&amp;slep=net; http://ufo.ulntc.ru/index.php?mgf=budget/open_budget&amp;slep=net</t>
  </si>
  <si>
    <t>В разделе "Проект закона о внесении изменений в закон Ульяновской области "Об областном бюджете на 2016 год" и материалы к ним", http://ufo.ulntc.ru/index.php?mgf=budget/open_budget/izm/proectzak2016, сведения отсутствуют; опубликованы без каталогизации в разделе "Бюджет".</t>
  </si>
  <si>
    <t>В разделе "Проект закона о внесении изменений в закон Ульяновской области "Об областном бюджете на 2016 год" и материалы к ним" сведения отсутствуют; опубликованы без каталогизации в разделе "Бюджет".</t>
  </si>
  <si>
    <t>В разделе "Законы о внесении изменений в закон Ульяновской области "Об областном бюджете на 2016 год" и материалы к ним" сведения отсутствуют, http://ufo.ulntc.ru/index.php?mgf=budget/open_budget/izm/izmen2016; опубликованы без каталогизации в разделе "Бюджет".</t>
  </si>
  <si>
    <t>В разделе "Актуальные версии закона о бюджете на 2016 год с учетом внесенных изменений" сведения отсутствуют, http://ufo.ulntc.ru/index.php?mgf=budget/open_budget/izm/aktual2016; опубликованы без каталогизации в разделе "Бюджет".</t>
  </si>
  <si>
    <t>Word (копия из КонсультантПлюс) с содержанием и гиперссылками</t>
  </si>
  <si>
    <t xml:space="preserve">Word (копия из КонсультантПлюс), pdf </t>
  </si>
  <si>
    <t xml:space="preserve">Word, excel; pdf </t>
  </si>
  <si>
    <t>http://минфинрб.рф/normbase/17/; http://budget.govrb.ru/ebudget/Show/Content/111</t>
  </si>
  <si>
    <t>Применен понижающий коэффициент за используемый графический формат данных (pdf)</t>
  </si>
  <si>
    <t>Rtf (копия из КонсультантПлюс)</t>
  </si>
  <si>
    <t>В составе проектов в пояснительных записках ссылки.</t>
  </si>
  <si>
    <t>Word, excel, pdf (тексты законов)</t>
  </si>
  <si>
    <t>Word, excel, pdf</t>
  </si>
  <si>
    <t xml:space="preserve">Опубликован 1 законопроект из 3 принятых </t>
  </si>
  <si>
    <t>В составе материалов к проектам законов заключения КСП не публикуются.</t>
  </si>
  <si>
    <t>Применен понижающий коэффициент за используемый графический формат данных (pdf).</t>
  </si>
  <si>
    <t>Pdf (копия из КонсультантПлюс)</t>
  </si>
  <si>
    <t>К отдельным составляющим не указаны наименования, только номера приложений</t>
  </si>
  <si>
    <t>http://www.fin.amurobl.ru/normativnye-dokumenty.php?SECTION_ID=96</t>
  </si>
  <si>
    <t>http://minfin.49gov.ru/activities/norm_activities/project_zakon/; http://iis.minfin.49gov.ru/ebudget/Menu/Page/68</t>
  </si>
  <si>
    <t>Опубликовано 3 проекта из 5, принятых по состоянию на 01.09.2016 г. Применен понижающий коэффициент за используемый графический формат данных (pdf).</t>
  </si>
  <si>
    <t>В составе материалов к закону от 25.03.2016 г. содержатся только приложения и отсутствует текстовая часть. Применен понижающий коэффициент за затрудненный поиск, так как документы опубликованы непоследовательно, закон от 29.07.2016 г. содержится в папке "Уточнения марта (2011-ОЗ)".</t>
  </si>
  <si>
    <t>http://www.eao.ru/isp-vlast/finansovoe-upravlenie-pravitelstva/normativnye-pravovye-akty--2/;   http://www.eao.ru/isp-vlast/finansovoe-upravlenie-pravitelstva/byudzhet/</t>
  </si>
  <si>
    <t>Количество принятых законов о внесении изменений в закон о бюджете (по состоянию на 05.09.2016 г. по данным СПС "Гарант"), ед.</t>
  </si>
  <si>
    <t>Дата подписания последнего принятого по состоянию на 05.09.2016 г. закона о внесении изменений в бюджет (по данным СПС Гарант)</t>
  </si>
  <si>
    <t xml:space="preserve">Не опубликован Закон № 34-РЗ от 09.06.2016 "О внесении изменений в отдельные республиканские законы в области бюджетных отношений". 
</t>
  </si>
  <si>
    <t xml:space="preserve">С учетом особенностей Закона № 34-РЗ от 09.06.2016 "О внесении изменений в отдельные республиканские законы в области бюджетных отношений". 
</t>
  </si>
  <si>
    <t>Применен понижающий коэффициент за используемый графический формат данных (pdf); в формате word загружен закон о внесении изменений. Сервер работает нестабильно.</t>
  </si>
  <si>
    <t>Принятые законы не опубликованы, опубликованы только проекты законов. Наименования ссылок не соответствуют содержанию документов. Применен понижающий коэффициент за используемый графический формат данных (pdf).</t>
  </si>
  <si>
    <t>Мониторинг и оценка показателей раздела проведены в период с 1 сентября по 24 октября 2016 года. Оценивались сведения в части принятых законов субъектов Российской Федерации о внесении изменений в закон о бюджете на 2016 год (на 2016 год и плановый период) по состоянию на 01.09.2016 года.</t>
  </si>
  <si>
    <t>Мониторинг и оценка показателей раздела проведены в период с 1 сентября по 24 октября 2016 года. Оценивались сведения в части принятых законов субъектов Российской Федерации о внесении изменений в закон о бюджете на 2015 год и плановый период по состоянию на 01.09.2016 года.</t>
  </si>
  <si>
    <t>Официальное заключение (с подписью, датой) не опубликовано.</t>
  </si>
  <si>
    <t>Специальный формат, возможность копирования в word</t>
  </si>
  <si>
    <t>http://www.eao.ru/isp-vlast/finansovoe-upravlenie-pravitelstva/byudzhet/; http://www.eao.ru/dokumenty/elektronnoe-ofitsialnoe-opublikovanie/zakony-eao/</t>
  </si>
  <si>
    <t>Применен понижающий коэффициент за затрудненный поиск, так как законы по адресу http://www.eao.ru/isp-vlast/finansovoe-upravlenie-pravitelstva/byudzhet/ не загружаются; найдены в базе данных "Законы Еврейской области", без функции поиска.</t>
  </si>
  <si>
    <t>Word, pdf, excel</t>
  </si>
  <si>
    <t>Word, excel; pdf</t>
  </si>
  <si>
    <t>Дата создания / изменения файла</t>
  </si>
  <si>
    <t>Cоздан 27.09.2016</t>
  </si>
  <si>
    <t>http://bryanskoblfin.ru/Show/Category/10?page=1&amp;ItemId=4  ; http://www.kspbo.ru/deyatelnost/ekspertiza-zakonoproektov</t>
  </si>
  <si>
    <t>http://dtf.avo.ru/index.php?option=com_content&amp;view=article&amp;id=238&amp;Itemid=56;  http://www.spvo.ru/activity/meropr/2016/; http://www.spvo.ru/budget/2016.html</t>
  </si>
  <si>
    <t>http://www.gfu.vrn.ru/bud001/przakona2016/;   http://www.ksp-vrn.ru/activity/bulleteni_2016</t>
  </si>
  <si>
    <t>http://df.ivanovoobl.ru/?page_id=2964; http://ksp37.ru/reports.aspx?cat=3</t>
  </si>
  <si>
    <t>http://www.admoblkaluga.ru/main/work/finances/project_orders.php; http://www.admoblkaluga.ru/sub/control_palata/activities/2016/conclusions.php (на сайте КСП-информации нет)</t>
  </si>
  <si>
    <t>На сайте Правительства http://pravitelstvori.ru/documents/search.php тоже ничего нет, функция поиcка не работает</t>
  </si>
  <si>
    <t>Применен понижающий коэффициент за несоблюдение срока обеспечения доступа к бюджетным данным (законопроект к закону от 23.06.2016 г. опубликован после 22.09.2016 г.)</t>
  </si>
  <si>
    <t>Актуализированные версии с учетом 1-го и 2-х принятых законов опубликованы в одной папке, что косвенно свидетельствует о несоблюдения срока обеспечения доступа к бюджетным данным.</t>
  </si>
  <si>
    <r>
      <t xml:space="preserve">Рейтинг субъектов Российской Федерации по разделу 9 "Внесение изменений в закон о бюджете" </t>
    </r>
    <r>
      <rPr>
        <sz val="9"/>
        <color indexed="8"/>
        <rFont val="Times New Roman"/>
        <family val="1"/>
      </rPr>
      <t>(группировка по набранному количеству баллов)</t>
    </r>
  </si>
  <si>
    <r>
      <t xml:space="preserve">Рейтинг субъектов Российской Федерации по разделу 9 "Внесение изменений в закон о бюджете" </t>
    </r>
    <r>
      <rPr>
        <sz val="9"/>
        <color indexed="8"/>
        <rFont val="Times New Roman"/>
        <family val="1"/>
      </rPr>
      <t>(группировка по федеральным округам)</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</si>
</sst>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dd/mm/yy;@"/>
  </numFmts>
  <fonts count="77">
    <font>
      <sz val="11"/>
      <color theme="1"/>
      <name val="Calibri"/>
      <family val="2"/>
    </font>
    <font>
      <sz val="11"/>
      <color indexed="8"/>
      <name val="Calibri"/>
      <family val="2"/>
    </font>
    <font>
      <b/>
      <sz val="8"/>
      <name val="Times New Roman"/>
      <family val="1"/>
    </font>
    <font>
      <sz val="8"/>
      <name val="Times New Roman"/>
      <family val="1"/>
    </font>
    <font>
      <sz val="9"/>
      <color indexed="8"/>
      <name val="Times New Roman"/>
      <family val="1"/>
    </font>
    <font>
      <i/>
      <sz val="9"/>
      <color indexed="8"/>
      <name val="Times New Roman"/>
      <family val="1"/>
    </font>
    <font>
      <b/>
      <sz val="9"/>
      <name val="Times New Roman"/>
      <family val="1"/>
    </font>
    <font>
      <i/>
      <sz val="9"/>
      <name val="Times New Roman"/>
      <family val="1"/>
    </font>
    <font>
      <sz val="9"/>
      <name val="Times New Roman"/>
      <family val="1"/>
    </font>
    <font>
      <b/>
      <i/>
      <sz val="9"/>
      <name val="Times New Roman"/>
      <family val="1"/>
    </font>
    <font>
      <u val="single"/>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8"/>
      <color indexed="8"/>
      <name val="Calibri"/>
      <family val="2"/>
    </font>
    <font>
      <sz val="11"/>
      <name val="Calibri"/>
      <family val="2"/>
    </font>
    <font>
      <sz val="8"/>
      <color indexed="60"/>
      <name val="Times New Roman"/>
      <family val="1"/>
    </font>
    <font>
      <sz val="8"/>
      <color indexed="10"/>
      <name val="Times New Roman"/>
      <family val="1"/>
    </font>
    <font>
      <b/>
      <sz val="9"/>
      <color indexed="8"/>
      <name val="Times New Roman"/>
      <family val="1"/>
    </font>
    <font>
      <b/>
      <sz val="8"/>
      <color indexed="8"/>
      <name val="Times New Roman"/>
      <family val="1"/>
    </font>
    <font>
      <sz val="9"/>
      <color indexed="60"/>
      <name val="Times New Roman"/>
      <family val="1"/>
    </font>
    <font>
      <u val="single"/>
      <sz val="11"/>
      <name val="Calibri"/>
      <family val="2"/>
    </font>
    <font>
      <b/>
      <sz val="10"/>
      <color indexed="8"/>
      <name val="Times New Roman"/>
      <family val="1"/>
    </font>
    <font>
      <b/>
      <sz val="11"/>
      <color indexed="8"/>
      <name val="Times New Roman"/>
      <family val="1"/>
    </font>
    <font>
      <sz val="9"/>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Times New Roman"/>
      <family val="1"/>
    </font>
    <font>
      <sz val="8"/>
      <color theme="1"/>
      <name val="Calibri"/>
      <family val="2"/>
    </font>
    <font>
      <sz val="8"/>
      <color rgb="FFC00000"/>
      <name val="Times New Roman"/>
      <family val="1"/>
    </font>
    <font>
      <sz val="11"/>
      <color rgb="FFC00000"/>
      <name val="Calibri"/>
      <family val="2"/>
    </font>
    <font>
      <sz val="8"/>
      <color rgb="FFFF0000"/>
      <name val="Times New Roman"/>
      <family val="1"/>
    </font>
    <font>
      <b/>
      <sz val="9"/>
      <color theme="1"/>
      <name val="Times New Roman"/>
      <family val="1"/>
    </font>
    <font>
      <sz val="9"/>
      <color theme="1"/>
      <name val="Times New Roman"/>
      <family val="1"/>
    </font>
    <font>
      <b/>
      <sz val="8"/>
      <color theme="1"/>
      <name val="Times New Roman"/>
      <family val="1"/>
    </font>
    <font>
      <sz val="9"/>
      <color rgb="FF000000"/>
      <name val="Times New Roman"/>
      <family val="1"/>
    </font>
    <font>
      <b/>
      <sz val="9"/>
      <color rgb="FF000000"/>
      <name val="Times New Roman"/>
      <family val="1"/>
    </font>
    <font>
      <i/>
      <sz val="9"/>
      <color rgb="FF000000"/>
      <name val="Times New Roman"/>
      <family val="1"/>
    </font>
    <font>
      <i/>
      <sz val="9"/>
      <color theme="1"/>
      <name val="Times New Roman"/>
      <family val="1"/>
    </font>
    <font>
      <sz val="9"/>
      <color rgb="FFC00000"/>
      <name val="Times New Roman"/>
      <family val="1"/>
    </font>
    <font>
      <b/>
      <sz val="10"/>
      <color theme="1"/>
      <name val="Times New Roman"/>
      <family val="1"/>
    </font>
    <font>
      <b/>
      <sz val="11"/>
      <color theme="1"/>
      <name val="Times New Roman"/>
      <family val="1"/>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A6A6A6"/>
      </left>
      <right style="thin">
        <color rgb="FFA6A6A6"/>
      </right>
      <top style="thin">
        <color rgb="FFA6A6A6"/>
      </top>
      <bottom style="thin">
        <color rgb="FFA6A6A6"/>
      </bottom>
    </border>
    <border>
      <left style="thin">
        <color rgb="FFA6A6A6"/>
      </left>
      <right style="thin">
        <color rgb="FFA6A6A6"/>
      </right>
      <top style="thin">
        <color rgb="FFA6A6A6"/>
      </top>
      <bottom/>
    </border>
    <border>
      <left style="thin">
        <color rgb="FFA6A6A6"/>
      </left>
      <right style="thin">
        <color rgb="FFA6A6A6"/>
      </right>
      <top/>
      <bottom/>
    </border>
    <border>
      <left style="thin">
        <color rgb="FFA6A6A6"/>
      </left>
      <right style="thin">
        <color rgb="FFA6A6A6"/>
      </right>
      <top/>
      <bottom style="thin">
        <color rgb="FFA6A6A6"/>
      </bottom>
    </border>
    <border>
      <left style="thin">
        <color theme="0" tint="-0.3499799966812134"/>
      </left>
      <right style="thin">
        <color theme="0" tint="-0.3499799966812134"/>
      </right>
      <top style="thin">
        <color theme="0" tint="-0.3499799966812134"/>
      </top>
      <bottom/>
    </border>
    <border>
      <left/>
      <right style="medium">
        <color rgb="FFA6A6A6"/>
      </right>
      <top style="medium">
        <color rgb="FFA6A6A6"/>
      </top>
      <bottom style="medium">
        <color rgb="FFA6A6A6"/>
      </bottom>
    </border>
    <border>
      <left/>
      <right/>
      <top/>
      <bottom style="thin">
        <color rgb="FFA6A6A6"/>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right/>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64">
    <xf numFmtId="0" fontId="0"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4" fontId="62" fillId="0" borderId="0" xfId="0" applyNumberFormat="1" applyFont="1" applyAlignment="1">
      <alignment/>
    </xf>
    <xf numFmtId="0" fontId="3" fillId="0" borderId="0" xfId="0" applyFont="1" applyAlignment="1">
      <alignment/>
    </xf>
    <xf numFmtId="0" fontId="32"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58" fillId="0" borderId="0" xfId="0" applyFont="1" applyAlignment="1">
      <alignment/>
    </xf>
    <xf numFmtId="4" fontId="66" fillId="0" borderId="0" xfId="0" applyNumberFormat="1" applyFont="1" applyAlignment="1">
      <alignment horizontal="right" vertical="center" wrapText="1"/>
    </xf>
    <xf numFmtId="0" fontId="66" fillId="0" borderId="0" xfId="0" applyFont="1" applyAlignment="1">
      <alignment vertical="center" wrapText="1"/>
    </xf>
    <xf numFmtId="0" fontId="67" fillId="0" borderId="0" xfId="0" applyFont="1" applyAlignment="1">
      <alignment vertical="center" wrapText="1"/>
    </xf>
    <xf numFmtId="4" fontId="67" fillId="0" borderId="0" xfId="0" applyNumberFormat="1" applyFont="1" applyAlignment="1">
      <alignment horizontal="right" vertical="center" wrapText="1"/>
    </xf>
    <xf numFmtId="4" fontId="65" fillId="0" borderId="0" xfId="0" applyNumberFormat="1" applyFont="1" applyAlignment="1">
      <alignment/>
    </xf>
    <xf numFmtId="0" fontId="0" fillId="0" borderId="0" xfId="0" applyFill="1" applyAlignment="1">
      <alignment/>
    </xf>
    <xf numFmtId="0" fontId="3" fillId="33" borderId="10" xfId="0" applyFont="1" applyFill="1" applyBorder="1" applyAlignment="1">
      <alignment vertical="center" wrapText="1"/>
    </xf>
    <xf numFmtId="1"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73" fontId="3" fillId="33" borderId="10" xfId="0" applyNumberFormat="1" applyFont="1" applyFill="1" applyBorder="1" applyAlignment="1">
      <alignment horizontal="center" vertical="center" wrapText="1"/>
    </xf>
    <xf numFmtId="173" fontId="3" fillId="0" borderId="10" xfId="53" applyNumberFormat="1" applyFont="1" applyFill="1" applyBorder="1" applyAlignment="1">
      <alignment horizontal="center" vertical="center"/>
      <protection/>
    </xf>
    <xf numFmtId="1" fontId="3" fillId="0" borderId="10" xfId="53" applyNumberFormat="1" applyFont="1" applyFill="1" applyBorder="1" applyAlignment="1">
      <alignment horizontal="center" vertical="center"/>
      <protection/>
    </xf>
    <xf numFmtId="1" fontId="68" fillId="0" borderId="10" xfId="0" applyNumberFormat="1" applyFont="1" applyBorder="1" applyAlignment="1">
      <alignment horizontal="center" vertical="center"/>
    </xf>
    <xf numFmtId="0" fontId="3" fillId="0" borderId="0" xfId="0" applyFont="1" applyFill="1" applyAlignment="1">
      <alignment/>
    </xf>
    <xf numFmtId="0" fontId="61" fillId="0" borderId="0" xfId="0" applyFont="1" applyFill="1" applyAlignment="1">
      <alignment/>
    </xf>
    <xf numFmtId="0" fontId="6" fillId="33" borderId="11" xfId="0" applyFont="1" applyFill="1" applyBorder="1" applyAlignment="1">
      <alignment horizontal="center" vertical="center" wrapText="1"/>
    </xf>
    <xf numFmtId="0" fontId="69" fillId="0" borderId="12" xfId="0" applyFont="1" applyBorder="1" applyAlignment="1">
      <alignment horizontal="center" vertical="center" wrapText="1"/>
    </xf>
    <xf numFmtId="0" fontId="69" fillId="0" borderId="12" xfId="0" applyFont="1" applyBorder="1" applyAlignment="1">
      <alignment horizontal="left" vertical="center" wrapText="1" indent="1"/>
    </xf>
    <xf numFmtId="0" fontId="67" fillId="0" borderId="12" xfId="0" applyFont="1" applyBorder="1" applyAlignment="1">
      <alignment horizontal="left" vertical="center" wrapText="1" indent="1"/>
    </xf>
    <xf numFmtId="49" fontId="69" fillId="0" borderId="12" xfId="0" applyNumberFormat="1" applyFont="1" applyBorder="1" applyAlignment="1">
      <alignment horizontal="center" vertical="center" wrapText="1"/>
    </xf>
    <xf numFmtId="0" fontId="70" fillId="34" borderId="13" xfId="0" applyFont="1" applyFill="1" applyBorder="1" applyAlignment="1">
      <alignment vertical="center" wrapText="1"/>
    </xf>
    <xf numFmtId="0" fontId="71" fillId="34" borderId="14" xfId="0" applyFont="1" applyFill="1" applyBorder="1" applyAlignment="1">
      <alignment vertical="center" wrapText="1"/>
    </xf>
    <xf numFmtId="0" fontId="71" fillId="34" borderId="15" xfId="0" applyFont="1" applyFill="1" applyBorder="1" applyAlignment="1">
      <alignment vertical="center" wrapText="1"/>
    </xf>
    <xf numFmtId="0" fontId="69" fillId="35" borderId="13" xfId="0" applyFont="1" applyFill="1" applyBorder="1" applyAlignment="1">
      <alignment vertical="center" wrapText="1"/>
    </xf>
    <xf numFmtId="0" fontId="72" fillId="35" borderId="14" xfId="0" applyFont="1" applyFill="1" applyBorder="1" applyAlignment="1">
      <alignment vertical="center" wrapText="1"/>
    </xf>
    <xf numFmtId="0" fontId="71" fillId="35" borderId="15" xfId="0" applyFont="1" applyFill="1" applyBorder="1" applyAlignment="1">
      <alignment vertical="center" wrapText="1"/>
    </xf>
    <xf numFmtId="0" fontId="71" fillId="35" borderId="14" xfId="0" applyFont="1" applyFill="1" applyBorder="1" applyAlignment="1">
      <alignment vertical="center" wrapText="1"/>
    </xf>
    <xf numFmtId="0" fontId="67" fillId="35" borderId="13" xfId="0" applyFont="1" applyFill="1" applyBorder="1" applyAlignment="1">
      <alignment vertical="center" wrapText="1"/>
    </xf>
    <xf numFmtId="0" fontId="6" fillId="13" borderId="11" xfId="0" applyFont="1" applyFill="1" applyBorder="1" applyAlignment="1">
      <alignment horizontal="left" vertical="center" wrapText="1"/>
    </xf>
    <xf numFmtId="0" fontId="6" fillId="13" borderId="11" xfId="0" applyFont="1" applyFill="1" applyBorder="1" applyAlignment="1">
      <alignment horizontal="center" vertical="center" wrapText="1"/>
    </xf>
    <xf numFmtId="0" fontId="6" fillId="13" borderId="11" xfId="0" applyFont="1" applyFill="1" applyBorder="1" applyAlignment="1">
      <alignment vertical="center" wrapText="1"/>
    </xf>
    <xf numFmtId="0" fontId="8" fillId="0" borderId="11"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1" xfId="0" applyFont="1" applyFill="1" applyBorder="1" applyAlignment="1">
      <alignment horizontal="center" vertical="center" wrapText="1"/>
    </xf>
    <xf numFmtId="174" fontId="8" fillId="0" borderId="11" xfId="0" applyNumberFormat="1" applyFont="1" applyFill="1" applyBorder="1" applyAlignment="1">
      <alignment horizontal="center" vertical="center" wrapText="1"/>
    </xf>
    <xf numFmtId="174" fontId="6" fillId="13" borderId="11" xfId="0" applyNumberFormat="1" applyFont="1" applyFill="1" applyBorder="1" applyAlignment="1">
      <alignment horizontal="center" vertical="center" wrapText="1"/>
    </xf>
    <xf numFmtId="0" fontId="8" fillId="13" borderId="11" xfId="0" applyFont="1" applyFill="1" applyBorder="1" applyAlignment="1">
      <alignment horizontal="center" vertical="center" wrapText="1"/>
    </xf>
    <xf numFmtId="174" fontId="8" fillId="13" borderId="11"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72" fillId="0" borderId="10" xfId="0" applyFont="1" applyBorder="1" applyAlignment="1">
      <alignment horizontal="center" vertical="center"/>
    </xf>
    <xf numFmtId="0" fontId="6" fillId="13" borderId="10" xfId="0" applyFont="1" applyFill="1" applyBorder="1" applyAlignment="1">
      <alignment vertical="center" wrapText="1"/>
    </xf>
    <xf numFmtId="172" fontId="6" fillId="13" borderId="1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wrapText="1"/>
    </xf>
    <xf numFmtId="173" fontId="8" fillId="33" borderId="10" xfId="0" applyNumberFormat="1" applyFont="1" applyFill="1" applyBorder="1" applyAlignment="1">
      <alignment horizontal="center" vertical="center" wrapText="1"/>
    </xf>
    <xf numFmtId="173" fontId="8" fillId="0" borderId="10" xfId="53" applyNumberFormat="1" applyFont="1" applyFill="1" applyBorder="1" applyAlignment="1">
      <alignment horizontal="center" vertical="center"/>
      <protection/>
    </xf>
    <xf numFmtId="1" fontId="6" fillId="13" borderId="10" xfId="0" applyNumberFormat="1" applyFont="1" applyFill="1" applyBorder="1" applyAlignment="1">
      <alignment horizontal="center" vertical="center" wrapText="1"/>
    </xf>
    <xf numFmtId="1" fontId="6" fillId="13" borderId="10" xfId="0" applyNumberFormat="1" applyFont="1" applyFill="1" applyBorder="1" applyAlignment="1">
      <alignment vertical="center" wrapText="1"/>
    </xf>
    <xf numFmtId="173" fontId="8" fillId="13" borderId="10" xfId="0" applyNumberFormat="1" applyFont="1" applyFill="1" applyBorder="1" applyAlignment="1">
      <alignment horizontal="center" vertical="center" wrapText="1"/>
    </xf>
    <xf numFmtId="173" fontId="8" fillId="13" borderId="10" xfId="53" applyNumberFormat="1" applyFont="1" applyFill="1" applyBorder="1" applyAlignment="1">
      <alignment horizontal="center" vertical="center"/>
      <protection/>
    </xf>
    <xf numFmtId="1" fontId="6" fillId="0" borderId="10" xfId="0" applyNumberFormat="1" applyFont="1" applyFill="1" applyBorder="1" applyAlignment="1">
      <alignment horizontal="center" vertical="center" wrapText="1"/>
    </xf>
    <xf numFmtId="1" fontId="66" fillId="0" borderId="10"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173" fontId="6" fillId="33" borderId="10" xfId="0" applyNumberFormat="1" applyFont="1" applyFill="1" applyBorder="1" applyAlignment="1">
      <alignment horizontal="center" vertical="center" wrapText="1"/>
    </xf>
    <xf numFmtId="173" fontId="6" fillId="13" borderId="10" xfId="0" applyNumberFormat="1" applyFont="1" applyFill="1" applyBorder="1" applyAlignment="1">
      <alignment horizontal="center" vertical="center" wrapText="1"/>
    </xf>
    <xf numFmtId="1" fontId="66" fillId="0" borderId="10" xfId="0" applyNumberFormat="1" applyFont="1" applyFill="1" applyBorder="1" applyAlignment="1">
      <alignment horizontal="center"/>
    </xf>
    <xf numFmtId="0" fontId="8" fillId="33" borderId="16" xfId="0" applyFont="1" applyFill="1" applyBorder="1" applyAlignment="1">
      <alignment horizontal="center" vertical="center" wrapText="1"/>
    </xf>
    <xf numFmtId="0" fontId="73" fillId="0" borderId="11" xfId="0" applyFont="1" applyFill="1" applyBorder="1" applyAlignment="1">
      <alignment vertical="center"/>
    </xf>
    <xf numFmtId="174" fontId="8" fillId="0" borderId="11" xfId="0" applyNumberFormat="1" applyFont="1" applyFill="1" applyBorder="1" applyAlignment="1">
      <alignment horizontal="center" vertical="center"/>
    </xf>
    <xf numFmtId="0" fontId="67" fillId="0" borderId="11" xfId="0" applyFont="1" applyFill="1" applyBorder="1" applyAlignment="1">
      <alignment horizontal="center" vertical="center"/>
    </xf>
    <xf numFmtId="174" fontId="67" fillId="0" borderId="11" xfId="0" applyNumberFormat="1" applyFont="1" applyFill="1" applyBorder="1" applyAlignment="1">
      <alignment horizontal="center" vertical="center"/>
    </xf>
    <xf numFmtId="0" fontId="8" fillId="0" borderId="11" xfId="42" applyFont="1" applyFill="1" applyBorder="1" applyAlignment="1">
      <alignment horizontal="left" vertical="center"/>
    </xf>
    <xf numFmtId="2" fontId="8" fillId="0" borderId="11" xfId="42" applyNumberFormat="1" applyFont="1" applyFill="1" applyBorder="1" applyAlignment="1">
      <alignment horizontal="left" vertical="center"/>
    </xf>
    <xf numFmtId="0" fontId="6" fillId="13" borderId="11" xfId="0" applyFont="1" applyFill="1" applyBorder="1" applyAlignment="1">
      <alignment horizontal="left" vertical="center"/>
    </xf>
    <xf numFmtId="2" fontId="6" fillId="13" borderId="11" xfId="0" applyNumberFormat="1" applyFont="1" applyFill="1" applyBorder="1" applyAlignment="1">
      <alignment horizontal="left" vertical="center"/>
    </xf>
    <xf numFmtId="2" fontId="8" fillId="0" borderId="11" xfId="0" applyNumberFormat="1" applyFont="1" applyFill="1" applyBorder="1" applyAlignment="1">
      <alignment horizontal="left" vertical="center"/>
    </xf>
    <xf numFmtId="0" fontId="8" fillId="13" borderId="11" xfId="0" applyFont="1" applyFill="1" applyBorder="1" applyAlignment="1">
      <alignment horizontal="left" vertical="center"/>
    </xf>
    <xf numFmtId="2" fontId="8" fillId="13" borderId="11" xfId="42" applyNumberFormat="1" applyFont="1" applyFill="1" applyBorder="1" applyAlignment="1">
      <alignment horizontal="left" vertical="center"/>
    </xf>
    <xf numFmtId="0" fontId="8" fillId="13" borderId="11" xfId="0" applyFont="1" applyFill="1" applyBorder="1" applyAlignment="1">
      <alignment horizontal="center" vertical="center"/>
    </xf>
    <xf numFmtId="0" fontId="8" fillId="0" borderId="11" xfId="0" applyFont="1" applyFill="1" applyBorder="1" applyAlignment="1">
      <alignment vertical="center"/>
    </xf>
    <xf numFmtId="2" fontId="8" fillId="0" borderId="11" xfId="42" applyNumberFormat="1" applyFont="1" applyFill="1" applyBorder="1" applyAlignment="1">
      <alignment vertical="center"/>
    </xf>
    <xf numFmtId="2" fontId="8" fillId="0" borderId="11" xfId="0" applyNumberFormat="1" applyFont="1" applyFill="1" applyBorder="1" applyAlignment="1">
      <alignment vertical="center"/>
    </xf>
    <xf numFmtId="0" fontId="8" fillId="0" borderId="0" xfId="0" applyFont="1" applyAlignment="1">
      <alignment/>
    </xf>
    <xf numFmtId="0" fontId="7" fillId="33" borderId="11" xfId="0" applyFont="1" applyFill="1" applyBorder="1" applyAlignment="1">
      <alignment horizontal="center" vertical="center" wrapText="1"/>
    </xf>
    <xf numFmtId="0" fontId="7" fillId="0" borderId="0" xfId="0" applyFont="1" applyAlignment="1">
      <alignment horizontal="center"/>
    </xf>
    <xf numFmtId="0" fontId="8" fillId="0" borderId="0" xfId="0" applyFont="1" applyFill="1" applyAlignment="1">
      <alignment/>
    </xf>
    <xf numFmtId="173" fontId="8" fillId="0" borderId="11" xfId="0" applyNumberFormat="1" applyFont="1" applyFill="1" applyBorder="1" applyAlignment="1">
      <alignment horizontal="center" vertical="center"/>
    </xf>
    <xf numFmtId="173" fontId="6" fillId="0" borderId="11" xfId="0" applyNumberFormat="1" applyFont="1" applyFill="1" applyBorder="1" applyAlignment="1">
      <alignment horizontal="center" vertical="center"/>
    </xf>
    <xf numFmtId="0" fontId="8" fillId="33" borderId="11" xfId="0" applyFont="1" applyFill="1" applyBorder="1" applyAlignment="1">
      <alignment horizontal="center" vertical="center"/>
    </xf>
    <xf numFmtId="14" fontId="8" fillId="0" borderId="11" xfId="0" applyNumberFormat="1" applyFont="1" applyFill="1" applyBorder="1" applyAlignment="1">
      <alignment horizontal="center" vertical="center"/>
    </xf>
    <xf numFmtId="0" fontId="8" fillId="33" borderId="11" xfId="0" applyFont="1" applyFill="1" applyBorder="1" applyAlignment="1">
      <alignment horizontal="left" vertical="center"/>
    </xf>
    <xf numFmtId="2" fontId="10" fillId="0" borderId="11" xfId="42" applyNumberFormat="1" applyFont="1" applyBorder="1" applyAlignment="1">
      <alignment horizontal="left" vertical="center"/>
    </xf>
    <xf numFmtId="173" fontId="8" fillId="13" borderId="11" xfId="0" applyNumberFormat="1" applyFont="1" applyFill="1" applyBorder="1" applyAlignment="1">
      <alignment horizontal="center" vertical="center"/>
    </xf>
    <xf numFmtId="173" fontId="6" fillId="13" borderId="11" xfId="0" applyNumberFormat="1" applyFont="1" applyFill="1" applyBorder="1" applyAlignment="1">
      <alignment horizontal="center" vertical="center"/>
    </xf>
    <xf numFmtId="0" fontId="6" fillId="13" borderId="11" xfId="0" applyFont="1" applyFill="1" applyBorder="1" applyAlignment="1">
      <alignment horizontal="center" vertical="center"/>
    </xf>
    <xf numFmtId="0" fontId="8" fillId="0" borderId="0" xfId="0" applyFont="1" applyAlignment="1">
      <alignment vertical="center"/>
    </xf>
    <xf numFmtId="0" fontId="6" fillId="0" borderId="11" xfId="0" applyFont="1" applyFill="1" applyBorder="1" applyAlignment="1">
      <alignment horizontal="center" vertical="center"/>
    </xf>
    <xf numFmtId="14" fontId="8" fillId="0" borderId="11" xfId="0" applyNumberFormat="1" applyFont="1" applyFill="1" applyBorder="1" applyAlignment="1">
      <alignment horizontal="left" vertical="center"/>
    </xf>
    <xf numFmtId="0" fontId="8" fillId="0" borderId="0" xfId="0" applyFont="1" applyAlignment="1">
      <alignment wrapText="1"/>
    </xf>
    <xf numFmtId="0" fontId="6" fillId="0" borderId="0" xfId="0" applyFont="1" applyAlignment="1">
      <alignment wrapText="1"/>
    </xf>
    <xf numFmtId="4" fontId="8" fillId="0" borderId="0" xfId="0" applyNumberFormat="1" applyFont="1" applyAlignment="1">
      <alignment/>
    </xf>
    <xf numFmtId="4" fontId="6" fillId="0" borderId="0" xfId="0" applyNumberFormat="1" applyFont="1" applyAlignment="1">
      <alignment/>
    </xf>
    <xf numFmtId="0" fontId="6" fillId="0" borderId="0" xfId="0" applyFont="1" applyAlignment="1">
      <alignment/>
    </xf>
    <xf numFmtId="2" fontId="8" fillId="0" borderId="11" xfId="0" applyNumberFormat="1" applyFont="1" applyBorder="1" applyAlignment="1">
      <alignment horizontal="left" vertical="center"/>
    </xf>
    <xf numFmtId="0" fontId="8" fillId="0" borderId="11" xfId="0" applyFont="1" applyBorder="1" applyAlignment="1">
      <alignment horizontal="left" vertical="center"/>
    </xf>
    <xf numFmtId="0" fontId="8" fillId="0" borderId="0" xfId="0" applyFont="1" applyFill="1" applyBorder="1" applyAlignment="1">
      <alignment horizontal="center" vertical="center"/>
    </xf>
    <xf numFmtId="2" fontId="8" fillId="0" borderId="11" xfId="42" applyNumberFormat="1" applyFont="1" applyBorder="1" applyAlignment="1">
      <alignment horizontal="left" vertical="center"/>
    </xf>
    <xf numFmtId="0" fontId="10" fillId="0" borderId="0" xfId="42" applyFont="1" applyAlignment="1">
      <alignment/>
    </xf>
    <xf numFmtId="0" fontId="47" fillId="0" borderId="0" xfId="42" applyAlignment="1">
      <alignment/>
    </xf>
    <xf numFmtId="0" fontId="6" fillId="33" borderId="11" xfId="0" applyFont="1" applyFill="1" applyBorder="1" applyAlignment="1">
      <alignment horizontal="center" vertical="center" wrapText="1"/>
    </xf>
    <xf numFmtId="0" fontId="8" fillId="33" borderId="11" xfId="0" applyFont="1" applyFill="1" applyBorder="1" applyAlignment="1">
      <alignment vertical="center"/>
    </xf>
    <xf numFmtId="173" fontId="8" fillId="0" borderId="11" xfId="0" applyNumberFormat="1" applyFont="1" applyFill="1" applyBorder="1" applyAlignment="1">
      <alignment vertical="center"/>
    </xf>
    <xf numFmtId="0" fontId="8" fillId="0" borderId="11" xfId="42" applyFont="1" applyFill="1" applyBorder="1" applyAlignment="1">
      <alignment vertical="center"/>
    </xf>
    <xf numFmtId="0" fontId="8" fillId="0" borderId="11" xfId="0" applyFont="1" applyBorder="1" applyAlignment="1">
      <alignment vertical="center"/>
    </xf>
    <xf numFmtId="0" fontId="38" fillId="0" borderId="0" xfId="42" applyFont="1" applyAlignment="1">
      <alignment/>
    </xf>
    <xf numFmtId="0" fontId="8" fillId="0" borderId="11" xfId="42" applyFont="1" applyBorder="1" applyAlignment="1">
      <alignment horizontal="left" vertical="center"/>
    </xf>
    <xf numFmtId="2" fontId="8" fillId="33" borderId="11" xfId="42" applyNumberFormat="1" applyFont="1" applyFill="1" applyBorder="1" applyAlignment="1">
      <alignment horizontal="left" vertical="center"/>
    </xf>
    <xf numFmtId="0" fontId="8" fillId="0" borderId="17" xfId="42" applyFont="1" applyBorder="1" applyAlignment="1">
      <alignment vertical="center"/>
    </xf>
    <xf numFmtId="0" fontId="8" fillId="0" borderId="11" xfId="42" applyFont="1" applyBorder="1" applyAlignment="1">
      <alignment vertical="center"/>
    </xf>
    <xf numFmtId="2" fontId="11" fillId="0" borderId="11" xfId="42" applyNumberFormat="1" applyFont="1" applyBorder="1" applyAlignment="1">
      <alignment horizontal="left" vertical="center"/>
    </xf>
    <xf numFmtId="0" fontId="11" fillId="0" borderId="11" xfId="42" applyFont="1" applyFill="1" applyBorder="1" applyAlignment="1">
      <alignment horizontal="left" vertical="center"/>
    </xf>
    <xf numFmtId="0" fontId="8" fillId="0" borderId="0" xfId="42" applyFont="1" applyAlignment="1">
      <alignment horizontal="left" vertical="center"/>
    </xf>
    <xf numFmtId="2" fontId="8" fillId="0" borderId="11" xfId="42" applyNumberFormat="1" applyFont="1" applyBorder="1" applyAlignment="1">
      <alignment vertical="center"/>
    </xf>
    <xf numFmtId="0" fontId="8" fillId="33" borderId="11" xfId="42" applyFont="1" applyFill="1" applyBorder="1" applyAlignment="1">
      <alignment vertical="center"/>
    </xf>
    <xf numFmtId="0" fontId="8" fillId="0" borderId="0" xfId="42" applyFont="1" applyAlignment="1">
      <alignment vertical="center"/>
    </xf>
    <xf numFmtId="0" fontId="8" fillId="13" borderId="11" xfId="42" applyFont="1" applyFill="1" applyBorder="1" applyAlignment="1">
      <alignment horizontal="left" vertical="center"/>
    </xf>
    <xf numFmtId="173" fontId="0" fillId="0" borderId="0" xfId="0" applyNumberFormat="1" applyAlignment="1">
      <alignment/>
    </xf>
    <xf numFmtId="2" fontId="47" fillId="0" borderId="11" xfId="42" applyNumberFormat="1" applyFill="1" applyBorder="1" applyAlignment="1">
      <alignment horizontal="left" vertical="center"/>
    </xf>
    <xf numFmtId="0" fontId="66" fillId="0" borderId="0" xfId="0" applyFont="1" applyBorder="1" applyAlignment="1">
      <alignment horizontal="center" vertical="center"/>
    </xf>
    <xf numFmtId="0" fontId="74" fillId="0" borderId="0" xfId="0" applyFont="1" applyBorder="1" applyAlignment="1">
      <alignment horizontal="center" vertical="center"/>
    </xf>
    <xf numFmtId="0" fontId="8" fillId="0" borderId="0" xfId="0" applyFont="1" applyBorder="1" applyAlignment="1">
      <alignment horizontal="left" vertical="center" wrapText="1"/>
    </xf>
    <xf numFmtId="0" fontId="32" fillId="0" borderId="0" xfId="0" applyFont="1" applyAlignment="1">
      <alignment vertical="center" wrapText="1"/>
    </xf>
    <xf numFmtId="0" fontId="69" fillId="35" borderId="12" xfId="0" applyFont="1" applyFill="1" applyBorder="1" applyAlignment="1">
      <alignment horizontal="center" vertical="center" wrapText="1"/>
    </xf>
    <xf numFmtId="49" fontId="69" fillId="35" borderId="12" xfId="0" applyNumberFormat="1" applyFont="1" applyFill="1" applyBorder="1" applyAlignment="1">
      <alignment horizontal="center" vertical="center" wrapText="1"/>
    </xf>
    <xf numFmtId="0" fontId="75" fillId="0" borderId="18" xfId="0" applyFont="1" applyBorder="1" applyAlignment="1">
      <alignment horizontal="center" vertical="center"/>
    </xf>
    <xf numFmtId="0" fontId="70" fillId="34" borderId="12" xfId="0" applyFont="1" applyFill="1" applyBorder="1" applyAlignment="1">
      <alignment horizontal="center" vertical="center" wrapText="1"/>
    </xf>
    <xf numFmtId="0" fontId="69" fillId="0" borderId="12" xfId="0" applyFont="1" applyBorder="1" applyAlignment="1">
      <alignment horizontal="center" vertical="center" wrapText="1"/>
    </xf>
    <xf numFmtId="49" fontId="69" fillId="0" borderId="12" xfId="0" applyNumberFormat="1" applyFont="1" applyBorder="1" applyAlignment="1">
      <alignment horizontal="center" vertical="center" wrapText="1"/>
    </xf>
    <xf numFmtId="49" fontId="70" fillId="34" borderId="12" xfId="0" applyNumberFormat="1" applyFont="1" applyFill="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left" vertical="center" wrapText="1"/>
    </xf>
    <xf numFmtId="0" fontId="8" fillId="33" borderId="11" xfId="0" applyFont="1" applyFill="1" applyBorder="1" applyAlignment="1">
      <alignment horizontal="center" vertical="center" wrapText="1"/>
    </xf>
    <xf numFmtId="0" fontId="76" fillId="0" borderId="11" xfId="0" applyFont="1" applyBorder="1" applyAlignment="1">
      <alignment horizontal="center" vertical="center" wrapText="1"/>
    </xf>
    <xf numFmtId="0" fontId="8" fillId="33" borderId="16"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6" fillId="33" borderId="16"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left" vertical="center" wrapText="1"/>
    </xf>
    <xf numFmtId="0" fontId="8" fillId="0" borderId="21" xfId="0" applyFont="1" applyBorder="1" applyAlignment="1">
      <alignment vertical="center" wrapText="1"/>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6" fillId="33" borderId="19"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tf.avo.ru/index.php?option=com_content&amp;view=article&amp;id=238&amp;Itemid=56" TargetMode="External" /><Relationship Id="rId2" Type="http://schemas.openxmlformats.org/officeDocument/2006/relationships/hyperlink" Target="http://bryanskoblfin.ru/Show/Category/10?page=1&amp;ItemId=4" TargetMode="External" /><Relationship Id="rId3" Type="http://schemas.openxmlformats.org/officeDocument/2006/relationships/hyperlink" Target="http://www.gfu.vrn.ru/bud001/przakonavnesenie/" TargetMode="External" /><Relationship Id="rId4" Type="http://schemas.openxmlformats.org/officeDocument/2006/relationships/hyperlink" Target="http://minfin.ryazangov.ru/documents/draft_documents/" TargetMode="External" /><Relationship Id="rId5" Type="http://schemas.openxmlformats.org/officeDocument/2006/relationships/hyperlink" Target="http://www.finsmol.ru/minfin/nJM5lLS7" TargetMode="External" /><Relationship Id="rId6" Type="http://schemas.openxmlformats.org/officeDocument/2006/relationships/hyperlink" Target="http://www.minfin39.ru/budget/current_year/" TargetMode="External" /><Relationship Id="rId7" Type="http://schemas.openxmlformats.org/officeDocument/2006/relationships/hyperlink" Target="http://depfin.adm44.ru/info/law/proetjzko/index.aspx" TargetMode="External" /><Relationship Id="rId8" Type="http://schemas.openxmlformats.org/officeDocument/2006/relationships/hyperlink" Target="http://fin.tmbreg.ru/6347/8130/8131.html" TargetMode="External" /><Relationship Id="rId9" Type="http://schemas.openxmlformats.org/officeDocument/2006/relationships/hyperlink" Target="http://volgafin.volganet.ru/norms/acts/4667/" TargetMode="External" /><Relationship Id="rId10" Type="http://schemas.openxmlformats.org/officeDocument/2006/relationships/hyperlink" Target="http://www.mfnso.nso.ru/page/457" TargetMode="External" /><Relationship Id="rId11" Type="http://schemas.openxmlformats.org/officeDocument/2006/relationships/hyperlink" Target="http://www.minfin-altai.ru/regulatory/bills/the-draft-law-of-the-altai-republic-on-amendments-to-the-law-of-the-altai-republic-about-republican-.php" TargetMode="External" /><Relationship Id="rId12" Type="http://schemas.openxmlformats.org/officeDocument/2006/relationships/hyperlink" Target="http://&#1084;&#1080;&#1085;&#1092;&#1080;&#1085;.&#1079;&#1072;&#1073;&#1072;&#1081;&#1082;&#1072;&#1083;&#1100;&#1089;&#1082;&#1080;&#1081;&#1082;&#1088;&#1072;&#1081;.&#1088;&#1092;/budget/edge/proj_zzk.html" TargetMode="External" /><Relationship Id="rId13" Type="http://schemas.openxmlformats.org/officeDocument/2006/relationships/hyperlink" Target="http://openbudget.gfu.ru/budget/law_project/" TargetMode="External" /><Relationship Id="rId14" Type="http://schemas.openxmlformats.org/officeDocument/2006/relationships/hyperlink" Target="http://www.ofukem.ru/content/blogcategory/160/182/" TargetMode="External" /><Relationship Id="rId15" Type="http://schemas.openxmlformats.org/officeDocument/2006/relationships/hyperlink" Target="http://ufo.ulntc.ru/index.php?mgf=kor/pro/zproekt" TargetMode="External" /><Relationship Id="rId16" Type="http://schemas.openxmlformats.org/officeDocument/2006/relationships/hyperlink" Target="http://mfin.permkrai.ru/execution/docbud/2016/" TargetMode="External" /><Relationship Id="rId17" Type="http://schemas.openxmlformats.org/officeDocument/2006/relationships/hyperlink" Target="http://gov.cap.ru/SiteMap.aspx?gov_id=22&amp;id=2099477" TargetMode="External" /><Relationship Id="rId18" Type="http://schemas.openxmlformats.org/officeDocument/2006/relationships/hyperlink" Target="http://beldepfin.ru/byudzhet-2016/" TargetMode="External" /><Relationship Id="rId19" Type="http://schemas.openxmlformats.org/officeDocument/2006/relationships/hyperlink" Target="http://www.minfinkubani.ru/budget_execution/budget_law/index.php" TargetMode="External" /><Relationship Id="rId20" Type="http://schemas.openxmlformats.org/officeDocument/2006/relationships/hyperlink" Target="http://mf.nnov.ru/index.php?option=com_k2&amp;view=item&amp;layout=item&amp;id=30&amp;Itemid=259" TargetMode="External" /><Relationship Id="rId21" Type="http://schemas.openxmlformats.org/officeDocument/2006/relationships/hyperlink" Target="http://minfin.midural.ru/document/category/20#document_list" TargetMode="External" /><Relationship Id="rId22" Type="http://schemas.openxmlformats.org/officeDocument/2006/relationships/hyperlink" Target="https://minfin.khabkrai.ru/portal/Show/Category/155?ItemId=548" TargetMode="External" /><Relationship Id="rId23" Type="http://schemas.openxmlformats.org/officeDocument/2006/relationships/hyperlink" Target="http://minfin.kalmregion.ru/spetsialnye-proekty/proekty-npa-razmeshchaemye-dlya-provedeniya-nezavisimoy-antikorruptsionnoy-ekspertizy/" TargetMode="External" /><Relationship Id="rId24" Type="http://schemas.openxmlformats.org/officeDocument/2006/relationships/hyperlink" Target="http://ob.sev.gov.ru/dokumenty/izmeneniya-v-budzhet/2016-god-izmeneniya" TargetMode="External" /><Relationship Id="rId25" Type="http://schemas.openxmlformats.org/officeDocument/2006/relationships/hyperlink" Target="http://www.yarregion.ru/depts/depfin/tmpPages/docs.aspx" TargetMode="External" /><Relationship Id="rId26" Type="http://schemas.openxmlformats.org/officeDocument/2006/relationships/hyperlink" Target="http://minfin.e-dag.ru/documenti/teksty-proektov-zakonodatelnykh-i-normativnykh-aktov" TargetMode="External" /><Relationship Id="rId27" Type="http://schemas.openxmlformats.org/officeDocument/2006/relationships/hyperlink" Target="http://mfri.ru/index.php/2013-12-01-16-49-08/obinfo?layout=default" TargetMode="External" /><Relationship Id="rId28" Type="http://schemas.openxmlformats.org/officeDocument/2006/relationships/hyperlink" Target="http://www.finupr.kurganobl.ru/dokuments/proektakt/proektakt.php" TargetMode="External" /><Relationship Id="rId29" Type="http://schemas.openxmlformats.org/officeDocument/2006/relationships/hyperlink" Target="http://admtyumen.ru/ogv_ru/finance/finance/bugjet.htm?f=11&amp;blk=11124477" TargetMode="External" /><Relationship Id="rId30" Type="http://schemas.openxmlformats.org/officeDocument/2006/relationships/hyperlink" Target="http://www.minfin74.ru/mBudget/project/proect.php/" TargetMode="External" /><Relationship Id="rId31" Type="http://schemas.openxmlformats.org/officeDocument/2006/relationships/hyperlink" Target="http://www.minfintuva.ru/old/index.php/npa/proekt-npa" TargetMode="External" /><Relationship Id="rId32" Type="http://schemas.openxmlformats.org/officeDocument/2006/relationships/hyperlink" Target="http://r-19.ru/authorities/ministry-of-finance-of-the-republic-of-khakassia/docs/byudzhet-respubliki-khakasiya-na-2016-god/" TargetMode="External" /><Relationship Id="rId33" Type="http://schemas.openxmlformats.org/officeDocument/2006/relationships/hyperlink" Target="http://budget17.ru/#%20(&#1085;&#1077;%20&#1072;&#1082;&#1090;&#1091;&#1072;&#1083;&#1080;&#1079;&#1080;&#1088;&#1091;&#1077;&#1090;&#1089;&#1103;)" TargetMode="External" /><Relationship Id="rId34" Type="http://schemas.openxmlformats.org/officeDocument/2006/relationships/hyperlink" Target="http://open.findep.org/%20-%20&#1085;&#1077;%20&#1079;&#1072;&#1075;&#1088;&#1091;&#1078;&#1072;&#1077;&#1090;&#1089;&#1103;" TargetMode="External" /><Relationship Id="rId35" Type="http://schemas.openxmlformats.org/officeDocument/2006/relationships/hyperlink" Target="http://mf.nnov.ru:8025/" TargetMode="External" /><Relationship Id="rId36" Type="http://schemas.openxmlformats.org/officeDocument/2006/relationships/hyperlink" Target="http://portal.minfinrd.ru/Menu/Page/1%20&#1085;&#1077;%20&#1079;&#1072;&#1075;&#1088;&#1091;&#1078;&#1072;&#1077;&#1090;&#1089;&#1103;" TargetMode="External" /><Relationship Id="rId37" Type="http://schemas.openxmlformats.org/officeDocument/2006/relationships/hyperlink" Target="http://sevastopol.gov.ru/" TargetMode="External" /><Relationship Id="rId38" Type="http://schemas.openxmlformats.org/officeDocument/2006/relationships/hyperlink" Target="http://nb44.ru/%20(&#1085;&#1077;%20&#1072;&#1082;&#1090;&#1091;&#1072;&#1083;&#1080;&#1079;&#1080;&#1088;&#1091;&#1077;&#1090;&#1089;&#1103;%20&#1089;%2007.2016%20&#1075;.)" TargetMode="External" /><Relationship Id="rId39" Type="http://schemas.openxmlformats.org/officeDocument/2006/relationships/hyperlink" Target="http://minfin.karelia.ru/2016-god/" TargetMode="External" /><Relationship Id="rId40" Type="http://schemas.openxmlformats.org/officeDocument/2006/relationships/hyperlink" Target="http://dvinaland.ru/gov/-6x0eyecf" TargetMode="External" /><Relationship Id="rId41" Type="http://schemas.openxmlformats.org/officeDocument/2006/relationships/hyperlink" Target="http://www.df35.ru/index.php?option=com_content&amp;view=category&amp;id=235&amp;Itemid=224" TargetMode="External" /><Relationship Id="rId42" Type="http://schemas.openxmlformats.org/officeDocument/2006/relationships/hyperlink" Target="http://budget.lenreg.ru/new/documents/?page=0&amp;sortOrder=&amp;type=budgetLaw&amp;sortName=&amp;sortDate=" TargetMode="External" /><Relationship Id="rId43" Type="http://schemas.openxmlformats.org/officeDocument/2006/relationships/hyperlink" Target="http://finance.pskov.ru/proekty" TargetMode="External" /><Relationship Id="rId44" Type="http://schemas.openxmlformats.org/officeDocument/2006/relationships/hyperlink" Target="http://finance.pskov.ru/" TargetMode="External" /><Relationship Id="rId45" Type="http://schemas.openxmlformats.org/officeDocument/2006/relationships/hyperlink" Target="http://minfin.rk.gov.ru/" TargetMode="External" /><Relationship Id="rId46" Type="http://schemas.openxmlformats.org/officeDocument/2006/relationships/hyperlink" Target="http://minfin.rk.gov.ru/rus/info.php?id=631172" TargetMode="External" /><Relationship Id="rId47" Type="http://schemas.openxmlformats.org/officeDocument/2006/relationships/hyperlink" Target="https://minfin.astrobl.ru/site-page/proekty-zakonov-o-vnesenii-izmeneniy-v-zakony-o-byudzhete-ao" TargetMode="External" /><Relationship Id="rId48" Type="http://schemas.openxmlformats.org/officeDocument/2006/relationships/hyperlink" Target="http://www.minfin.donland.ru/docs/s/8" TargetMode="External" /><Relationship Id="rId49" Type="http://schemas.openxmlformats.org/officeDocument/2006/relationships/hyperlink" Target="http://pravitelstvo.kbr.ru/oigv/minfin/npi/proekty_normativnyh_i_pravovyh_aktov.php" TargetMode="External" /><Relationship Id="rId50" Type="http://schemas.openxmlformats.org/officeDocument/2006/relationships/hyperlink" Target="http://minfin09.ru/category/load/%D0%BD%D0%BE%D1%80%D0%BC%D0%B0%D1%82%D0%B8%D0%B2%D0%BD%D0%BE-%D0%BF%D1%80%D0%B0%D0%B2%D0%BE%D0%B2%D1%8B%D0%B5-%D0%B8-%D0%B8%D0%BD%D1%8B%D0%B5-%D0%B0%D0%BA%D1%82%D1%8B/zakon_o_bjudzhete_kchr/" TargetMode="External" /><Relationship Id="rId51" Type="http://schemas.openxmlformats.org/officeDocument/2006/relationships/hyperlink" Target="http://www.mfrno-a.ru/budgetnaia-politika.php" TargetMode="External" /><Relationship Id="rId52" Type="http://schemas.openxmlformats.org/officeDocument/2006/relationships/hyperlink" Target="http://www.minfinchr.ru/normativnaya-informatsiya-3/respublikanskij-byudzhet" TargetMode="External" /><Relationship Id="rId53" Type="http://schemas.openxmlformats.org/officeDocument/2006/relationships/hyperlink" Target="http://mari-el.gov.ru/minfin/Pages/projects.aspx" TargetMode="External" /><Relationship Id="rId54" Type="http://schemas.openxmlformats.org/officeDocument/2006/relationships/hyperlink" Target="http://mf.e-mordovia.ru/pnormact/tag/811" TargetMode="External" /><Relationship Id="rId55" Type="http://schemas.openxmlformats.org/officeDocument/2006/relationships/hyperlink" Target="http://minfin.tatarstan.ru/rus/vnesenie-izmeneniy-v-zakon-o-byudzhete.htm" TargetMode="External" /><Relationship Id="rId56" Type="http://schemas.openxmlformats.org/officeDocument/2006/relationships/hyperlink" Target="http://www.mfur.ru/budjet/ispolnenie/zakon/2016/proekt_zakona.php" TargetMode="External" /><Relationship Id="rId57" Type="http://schemas.openxmlformats.org/officeDocument/2006/relationships/hyperlink" Target="https://minfin.sakha.gov.ru/zakonoproekty-2016" TargetMode="External" /><Relationship Id="rId58" Type="http://schemas.openxmlformats.org/officeDocument/2006/relationships/hyperlink" Target="http://www.kamgov.ru/minfin/budzet-2016?page=1" TargetMode="External" /><Relationship Id="rId59" Type="http://schemas.openxmlformats.org/officeDocument/2006/relationships/hyperlink" Target="http://minfin.49gov.ru/activities/norm_activities/project_zakon/" TargetMode="External" /><Relationship Id="rId60" Type="http://schemas.openxmlformats.org/officeDocument/2006/relationships/hyperlink" Target="http://minfin.gov-murman.ru/open-budget/regional_budget/law_of_budget_projects/proekt_na_2016.php" TargetMode="External" /><Relationship Id="rId6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minfin.pnzreg.ru/norm_doc" TargetMode="External" /><Relationship Id="rId2" Type="http://schemas.openxmlformats.org/officeDocument/2006/relationships/hyperlink" Target="http://www.gfu.vrn.ru/bud001/przakonavnesenie/" TargetMode="External" /><Relationship Id="rId3" Type="http://schemas.openxmlformats.org/officeDocument/2006/relationships/hyperlink" Target="http://depfin.adm44.ru/info/law/proetjzko/index.aspx" TargetMode="External" /><Relationship Id="rId4" Type="http://schemas.openxmlformats.org/officeDocument/2006/relationships/hyperlink" Target="http://budget.mosreg.ru/byudzhet-dlya-grazhdan/proekt-zakona-o-vnesenii-izmenenij-v-zakon-o-byudzhete-moskovskoj-oblasti/" TargetMode="External" /><Relationship Id="rId5" Type="http://schemas.openxmlformats.org/officeDocument/2006/relationships/hyperlink" Target="http://www.finsmol.ru/minfin/nJM5lLS7" TargetMode="External" /><Relationship Id="rId6" Type="http://schemas.openxmlformats.org/officeDocument/2006/relationships/hyperlink" Target="http://minfin.kalmregion.ru/spetsialnye-proekty/proekty-npa-razmeshchaemye-dlya-provedeniya-nezavisimoy-antikorruptsionnoy-ekspertizy/" TargetMode="External" /><Relationship Id="rId7" Type="http://schemas.openxmlformats.org/officeDocument/2006/relationships/hyperlink" Target="http://www.crimea.gov.ru/lawmaking-activity/laws-drafts" TargetMode="External" /><Relationship Id="rId8" Type="http://schemas.openxmlformats.org/officeDocument/2006/relationships/hyperlink" Target="http://www.minfinkubani.ru/budget_execution/budget_law/index.php" TargetMode="External" /><Relationship Id="rId9" Type="http://schemas.openxmlformats.org/officeDocument/2006/relationships/hyperlink" Target="http://www.minfin.donland.ru/docs/s/8" TargetMode="External" /><Relationship Id="rId10" Type="http://schemas.openxmlformats.org/officeDocument/2006/relationships/hyperlink" Target="http://www.minfin-altai.ru/regulatory/bills/the-draft-law-of-the-altai-republic-on-amendments-to-the-law-of-the-altai-republic-about-republican-.php" TargetMode="External" /><Relationship Id="rId11" Type="http://schemas.openxmlformats.org/officeDocument/2006/relationships/hyperlink" Target="http://bryanskoblfin.ru/Show/Category/10?page=1&amp;ItemId=4" TargetMode="External" /><Relationship Id="rId12" Type="http://schemas.openxmlformats.org/officeDocument/2006/relationships/hyperlink" Target="http://finance.pskov.ru/proekty" TargetMode="External" /><Relationship Id="rId13" Type="http://schemas.openxmlformats.org/officeDocument/2006/relationships/hyperlink" Target="http://ufo.ulntc.ru/index.php?mgf=kor/pro/zproekt" TargetMode="External" /><Relationship Id="rId14" Type="http://schemas.openxmlformats.org/officeDocument/2006/relationships/hyperlink" Target="http://fin22.ru/projects/p2016/" TargetMode="External" /><Relationship Id="rId15" Type="http://schemas.openxmlformats.org/officeDocument/2006/relationships/hyperlink" Target="http://www.mfnso.nso.ru/page/457" TargetMode="External" /><Relationship Id="rId16" Type="http://schemas.openxmlformats.org/officeDocument/2006/relationships/hyperlink" Target="http://www.fin.amurobl.ru/oblastnoy-byudzhet/proekty-zakonov-amurskoy-oblasti/o-vnesenii-izmeneniy-v-zakon-o-byudzhete/" TargetMode="External" /><Relationship Id="rId17" Type="http://schemas.openxmlformats.org/officeDocument/2006/relationships/hyperlink" Target="http://&#1095;&#1091;&#1082;&#1086;&#1090;&#1082;&#1072;.&#1088;&#1092;/power/priority_areas/open-budget/budget-citizens/budget-2016/vnesenie-izmenenii-v-byudzhet/" TargetMode="External" /><Relationship Id="rId1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insmol.ru/minfin/nJM5lLS7" TargetMode="External" /><Relationship Id="rId2" Type="http://schemas.openxmlformats.org/officeDocument/2006/relationships/hyperlink" Target="http://www.admlip.ru/economy/finances/proekty/" TargetMode="External" /><Relationship Id="rId3" Type="http://schemas.openxmlformats.org/officeDocument/2006/relationships/hyperlink" Target="http://minfin.rkomi.ru/minfin_rkomi/minfin_rbudj/budjet/" TargetMode="External" /><Relationship Id="rId4" Type="http://schemas.openxmlformats.org/officeDocument/2006/relationships/hyperlink" Target="http://www.minfin01-maykop.ru/Show/Category/12?page=3&amp;ItemId=58" TargetMode="External" /><Relationship Id="rId5" Type="http://schemas.openxmlformats.org/officeDocument/2006/relationships/hyperlink" Target="http://minfin.kalmregion.ru/spetsialnye-proekty/proekty-npa-razmeshchaemye-dlya-provedeniya-nezavisimoy-antikorruptsionnoy-ekspertizy/" TargetMode="External" /><Relationship Id="rId6" Type="http://schemas.openxmlformats.org/officeDocument/2006/relationships/hyperlink" Target="http://volgafin.volganet.ru/norms/acts/4667/" TargetMode="External" /><Relationship Id="rId7" Type="http://schemas.openxmlformats.org/officeDocument/2006/relationships/hyperlink" Target="https://minfin.sakha.gov.ru/zakonoproekty-2016" TargetMode="External" /><Relationship Id="rId8" Type="http://schemas.openxmlformats.org/officeDocument/2006/relationships/hyperlink" Target="http://www.kspvo.ru/activitiesp/eam/" TargetMode="External" /><Relationship Id="rId9" Type="http://schemas.openxmlformats.org/officeDocument/2006/relationships/hyperlink" Target="http://minfin.karelia.ru/2016-god/" TargetMode="External" /><Relationship Id="rId10" Type="http://schemas.openxmlformats.org/officeDocument/2006/relationships/hyperlink" Target="http://www.minfin.donland.ru/docs/s/8" TargetMode="External" /><Relationship Id="rId11" Type="http://schemas.openxmlformats.org/officeDocument/2006/relationships/hyperlink" Target="http://www.mfur.ru/budjet/ispolnenie/zakon/2016/proekt_zakona.php" TargetMode="External" /><Relationship Id="rId12" Type="http://schemas.openxmlformats.org/officeDocument/2006/relationships/hyperlink" Target="http://www.finupr.kurganobl.ru/dokuments/proektakt/proektakt.php" TargetMode="External" /><Relationship Id="rId13" Type="http://schemas.openxmlformats.org/officeDocument/2006/relationships/hyperlink" Target="http://adm.rkursk.ru/index.php?id=693" TargetMode="External" /><Relationship Id="rId14" Type="http://schemas.openxmlformats.org/officeDocument/2006/relationships/hyperlink" Target="http://depfin.adm44.ru/info/law/proetjzko/index.aspx;" TargetMode="External" /><Relationship Id="rId15" Type="http://schemas.openxmlformats.org/officeDocument/2006/relationships/hyperlink" Target="http://budget.mosreg.ru/byudzhet-dlya-grazhdan/proekt-zakona-o-vnesenii-izmenenij-v-zakon-o-byudzhete-moskovskoj-oblasti/" TargetMode="External" /><Relationship Id="rId16" Type="http://schemas.openxmlformats.org/officeDocument/2006/relationships/hyperlink" Target="http://minfin.ryazangov.ru/documents/draft_documents/" TargetMode="External" /><Relationship Id="rId17" Type="http://schemas.openxmlformats.org/officeDocument/2006/relationships/hyperlink" Target="http://portal.tverfin.ru/Show/Category/5?page=1&amp;ItemId=271&amp;filterYear=2016" TargetMode="External" /><Relationship Id="rId18" Type="http://schemas.openxmlformats.org/officeDocument/2006/relationships/hyperlink" Target="http://www.minfinkubani.ru/budget_execution/budget_law/index.php" TargetMode="External" /><Relationship Id="rId19" Type="http://schemas.openxmlformats.org/officeDocument/2006/relationships/hyperlink" Target="http://minfin.tatarstan.ru/rus/vnesenie-izmeneniy-v-zakon-o-byudzhete.htm" TargetMode="External" /><Relationship Id="rId20" Type="http://schemas.openxmlformats.org/officeDocument/2006/relationships/hyperlink" Target="http://ufo.ulntc.ru/index.php?mgf=kor/pro/zproekt" TargetMode="External" /><Relationship Id="rId21" Type="http://schemas.openxmlformats.org/officeDocument/2006/relationships/hyperlink" Target="http://openbudget.gfu.ru/budget/law_project/" TargetMode="External" /><Relationship Id="rId22" Type="http://schemas.openxmlformats.org/officeDocument/2006/relationships/hyperlink" Target="http://&#1084;&#1080;&#1085;&#1092;&#1080;&#1085;.&#1079;&#1072;&#1073;&#1072;&#1081;&#1082;&#1072;&#1083;&#1100;&#1089;&#1082;&#1080;&#1081;&#1082;&#1088;&#1072;&#1081;.&#1088;&#1092;/budget/edge/proj_zzk.html" TargetMode="External" /><Relationship Id="rId23" Type="http://schemas.openxmlformats.org/officeDocument/2006/relationships/hyperlink" Target="http://minfin.krskstate.ru/openbudget/budget" TargetMode="External" /><Relationship Id="rId2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dmlip.ru/economy/finances/pravovye-akty/" TargetMode="External" /><Relationship Id="rId2" Type="http://schemas.openxmlformats.org/officeDocument/2006/relationships/hyperlink" Target="http://minfin.khabkrai.ru/portal/Show/Category/34?ItemId=227" TargetMode="External" /><Relationship Id="rId3" Type="http://schemas.openxmlformats.org/officeDocument/2006/relationships/hyperlink" Target="http://&#1084;&#1080;&#1085;&#1092;&#1080;&#1085;&#1088;&#1073;.&#1088;&#1092;/normbase/17/" TargetMode="External" /><Relationship Id="rId4" Type="http://schemas.openxmlformats.org/officeDocument/2006/relationships/hyperlink" Target="http://fin.tmbreg.ru/6347/2010/8065.html" TargetMode="External" /><Relationship Id="rId5" Type="http://schemas.openxmlformats.org/officeDocument/2006/relationships/hyperlink" Target="http://ob.sev.gov.ru/dokumenty/izmeneniya-v-budzhet/2016-god-izmeneniya" TargetMode="External" /><Relationship Id="rId6" Type="http://schemas.openxmlformats.org/officeDocument/2006/relationships/hyperlink" Target="http://www.kamgov.ru/minfin/budzet-2016?page=1" TargetMode="External" /><Relationship Id="rId7" Type="http://schemas.openxmlformats.org/officeDocument/2006/relationships/hyperlink" Target="http://primorsky.ru/authorities/executive-agencies/departments/finance/laws.php" TargetMode="External" /><Relationship Id="rId8" Type="http://schemas.openxmlformats.org/officeDocument/2006/relationships/hyperlink" Target="http://acts.findep.org/acts.html" TargetMode="External" /><Relationship Id="rId9" Type="http://schemas.openxmlformats.org/officeDocument/2006/relationships/hyperlink" Target="http://www.minfin-altai.ru/regulatory/normativno_pravovye_akty/zakony/zakony_o_byudzhete_po_godam/the-laws-on-the-budget-2015.php" TargetMode="External" /><Relationship Id="rId10" Type="http://schemas.openxmlformats.org/officeDocument/2006/relationships/hyperlink" Target="http://r-19.ru/authorities/ministry-of-finance-of-the-republic-of-khakassia/docs/byudzhet-respubliki-khakasiya-na-2016-god/" TargetMode="External" /><Relationship Id="rId11" Type="http://schemas.openxmlformats.org/officeDocument/2006/relationships/hyperlink" Target="http://ufo.ulntc.ru/index.php?mgf=budget&amp;slep=net" TargetMode="External" /><Relationship Id="rId12" Type="http://schemas.openxmlformats.org/officeDocument/2006/relationships/hyperlink" Target="http://finance.pnzreg.ru/budget/changes_additions" TargetMode="External" /><Relationship Id="rId13" Type="http://schemas.openxmlformats.org/officeDocument/2006/relationships/hyperlink" Target="http://minfin.e-dag.ru/documenti/zakony-rd" TargetMode="External" /><Relationship Id="rId14" Type="http://schemas.openxmlformats.org/officeDocument/2006/relationships/hyperlink" Target="http://www.minfinchr.ru/respublikanskij-byudzhet/proekt-zakona-chechenskoj-respubliki-o-respublikanskom-byudzhete-na-ocherednoj-finansovyj-god-i-planovyj-period-s-prilozheniyami" TargetMode="External" /><Relationship Id="rId15" Type="http://schemas.openxmlformats.org/officeDocument/2006/relationships/hyperlink" Target="http://depfin.admhmao.ru/otkrytyy-byudzhet/" TargetMode="External" /><Relationship Id="rId16" Type="http://schemas.openxmlformats.org/officeDocument/2006/relationships/hyperlink" Target="http://minfin.kalmregion.ru/dokumenty/normativnye-pravovye-akty-respubliki-kalmykiya/zakony-respubliki-kalmykiya/;" TargetMode="External" /><Relationship Id="rId17" Type="http://schemas.openxmlformats.org/officeDocument/2006/relationships/hyperlink" Target="http://finance.pskov.ru/ob-upravlenii/pravovaya-baza" TargetMode="External" /><Relationship Id="rId18" Type="http://schemas.openxmlformats.org/officeDocument/2006/relationships/hyperlink" Target="http://www.finupr.kurganobl.ru/index.php?test=bud16" TargetMode="External" /><Relationship Id="rId19" Type="http://schemas.openxmlformats.org/officeDocument/2006/relationships/hyperlink" Target="http://beldepfin.ru/byudzhet-2016/" TargetMode="External" /><Relationship Id="rId20" Type="http://schemas.openxmlformats.org/officeDocument/2006/relationships/hyperlink" Target="http://dtf.avo.ru/index.php?option=com_content&amp;view=article&amp;id=236&amp;Itemid=25" TargetMode="External" /><Relationship Id="rId21" Type="http://schemas.openxmlformats.org/officeDocument/2006/relationships/hyperlink" Target="http://adm.vintech.ru:8096/ebudget/Menu/Page/37" TargetMode="External" /><Relationship Id="rId22" Type="http://schemas.openxmlformats.org/officeDocument/2006/relationships/hyperlink" Target="http://minfin.ryazangov.ru/documents/documents_RO/" TargetMode="External" /><Relationship Id="rId23" Type="http://schemas.openxmlformats.org/officeDocument/2006/relationships/hyperlink" Target="http://www.gfu.vrn.ru/bud001/zakon85oz/" TargetMode="External" /><Relationship Id="rId24" Type="http://schemas.openxmlformats.org/officeDocument/2006/relationships/hyperlink" Target="http://portal.tverfin.ru/Show/Category/5?page=1&amp;ItemId=271&amp;filterYear=2016" TargetMode="External" /><Relationship Id="rId25" Type="http://schemas.openxmlformats.org/officeDocument/2006/relationships/hyperlink" Target="http://www.yarregion.ru/depts/depfin/tmpPages/docs.aspx%20(&#1041;&#1102;&#1076;&#1078;&#1077;&#1090;&#1085;&#1086;&#1077;%20&#1079;&#1072;&#1082;&#1086;&#1085;&#1086;&#1076;&#1072;&#1090;&#1077;&#1083;&#1100;&#1089;&#1090;&#1074;&#1086;%20-%202016)" TargetMode="External" /><Relationship Id="rId26" Type="http://schemas.openxmlformats.org/officeDocument/2006/relationships/hyperlink" Target="http://minfin.gov-murman.ru/open-budget/regional_budget/law_of_budget/" TargetMode="External" /><Relationship Id="rId27" Type="http://schemas.openxmlformats.org/officeDocument/2006/relationships/hyperlink" Target="http://pravitelstvo.kbr.ru/oigv/minfin/npi/zakonodatelstva_i_podzakonnye_normativnye_akty.php" TargetMode="External" /><Relationship Id="rId28" Type="http://schemas.openxmlformats.org/officeDocument/2006/relationships/hyperlink" Target="http://minfin09.ru/category/load/%D0%BD%D0%BE%D1%80%D0%BC%D0%B0%D1%82%D0%B8%D0%B2%D0%BD%D0%BE-%D0%BF%D1%80%D0%B0%D0%B2%D0%BE%D0%B2%D1%8B%D0%B5-%D0%B8-%D0%B8%D0%BD%D1%8B%D0%B5-%D0%B0%D0%BA%D1%82%D1%8B/zakon_o_bjudzhete_kchr/" TargetMode="External" /><Relationship Id="rId29" Type="http://schemas.openxmlformats.org/officeDocument/2006/relationships/hyperlink" Target="http://mari-el.gov.ru/minfin/Pages/ordersMinfin.aspx" TargetMode="External" /><Relationship Id="rId30" Type="http://schemas.openxmlformats.org/officeDocument/2006/relationships/hyperlink" Target="http://www.minfinrm.ru/norm-akty-new/zakony/norm-prav-akty/budget-2016/" TargetMode="External" /><Relationship Id="rId31" Type="http://schemas.openxmlformats.org/officeDocument/2006/relationships/hyperlink" Target="http://budget.cap.ru/Show/Category/157?ItemId=375" TargetMode="External" /><Relationship Id="rId32" Type="http://schemas.openxmlformats.org/officeDocument/2006/relationships/hyperlink" Target="http://www.minfin.kirov.ru/otkrytyy-byudzhet/dlya-spetsialistov/oblastnoy-byudzhet/byudzhet-2016-2018/" TargetMode="External" /><Relationship Id="rId33" Type="http://schemas.openxmlformats.org/officeDocument/2006/relationships/hyperlink" Target="http://mf.nnov.ru/index.php?option=com_k2&amp;view=item&amp;layout=item&amp;id=31&amp;Itemid=260" TargetMode="External" /><Relationship Id="rId34" Type="http://schemas.openxmlformats.org/officeDocument/2006/relationships/hyperlink" Target="http://minfin-samara.ru/2016-2018/" TargetMode="External" /><Relationship Id="rId35" Type="http://schemas.openxmlformats.org/officeDocument/2006/relationships/hyperlink" Target="http://www.minfintuva.ru/old/index.php/byudzhet" TargetMode="External" /><Relationship Id="rId36" Type="http://schemas.openxmlformats.org/officeDocument/2006/relationships/hyperlink" Target="http://&#1084;&#1080;&#1085;&#1092;&#1080;&#1085;.&#1079;&#1072;&#1073;&#1072;&#1081;&#1082;&#1072;&#1083;&#1100;&#1089;&#1082;&#1080;&#1081;&#1082;&#1088;&#1072;&#1081;.&#1088;&#1092;/documents/zakon.html" TargetMode="External" /><Relationship Id="rId37" Type="http://schemas.openxmlformats.org/officeDocument/2006/relationships/hyperlink" Target="http://www.ofukem.ru/content/blogcategory/159/183/" TargetMode="External" /><Relationship Id="rId38" Type="http://schemas.openxmlformats.org/officeDocument/2006/relationships/hyperlink" Target="http://iis.minfin.49gov.ru/ebudget/Menu/Page/68" TargetMode="External" /><Relationship Id="rId3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bryanskoblfin.ru/Show/Category/10?page=1&amp;ItemId=4" TargetMode="External" /><Relationship Id="rId2" Type="http://schemas.openxmlformats.org/officeDocument/2006/relationships/hyperlink" Target="http://dtf.avo.ru/index.php?option=com_content&amp;view=article&amp;id=236&amp;Itemid=25" TargetMode="External" /><Relationship Id="rId3" Type="http://schemas.openxmlformats.org/officeDocument/2006/relationships/hyperlink" Target="http://www.admlip.ru/economy/finances/pravovye-akty/" TargetMode="External" /><Relationship Id="rId4" Type="http://schemas.openxmlformats.org/officeDocument/2006/relationships/hyperlink" Target="http://df.ivanovoobl.ru/budget/zakon-ob-oblastnom-byudzhete/" TargetMode="External" /><Relationship Id="rId5" Type="http://schemas.openxmlformats.org/officeDocument/2006/relationships/hyperlink" Target="http://acts.findep.org/acts.html" TargetMode="External" /><Relationship Id="rId6" Type="http://schemas.openxmlformats.org/officeDocument/2006/relationships/hyperlink" Target="http://minfin.krskstate.ru/openbudget/budget" TargetMode="External" /><Relationship Id="rId7" Type="http://schemas.openxmlformats.org/officeDocument/2006/relationships/hyperlink" Target="http://www.admoblkaluga.ru/main/work/finances/budget/obl_2016.php" TargetMode="External" /><Relationship Id="rId8" Type="http://schemas.openxmlformats.org/officeDocument/2006/relationships/hyperlink" Target="http://depfin.adm44.ru/Budget/Zakon/zakon2016/index.aspx" TargetMode="External" /><Relationship Id="rId9" Type="http://schemas.openxmlformats.org/officeDocument/2006/relationships/hyperlink" Target="http://budget.mosreg.ru/byudzhet-dlya-grazhdan/zakon-o-vnesenii-izmenenij-v-zakon-o-byudzhete-moskovskoj-oblasti/" TargetMode="External" /><Relationship Id="rId10" Type="http://schemas.openxmlformats.org/officeDocument/2006/relationships/hyperlink" Target="http://www.mfrno-a.ru/zakon-o-budgete.php" TargetMode="External" /><Relationship Id="rId11" Type="http://schemas.openxmlformats.org/officeDocument/2006/relationships/hyperlink" Target="http://budget.lenreg.ru/new/documents/?page=0&amp;sortOrder=&amp;type=budgetLaw&amp;sortName=&amp;sortDate=" TargetMode="External" /><Relationship Id="rId12" Type="http://schemas.openxmlformats.org/officeDocument/2006/relationships/hyperlink" Target="http://minfin.orb.ru/%D0%B7%D0%B0%D0%BA%D0%BE%D0%BD-%D0%BE%D0%B1-%D0%BE%D0%B1%D0%BB%D0%B0%D1%81%D1%82%D0%BD%D0%BE%D0%BC-%D0%B1%D1%8E%D0%B4%D0%B6%D0%B5%D1%82%D0%B5/" TargetMode="External" /><Relationship Id="rId13" Type="http://schemas.openxmlformats.org/officeDocument/2006/relationships/hyperlink" Target="http://www.minfin.donland.ru/docs/s/4" TargetMode="External" /><Relationship Id="rId14" Type="http://schemas.openxmlformats.org/officeDocument/2006/relationships/hyperlink" Target="http://admtyumen.ru/ogv_ru/finance/finance/bugjet.htm" TargetMode="External" /><Relationship Id="rId15" Type="http://schemas.openxmlformats.org/officeDocument/2006/relationships/hyperlink" Target="https://minfin.sakha.gov.ru/2016-god" TargetMode="External" /><Relationship Id="rId16" Type="http://schemas.openxmlformats.org/officeDocument/2006/relationships/hyperlink" Target="http://minfin.ryazangov.ru/documents/documents_RO/" TargetMode="External" /><Relationship Id="rId17" Type="http://schemas.openxmlformats.org/officeDocument/2006/relationships/hyperlink" Target="http://www.gfu.vrn.ru/bud001/zakon200(85oz)/" TargetMode="External" /><Relationship Id="rId18" Type="http://schemas.openxmlformats.org/officeDocument/2006/relationships/hyperlink" Target="http://dfto.ru/index.php/dokumenty" TargetMode="External" /><Relationship Id="rId19" Type="http://schemas.openxmlformats.org/officeDocument/2006/relationships/hyperlink" Target="http://df35.ru/index.php?option=com_content&amp;view=category&amp;id=235&amp;Itemid=224" TargetMode="External" /><Relationship Id="rId20" Type="http://schemas.openxmlformats.org/officeDocument/2006/relationships/hyperlink" Target="http://finance.pskov.ru/ob-upravlenii/pravovaya-baza" TargetMode="External" /><Relationship Id="rId21" Type="http://schemas.openxmlformats.org/officeDocument/2006/relationships/hyperlink" Target="https://minfin.astrobl.ru/site-page/zakony-o-byudzhete-ao" TargetMode="External" /><Relationship Id="rId22" Type="http://schemas.openxmlformats.org/officeDocument/2006/relationships/hyperlink" Target="http://ob.sev.gov.ru/dokumenty/zakon-o-byudzhete/2016-god-zakon" TargetMode="External" /><Relationship Id="rId23" Type="http://schemas.openxmlformats.org/officeDocument/2006/relationships/hyperlink" Target="http://minfin09.ru/category/load/%D0%BD%D0%BE%D1%80%D0%BC%D0%B0%D1%82%D0%B8%D0%B2%D0%BD%D0%BE-%D0%BF%D1%80%D0%B0%D0%B2%D0%BE%D0%B2%D1%8B%D0%B5-%D0%B8-%D0%B8%D0%BD%D1%8B%D0%B5-%D0%B0%D0%BA%D1%82%D1%8B/zakon_o_bjudzhete_kchr/" TargetMode="External" /><Relationship Id="rId24" Type="http://schemas.openxmlformats.org/officeDocument/2006/relationships/hyperlink" Target="http://openbudsk.ru/content/proekt2016/vnesizm16.php" TargetMode="External" /><Relationship Id="rId25" Type="http://schemas.openxmlformats.org/officeDocument/2006/relationships/hyperlink" Target="http://www.mfur.ru/budjet/ispolnenie/zakon/2016/zakon.php" TargetMode="External" /><Relationship Id="rId26" Type="http://schemas.openxmlformats.org/officeDocument/2006/relationships/hyperlink" Target="http://mf.nnov.ru/index.php?option=com_k2&amp;view=item&amp;layout=item&amp;id=31&amp;Itemid=260" TargetMode="External" /><Relationship Id="rId27" Type="http://schemas.openxmlformats.org/officeDocument/2006/relationships/hyperlink" Target="http://saratov.gov.ru/gov/auth/minfin/bud_sar_obl/2016/Law/" TargetMode="External" /><Relationship Id="rId28" Type="http://schemas.openxmlformats.org/officeDocument/2006/relationships/hyperlink" Target="http://minfin.midural.ru/document/category/20#document_list" TargetMode="External" /><Relationship Id="rId29" Type="http://schemas.openxmlformats.org/officeDocument/2006/relationships/hyperlink" Target="http://www.minfin74.ru/mBudget/law/" TargetMode="External" /><Relationship Id="rId30" Type="http://schemas.openxmlformats.org/officeDocument/2006/relationships/hyperlink" Target="http://www.yamalfin.ru/index.php?option=com_content&amp;view=category&amp;id=119:2016-03-23-05-17-15&amp;Itemid=102&amp;layout=default" TargetMode="External" /><Relationship Id="rId31" Type="http://schemas.openxmlformats.org/officeDocument/2006/relationships/hyperlink" Target="http://budget.govrb.ru/ebudget/Show/Content/111" TargetMode="External" /><Relationship Id="rId32" Type="http://schemas.openxmlformats.org/officeDocument/2006/relationships/hyperlink" Target="http://&#1084;&#1080;&#1085;&#1092;&#1080;&#1085;.&#1079;&#1072;&#1073;&#1072;&#1081;&#1082;&#1072;&#1083;&#1100;&#1089;&#1082;&#1080;&#1081;&#1082;&#1088;&#1072;&#1081;.&#1088;&#1092;/documents/zakon/55007.html" TargetMode="External" /><Relationship Id="rId33" Type="http://schemas.openxmlformats.org/officeDocument/2006/relationships/hyperlink" Target="http://www.mfnso.nso.ru/page/457" TargetMode="External" /><Relationship Id="rId34" Type="http://schemas.openxmlformats.org/officeDocument/2006/relationships/hyperlink" Target="http://pravitelstvo.kbr.ru/oigv/minfin/npi/zakonodatelstva_i_podzakonnye_normativnye_akty.php" TargetMode="External" /><Relationship Id="rId35" Type="http://schemas.openxmlformats.org/officeDocument/2006/relationships/hyperlink" Target="http://www.minfin.kirov.ru/otkrytyy-byudzhet/dlya-spetsialistov/oblastnoy-byudzhet/byudzhet-2016-2018/" TargetMode="External" /><Relationship Id="rId3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92"/>
  <sheetViews>
    <sheetView tabSelected="1" zoomScalePageLayoutView="80" workbookViewId="0" topLeftCell="A1">
      <pane ySplit="3" topLeftCell="A4" activePane="bottomLeft" state="frozen"/>
      <selection pane="topLeft" activeCell="A1" sqref="A1"/>
      <selection pane="bottomLeft" activeCell="A2" sqref="A2:I2"/>
    </sheetView>
  </sheetViews>
  <sheetFormatPr defaultColWidth="9.140625" defaultRowHeight="15"/>
  <cols>
    <col min="1" max="1" width="33.421875" style="0" customWidth="1"/>
    <col min="2" max="2" width="12.140625" style="0" customWidth="1"/>
    <col min="3" max="3" width="13.140625" style="0" customWidth="1"/>
    <col min="4" max="4" width="12.7109375" style="0" customWidth="1"/>
    <col min="5" max="5" width="25.421875" style="0" customWidth="1"/>
    <col min="6" max="6" width="21.57421875" style="0" customWidth="1"/>
    <col min="7" max="7" width="24.7109375" style="0" customWidth="1"/>
    <col min="8" max="8" width="26.28125" style="0" customWidth="1"/>
    <col min="9" max="9" width="28.140625" style="0" customWidth="1"/>
  </cols>
  <sheetData>
    <row r="1" spans="1:9" ht="23.25" customHeight="1">
      <c r="A1" s="133" t="s">
        <v>633</v>
      </c>
      <c r="B1" s="134"/>
      <c r="C1" s="134"/>
      <c r="D1" s="134"/>
      <c r="E1" s="134"/>
      <c r="F1" s="134"/>
      <c r="G1" s="134"/>
      <c r="H1" s="134"/>
      <c r="I1" s="134"/>
    </row>
    <row r="2" spans="1:9" ht="28.5" customHeight="1">
      <c r="A2" s="135" t="s">
        <v>616</v>
      </c>
      <c r="B2" s="136"/>
      <c r="C2" s="136"/>
      <c r="D2" s="136"/>
      <c r="E2" s="136"/>
      <c r="F2" s="136"/>
      <c r="G2" s="136"/>
      <c r="H2" s="136"/>
      <c r="I2" s="136"/>
    </row>
    <row r="3" spans="1:9" ht="120" customHeight="1">
      <c r="A3" s="52" t="s">
        <v>118</v>
      </c>
      <c r="B3" s="114" t="s">
        <v>172</v>
      </c>
      <c r="C3" s="114" t="s">
        <v>173</v>
      </c>
      <c r="D3" s="114" t="s">
        <v>174</v>
      </c>
      <c r="E3" s="52" t="str">
        <f>'9.1'!B3</f>
        <v>9.1. Публикуются ли в открытом доступе на портале (сайте) субъекта РФ, предназначенном для публикации информации о бюджетных данных, проекты законов о внесении изменений в закон о бюджете на 2016 год (на 2016 год и плановый период 2017 и 2018 годов)? </v>
      </c>
      <c r="F3" s="52" t="str">
        <f>'9.2'!B3</f>
        <v>9.2. Публикуются ли в составе материалов к проектам законов о внесении изменений в закон о бюджете на 2016 год (на 2016 год и плановый период 2017 и 2018 годов) пояснительные записки?</v>
      </c>
      <c r="G3" s="52" t="str">
        <f>'9.3'!B3</f>
        <v>9.3. Публикуются ли в составе материалов к проектам законов о внесении изменений в закон о бюджете на 2016 год (на 2016 год и плановый период 2017 и 2018 годов) заключения органа внешнего государственного финансового контроля на указанные проекты законов?</v>
      </c>
      <c r="H3" s="52" t="str">
        <f>'9.4'!B3</f>
        <v>9.4. Публикуются ли в открытом доступе на портале (сайте) субъекта РФ, предназначенном для публикации информации о бюджетных данных, законы о внесении изменений в закон о бюджете на 2016 год (на 2016 год и плановый период 2017 и 2018 годов)?</v>
      </c>
      <c r="I3" s="52" t="str">
        <f>'9.5'!B3</f>
        <v>9.5. Публикуются ли в открытом доступе на портале (сайте) субъекта РФ, предназначенном для публикации информации о бюджетных данных, актуализированные версии закона о бюджете на 2016 год (на 2016 год и плановый период 2017 и 2018 годов) с учетом внесенных изменений?</v>
      </c>
    </row>
    <row r="4" spans="1:9" ht="15" customHeight="1">
      <c r="A4" s="53" t="s">
        <v>90</v>
      </c>
      <c r="B4" s="67" t="s">
        <v>94</v>
      </c>
      <c r="C4" s="67" t="s">
        <v>171</v>
      </c>
      <c r="D4" s="67" t="s">
        <v>91</v>
      </c>
      <c r="E4" s="53" t="s">
        <v>91</v>
      </c>
      <c r="F4" s="55" t="s">
        <v>91</v>
      </c>
      <c r="G4" s="55" t="s">
        <v>91</v>
      </c>
      <c r="H4" s="55" t="s">
        <v>91</v>
      </c>
      <c r="I4" s="55" t="s">
        <v>91</v>
      </c>
    </row>
    <row r="5" spans="1:9" ht="15" customHeight="1">
      <c r="A5" s="53" t="s">
        <v>120</v>
      </c>
      <c r="B5" s="54"/>
      <c r="C5" s="54"/>
      <c r="D5" s="54">
        <f aca="true" t="shared" si="0" ref="D5:D36">SUM(E5:I5)</f>
        <v>10</v>
      </c>
      <c r="E5" s="53">
        <v>2</v>
      </c>
      <c r="F5" s="55">
        <v>2</v>
      </c>
      <c r="G5" s="55">
        <v>2</v>
      </c>
      <c r="H5" s="55">
        <v>2</v>
      </c>
      <c r="I5" s="55">
        <v>2</v>
      </c>
    </row>
    <row r="6" spans="1:9" ht="15" customHeight="1">
      <c r="A6" s="51" t="s">
        <v>2</v>
      </c>
      <c r="B6" s="58" t="str">
        <f>RANK(C6,$C$6:$C$90)&amp;IF(COUNTIF($C$6:$C$90,C6)&gt;1,"-"&amp;RANK(C6,$C$6:$C$90)+COUNTIF($C$6:$C$90,C6)-1,"")</f>
        <v>1-21</v>
      </c>
      <c r="C6" s="68">
        <f aca="true" t="shared" si="1" ref="C6:C37">D6/$D$5*100</f>
        <v>100</v>
      </c>
      <c r="D6" s="68">
        <f t="shared" si="0"/>
        <v>10</v>
      </c>
      <c r="E6" s="59">
        <f>'9.1'!G9</f>
        <v>2</v>
      </c>
      <c r="F6" s="60">
        <f>'9.2'!G9</f>
        <v>2</v>
      </c>
      <c r="G6" s="60">
        <f>'9.3'!G9</f>
        <v>2</v>
      </c>
      <c r="H6" s="60">
        <f>'9.4'!G9</f>
        <v>2</v>
      </c>
      <c r="I6" s="60">
        <f>'9.5'!G10</f>
        <v>2</v>
      </c>
    </row>
    <row r="7" spans="1:9" ht="15" customHeight="1">
      <c r="A7" s="51" t="s">
        <v>5</v>
      </c>
      <c r="B7" s="58" t="str">
        <f aca="true" t="shared" si="2" ref="B7:B70">RANK(C7,$C$6:$C$90)&amp;IF(COUNTIF($C$6:$C$90,C7)&gt;1,"-"&amp;RANK(C7,$C$6:$C$90)+COUNTIF($C$6:$C$90,C7)-1,"")</f>
        <v>1-21</v>
      </c>
      <c r="C7" s="68">
        <f t="shared" si="1"/>
        <v>100</v>
      </c>
      <c r="D7" s="68">
        <f t="shared" si="0"/>
        <v>10</v>
      </c>
      <c r="E7" s="59">
        <f>'9.1'!G12</f>
        <v>2</v>
      </c>
      <c r="F7" s="60">
        <f>'9.2'!G12</f>
        <v>2</v>
      </c>
      <c r="G7" s="60">
        <f>'9.3'!G12</f>
        <v>2</v>
      </c>
      <c r="H7" s="60">
        <f>'9.4'!G12</f>
        <v>2</v>
      </c>
      <c r="I7" s="60">
        <f>'9.5'!G13</f>
        <v>2</v>
      </c>
    </row>
    <row r="8" spans="1:9" ht="15" customHeight="1">
      <c r="A8" s="51" t="s">
        <v>7</v>
      </c>
      <c r="B8" s="58" t="str">
        <f t="shared" si="2"/>
        <v>1-21</v>
      </c>
      <c r="C8" s="68">
        <f t="shared" si="1"/>
        <v>100</v>
      </c>
      <c r="D8" s="68">
        <f t="shared" si="0"/>
        <v>10</v>
      </c>
      <c r="E8" s="59">
        <f>'9.1'!G14</f>
        <v>2</v>
      </c>
      <c r="F8" s="60">
        <f>'9.2'!G14</f>
        <v>2</v>
      </c>
      <c r="G8" s="60">
        <f>'9.3'!G14</f>
        <v>2</v>
      </c>
      <c r="H8" s="60">
        <f>'9.4'!G14</f>
        <v>2</v>
      </c>
      <c r="I8" s="60">
        <f>'9.5'!G15</f>
        <v>2</v>
      </c>
    </row>
    <row r="9" spans="1:9" ht="15" customHeight="1">
      <c r="A9" s="51" t="s">
        <v>14</v>
      </c>
      <c r="B9" s="58" t="str">
        <f t="shared" si="2"/>
        <v>1-21</v>
      </c>
      <c r="C9" s="68">
        <f t="shared" si="1"/>
        <v>100</v>
      </c>
      <c r="D9" s="68">
        <f t="shared" si="0"/>
        <v>10</v>
      </c>
      <c r="E9" s="59">
        <f>'9.1'!G21</f>
        <v>2</v>
      </c>
      <c r="F9" s="60">
        <f>'9.2'!G21</f>
        <v>2</v>
      </c>
      <c r="G9" s="60">
        <f>'9.3'!G21</f>
        <v>2</v>
      </c>
      <c r="H9" s="60">
        <f>'9.4'!G21</f>
        <v>2</v>
      </c>
      <c r="I9" s="60">
        <f>'9.5'!G22</f>
        <v>2</v>
      </c>
    </row>
    <row r="10" spans="1:9" ht="15" customHeight="1">
      <c r="A10" s="51" t="s">
        <v>18</v>
      </c>
      <c r="B10" s="58" t="str">
        <f t="shared" si="2"/>
        <v>1-21</v>
      </c>
      <c r="C10" s="68">
        <f t="shared" si="1"/>
        <v>100</v>
      </c>
      <c r="D10" s="68">
        <f t="shared" si="0"/>
        <v>10</v>
      </c>
      <c r="E10" s="59">
        <f>'9.1'!G25</f>
        <v>2</v>
      </c>
      <c r="F10" s="60">
        <f>'9.2'!G25</f>
        <v>2</v>
      </c>
      <c r="G10" s="60">
        <f>'9.3'!G25</f>
        <v>2</v>
      </c>
      <c r="H10" s="60">
        <f>'9.4'!G25</f>
        <v>2</v>
      </c>
      <c r="I10" s="60">
        <f>'9.5'!G26</f>
        <v>2</v>
      </c>
    </row>
    <row r="11" spans="1:9" ht="15" customHeight="1">
      <c r="A11" s="51" t="s">
        <v>20</v>
      </c>
      <c r="B11" s="58" t="str">
        <f t="shared" si="2"/>
        <v>1-21</v>
      </c>
      <c r="C11" s="68">
        <f t="shared" si="1"/>
        <v>100</v>
      </c>
      <c r="D11" s="68">
        <f t="shared" si="0"/>
        <v>10</v>
      </c>
      <c r="E11" s="59">
        <f>'9.1'!G27</f>
        <v>2</v>
      </c>
      <c r="F11" s="60">
        <f>'9.2'!G27</f>
        <v>2</v>
      </c>
      <c r="G11" s="60">
        <f>'9.3'!G27</f>
        <v>2</v>
      </c>
      <c r="H11" s="60">
        <f>'9.4'!G27</f>
        <v>2</v>
      </c>
      <c r="I11" s="60">
        <f>'9.5'!G28</f>
        <v>2</v>
      </c>
    </row>
    <row r="12" spans="1:9" ht="15" customHeight="1">
      <c r="A12" s="51" t="s">
        <v>27</v>
      </c>
      <c r="B12" s="58" t="str">
        <f t="shared" si="2"/>
        <v>1-21</v>
      </c>
      <c r="C12" s="68">
        <f t="shared" si="1"/>
        <v>100</v>
      </c>
      <c r="D12" s="68">
        <f t="shared" si="0"/>
        <v>10</v>
      </c>
      <c r="E12" s="59">
        <f>'9.1'!G34</f>
        <v>2</v>
      </c>
      <c r="F12" s="60">
        <f>'9.2'!G34</f>
        <v>2</v>
      </c>
      <c r="G12" s="60">
        <f>'9.3'!G34</f>
        <v>2</v>
      </c>
      <c r="H12" s="60">
        <f>'9.4'!G34</f>
        <v>2</v>
      </c>
      <c r="I12" s="60">
        <f>'9.5'!G35</f>
        <v>2</v>
      </c>
    </row>
    <row r="13" spans="1:9" ht="15" customHeight="1">
      <c r="A13" s="51" t="s">
        <v>29</v>
      </c>
      <c r="B13" s="58" t="str">
        <f t="shared" si="2"/>
        <v>1-21</v>
      </c>
      <c r="C13" s="68">
        <f t="shared" si="1"/>
        <v>100</v>
      </c>
      <c r="D13" s="68">
        <f t="shared" si="0"/>
        <v>10</v>
      </c>
      <c r="E13" s="59">
        <f>'9.1'!G36</f>
        <v>2</v>
      </c>
      <c r="F13" s="60">
        <f>'9.2'!G36</f>
        <v>2</v>
      </c>
      <c r="G13" s="60">
        <f>'9.3'!G36</f>
        <v>2</v>
      </c>
      <c r="H13" s="60">
        <f>'9.4'!G36</f>
        <v>2</v>
      </c>
      <c r="I13" s="60">
        <f>'9.5'!G37</f>
        <v>2</v>
      </c>
    </row>
    <row r="14" spans="1:9" s="8" customFormat="1" ht="15" customHeight="1">
      <c r="A14" s="51" t="s">
        <v>34</v>
      </c>
      <c r="B14" s="58" t="str">
        <f t="shared" si="2"/>
        <v>1-21</v>
      </c>
      <c r="C14" s="68">
        <f t="shared" si="1"/>
        <v>100</v>
      </c>
      <c r="D14" s="68">
        <f t="shared" si="0"/>
        <v>10</v>
      </c>
      <c r="E14" s="59">
        <f>'9.1'!G42</f>
        <v>2</v>
      </c>
      <c r="F14" s="60">
        <f>'9.2'!G42</f>
        <v>2</v>
      </c>
      <c r="G14" s="60">
        <f>'9.3'!G42</f>
        <v>2</v>
      </c>
      <c r="H14" s="60">
        <f>'9.4'!G42</f>
        <v>2</v>
      </c>
      <c r="I14" s="60">
        <f>'9.5'!G43</f>
        <v>2</v>
      </c>
    </row>
    <row r="15" spans="1:9" ht="15" customHeight="1">
      <c r="A15" s="51" t="s">
        <v>36</v>
      </c>
      <c r="B15" s="58" t="str">
        <f t="shared" si="2"/>
        <v>1-21</v>
      </c>
      <c r="C15" s="68">
        <f t="shared" si="1"/>
        <v>100</v>
      </c>
      <c r="D15" s="68">
        <f t="shared" si="0"/>
        <v>10</v>
      </c>
      <c r="E15" s="59">
        <f>'9.1'!G44</f>
        <v>2</v>
      </c>
      <c r="F15" s="60">
        <f>'9.2'!G44</f>
        <v>2</v>
      </c>
      <c r="G15" s="60">
        <f>'9.3'!G44</f>
        <v>2</v>
      </c>
      <c r="H15" s="60">
        <f>'9.4'!G44</f>
        <v>2</v>
      </c>
      <c r="I15" s="60">
        <f>'9.5'!G45</f>
        <v>2</v>
      </c>
    </row>
    <row r="16" spans="1:9" ht="15" customHeight="1">
      <c r="A16" s="51" t="s">
        <v>46</v>
      </c>
      <c r="B16" s="58" t="str">
        <f t="shared" si="2"/>
        <v>1-21</v>
      </c>
      <c r="C16" s="68">
        <f t="shared" si="1"/>
        <v>100</v>
      </c>
      <c r="D16" s="68">
        <f t="shared" si="0"/>
        <v>10</v>
      </c>
      <c r="E16" s="59">
        <f>'9.1'!G56</f>
        <v>2</v>
      </c>
      <c r="F16" s="60">
        <f>'9.2'!G56</f>
        <v>2</v>
      </c>
      <c r="G16" s="60">
        <f>'9.3'!G56</f>
        <v>2</v>
      </c>
      <c r="H16" s="60">
        <f>'9.4'!G56</f>
        <v>2</v>
      </c>
      <c r="I16" s="60">
        <f>'9.5'!G57</f>
        <v>2</v>
      </c>
    </row>
    <row r="17" spans="1:9" ht="15" customHeight="1">
      <c r="A17" s="51" t="s">
        <v>49</v>
      </c>
      <c r="B17" s="58" t="str">
        <f t="shared" si="2"/>
        <v>1-21</v>
      </c>
      <c r="C17" s="68">
        <f t="shared" si="1"/>
        <v>100</v>
      </c>
      <c r="D17" s="68">
        <f t="shared" si="0"/>
        <v>10</v>
      </c>
      <c r="E17" s="59">
        <f>'9.1'!G59</f>
        <v>2</v>
      </c>
      <c r="F17" s="60">
        <f>'9.2'!G59</f>
        <v>2</v>
      </c>
      <c r="G17" s="60">
        <f>'9.3'!G59</f>
        <v>2</v>
      </c>
      <c r="H17" s="60">
        <f>'9.4'!G59</f>
        <v>2</v>
      </c>
      <c r="I17" s="60">
        <f>'9.5'!G60</f>
        <v>2</v>
      </c>
    </row>
    <row r="18" spans="1:9" s="8" customFormat="1" ht="15" customHeight="1">
      <c r="A18" s="51" t="s">
        <v>55</v>
      </c>
      <c r="B18" s="58" t="str">
        <f t="shared" si="2"/>
        <v>1-21</v>
      </c>
      <c r="C18" s="68">
        <f t="shared" si="1"/>
        <v>100</v>
      </c>
      <c r="D18" s="68">
        <f t="shared" si="0"/>
        <v>10</v>
      </c>
      <c r="E18" s="59">
        <f>'9.1'!G65</f>
        <v>2</v>
      </c>
      <c r="F18" s="60">
        <f>'9.2'!G65</f>
        <v>2</v>
      </c>
      <c r="G18" s="60">
        <f>'9.3'!G65</f>
        <v>2</v>
      </c>
      <c r="H18" s="60">
        <f>'9.4'!G65</f>
        <v>2</v>
      </c>
      <c r="I18" s="60">
        <f>'9.5'!G66</f>
        <v>2</v>
      </c>
    </row>
    <row r="19" spans="1:9" ht="15" customHeight="1">
      <c r="A19" s="51" t="s">
        <v>56</v>
      </c>
      <c r="B19" s="58" t="str">
        <f t="shared" si="2"/>
        <v>1-21</v>
      </c>
      <c r="C19" s="68">
        <f t="shared" si="1"/>
        <v>100</v>
      </c>
      <c r="D19" s="68">
        <f t="shared" si="0"/>
        <v>10</v>
      </c>
      <c r="E19" s="59">
        <f>'9.1'!G66</f>
        <v>2</v>
      </c>
      <c r="F19" s="60">
        <f>'9.2'!G66</f>
        <v>2</v>
      </c>
      <c r="G19" s="60">
        <f>'9.3'!G66</f>
        <v>2</v>
      </c>
      <c r="H19" s="60">
        <f>'9.4'!G66</f>
        <v>2</v>
      </c>
      <c r="I19" s="60">
        <f>'9.5'!G67</f>
        <v>2</v>
      </c>
    </row>
    <row r="20" spans="1:9" ht="15" customHeight="1">
      <c r="A20" s="51" t="s">
        <v>62</v>
      </c>
      <c r="B20" s="58" t="str">
        <f t="shared" si="2"/>
        <v>1-21</v>
      </c>
      <c r="C20" s="68">
        <f t="shared" si="1"/>
        <v>100</v>
      </c>
      <c r="D20" s="68">
        <f t="shared" si="0"/>
        <v>10</v>
      </c>
      <c r="E20" s="59">
        <f>'9.1'!G72</f>
        <v>2</v>
      </c>
      <c r="F20" s="60">
        <f>'9.2'!G72</f>
        <v>2</v>
      </c>
      <c r="G20" s="60">
        <f>'9.3'!G72</f>
        <v>2</v>
      </c>
      <c r="H20" s="60">
        <f>'9.4'!G72</f>
        <v>2</v>
      </c>
      <c r="I20" s="60">
        <f>'9.5'!G73</f>
        <v>2</v>
      </c>
    </row>
    <row r="21" spans="1:9" ht="15" customHeight="1">
      <c r="A21" s="115" t="s">
        <v>65</v>
      </c>
      <c r="B21" s="58" t="str">
        <f t="shared" si="2"/>
        <v>1-21</v>
      </c>
      <c r="C21" s="68">
        <f t="shared" si="1"/>
        <v>100</v>
      </c>
      <c r="D21" s="68">
        <f t="shared" si="0"/>
        <v>10</v>
      </c>
      <c r="E21" s="59">
        <f>'9.1'!G75</f>
        <v>2</v>
      </c>
      <c r="F21" s="60">
        <f>'9.2'!G75</f>
        <v>2</v>
      </c>
      <c r="G21" s="60">
        <f>'9.3'!G75</f>
        <v>2</v>
      </c>
      <c r="H21" s="60">
        <f>'9.4'!G75</f>
        <v>2</v>
      </c>
      <c r="I21" s="60">
        <f>'9.5'!G76</f>
        <v>2</v>
      </c>
    </row>
    <row r="22" spans="1:9" ht="15" customHeight="1">
      <c r="A22" s="51" t="s">
        <v>68</v>
      </c>
      <c r="B22" s="58" t="str">
        <f t="shared" si="2"/>
        <v>1-21</v>
      </c>
      <c r="C22" s="68">
        <f t="shared" si="1"/>
        <v>100</v>
      </c>
      <c r="D22" s="68">
        <f t="shared" si="0"/>
        <v>10</v>
      </c>
      <c r="E22" s="59">
        <f>'9.1'!G78</f>
        <v>2</v>
      </c>
      <c r="F22" s="60">
        <f>'9.2'!G78</f>
        <v>2</v>
      </c>
      <c r="G22" s="60">
        <f>'9.3'!G78</f>
        <v>2</v>
      </c>
      <c r="H22" s="60">
        <f>'9.4'!G78</f>
        <v>2</v>
      </c>
      <c r="I22" s="60">
        <f>'9.5'!G79</f>
        <v>2</v>
      </c>
    </row>
    <row r="23" spans="1:9" ht="15" customHeight="1">
      <c r="A23" s="51" t="s">
        <v>75</v>
      </c>
      <c r="B23" s="58" t="str">
        <f t="shared" si="2"/>
        <v>1-21</v>
      </c>
      <c r="C23" s="68">
        <f t="shared" si="1"/>
        <v>100</v>
      </c>
      <c r="D23" s="68">
        <f t="shared" si="0"/>
        <v>10</v>
      </c>
      <c r="E23" s="59">
        <f>'9.1'!G85</f>
        <v>2</v>
      </c>
      <c r="F23" s="60">
        <f>'9.2'!G85</f>
        <v>2</v>
      </c>
      <c r="G23" s="60">
        <f>'9.3'!G85</f>
        <v>2</v>
      </c>
      <c r="H23" s="60">
        <f>'9.4'!G85</f>
        <v>2</v>
      </c>
      <c r="I23" s="60">
        <f>'9.5'!G86</f>
        <v>2</v>
      </c>
    </row>
    <row r="24" spans="1:9" ht="15" customHeight="1">
      <c r="A24" s="51" t="s">
        <v>78</v>
      </c>
      <c r="B24" s="58" t="str">
        <f t="shared" si="2"/>
        <v>1-21</v>
      </c>
      <c r="C24" s="68">
        <f t="shared" si="1"/>
        <v>100</v>
      </c>
      <c r="D24" s="68">
        <f t="shared" si="0"/>
        <v>10</v>
      </c>
      <c r="E24" s="59">
        <f>'9.1'!G88</f>
        <v>2</v>
      </c>
      <c r="F24" s="60">
        <f>'9.2'!G88</f>
        <v>2</v>
      </c>
      <c r="G24" s="60">
        <f>'9.3'!G88</f>
        <v>2</v>
      </c>
      <c r="H24" s="60">
        <f>'9.4'!G88</f>
        <v>2</v>
      </c>
      <c r="I24" s="60">
        <f>'9.5'!G89</f>
        <v>2</v>
      </c>
    </row>
    <row r="25" spans="1:9" ht="15" customHeight="1">
      <c r="A25" s="51" t="s">
        <v>79</v>
      </c>
      <c r="B25" s="58" t="str">
        <f t="shared" si="2"/>
        <v>1-21</v>
      </c>
      <c r="C25" s="68">
        <f t="shared" si="1"/>
        <v>100</v>
      </c>
      <c r="D25" s="68">
        <f t="shared" si="0"/>
        <v>10</v>
      </c>
      <c r="E25" s="59">
        <f>'9.1'!G89</f>
        <v>2</v>
      </c>
      <c r="F25" s="60">
        <f>'9.2'!G89</f>
        <v>2</v>
      </c>
      <c r="G25" s="60">
        <f>'9.3'!G89</f>
        <v>2</v>
      </c>
      <c r="H25" s="60">
        <f>'9.4'!G89</f>
        <v>2</v>
      </c>
      <c r="I25" s="60">
        <f>'9.5'!G90</f>
        <v>2</v>
      </c>
    </row>
    <row r="26" spans="1:9" s="8" customFormat="1" ht="15" customHeight="1">
      <c r="A26" s="51" t="s">
        <v>87</v>
      </c>
      <c r="B26" s="58" t="str">
        <f t="shared" si="2"/>
        <v>1-21</v>
      </c>
      <c r="C26" s="68">
        <f t="shared" si="1"/>
        <v>100</v>
      </c>
      <c r="D26" s="68">
        <f t="shared" si="0"/>
        <v>10</v>
      </c>
      <c r="E26" s="59">
        <f>'9.1'!G97</f>
        <v>2</v>
      </c>
      <c r="F26" s="60">
        <f>'9.2'!G97</f>
        <v>2</v>
      </c>
      <c r="G26" s="60">
        <f>'9.3'!G97</f>
        <v>2</v>
      </c>
      <c r="H26" s="60">
        <f>'9.4'!G97</f>
        <v>2</v>
      </c>
      <c r="I26" s="60">
        <f>'9.5'!G98</f>
        <v>2</v>
      </c>
    </row>
    <row r="27" spans="1:9" ht="15" customHeight="1">
      <c r="A27" s="51" t="s">
        <v>6</v>
      </c>
      <c r="B27" s="58" t="str">
        <f t="shared" si="2"/>
        <v>22-32</v>
      </c>
      <c r="C27" s="68">
        <f t="shared" si="1"/>
        <v>90</v>
      </c>
      <c r="D27" s="68">
        <f t="shared" si="0"/>
        <v>9</v>
      </c>
      <c r="E27" s="59">
        <f>'9.1'!G13</f>
        <v>2</v>
      </c>
      <c r="F27" s="60">
        <f>'9.2'!G13</f>
        <v>2</v>
      </c>
      <c r="G27" s="60">
        <f>'9.3'!G13</f>
        <v>2</v>
      </c>
      <c r="H27" s="60">
        <f>'9.4'!G13</f>
        <v>2</v>
      </c>
      <c r="I27" s="60">
        <f>'9.5'!G14</f>
        <v>1</v>
      </c>
    </row>
    <row r="28" spans="1:9" ht="15" customHeight="1">
      <c r="A28" s="51" t="s">
        <v>16</v>
      </c>
      <c r="B28" s="58" t="str">
        <f t="shared" si="2"/>
        <v>22-32</v>
      </c>
      <c r="C28" s="68">
        <f t="shared" si="1"/>
        <v>90</v>
      </c>
      <c r="D28" s="68">
        <f t="shared" si="0"/>
        <v>9</v>
      </c>
      <c r="E28" s="59">
        <f>'9.1'!G23</f>
        <v>2</v>
      </c>
      <c r="F28" s="60">
        <f>'9.2'!G23</f>
        <v>2</v>
      </c>
      <c r="G28" s="60">
        <f>'9.3'!G23</f>
        <v>2</v>
      </c>
      <c r="H28" s="60">
        <f>'9.4'!G23</f>
        <v>2</v>
      </c>
      <c r="I28" s="60">
        <f>'9.5'!G24</f>
        <v>1</v>
      </c>
    </row>
    <row r="29" spans="1:9" ht="15" customHeight="1">
      <c r="A29" s="51" t="s">
        <v>26</v>
      </c>
      <c r="B29" s="58" t="str">
        <f t="shared" si="2"/>
        <v>22-32</v>
      </c>
      <c r="C29" s="68">
        <f t="shared" si="1"/>
        <v>90</v>
      </c>
      <c r="D29" s="68">
        <f t="shared" si="0"/>
        <v>9</v>
      </c>
      <c r="E29" s="59">
        <f>'9.1'!G33</f>
        <v>2</v>
      </c>
      <c r="F29" s="60">
        <f>'9.2'!G33</f>
        <v>2</v>
      </c>
      <c r="G29" s="60">
        <f>'9.3'!G33</f>
        <v>2</v>
      </c>
      <c r="H29" s="60">
        <f>'9.4'!G33</f>
        <v>1</v>
      </c>
      <c r="I29" s="60">
        <f>'9.5'!G34</f>
        <v>2</v>
      </c>
    </row>
    <row r="30" spans="1:9" ht="15" customHeight="1">
      <c r="A30" s="51" t="s">
        <v>30</v>
      </c>
      <c r="B30" s="58" t="str">
        <f t="shared" si="2"/>
        <v>22-32</v>
      </c>
      <c r="C30" s="68">
        <f t="shared" si="1"/>
        <v>90</v>
      </c>
      <c r="D30" s="68">
        <f t="shared" si="0"/>
        <v>9</v>
      </c>
      <c r="E30" s="59">
        <f>'9.1'!G37</f>
        <v>2</v>
      </c>
      <c r="F30" s="60">
        <f>'9.2'!G37</f>
        <v>2</v>
      </c>
      <c r="G30" s="60">
        <f>'9.3'!G37</f>
        <v>2</v>
      </c>
      <c r="H30" s="60">
        <f>'9.4'!G37</f>
        <v>1</v>
      </c>
      <c r="I30" s="60">
        <f>'9.5'!G38</f>
        <v>2</v>
      </c>
    </row>
    <row r="31" spans="1:9" ht="15" customHeight="1">
      <c r="A31" s="51" t="s">
        <v>44</v>
      </c>
      <c r="B31" s="58" t="str">
        <f t="shared" si="2"/>
        <v>22-32</v>
      </c>
      <c r="C31" s="68">
        <f t="shared" si="1"/>
        <v>90</v>
      </c>
      <c r="D31" s="68">
        <f t="shared" si="0"/>
        <v>9</v>
      </c>
      <c r="E31" s="59">
        <f>'9.1'!G54</f>
        <v>2</v>
      </c>
      <c r="F31" s="60">
        <f>'9.2'!G54</f>
        <v>2</v>
      </c>
      <c r="G31" s="60">
        <f>'9.3'!G54</f>
        <v>2</v>
      </c>
      <c r="H31" s="60">
        <f>'9.4'!G54</f>
        <v>2</v>
      </c>
      <c r="I31" s="60">
        <f>'9.5'!G55</f>
        <v>1</v>
      </c>
    </row>
    <row r="32" spans="1:9" s="8" customFormat="1" ht="15" customHeight="1">
      <c r="A32" s="51" t="s">
        <v>53</v>
      </c>
      <c r="B32" s="58" t="str">
        <f t="shared" si="2"/>
        <v>22-32</v>
      </c>
      <c r="C32" s="68">
        <f t="shared" si="1"/>
        <v>90</v>
      </c>
      <c r="D32" s="68">
        <f t="shared" si="0"/>
        <v>9</v>
      </c>
      <c r="E32" s="59">
        <f>'9.1'!G63</f>
        <v>2</v>
      </c>
      <c r="F32" s="60">
        <f>'9.2'!G63</f>
        <v>2</v>
      </c>
      <c r="G32" s="60">
        <f>'9.3'!G63</f>
        <v>2</v>
      </c>
      <c r="H32" s="60">
        <f>'9.4'!G63</f>
        <v>1</v>
      </c>
      <c r="I32" s="60">
        <f>'9.5'!G64</f>
        <v>2</v>
      </c>
    </row>
    <row r="33" spans="1:9" s="8" customFormat="1" ht="15" customHeight="1">
      <c r="A33" s="51" t="s">
        <v>59</v>
      </c>
      <c r="B33" s="58" t="str">
        <f t="shared" si="2"/>
        <v>22-32</v>
      </c>
      <c r="C33" s="68">
        <f t="shared" si="1"/>
        <v>90</v>
      </c>
      <c r="D33" s="68">
        <f t="shared" si="0"/>
        <v>9</v>
      </c>
      <c r="E33" s="59">
        <f>'9.1'!G69</f>
        <v>2</v>
      </c>
      <c r="F33" s="60">
        <f>'9.2'!G69</f>
        <v>2</v>
      </c>
      <c r="G33" s="60">
        <f>'9.3'!G69</f>
        <v>2</v>
      </c>
      <c r="H33" s="60">
        <f>'9.4'!G69</f>
        <v>2</v>
      </c>
      <c r="I33" s="60">
        <f>'9.5'!G70</f>
        <v>1</v>
      </c>
    </row>
    <row r="34" spans="1:9" ht="15" customHeight="1">
      <c r="A34" s="51" t="s">
        <v>66</v>
      </c>
      <c r="B34" s="58" t="str">
        <f t="shared" si="2"/>
        <v>22-32</v>
      </c>
      <c r="C34" s="68">
        <f t="shared" si="1"/>
        <v>90</v>
      </c>
      <c r="D34" s="68">
        <f t="shared" si="0"/>
        <v>9</v>
      </c>
      <c r="E34" s="59">
        <f>'9.1'!G76</f>
        <v>2</v>
      </c>
      <c r="F34" s="60">
        <f>'9.2'!G76</f>
        <v>2</v>
      </c>
      <c r="G34" s="60">
        <f>'9.3'!G76</f>
        <v>2</v>
      </c>
      <c r="H34" s="60">
        <f>'9.4'!G76</f>
        <v>2</v>
      </c>
      <c r="I34" s="60">
        <f>'9.5'!G77</f>
        <v>1</v>
      </c>
    </row>
    <row r="35" spans="1:9" ht="15" customHeight="1">
      <c r="A35" s="51" t="s">
        <v>72</v>
      </c>
      <c r="B35" s="58" t="str">
        <f t="shared" si="2"/>
        <v>22-32</v>
      </c>
      <c r="C35" s="68">
        <f t="shared" si="1"/>
        <v>90</v>
      </c>
      <c r="D35" s="68">
        <f t="shared" si="0"/>
        <v>9</v>
      </c>
      <c r="E35" s="59">
        <f>'9.1'!G82</f>
        <v>2</v>
      </c>
      <c r="F35" s="60">
        <f>'9.2'!G82</f>
        <v>1</v>
      </c>
      <c r="G35" s="60">
        <f>'9.3'!G82</f>
        <v>2</v>
      </c>
      <c r="H35" s="60">
        <f>'9.4'!G82</f>
        <v>2</v>
      </c>
      <c r="I35" s="60">
        <f>'9.5'!G83</f>
        <v>2</v>
      </c>
    </row>
    <row r="36" spans="1:9" ht="15" customHeight="1">
      <c r="A36" s="51" t="s">
        <v>74</v>
      </c>
      <c r="B36" s="58" t="str">
        <f t="shared" si="2"/>
        <v>22-32</v>
      </c>
      <c r="C36" s="68">
        <f t="shared" si="1"/>
        <v>90</v>
      </c>
      <c r="D36" s="68">
        <f t="shared" si="0"/>
        <v>9</v>
      </c>
      <c r="E36" s="59">
        <f>'9.1'!G84</f>
        <v>2</v>
      </c>
      <c r="F36" s="60">
        <f>'9.2'!G84</f>
        <v>2</v>
      </c>
      <c r="G36" s="60">
        <f>'9.3'!G84</f>
        <v>2</v>
      </c>
      <c r="H36" s="60">
        <f>'9.4'!G84</f>
        <v>2</v>
      </c>
      <c r="I36" s="60">
        <f>'9.5'!G85</f>
        <v>1</v>
      </c>
    </row>
    <row r="37" spans="1:9" ht="15" customHeight="1">
      <c r="A37" s="51" t="s">
        <v>85</v>
      </c>
      <c r="B37" s="58" t="str">
        <f t="shared" si="2"/>
        <v>22-32</v>
      </c>
      <c r="C37" s="68">
        <f t="shared" si="1"/>
        <v>90</v>
      </c>
      <c r="D37" s="68">
        <f aca="true" t="shared" si="3" ref="D37:D68">SUM(E37:I37)</f>
        <v>9</v>
      </c>
      <c r="E37" s="59">
        <f>'9.1'!G95</f>
        <v>2</v>
      </c>
      <c r="F37" s="60">
        <f>'9.2'!G95</f>
        <v>2</v>
      </c>
      <c r="G37" s="60">
        <f>'9.3'!G95</f>
        <v>2</v>
      </c>
      <c r="H37" s="60">
        <f>'9.4'!G95</f>
        <v>2</v>
      </c>
      <c r="I37" s="60">
        <f>'9.5'!G96</f>
        <v>1</v>
      </c>
    </row>
    <row r="38" spans="1:9" ht="15" customHeight="1">
      <c r="A38" s="51" t="s">
        <v>3</v>
      </c>
      <c r="B38" s="58" t="str">
        <f t="shared" si="2"/>
        <v>33-43</v>
      </c>
      <c r="C38" s="68">
        <f aca="true" t="shared" si="4" ref="C38:C69">D38/$D$5*100</f>
        <v>80</v>
      </c>
      <c r="D38" s="68">
        <f t="shared" si="3"/>
        <v>8</v>
      </c>
      <c r="E38" s="59">
        <f>'9.1'!G10</f>
        <v>2</v>
      </c>
      <c r="F38" s="60">
        <f>'9.2'!G10</f>
        <v>2</v>
      </c>
      <c r="G38" s="60">
        <f>'9.3'!G10</f>
        <v>0</v>
      </c>
      <c r="H38" s="60">
        <f>'9.4'!G10</f>
        <v>2</v>
      </c>
      <c r="I38" s="60">
        <f>'9.5'!G11</f>
        <v>2</v>
      </c>
    </row>
    <row r="39" spans="1:9" ht="15" customHeight="1">
      <c r="A39" s="51" t="s">
        <v>8</v>
      </c>
      <c r="B39" s="58" t="str">
        <f t="shared" si="2"/>
        <v>33-43</v>
      </c>
      <c r="C39" s="68">
        <f t="shared" si="4"/>
        <v>80</v>
      </c>
      <c r="D39" s="68">
        <f t="shared" si="3"/>
        <v>8</v>
      </c>
      <c r="E39" s="59">
        <f>'9.1'!G15</f>
        <v>2</v>
      </c>
      <c r="F39" s="60">
        <f>'9.2'!G15</f>
        <v>2</v>
      </c>
      <c r="G39" s="60">
        <f>'9.3'!G15</f>
        <v>0</v>
      </c>
      <c r="H39" s="60">
        <f>'9.4'!G15</f>
        <v>2</v>
      </c>
      <c r="I39" s="60">
        <f>'9.5'!G16</f>
        <v>2</v>
      </c>
    </row>
    <row r="40" spans="1:9" s="8" customFormat="1" ht="15" customHeight="1">
      <c r="A40" s="51" t="s">
        <v>10</v>
      </c>
      <c r="B40" s="58" t="str">
        <f t="shared" si="2"/>
        <v>33-43</v>
      </c>
      <c r="C40" s="68">
        <f t="shared" si="4"/>
        <v>80</v>
      </c>
      <c r="D40" s="68">
        <f t="shared" si="3"/>
        <v>8</v>
      </c>
      <c r="E40" s="59">
        <f>'9.1'!G17</f>
        <v>2</v>
      </c>
      <c r="F40" s="60">
        <f>'9.2'!G17</f>
        <v>2</v>
      </c>
      <c r="G40" s="60">
        <f>'9.3'!G17</f>
        <v>0</v>
      </c>
      <c r="H40" s="60">
        <f>'9.4'!G17</f>
        <v>2</v>
      </c>
      <c r="I40" s="60">
        <f>'9.5'!G18</f>
        <v>2</v>
      </c>
    </row>
    <row r="41" spans="1:9" ht="15" customHeight="1">
      <c r="A41" s="51" t="s">
        <v>21</v>
      </c>
      <c r="B41" s="58" t="str">
        <f t="shared" si="2"/>
        <v>33-43</v>
      </c>
      <c r="C41" s="68">
        <f t="shared" si="4"/>
        <v>80</v>
      </c>
      <c r="D41" s="68">
        <f t="shared" si="3"/>
        <v>8</v>
      </c>
      <c r="E41" s="59">
        <f>'9.1'!G28</f>
        <v>2</v>
      </c>
      <c r="F41" s="60">
        <f>'9.2'!G28</f>
        <v>2</v>
      </c>
      <c r="G41" s="60">
        <f>'9.3'!G28</f>
        <v>0</v>
      </c>
      <c r="H41" s="60">
        <f>'9.4'!G28</f>
        <v>2</v>
      </c>
      <c r="I41" s="60">
        <f>'9.5'!G29</f>
        <v>2</v>
      </c>
    </row>
    <row r="42" spans="1:9" ht="15" customHeight="1">
      <c r="A42" s="51" t="s">
        <v>32</v>
      </c>
      <c r="B42" s="58" t="str">
        <f t="shared" si="2"/>
        <v>33-43</v>
      </c>
      <c r="C42" s="68">
        <f t="shared" si="4"/>
        <v>80</v>
      </c>
      <c r="D42" s="68">
        <f t="shared" si="3"/>
        <v>8</v>
      </c>
      <c r="E42" s="59">
        <f>'9.1'!G39</f>
        <v>2</v>
      </c>
      <c r="F42" s="60">
        <f>'9.2'!G39</f>
        <v>2</v>
      </c>
      <c r="G42" s="60">
        <f>'9.3'!G39</f>
        <v>0</v>
      </c>
      <c r="H42" s="60">
        <f>'9.4'!G39</f>
        <v>2</v>
      </c>
      <c r="I42" s="60">
        <f>'9.5'!G40</f>
        <v>2</v>
      </c>
    </row>
    <row r="43" spans="1:9" ht="15" customHeight="1">
      <c r="A43" s="51" t="s">
        <v>50</v>
      </c>
      <c r="B43" s="58" t="str">
        <f t="shared" si="2"/>
        <v>33-43</v>
      </c>
      <c r="C43" s="68">
        <f t="shared" si="4"/>
        <v>80</v>
      </c>
      <c r="D43" s="68">
        <f t="shared" si="3"/>
        <v>8</v>
      </c>
      <c r="E43" s="59">
        <f>'9.1'!G60</f>
        <v>2</v>
      </c>
      <c r="F43" s="60">
        <f>'9.2'!G60</f>
        <v>2</v>
      </c>
      <c r="G43" s="60">
        <f>'9.3'!G60</f>
        <v>0</v>
      </c>
      <c r="H43" s="60">
        <f>'9.4'!G60</f>
        <v>2</v>
      </c>
      <c r="I43" s="60">
        <f>'9.5'!G61</f>
        <v>2</v>
      </c>
    </row>
    <row r="44" spans="1:9" ht="15" customHeight="1">
      <c r="A44" s="51" t="s">
        <v>58</v>
      </c>
      <c r="B44" s="58" t="str">
        <f t="shared" si="2"/>
        <v>33-43</v>
      </c>
      <c r="C44" s="68">
        <f t="shared" si="4"/>
        <v>80</v>
      </c>
      <c r="D44" s="68">
        <f t="shared" si="3"/>
        <v>8</v>
      </c>
      <c r="E44" s="59">
        <f>'9.1'!G68</f>
        <v>2</v>
      </c>
      <c r="F44" s="60">
        <f>'9.2'!G68</f>
        <v>2</v>
      </c>
      <c r="G44" s="60">
        <f>'9.3'!G68</f>
        <v>0</v>
      </c>
      <c r="H44" s="60">
        <f>'9.4'!G68</f>
        <v>2</v>
      </c>
      <c r="I44" s="60">
        <f>'9.5'!G69</f>
        <v>2</v>
      </c>
    </row>
    <row r="45" spans="1:9" ht="15" customHeight="1">
      <c r="A45" s="51" t="s">
        <v>69</v>
      </c>
      <c r="B45" s="58" t="str">
        <f t="shared" si="2"/>
        <v>33-43</v>
      </c>
      <c r="C45" s="68">
        <f t="shared" si="4"/>
        <v>80</v>
      </c>
      <c r="D45" s="68">
        <f t="shared" si="3"/>
        <v>8</v>
      </c>
      <c r="E45" s="59">
        <f>'9.1'!G79</f>
        <v>2</v>
      </c>
      <c r="F45" s="60">
        <f>'9.2'!G79</f>
        <v>2</v>
      </c>
      <c r="G45" s="60">
        <f>'9.3'!G79</f>
        <v>0</v>
      </c>
      <c r="H45" s="60">
        <f>'9.4'!G79</f>
        <v>2</v>
      </c>
      <c r="I45" s="60">
        <f>'9.5'!G80</f>
        <v>2</v>
      </c>
    </row>
    <row r="46" spans="1:9" ht="15" customHeight="1">
      <c r="A46" s="51" t="s">
        <v>73</v>
      </c>
      <c r="B46" s="58" t="str">
        <f t="shared" si="2"/>
        <v>33-43</v>
      </c>
      <c r="C46" s="68">
        <f t="shared" si="4"/>
        <v>80</v>
      </c>
      <c r="D46" s="68">
        <f t="shared" si="3"/>
        <v>8</v>
      </c>
      <c r="E46" s="59">
        <f>'9.1'!G83</f>
        <v>2</v>
      </c>
      <c r="F46" s="60">
        <f>'9.2'!G83</f>
        <v>2</v>
      </c>
      <c r="G46" s="60">
        <f>'9.3'!G83</f>
        <v>2</v>
      </c>
      <c r="H46" s="60">
        <f>'9.4'!G83</f>
        <v>1</v>
      </c>
      <c r="I46" s="60">
        <f>'9.5'!G84</f>
        <v>1</v>
      </c>
    </row>
    <row r="47" spans="1:9" ht="15" customHeight="1">
      <c r="A47" s="51" t="s">
        <v>76</v>
      </c>
      <c r="B47" s="58" t="str">
        <f t="shared" si="2"/>
        <v>33-43</v>
      </c>
      <c r="C47" s="68">
        <f t="shared" si="4"/>
        <v>80</v>
      </c>
      <c r="D47" s="68">
        <f t="shared" si="3"/>
        <v>8</v>
      </c>
      <c r="E47" s="59">
        <f>'9.1'!G86</f>
        <v>2</v>
      </c>
      <c r="F47" s="60">
        <f>'9.2'!G86</f>
        <v>2</v>
      </c>
      <c r="G47" s="60">
        <f>'9.3'!G86</f>
        <v>0</v>
      </c>
      <c r="H47" s="60">
        <f>'9.4'!G86</f>
        <v>2</v>
      </c>
      <c r="I47" s="60">
        <f>'9.5'!G87</f>
        <v>2</v>
      </c>
    </row>
    <row r="48" spans="1:9" ht="15" customHeight="1">
      <c r="A48" s="51" t="s">
        <v>83</v>
      </c>
      <c r="B48" s="58" t="str">
        <f t="shared" si="2"/>
        <v>33-43</v>
      </c>
      <c r="C48" s="68">
        <f t="shared" si="4"/>
        <v>80</v>
      </c>
      <c r="D48" s="68">
        <f t="shared" si="3"/>
        <v>8</v>
      </c>
      <c r="E48" s="59">
        <f>'9.1'!G93</f>
        <v>2</v>
      </c>
      <c r="F48" s="60">
        <f>'9.2'!G93</f>
        <v>2</v>
      </c>
      <c r="G48" s="60">
        <f>'9.3'!G93</f>
        <v>0</v>
      </c>
      <c r="H48" s="60">
        <f>'9.4'!G93</f>
        <v>2</v>
      </c>
      <c r="I48" s="60">
        <f>'9.5'!G94</f>
        <v>2</v>
      </c>
    </row>
    <row r="49" spans="1:9" ht="15" customHeight="1">
      <c r="A49" s="51" t="s">
        <v>51</v>
      </c>
      <c r="B49" s="58" t="str">
        <f t="shared" si="2"/>
        <v>44</v>
      </c>
      <c r="C49" s="68">
        <f t="shared" si="4"/>
        <v>75</v>
      </c>
      <c r="D49" s="68">
        <f t="shared" si="3"/>
        <v>7.5</v>
      </c>
      <c r="E49" s="59">
        <f>'9.1'!G61</f>
        <v>2</v>
      </c>
      <c r="F49" s="60">
        <f>'9.2'!G61</f>
        <v>2</v>
      </c>
      <c r="G49" s="60">
        <f>'9.3'!G61</f>
        <v>2</v>
      </c>
      <c r="H49" s="60">
        <f>'9.4'!G61</f>
        <v>1</v>
      </c>
      <c r="I49" s="60">
        <f>'9.5'!G62</f>
        <v>0.5</v>
      </c>
    </row>
    <row r="50" spans="1:9" ht="15" customHeight="1">
      <c r="A50" s="51" t="s">
        <v>4</v>
      </c>
      <c r="B50" s="58" t="str">
        <f t="shared" si="2"/>
        <v>45-47</v>
      </c>
      <c r="C50" s="68">
        <f t="shared" si="4"/>
        <v>70</v>
      </c>
      <c r="D50" s="68">
        <f t="shared" si="3"/>
        <v>7</v>
      </c>
      <c r="E50" s="59">
        <f>'9.1'!G11</f>
        <v>2</v>
      </c>
      <c r="F50" s="60">
        <f>'9.2'!G11</f>
        <v>2</v>
      </c>
      <c r="G50" s="60">
        <f>'9.3'!G11</f>
        <v>0</v>
      </c>
      <c r="H50" s="60">
        <f>'9.4'!G11</f>
        <v>2</v>
      </c>
      <c r="I50" s="60">
        <f>'9.5'!G12</f>
        <v>1</v>
      </c>
    </row>
    <row r="51" spans="1:9" ht="15" customHeight="1">
      <c r="A51" s="51" t="s">
        <v>15</v>
      </c>
      <c r="B51" s="58" t="str">
        <f t="shared" si="2"/>
        <v>45-47</v>
      </c>
      <c r="C51" s="68">
        <f t="shared" si="4"/>
        <v>70</v>
      </c>
      <c r="D51" s="68">
        <f t="shared" si="3"/>
        <v>7</v>
      </c>
      <c r="E51" s="59">
        <f>'9.1'!G22</f>
        <v>2</v>
      </c>
      <c r="F51" s="60">
        <f>'9.2'!G22</f>
        <v>2</v>
      </c>
      <c r="G51" s="60">
        <f>'9.3'!G22</f>
        <v>0</v>
      </c>
      <c r="H51" s="60">
        <f>'9.4'!G22</f>
        <v>2</v>
      </c>
      <c r="I51" s="60">
        <f>'9.5'!G23</f>
        <v>1</v>
      </c>
    </row>
    <row r="52" spans="1:9" ht="15" customHeight="1">
      <c r="A52" s="51" t="s">
        <v>77</v>
      </c>
      <c r="B52" s="58" t="str">
        <f t="shared" si="2"/>
        <v>45-47</v>
      </c>
      <c r="C52" s="68">
        <f t="shared" si="4"/>
        <v>70</v>
      </c>
      <c r="D52" s="68">
        <f t="shared" si="3"/>
        <v>7</v>
      </c>
      <c r="E52" s="59">
        <f>'9.1'!G87</f>
        <v>2</v>
      </c>
      <c r="F52" s="60">
        <f>'9.2'!G87</f>
        <v>2</v>
      </c>
      <c r="G52" s="60">
        <f>'9.3'!G87</f>
        <v>0</v>
      </c>
      <c r="H52" s="60">
        <f>'9.4'!G87</f>
        <v>2</v>
      </c>
      <c r="I52" s="60">
        <f>'9.5'!G88</f>
        <v>1</v>
      </c>
    </row>
    <row r="53" spans="1:9" ht="15" customHeight="1">
      <c r="A53" s="51" t="s">
        <v>9</v>
      </c>
      <c r="B53" s="58" t="str">
        <f t="shared" si="2"/>
        <v>48-56</v>
      </c>
      <c r="C53" s="68">
        <f t="shared" si="4"/>
        <v>60</v>
      </c>
      <c r="D53" s="68">
        <f t="shared" si="3"/>
        <v>6</v>
      </c>
      <c r="E53" s="59">
        <f>'9.1'!G16</f>
        <v>2</v>
      </c>
      <c r="F53" s="60">
        <f>'9.2'!G16</f>
        <v>2</v>
      </c>
      <c r="G53" s="60">
        <f>'9.3'!G16</f>
        <v>0</v>
      </c>
      <c r="H53" s="60">
        <f>'9.4'!G16</f>
        <v>2</v>
      </c>
      <c r="I53" s="60">
        <f>'9.5'!G17</f>
        <v>0</v>
      </c>
    </row>
    <row r="54" spans="1:9" s="8" customFormat="1" ht="15" customHeight="1">
      <c r="A54" s="51" t="s">
        <v>11</v>
      </c>
      <c r="B54" s="58" t="str">
        <f t="shared" si="2"/>
        <v>48-56</v>
      </c>
      <c r="C54" s="68">
        <f t="shared" si="4"/>
        <v>60</v>
      </c>
      <c r="D54" s="68">
        <f t="shared" si="3"/>
        <v>6</v>
      </c>
      <c r="E54" s="59">
        <f>'9.1'!G18</f>
        <v>2</v>
      </c>
      <c r="F54" s="60">
        <f>'9.2'!G18</f>
        <v>2</v>
      </c>
      <c r="G54" s="60">
        <f>'9.3'!G18</f>
        <v>2</v>
      </c>
      <c r="H54" s="60">
        <f>'9.4'!G18</f>
        <v>0</v>
      </c>
      <c r="I54" s="60">
        <f>'9.5'!G19</f>
        <v>0</v>
      </c>
    </row>
    <row r="55" spans="1:9" ht="15" customHeight="1">
      <c r="A55" s="51" t="s">
        <v>12</v>
      </c>
      <c r="B55" s="58" t="str">
        <f t="shared" si="2"/>
        <v>48-56</v>
      </c>
      <c r="C55" s="68">
        <f t="shared" si="4"/>
        <v>60</v>
      </c>
      <c r="D55" s="68">
        <f t="shared" si="3"/>
        <v>6</v>
      </c>
      <c r="E55" s="59">
        <f>'9.1'!G19</f>
        <v>2</v>
      </c>
      <c r="F55" s="60">
        <f>'9.2'!G19</f>
        <v>2</v>
      </c>
      <c r="G55" s="60">
        <f>'9.3'!G19</f>
        <v>1</v>
      </c>
      <c r="H55" s="60">
        <f>'9.4'!G19</f>
        <v>1</v>
      </c>
      <c r="I55" s="60">
        <f>'9.5'!G20</f>
        <v>0</v>
      </c>
    </row>
    <row r="56" spans="1:9" ht="15" customHeight="1">
      <c r="A56" s="51" t="s">
        <v>33</v>
      </c>
      <c r="B56" s="58" t="str">
        <f t="shared" si="2"/>
        <v>48-56</v>
      </c>
      <c r="C56" s="68">
        <f t="shared" si="4"/>
        <v>60</v>
      </c>
      <c r="D56" s="68">
        <f t="shared" si="3"/>
        <v>6</v>
      </c>
      <c r="E56" s="59">
        <f>'9.1'!G40</f>
        <v>2</v>
      </c>
      <c r="F56" s="60">
        <f>'9.2'!G40</f>
        <v>2</v>
      </c>
      <c r="G56" s="60">
        <f>'9.3'!G40</f>
        <v>0</v>
      </c>
      <c r="H56" s="60">
        <f>'9.4'!G40</f>
        <v>1</v>
      </c>
      <c r="I56" s="60">
        <f>'9.5'!G41</f>
        <v>1</v>
      </c>
    </row>
    <row r="57" spans="1:9" ht="15" customHeight="1">
      <c r="A57" s="51" t="s">
        <v>41</v>
      </c>
      <c r="B57" s="58" t="str">
        <f t="shared" si="2"/>
        <v>48-56</v>
      </c>
      <c r="C57" s="68">
        <f t="shared" si="4"/>
        <v>60</v>
      </c>
      <c r="D57" s="68">
        <f t="shared" si="3"/>
        <v>6</v>
      </c>
      <c r="E57" s="59">
        <f>'9.1'!G50</f>
        <v>2</v>
      </c>
      <c r="F57" s="60">
        <f>'9.2'!G50</f>
        <v>2</v>
      </c>
      <c r="G57" s="60">
        <f>'9.3'!G50</f>
        <v>2</v>
      </c>
      <c r="H57" s="60">
        <f>'9.4'!G50</f>
        <v>0</v>
      </c>
      <c r="I57" s="60">
        <f>'9.5'!G51</f>
        <v>0</v>
      </c>
    </row>
    <row r="58" spans="1:9" ht="15" customHeight="1">
      <c r="A58" s="51" t="s">
        <v>43</v>
      </c>
      <c r="B58" s="58" t="str">
        <f t="shared" si="2"/>
        <v>48-56</v>
      </c>
      <c r="C58" s="68">
        <f t="shared" si="4"/>
        <v>60</v>
      </c>
      <c r="D58" s="68">
        <f t="shared" si="3"/>
        <v>6</v>
      </c>
      <c r="E58" s="59">
        <f>'9.1'!G53</f>
        <v>2</v>
      </c>
      <c r="F58" s="60">
        <f>'9.2'!G53</f>
        <v>0</v>
      </c>
      <c r="G58" s="60">
        <f>'9.3'!G53</f>
        <v>0</v>
      </c>
      <c r="H58" s="60">
        <f>'9.4'!G53</f>
        <v>2</v>
      </c>
      <c r="I58" s="60">
        <f>'9.5'!G54</f>
        <v>2</v>
      </c>
    </row>
    <row r="59" spans="1:9" ht="15" customHeight="1">
      <c r="A59" s="51" t="s">
        <v>81</v>
      </c>
      <c r="B59" s="58" t="str">
        <f t="shared" si="2"/>
        <v>48-56</v>
      </c>
      <c r="C59" s="68">
        <f t="shared" si="4"/>
        <v>60</v>
      </c>
      <c r="D59" s="68">
        <f t="shared" si="3"/>
        <v>6</v>
      </c>
      <c r="E59" s="59">
        <f>'9.1'!G91</f>
        <v>2</v>
      </c>
      <c r="F59" s="60">
        <f>'9.2'!G91</f>
        <v>2</v>
      </c>
      <c r="G59" s="60">
        <f>'9.3'!G91</f>
        <v>0</v>
      </c>
      <c r="H59" s="60">
        <f>'9.4'!G91</f>
        <v>2</v>
      </c>
      <c r="I59" s="60">
        <f>'9.5'!G92</f>
        <v>0</v>
      </c>
    </row>
    <row r="60" spans="1:9" ht="15" customHeight="1">
      <c r="A60" s="51" t="s">
        <v>84</v>
      </c>
      <c r="B60" s="58" t="str">
        <f t="shared" si="2"/>
        <v>48-56</v>
      </c>
      <c r="C60" s="68">
        <f t="shared" si="4"/>
        <v>60</v>
      </c>
      <c r="D60" s="68">
        <f t="shared" si="3"/>
        <v>6</v>
      </c>
      <c r="E60" s="59">
        <f>'9.1'!G94</f>
        <v>1</v>
      </c>
      <c r="F60" s="60">
        <f>'9.2'!G94</f>
        <v>1</v>
      </c>
      <c r="G60" s="60">
        <f>'9.3'!G94</f>
        <v>2</v>
      </c>
      <c r="H60" s="60">
        <f>'9.4'!G94</f>
        <v>1</v>
      </c>
      <c r="I60" s="60">
        <f>'9.5'!G95</f>
        <v>1</v>
      </c>
    </row>
    <row r="61" spans="1:9" ht="15" customHeight="1">
      <c r="A61" s="51" t="s">
        <v>89</v>
      </c>
      <c r="B61" s="58" t="str">
        <f t="shared" si="2"/>
        <v>48-56</v>
      </c>
      <c r="C61" s="68">
        <f t="shared" si="4"/>
        <v>60</v>
      </c>
      <c r="D61" s="68">
        <f t="shared" si="3"/>
        <v>6</v>
      </c>
      <c r="E61" s="59">
        <f>'9.1'!G99</f>
        <v>2</v>
      </c>
      <c r="F61" s="60">
        <f>'9.2'!G99</f>
        <v>2</v>
      </c>
      <c r="G61" s="60">
        <f>'9.3'!G99</f>
        <v>0</v>
      </c>
      <c r="H61" s="60">
        <f>'9.4'!G99</f>
        <v>2</v>
      </c>
      <c r="I61" s="60">
        <f>'9.5'!G100</f>
        <v>0</v>
      </c>
    </row>
    <row r="62" spans="1:9" ht="15" customHeight="1">
      <c r="A62" s="51" t="s">
        <v>42</v>
      </c>
      <c r="B62" s="58" t="str">
        <f t="shared" si="2"/>
        <v>57</v>
      </c>
      <c r="C62" s="68">
        <f t="shared" si="4"/>
        <v>55.00000000000001</v>
      </c>
      <c r="D62" s="68">
        <f t="shared" si="3"/>
        <v>5.5</v>
      </c>
      <c r="E62" s="59">
        <f>'9.1'!G51</f>
        <v>2</v>
      </c>
      <c r="F62" s="60">
        <f>'9.2'!G51</f>
        <v>2</v>
      </c>
      <c r="G62" s="60">
        <f>'9.3'!G51</f>
        <v>0</v>
      </c>
      <c r="H62" s="60">
        <f>'9.4'!G51</f>
        <v>1</v>
      </c>
      <c r="I62" s="60">
        <f>'9.5'!G52</f>
        <v>0.5</v>
      </c>
    </row>
    <row r="63" spans="1:9" ht="15" customHeight="1">
      <c r="A63" s="51" t="s">
        <v>23</v>
      </c>
      <c r="B63" s="58" t="str">
        <f t="shared" si="2"/>
        <v>58-60</v>
      </c>
      <c r="C63" s="68">
        <f t="shared" si="4"/>
        <v>50</v>
      </c>
      <c r="D63" s="68">
        <f t="shared" si="3"/>
        <v>5</v>
      </c>
      <c r="E63" s="59">
        <f>'9.1'!G30</f>
        <v>1</v>
      </c>
      <c r="F63" s="60">
        <f>'9.2'!G30</f>
        <v>1</v>
      </c>
      <c r="G63" s="60">
        <f>'9.3'!G30</f>
        <v>0</v>
      </c>
      <c r="H63" s="60">
        <f>'9.4'!G30</f>
        <v>2</v>
      </c>
      <c r="I63" s="60">
        <f>'9.5'!G31</f>
        <v>1</v>
      </c>
    </row>
    <row r="64" spans="1:9" ht="15" customHeight="1">
      <c r="A64" s="51" t="s">
        <v>25</v>
      </c>
      <c r="B64" s="58" t="str">
        <f t="shared" si="2"/>
        <v>58-60</v>
      </c>
      <c r="C64" s="68">
        <f t="shared" si="4"/>
        <v>50</v>
      </c>
      <c r="D64" s="68">
        <f t="shared" si="3"/>
        <v>5</v>
      </c>
      <c r="E64" s="59">
        <f>'9.1'!G32</f>
        <v>1</v>
      </c>
      <c r="F64" s="60">
        <f>'9.2'!G32</f>
        <v>1</v>
      </c>
      <c r="G64" s="60">
        <f>'9.3'!G32</f>
        <v>1</v>
      </c>
      <c r="H64" s="60">
        <f>'9.4'!G32</f>
        <v>1</v>
      </c>
      <c r="I64" s="60">
        <f>'9.5'!G33</f>
        <v>1</v>
      </c>
    </row>
    <row r="65" spans="1:9" ht="15" customHeight="1">
      <c r="A65" s="51" t="s">
        <v>35</v>
      </c>
      <c r="B65" s="58" t="str">
        <f t="shared" si="2"/>
        <v>58-60</v>
      </c>
      <c r="C65" s="68">
        <f t="shared" si="4"/>
        <v>50</v>
      </c>
      <c r="D65" s="68">
        <f t="shared" si="3"/>
        <v>5</v>
      </c>
      <c r="E65" s="59">
        <f>'9.1'!G43</f>
        <v>2</v>
      </c>
      <c r="F65" s="60">
        <f>'9.2'!G43</f>
        <v>0</v>
      </c>
      <c r="G65" s="60">
        <f>'9.3'!G43</f>
        <v>0</v>
      </c>
      <c r="H65" s="60">
        <f>'9.4'!G43</f>
        <v>2</v>
      </c>
      <c r="I65" s="60">
        <f>'9.5'!G44</f>
        <v>1</v>
      </c>
    </row>
    <row r="66" spans="1:9" ht="15" customHeight="1">
      <c r="A66" s="51" t="s">
        <v>13</v>
      </c>
      <c r="B66" s="58" t="str">
        <f t="shared" si="2"/>
        <v>61-62</v>
      </c>
      <c r="C66" s="68">
        <f t="shared" si="4"/>
        <v>45</v>
      </c>
      <c r="D66" s="68">
        <f t="shared" si="3"/>
        <v>4.5</v>
      </c>
      <c r="E66" s="59">
        <f>'9.1'!G20</f>
        <v>1</v>
      </c>
      <c r="F66" s="60">
        <f>'9.2'!G20</f>
        <v>2</v>
      </c>
      <c r="G66" s="60">
        <f>'9.3'!G20</f>
        <v>0</v>
      </c>
      <c r="H66" s="60">
        <f>'9.4'!G20</f>
        <v>1</v>
      </c>
      <c r="I66" s="60">
        <f>'9.5'!G21</f>
        <v>0.5</v>
      </c>
    </row>
    <row r="67" spans="1:9" ht="15" customHeight="1">
      <c r="A67" s="51" t="s">
        <v>170</v>
      </c>
      <c r="B67" s="58" t="str">
        <f t="shared" si="2"/>
        <v>61-62</v>
      </c>
      <c r="C67" s="68">
        <f t="shared" si="4"/>
        <v>45</v>
      </c>
      <c r="D67" s="68">
        <f t="shared" si="3"/>
        <v>4.5</v>
      </c>
      <c r="E67" s="59">
        <f>'9.1'!G46</f>
        <v>1</v>
      </c>
      <c r="F67" s="60">
        <f>'9.2'!G46</f>
        <v>1</v>
      </c>
      <c r="G67" s="60">
        <f>'9.3'!G46</f>
        <v>2</v>
      </c>
      <c r="H67" s="60">
        <f>'9.4'!G46</f>
        <v>0</v>
      </c>
      <c r="I67" s="60">
        <f>'9.5'!G47</f>
        <v>0.5</v>
      </c>
    </row>
    <row r="68" spans="1:9" ht="15" customHeight="1">
      <c r="A68" s="51" t="s">
        <v>22</v>
      </c>
      <c r="B68" s="58" t="str">
        <f t="shared" si="2"/>
        <v>63-66</v>
      </c>
      <c r="C68" s="68">
        <f t="shared" si="4"/>
        <v>40</v>
      </c>
      <c r="D68" s="68">
        <f t="shared" si="3"/>
        <v>4</v>
      </c>
      <c r="E68" s="59">
        <f>'9.1'!G29</f>
        <v>0</v>
      </c>
      <c r="F68" s="60">
        <f>'9.2'!G29</f>
        <v>0</v>
      </c>
      <c r="G68" s="60">
        <f>'9.3'!G29</f>
        <v>0</v>
      </c>
      <c r="H68" s="60">
        <f>'9.4'!G29</f>
        <v>2</v>
      </c>
      <c r="I68" s="60">
        <f>'9.5'!G30</f>
        <v>2</v>
      </c>
    </row>
    <row r="69" spans="1:9" ht="15" customHeight="1">
      <c r="A69" s="51" t="s">
        <v>63</v>
      </c>
      <c r="B69" s="58" t="str">
        <f t="shared" si="2"/>
        <v>63-66</v>
      </c>
      <c r="C69" s="68">
        <f t="shared" si="4"/>
        <v>40</v>
      </c>
      <c r="D69" s="68">
        <f aca="true" t="shared" si="5" ref="D69:D90">SUM(E69:I69)</f>
        <v>4</v>
      </c>
      <c r="E69" s="59">
        <f>'9.1'!G73</f>
        <v>0</v>
      </c>
      <c r="F69" s="60">
        <f>'9.2'!G73</f>
        <v>0</v>
      </c>
      <c r="G69" s="60">
        <f>'9.3'!G73</f>
        <v>0</v>
      </c>
      <c r="H69" s="60">
        <f>'9.4'!G73</f>
        <v>2</v>
      </c>
      <c r="I69" s="60">
        <f>'9.5'!G74</f>
        <v>2</v>
      </c>
    </row>
    <row r="70" spans="1:9" ht="15" customHeight="1">
      <c r="A70" s="51" t="s">
        <v>64</v>
      </c>
      <c r="B70" s="58" t="str">
        <f t="shared" si="2"/>
        <v>63-66</v>
      </c>
      <c r="C70" s="68">
        <f aca="true" t="shared" si="6" ref="C70:C90">D70/$D$5*100</f>
        <v>40</v>
      </c>
      <c r="D70" s="68">
        <f t="shared" si="5"/>
        <v>4</v>
      </c>
      <c r="E70" s="59">
        <f>'9.1'!G74</f>
        <v>0</v>
      </c>
      <c r="F70" s="60">
        <f>'9.2'!G74</f>
        <v>0</v>
      </c>
      <c r="G70" s="60">
        <f>'9.3'!G74</f>
        <v>0</v>
      </c>
      <c r="H70" s="60">
        <f>'9.4'!G74</f>
        <v>2</v>
      </c>
      <c r="I70" s="60">
        <f>'9.5'!G75</f>
        <v>2</v>
      </c>
    </row>
    <row r="71" spans="1:9" ht="15" customHeight="1">
      <c r="A71" s="51" t="s">
        <v>82</v>
      </c>
      <c r="B71" s="58" t="str">
        <f aca="true" t="shared" si="7" ref="B71:B90">RANK(C71,$C$6:$C$90)&amp;IF(COUNTIF($C$6:$C$90,C71)&gt;1,"-"&amp;RANK(C71,$C$6:$C$90)+COUNTIF($C$6:$C$90,C71)-1,"")</f>
        <v>63-66</v>
      </c>
      <c r="C71" s="68">
        <f t="shared" si="6"/>
        <v>40</v>
      </c>
      <c r="D71" s="68">
        <f t="shared" si="5"/>
        <v>4</v>
      </c>
      <c r="E71" s="59">
        <f>'9.1'!G92</f>
        <v>0</v>
      </c>
      <c r="F71" s="60">
        <f>'9.2'!G92</f>
        <v>0</v>
      </c>
      <c r="G71" s="60">
        <f>'9.3'!G92</f>
        <v>0</v>
      </c>
      <c r="H71" s="60">
        <f>'9.4'!G92</f>
        <v>2</v>
      </c>
      <c r="I71" s="60">
        <f>'9.5'!G93</f>
        <v>2</v>
      </c>
    </row>
    <row r="72" spans="1:9" ht="15" customHeight="1">
      <c r="A72" s="51" t="s">
        <v>52</v>
      </c>
      <c r="B72" s="58" t="str">
        <f t="shared" si="7"/>
        <v>67</v>
      </c>
      <c r="C72" s="68">
        <f t="shared" si="6"/>
        <v>30</v>
      </c>
      <c r="D72" s="68">
        <f t="shared" si="5"/>
        <v>3</v>
      </c>
      <c r="E72" s="59">
        <f>'9.1'!G62</f>
        <v>0</v>
      </c>
      <c r="F72" s="60">
        <f>'9.2'!G62</f>
        <v>0</v>
      </c>
      <c r="G72" s="60">
        <f>'9.3'!G62</f>
        <v>0</v>
      </c>
      <c r="H72" s="60">
        <f>'9.4'!G62</f>
        <v>2</v>
      </c>
      <c r="I72" s="60">
        <f>'9.5'!G63</f>
        <v>1</v>
      </c>
    </row>
    <row r="73" spans="1:9" ht="15" customHeight="1">
      <c r="A73" s="51" t="s">
        <v>37</v>
      </c>
      <c r="B73" s="58" t="str">
        <f t="shared" si="7"/>
        <v>68</v>
      </c>
      <c r="C73" s="68">
        <f t="shared" si="6"/>
        <v>25</v>
      </c>
      <c r="D73" s="68">
        <f t="shared" si="5"/>
        <v>2.5</v>
      </c>
      <c r="E73" s="59">
        <f>'9.1'!G45</f>
        <v>0</v>
      </c>
      <c r="F73" s="60">
        <f>'9.2'!G45</f>
        <v>0</v>
      </c>
      <c r="G73" s="60">
        <f>'9.3'!G45</f>
        <v>0</v>
      </c>
      <c r="H73" s="60">
        <f>'9.4'!G45</f>
        <v>2</v>
      </c>
      <c r="I73" s="60">
        <f>'9.5'!G46</f>
        <v>0.5</v>
      </c>
    </row>
    <row r="74" spans="1:9" ht="15" customHeight="1">
      <c r="A74" s="51" t="s">
        <v>17</v>
      </c>
      <c r="B74" s="58" t="str">
        <f t="shared" si="7"/>
        <v>69-77</v>
      </c>
      <c r="C74" s="68">
        <f t="shared" si="6"/>
        <v>20</v>
      </c>
      <c r="D74" s="68">
        <f t="shared" si="5"/>
        <v>2</v>
      </c>
      <c r="E74" s="59">
        <f>'9.1'!G24</f>
        <v>0</v>
      </c>
      <c r="F74" s="60">
        <f>'9.2'!G24</f>
        <v>0</v>
      </c>
      <c r="G74" s="60">
        <f>'9.3'!G24</f>
        <v>0</v>
      </c>
      <c r="H74" s="60">
        <f>'9.4'!G24</f>
        <v>2</v>
      </c>
      <c r="I74" s="60">
        <f>'9.5'!G25</f>
        <v>0</v>
      </c>
    </row>
    <row r="75" spans="1:9" ht="15" customHeight="1">
      <c r="A75" s="51" t="s">
        <v>24</v>
      </c>
      <c r="B75" s="58" t="str">
        <f t="shared" si="7"/>
        <v>69-77</v>
      </c>
      <c r="C75" s="68">
        <f t="shared" si="6"/>
        <v>20</v>
      </c>
      <c r="D75" s="68">
        <f t="shared" si="5"/>
        <v>2</v>
      </c>
      <c r="E75" s="59">
        <f>'9.1'!G31</f>
        <v>0</v>
      </c>
      <c r="F75" s="60">
        <f>'9.2'!G31</f>
        <v>0</v>
      </c>
      <c r="G75" s="60">
        <f>'9.3'!G31</f>
        <v>0</v>
      </c>
      <c r="H75" s="60">
        <f>'9.4'!G31</f>
        <v>2</v>
      </c>
      <c r="I75" s="60">
        <f>'9.5'!G32</f>
        <v>0</v>
      </c>
    </row>
    <row r="76" spans="1:9" ht="15" customHeight="1">
      <c r="A76" s="51" t="s">
        <v>39</v>
      </c>
      <c r="B76" s="58" t="str">
        <f t="shared" si="7"/>
        <v>69-77</v>
      </c>
      <c r="C76" s="68">
        <f t="shared" si="6"/>
        <v>20</v>
      </c>
      <c r="D76" s="68">
        <f t="shared" si="5"/>
        <v>2</v>
      </c>
      <c r="E76" s="59">
        <f>'9.1'!G48</f>
        <v>0</v>
      </c>
      <c r="F76" s="60">
        <f>'9.2'!G48</f>
        <v>0</v>
      </c>
      <c r="G76" s="60">
        <f>'9.3'!G48</f>
        <v>0</v>
      </c>
      <c r="H76" s="60">
        <f>'9.4'!G48</f>
        <v>2</v>
      </c>
      <c r="I76" s="60">
        <f>'9.5'!G49</f>
        <v>0</v>
      </c>
    </row>
    <row r="77" spans="1:9" ht="15" customHeight="1">
      <c r="A77" s="51" t="s">
        <v>48</v>
      </c>
      <c r="B77" s="58" t="str">
        <f t="shared" si="7"/>
        <v>69-77</v>
      </c>
      <c r="C77" s="68">
        <f t="shared" si="6"/>
        <v>20</v>
      </c>
      <c r="D77" s="68">
        <f t="shared" si="5"/>
        <v>2</v>
      </c>
      <c r="E77" s="59">
        <f>'9.1'!G58</f>
        <v>0</v>
      </c>
      <c r="F77" s="60">
        <f>'9.2'!G58</f>
        <v>0</v>
      </c>
      <c r="G77" s="60">
        <f>'9.3'!G58</f>
        <v>0</v>
      </c>
      <c r="H77" s="60">
        <f>'9.4'!G58</f>
        <v>2</v>
      </c>
      <c r="I77" s="60">
        <f>'9.5'!G59</f>
        <v>0</v>
      </c>
    </row>
    <row r="78" spans="1:9" ht="15" customHeight="1">
      <c r="A78" s="51" t="s">
        <v>54</v>
      </c>
      <c r="B78" s="58" t="str">
        <f t="shared" si="7"/>
        <v>69-77</v>
      </c>
      <c r="C78" s="68">
        <f t="shared" si="6"/>
        <v>20</v>
      </c>
      <c r="D78" s="68">
        <f t="shared" si="5"/>
        <v>2</v>
      </c>
      <c r="E78" s="59">
        <f>'9.1'!G64</f>
        <v>0</v>
      </c>
      <c r="F78" s="60">
        <f>'9.2'!G64</f>
        <v>0</v>
      </c>
      <c r="G78" s="60">
        <f>'9.3'!G64</f>
        <v>0</v>
      </c>
      <c r="H78" s="60">
        <f>'9.4'!G64</f>
        <v>1</v>
      </c>
      <c r="I78" s="60">
        <f>'9.5'!G65</f>
        <v>1</v>
      </c>
    </row>
    <row r="79" spans="1:9" ht="15" customHeight="1">
      <c r="A79" s="51" t="s">
        <v>57</v>
      </c>
      <c r="B79" s="58" t="str">
        <f t="shared" si="7"/>
        <v>69-77</v>
      </c>
      <c r="C79" s="68">
        <f t="shared" si="6"/>
        <v>20</v>
      </c>
      <c r="D79" s="68">
        <f t="shared" si="5"/>
        <v>2</v>
      </c>
      <c r="E79" s="59">
        <f>'9.1'!G67</f>
        <v>0</v>
      </c>
      <c r="F79" s="60">
        <f>'9.2'!G67</f>
        <v>0</v>
      </c>
      <c r="G79" s="60">
        <f>'9.3'!G67</f>
        <v>0</v>
      </c>
      <c r="H79" s="60">
        <f>'9.4'!G67</f>
        <v>2</v>
      </c>
      <c r="I79" s="60">
        <f>'9.5'!G68</f>
        <v>0</v>
      </c>
    </row>
    <row r="80" spans="1:9" ht="15" customHeight="1">
      <c r="A80" s="51" t="s">
        <v>61</v>
      </c>
      <c r="B80" s="58" t="str">
        <f t="shared" si="7"/>
        <v>69-77</v>
      </c>
      <c r="C80" s="68">
        <f t="shared" si="6"/>
        <v>20</v>
      </c>
      <c r="D80" s="68">
        <f t="shared" si="5"/>
        <v>2</v>
      </c>
      <c r="E80" s="59">
        <f>'9.1'!G71</f>
        <v>0</v>
      </c>
      <c r="F80" s="60">
        <f>'9.2'!G71</f>
        <v>0</v>
      </c>
      <c r="G80" s="60">
        <f>'9.3'!G71</f>
        <v>0</v>
      </c>
      <c r="H80" s="60">
        <f>'9.4'!G71</f>
        <v>2</v>
      </c>
      <c r="I80" s="60">
        <f>'9.5'!G72</f>
        <v>0</v>
      </c>
    </row>
    <row r="81" spans="1:9" ht="15" customHeight="1">
      <c r="A81" s="51" t="s">
        <v>71</v>
      </c>
      <c r="B81" s="58" t="str">
        <f t="shared" si="7"/>
        <v>69-77</v>
      </c>
      <c r="C81" s="68">
        <f t="shared" si="6"/>
        <v>20</v>
      </c>
      <c r="D81" s="68">
        <f t="shared" si="5"/>
        <v>2</v>
      </c>
      <c r="E81" s="59">
        <f>'9.1'!G81</f>
        <v>0</v>
      </c>
      <c r="F81" s="60">
        <f>'9.2'!G81</f>
        <v>0</v>
      </c>
      <c r="G81" s="60">
        <f>'9.3'!G81</f>
        <v>0</v>
      </c>
      <c r="H81" s="60">
        <f>'9.4'!G81</f>
        <v>2</v>
      </c>
      <c r="I81" s="60">
        <f>'9.5'!G82</f>
        <v>0</v>
      </c>
    </row>
    <row r="82" spans="1:9" ht="15" customHeight="1">
      <c r="A82" s="51" t="s">
        <v>86</v>
      </c>
      <c r="B82" s="58" t="str">
        <f t="shared" si="7"/>
        <v>69-77</v>
      </c>
      <c r="C82" s="68">
        <f t="shared" si="6"/>
        <v>20</v>
      </c>
      <c r="D82" s="68">
        <f t="shared" si="5"/>
        <v>2</v>
      </c>
      <c r="E82" s="59">
        <f>'9.1'!G96</f>
        <v>0</v>
      </c>
      <c r="F82" s="60">
        <f>'9.2'!G96</f>
        <v>0</v>
      </c>
      <c r="G82" s="60">
        <f>'9.3'!G96</f>
        <v>0</v>
      </c>
      <c r="H82" s="60">
        <f>'9.4'!G96</f>
        <v>0</v>
      </c>
      <c r="I82" s="60">
        <f>'9.5'!G97</f>
        <v>2</v>
      </c>
    </row>
    <row r="83" spans="1:9" ht="15" customHeight="1">
      <c r="A83" s="51" t="s">
        <v>109</v>
      </c>
      <c r="B83" s="58" t="str">
        <f t="shared" si="7"/>
        <v>78</v>
      </c>
      <c r="C83" s="68">
        <f t="shared" si="6"/>
        <v>15</v>
      </c>
      <c r="D83" s="68">
        <f t="shared" si="5"/>
        <v>1.5</v>
      </c>
      <c r="E83" s="59">
        <f>'9.1'!G41</f>
        <v>1</v>
      </c>
      <c r="F83" s="60">
        <f>'9.2'!G41</f>
        <v>0</v>
      </c>
      <c r="G83" s="60">
        <f>'9.3'!G41</f>
        <v>0</v>
      </c>
      <c r="H83" s="60">
        <f>'9.4'!G41</f>
        <v>0.5</v>
      </c>
      <c r="I83" s="60">
        <f>'9.5'!G42</f>
        <v>0</v>
      </c>
    </row>
    <row r="84" spans="1:9" ht="15" customHeight="1">
      <c r="A84" s="51" t="s">
        <v>70</v>
      </c>
      <c r="B84" s="58" t="str">
        <f t="shared" si="7"/>
        <v>79-80</v>
      </c>
      <c r="C84" s="68">
        <f t="shared" si="6"/>
        <v>10</v>
      </c>
      <c r="D84" s="68">
        <f t="shared" si="5"/>
        <v>1</v>
      </c>
      <c r="E84" s="59">
        <f>'9.1'!G80</f>
        <v>0</v>
      </c>
      <c r="F84" s="60">
        <f>'9.2'!G80</f>
        <v>0</v>
      </c>
      <c r="G84" s="60">
        <f>'9.3'!G80</f>
        <v>0</v>
      </c>
      <c r="H84" s="60">
        <f>'9.4'!G80</f>
        <v>1</v>
      </c>
      <c r="I84" s="60">
        <f>'9.5'!G81</f>
        <v>0</v>
      </c>
    </row>
    <row r="85" spans="1:9" ht="15" customHeight="1">
      <c r="A85" s="51" t="s">
        <v>88</v>
      </c>
      <c r="B85" s="58" t="str">
        <f t="shared" si="7"/>
        <v>79-80</v>
      </c>
      <c r="C85" s="68">
        <f t="shared" si="6"/>
        <v>10</v>
      </c>
      <c r="D85" s="68">
        <f t="shared" si="5"/>
        <v>1</v>
      </c>
      <c r="E85" s="59">
        <f>'9.1'!G98</f>
        <v>0</v>
      </c>
      <c r="F85" s="60">
        <f>'9.2'!G98</f>
        <v>0</v>
      </c>
      <c r="G85" s="60">
        <f>'9.3'!G98</f>
        <v>0</v>
      </c>
      <c r="H85" s="60">
        <f>'9.4'!G98</f>
        <v>1</v>
      </c>
      <c r="I85" s="60">
        <f>'9.5'!G99</f>
        <v>0</v>
      </c>
    </row>
    <row r="86" spans="1:9" ht="15" customHeight="1">
      <c r="A86" s="51" t="s">
        <v>1</v>
      </c>
      <c r="B86" s="58" t="str">
        <f t="shared" si="7"/>
        <v>81</v>
      </c>
      <c r="C86" s="68">
        <f t="shared" si="6"/>
        <v>5</v>
      </c>
      <c r="D86" s="68">
        <f t="shared" si="5"/>
        <v>0.5</v>
      </c>
      <c r="E86" s="59">
        <f>'9.1'!G8</f>
        <v>0</v>
      </c>
      <c r="F86" s="60">
        <f>'9.2'!G8</f>
        <v>0</v>
      </c>
      <c r="G86" s="60">
        <f>'9.3'!G8</f>
        <v>0</v>
      </c>
      <c r="H86" s="60">
        <f>'9.4'!G8</f>
        <v>0.5</v>
      </c>
      <c r="I86" s="60">
        <f>'9.5'!G9</f>
        <v>0</v>
      </c>
    </row>
    <row r="87" spans="1:9" ht="15" customHeight="1">
      <c r="A87" s="51" t="s">
        <v>28</v>
      </c>
      <c r="B87" s="58" t="str">
        <f t="shared" si="7"/>
        <v>82-85</v>
      </c>
      <c r="C87" s="68">
        <f t="shared" si="6"/>
        <v>0</v>
      </c>
      <c r="D87" s="68">
        <f t="shared" si="5"/>
        <v>0</v>
      </c>
      <c r="E87" s="59">
        <f>'9.1'!G35</f>
        <v>0</v>
      </c>
      <c r="F87" s="60">
        <f>'9.2'!G35</f>
        <v>0</v>
      </c>
      <c r="G87" s="60">
        <f>'9.3'!G35</f>
        <v>0</v>
      </c>
      <c r="H87" s="60">
        <f>'9.4'!G35</f>
        <v>0</v>
      </c>
      <c r="I87" s="60">
        <f>'9.5'!G36</f>
        <v>0</v>
      </c>
    </row>
    <row r="88" spans="1:9" ht="15" customHeight="1">
      <c r="A88" s="51" t="s">
        <v>40</v>
      </c>
      <c r="B88" s="58" t="str">
        <f t="shared" si="7"/>
        <v>82-85</v>
      </c>
      <c r="C88" s="68">
        <f t="shared" si="6"/>
        <v>0</v>
      </c>
      <c r="D88" s="68">
        <f t="shared" si="5"/>
        <v>0</v>
      </c>
      <c r="E88" s="59">
        <f>'9.1'!G49</f>
        <v>0</v>
      </c>
      <c r="F88" s="60">
        <f>'9.2'!G49</f>
        <v>0</v>
      </c>
      <c r="G88" s="60">
        <f>'9.3'!G49</f>
        <v>0</v>
      </c>
      <c r="H88" s="60">
        <f>'9.4'!G49</f>
        <v>0</v>
      </c>
      <c r="I88" s="60">
        <f>'9.5'!G50</f>
        <v>0</v>
      </c>
    </row>
    <row r="89" spans="1:9" ht="15" customHeight="1">
      <c r="A89" s="51" t="s">
        <v>92</v>
      </c>
      <c r="B89" s="58" t="str">
        <f t="shared" si="7"/>
        <v>82-85</v>
      </c>
      <c r="C89" s="68">
        <f t="shared" si="6"/>
        <v>0</v>
      </c>
      <c r="D89" s="68">
        <f t="shared" si="5"/>
        <v>0</v>
      </c>
      <c r="E89" s="59">
        <f>'9.1'!G52</f>
        <v>0</v>
      </c>
      <c r="F89" s="60">
        <f>'9.2'!G52</f>
        <v>0</v>
      </c>
      <c r="G89" s="60">
        <f>'9.3'!G52</f>
        <v>0</v>
      </c>
      <c r="H89" s="60">
        <f>'9.4'!G52</f>
        <v>0</v>
      </c>
      <c r="I89" s="60">
        <f>'9.5'!G53</f>
        <v>0</v>
      </c>
    </row>
    <row r="90" spans="1:9" ht="15" customHeight="1">
      <c r="A90" s="51" t="s">
        <v>47</v>
      </c>
      <c r="B90" s="58" t="str">
        <f t="shared" si="7"/>
        <v>82-85</v>
      </c>
      <c r="C90" s="68">
        <f t="shared" si="6"/>
        <v>0</v>
      </c>
      <c r="D90" s="68">
        <f t="shared" si="5"/>
        <v>0</v>
      </c>
      <c r="E90" s="59">
        <f>'9.1'!G57</f>
        <v>0</v>
      </c>
      <c r="F90" s="60">
        <f>'9.2'!G57</f>
        <v>0</v>
      </c>
      <c r="G90" s="60">
        <f>'9.3'!G57</f>
        <v>0</v>
      </c>
      <c r="H90" s="60">
        <f>'9.4'!G57</f>
        <v>0</v>
      </c>
      <c r="I90" s="60">
        <f>'9.5'!G58</f>
        <v>0</v>
      </c>
    </row>
    <row r="92" ht="15">
      <c r="D92" s="131"/>
    </row>
  </sheetData>
  <sheetProtection/>
  <mergeCells count="2">
    <mergeCell ref="A1:I1"/>
    <mergeCell ref="A2:I2"/>
  </mergeCells>
  <printOptions/>
  <pageMargins left="0.7086614173228347" right="0.7086614173228347" top="0.7874015748031497" bottom="0.7874015748031497" header="0.4330708661417323" footer="0.4330708661417323"/>
  <pageSetup fitToHeight="3" horizontalDpi="600" verticalDpi="600" orientation="landscape" paperSize="9" scale="60" r:id="rId1"/>
  <headerFooter scaleWithDoc="0">
    <oddFooter>&amp;C&amp;"Times New Roman,обычный"&amp;8&amp;A&amp;R&amp;9&amp;P</oddFooter>
  </headerFooter>
</worksheet>
</file>

<file path=xl/worksheets/sheet2.xml><?xml version="1.0" encoding="utf-8"?>
<worksheet xmlns="http://schemas.openxmlformats.org/spreadsheetml/2006/main" xmlns:r="http://schemas.openxmlformats.org/officeDocument/2006/relationships">
  <dimension ref="A1:J100"/>
  <sheetViews>
    <sheetView zoomScalePageLayoutView="80" workbookViewId="0" topLeftCell="A1">
      <pane ySplit="3" topLeftCell="A4" activePane="bottomLeft" state="frozen"/>
      <selection pane="topLeft" activeCell="A1" sqref="A1"/>
      <selection pane="bottomLeft" activeCell="A2" sqref="A2:J2"/>
    </sheetView>
  </sheetViews>
  <sheetFormatPr defaultColWidth="9.140625" defaultRowHeight="15"/>
  <cols>
    <col min="1" max="1" width="33.421875" style="0" customWidth="1"/>
    <col min="2" max="2" width="12.140625" style="0" customWidth="1"/>
    <col min="3" max="3" width="12.7109375" style="0" customWidth="1"/>
    <col min="4" max="4" width="13.140625" style="0" customWidth="1"/>
    <col min="5" max="5" width="12.7109375" style="0" customWidth="1"/>
    <col min="6" max="6" width="25.421875" style="0" customWidth="1"/>
    <col min="7" max="7" width="21.57421875" style="0" customWidth="1"/>
    <col min="8" max="8" width="24.7109375" style="0" customWidth="1"/>
    <col min="9" max="9" width="26.28125" style="0" customWidth="1"/>
    <col min="10" max="10" width="28.140625" style="0" customWidth="1"/>
  </cols>
  <sheetData>
    <row r="1" spans="1:10" ht="23.25" customHeight="1">
      <c r="A1" s="133" t="s">
        <v>634</v>
      </c>
      <c r="B1" s="134"/>
      <c r="C1" s="134"/>
      <c r="D1" s="134"/>
      <c r="E1" s="134"/>
      <c r="F1" s="134"/>
      <c r="G1" s="134"/>
      <c r="H1" s="134"/>
      <c r="I1" s="134"/>
      <c r="J1" s="134"/>
    </row>
    <row r="2" spans="1:10" ht="28.5" customHeight="1">
      <c r="A2" s="135" t="s">
        <v>616</v>
      </c>
      <c r="B2" s="136"/>
      <c r="C2" s="136"/>
      <c r="D2" s="136"/>
      <c r="E2" s="136"/>
      <c r="F2" s="136"/>
      <c r="G2" s="136"/>
      <c r="H2" s="136"/>
      <c r="I2" s="136"/>
      <c r="J2" s="136"/>
    </row>
    <row r="3" spans="1:10" ht="120" customHeight="1">
      <c r="A3" s="52" t="s">
        <v>118</v>
      </c>
      <c r="B3" s="26" t="s">
        <v>172</v>
      </c>
      <c r="C3" s="26" t="s">
        <v>93</v>
      </c>
      <c r="D3" s="26" t="s">
        <v>173</v>
      </c>
      <c r="E3" s="26" t="s">
        <v>174</v>
      </c>
      <c r="F3" s="52" t="str">
        <f>'9.1'!B3</f>
        <v>9.1. Публикуются ли в открытом доступе на портале (сайте) субъекта РФ, предназначенном для публикации информации о бюджетных данных, проекты законов о внесении изменений в закон о бюджете на 2016 год (на 2016 год и плановый период 2017 и 2018 годов)? </v>
      </c>
      <c r="G3" s="52" t="str">
        <f>'9.2'!B3</f>
        <v>9.2. Публикуются ли в составе материалов к проектам законов о внесении изменений в закон о бюджете на 2016 год (на 2016 год и плановый период 2017 и 2018 годов) пояснительные записки?</v>
      </c>
      <c r="H3" s="52" t="str">
        <f>'9.3'!B3</f>
        <v>9.3. Публикуются ли в составе материалов к проектам законов о внесении изменений в закон о бюджете на 2016 год (на 2016 год и плановый период 2017 и 2018 годов) заключения органа внешнего государственного финансового контроля на указанные проекты законов?</v>
      </c>
      <c r="I3" s="52" t="str">
        <f>'9.4'!B3</f>
        <v>9.4. Публикуются ли в открытом доступе на портале (сайте) субъекта РФ, предназначенном для публикации информации о бюджетных данных, законы о внесении изменений в закон о бюджете на 2016 год (на 2016 год и плановый период 2017 и 2018 годов)?</v>
      </c>
      <c r="J3" s="52" t="str">
        <f>'9.5'!B3</f>
        <v>9.5. Публикуются ли в открытом доступе на портале (сайте) субъекта РФ, предназначенном для публикации информации о бюджетных данных, актуализированные версии закона о бюджете на 2016 год (на 2016 год и плановый период 2017 и 2018 годов) с учетом внесенных изменений?</v>
      </c>
    </row>
    <row r="4" spans="1:10" ht="15" customHeight="1">
      <c r="A4" s="53" t="s">
        <v>90</v>
      </c>
      <c r="B4" s="67" t="s">
        <v>94</v>
      </c>
      <c r="C4" s="67" t="s">
        <v>94</v>
      </c>
      <c r="D4" s="67" t="s">
        <v>171</v>
      </c>
      <c r="E4" s="67" t="s">
        <v>91</v>
      </c>
      <c r="F4" s="53" t="s">
        <v>91</v>
      </c>
      <c r="G4" s="55" t="s">
        <v>91</v>
      </c>
      <c r="H4" s="55" t="s">
        <v>91</v>
      </c>
      <c r="I4" s="55" t="s">
        <v>91</v>
      </c>
      <c r="J4" s="55" t="s">
        <v>91</v>
      </c>
    </row>
    <row r="5" spans="1:10" ht="15" customHeight="1">
      <c r="A5" s="53" t="s">
        <v>120</v>
      </c>
      <c r="B5" s="54"/>
      <c r="C5" s="54"/>
      <c r="D5" s="54"/>
      <c r="E5" s="54">
        <f>SUM(F5:J5)</f>
        <v>10</v>
      </c>
      <c r="F5" s="53">
        <v>2</v>
      </c>
      <c r="G5" s="55">
        <v>2</v>
      </c>
      <c r="H5" s="55">
        <v>2</v>
      </c>
      <c r="I5" s="55">
        <v>2</v>
      </c>
      <c r="J5" s="55">
        <v>2</v>
      </c>
    </row>
    <row r="6" spans="1:10" ht="15" customHeight="1">
      <c r="A6" s="41" t="s">
        <v>0</v>
      </c>
      <c r="B6" s="56"/>
      <c r="C6" s="56"/>
      <c r="D6" s="56"/>
      <c r="E6" s="56"/>
      <c r="F6" s="56"/>
      <c r="G6" s="57"/>
      <c r="H6" s="57"/>
      <c r="I6" s="57"/>
      <c r="J6" s="57"/>
    </row>
    <row r="7" spans="1:10" ht="15" customHeight="1">
      <c r="A7" s="51" t="s">
        <v>1</v>
      </c>
      <c r="B7" s="58" t="str">
        <f>VLOOKUP(A7,'Рейтинг (раздел 9)'!$A$6:$B$90,2,FALSE)</f>
        <v>81</v>
      </c>
      <c r="C7" s="58" t="str">
        <f>RANK(D7,$D$7:$D$24)&amp;IF(COUNTIF($D$7:$D$24,D7)&gt;1,"-"&amp;RANK(D7,$D$7:$D$24)+COUNTIF($D$7:$D$24,D7)-1,"")</f>
        <v>18</v>
      </c>
      <c r="D7" s="68">
        <f>E7/$E$5*100</f>
        <v>5</v>
      </c>
      <c r="E7" s="68">
        <f>SUM(F7:J7)</f>
        <v>0.5</v>
      </c>
      <c r="F7" s="59">
        <f>'9.1'!G8</f>
        <v>0</v>
      </c>
      <c r="G7" s="60">
        <f>'9.2'!G8</f>
        <v>0</v>
      </c>
      <c r="H7" s="60">
        <f>'9.3'!G8</f>
        <v>0</v>
      </c>
      <c r="I7" s="60">
        <f>'9.4'!G8</f>
        <v>0.5</v>
      </c>
      <c r="J7" s="60">
        <f>'9.5'!G9</f>
        <v>0</v>
      </c>
    </row>
    <row r="8" spans="1:10" ht="15" customHeight="1">
      <c r="A8" s="51" t="s">
        <v>2</v>
      </c>
      <c r="B8" s="58" t="str">
        <f>VLOOKUP(A8,'Рейтинг (раздел 9)'!$A$6:$B$90,2,FALSE)</f>
        <v>1-21</v>
      </c>
      <c r="C8" s="58" t="str">
        <f aca="true" t="shared" si="0" ref="C8:C24">RANK(D8,$D$7:$D$24)&amp;IF(COUNTIF($D$7:$D$24,D8)&gt;1,"-"&amp;RANK(D8,$D$7:$D$24)+COUNTIF($D$7:$D$24,D8)-1,"")</f>
        <v>1-5</v>
      </c>
      <c r="D8" s="68">
        <f aca="true" t="shared" si="1" ref="D8:D71">E8/$E$5*100</f>
        <v>100</v>
      </c>
      <c r="E8" s="68">
        <f aca="true" t="shared" si="2" ref="E8:E71">SUM(F8:J8)</f>
        <v>10</v>
      </c>
      <c r="F8" s="59">
        <f>'9.1'!G9</f>
        <v>2</v>
      </c>
      <c r="G8" s="60">
        <f>'9.2'!G9</f>
        <v>2</v>
      </c>
      <c r="H8" s="60">
        <f>'9.3'!G9</f>
        <v>2</v>
      </c>
      <c r="I8" s="60">
        <f>'9.4'!G9</f>
        <v>2</v>
      </c>
      <c r="J8" s="60">
        <f>'9.5'!G10</f>
        <v>2</v>
      </c>
    </row>
    <row r="9" spans="1:10" ht="15" customHeight="1">
      <c r="A9" s="51" t="s">
        <v>3</v>
      </c>
      <c r="B9" s="58" t="str">
        <f>VLOOKUP(A9,'Рейтинг (раздел 9)'!$A$6:$B$90,2,FALSE)</f>
        <v>33-43</v>
      </c>
      <c r="C9" s="58" t="str">
        <f t="shared" si="0"/>
        <v>8-10</v>
      </c>
      <c r="D9" s="68">
        <f t="shared" si="1"/>
        <v>80</v>
      </c>
      <c r="E9" s="68">
        <f t="shared" si="2"/>
        <v>8</v>
      </c>
      <c r="F9" s="59">
        <f>'9.1'!G10</f>
        <v>2</v>
      </c>
      <c r="G9" s="60">
        <f>'9.2'!G10</f>
        <v>2</v>
      </c>
      <c r="H9" s="60">
        <f>'9.3'!G10</f>
        <v>0</v>
      </c>
      <c r="I9" s="60">
        <f>'9.4'!G10</f>
        <v>2</v>
      </c>
      <c r="J9" s="60">
        <f>'9.5'!G11</f>
        <v>2</v>
      </c>
    </row>
    <row r="10" spans="1:10" ht="15" customHeight="1">
      <c r="A10" s="51" t="s">
        <v>4</v>
      </c>
      <c r="B10" s="58" t="str">
        <f>VLOOKUP(A10,'Рейтинг (раздел 9)'!$A$6:$B$90,2,FALSE)</f>
        <v>45-47</v>
      </c>
      <c r="C10" s="58" t="str">
        <f t="shared" si="0"/>
        <v>11-12</v>
      </c>
      <c r="D10" s="68">
        <f t="shared" si="1"/>
        <v>70</v>
      </c>
      <c r="E10" s="68">
        <f t="shared" si="2"/>
        <v>7</v>
      </c>
      <c r="F10" s="59">
        <f>'9.1'!G11</f>
        <v>2</v>
      </c>
      <c r="G10" s="60">
        <f>'9.2'!G11</f>
        <v>2</v>
      </c>
      <c r="H10" s="60">
        <f>'9.3'!G11</f>
        <v>0</v>
      </c>
      <c r="I10" s="60">
        <f>'9.4'!G11</f>
        <v>2</v>
      </c>
      <c r="J10" s="60">
        <f>'9.5'!G12</f>
        <v>1</v>
      </c>
    </row>
    <row r="11" spans="1:10" ht="15" customHeight="1">
      <c r="A11" s="51" t="s">
        <v>5</v>
      </c>
      <c r="B11" s="58" t="str">
        <f>VLOOKUP(A11,'Рейтинг (раздел 9)'!$A$6:$B$90,2,FALSE)</f>
        <v>1-21</v>
      </c>
      <c r="C11" s="58" t="str">
        <f t="shared" si="0"/>
        <v>1-5</v>
      </c>
      <c r="D11" s="68">
        <f t="shared" si="1"/>
        <v>100</v>
      </c>
      <c r="E11" s="68">
        <f t="shared" si="2"/>
        <v>10</v>
      </c>
      <c r="F11" s="59">
        <f>'9.1'!G12</f>
        <v>2</v>
      </c>
      <c r="G11" s="60">
        <f>'9.2'!G12</f>
        <v>2</v>
      </c>
      <c r="H11" s="60">
        <f>'9.3'!G12</f>
        <v>2</v>
      </c>
      <c r="I11" s="60">
        <f>'9.4'!G12</f>
        <v>2</v>
      </c>
      <c r="J11" s="60">
        <f>'9.5'!G13</f>
        <v>2</v>
      </c>
    </row>
    <row r="12" spans="1:10" ht="15" customHeight="1">
      <c r="A12" s="51" t="s">
        <v>6</v>
      </c>
      <c r="B12" s="58" t="str">
        <f>VLOOKUP(A12,'Рейтинг (раздел 9)'!$A$6:$B$90,2,FALSE)</f>
        <v>22-32</v>
      </c>
      <c r="C12" s="58" t="str">
        <f t="shared" si="0"/>
        <v>6-7</v>
      </c>
      <c r="D12" s="68">
        <f t="shared" si="1"/>
        <v>90</v>
      </c>
      <c r="E12" s="68">
        <f t="shared" si="2"/>
        <v>9</v>
      </c>
      <c r="F12" s="59">
        <f>'9.1'!G13</f>
        <v>2</v>
      </c>
      <c r="G12" s="60">
        <f>'9.2'!G13</f>
        <v>2</v>
      </c>
      <c r="H12" s="60">
        <f>'9.3'!G13</f>
        <v>2</v>
      </c>
      <c r="I12" s="60">
        <f>'9.4'!G13</f>
        <v>2</v>
      </c>
      <c r="J12" s="60">
        <f>'9.5'!G14</f>
        <v>1</v>
      </c>
    </row>
    <row r="13" spans="1:10" ht="15" customHeight="1">
      <c r="A13" s="51" t="s">
        <v>7</v>
      </c>
      <c r="B13" s="58" t="str">
        <f>VLOOKUP(A13,'Рейтинг (раздел 9)'!$A$6:$B$90,2,FALSE)</f>
        <v>1-21</v>
      </c>
      <c r="C13" s="58" t="str">
        <f t="shared" si="0"/>
        <v>1-5</v>
      </c>
      <c r="D13" s="68">
        <f t="shared" si="1"/>
        <v>100</v>
      </c>
      <c r="E13" s="68">
        <f t="shared" si="2"/>
        <v>10</v>
      </c>
      <c r="F13" s="59">
        <f>'9.1'!G14</f>
        <v>2</v>
      </c>
      <c r="G13" s="60">
        <f>'9.2'!G14</f>
        <v>2</v>
      </c>
      <c r="H13" s="60">
        <f>'9.3'!G14</f>
        <v>2</v>
      </c>
      <c r="I13" s="60">
        <f>'9.4'!G14</f>
        <v>2</v>
      </c>
      <c r="J13" s="60">
        <f>'9.5'!G15</f>
        <v>2</v>
      </c>
    </row>
    <row r="14" spans="1:10" s="8" customFormat="1" ht="15" customHeight="1">
      <c r="A14" s="51" t="s">
        <v>8</v>
      </c>
      <c r="B14" s="58" t="str">
        <f>VLOOKUP(A14,'Рейтинг (раздел 9)'!$A$6:$B$90,2,FALSE)</f>
        <v>33-43</v>
      </c>
      <c r="C14" s="58" t="str">
        <f t="shared" si="0"/>
        <v>8-10</v>
      </c>
      <c r="D14" s="68">
        <f t="shared" si="1"/>
        <v>80</v>
      </c>
      <c r="E14" s="68">
        <f t="shared" si="2"/>
        <v>8</v>
      </c>
      <c r="F14" s="59">
        <f>'9.1'!G15</f>
        <v>2</v>
      </c>
      <c r="G14" s="60">
        <f>'9.2'!G15</f>
        <v>2</v>
      </c>
      <c r="H14" s="60">
        <f>'9.3'!G15</f>
        <v>0</v>
      </c>
      <c r="I14" s="60">
        <f>'9.4'!G15</f>
        <v>2</v>
      </c>
      <c r="J14" s="60">
        <f>'9.5'!G16</f>
        <v>2</v>
      </c>
    </row>
    <row r="15" spans="1:10" ht="15" customHeight="1">
      <c r="A15" s="51" t="s">
        <v>9</v>
      </c>
      <c r="B15" s="58" t="str">
        <f>VLOOKUP(A15,'Рейтинг (раздел 9)'!$A$6:$B$90,2,FALSE)</f>
        <v>48-56</v>
      </c>
      <c r="C15" s="58" t="str">
        <f t="shared" si="0"/>
        <v>13-15</v>
      </c>
      <c r="D15" s="68">
        <f t="shared" si="1"/>
        <v>60</v>
      </c>
      <c r="E15" s="68">
        <f t="shared" si="2"/>
        <v>6</v>
      </c>
      <c r="F15" s="59">
        <f>'9.1'!G16</f>
        <v>2</v>
      </c>
      <c r="G15" s="60">
        <f>'9.2'!G16</f>
        <v>2</v>
      </c>
      <c r="H15" s="60">
        <f>'9.3'!G16</f>
        <v>0</v>
      </c>
      <c r="I15" s="60">
        <f>'9.4'!G16</f>
        <v>2</v>
      </c>
      <c r="J15" s="60">
        <f>'9.5'!G17</f>
        <v>0</v>
      </c>
    </row>
    <row r="16" spans="1:10" ht="15" customHeight="1">
      <c r="A16" s="51" t="s">
        <v>10</v>
      </c>
      <c r="B16" s="58" t="str">
        <f>VLOOKUP(A16,'Рейтинг (раздел 9)'!$A$6:$B$90,2,FALSE)</f>
        <v>33-43</v>
      </c>
      <c r="C16" s="58" t="str">
        <f t="shared" si="0"/>
        <v>8-10</v>
      </c>
      <c r="D16" s="68">
        <f t="shared" si="1"/>
        <v>80</v>
      </c>
      <c r="E16" s="68">
        <f t="shared" si="2"/>
        <v>8</v>
      </c>
      <c r="F16" s="59">
        <f>'9.1'!G17</f>
        <v>2</v>
      </c>
      <c r="G16" s="60">
        <f>'9.2'!G17</f>
        <v>2</v>
      </c>
      <c r="H16" s="60">
        <f>'9.3'!G17</f>
        <v>0</v>
      </c>
      <c r="I16" s="60">
        <f>'9.4'!G17</f>
        <v>2</v>
      </c>
      <c r="J16" s="60">
        <f>'9.5'!G18</f>
        <v>2</v>
      </c>
    </row>
    <row r="17" spans="1:10" ht="15" customHeight="1">
      <c r="A17" s="51" t="s">
        <v>11</v>
      </c>
      <c r="B17" s="58" t="str">
        <f>VLOOKUP(A17,'Рейтинг (раздел 9)'!$A$6:$B$90,2,FALSE)</f>
        <v>48-56</v>
      </c>
      <c r="C17" s="58" t="str">
        <f t="shared" si="0"/>
        <v>13-15</v>
      </c>
      <c r="D17" s="68">
        <f t="shared" si="1"/>
        <v>60</v>
      </c>
      <c r="E17" s="68">
        <f t="shared" si="2"/>
        <v>6</v>
      </c>
      <c r="F17" s="59">
        <f>'9.1'!G18</f>
        <v>2</v>
      </c>
      <c r="G17" s="60">
        <f>'9.2'!G18</f>
        <v>2</v>
      </c>
      <c r="H17" s="60">
        <f>'9.3'!G18</f>
        <v>2</v>
      </c>
      <c r="I17" s="60">
        <f>'9.4'!G18</f>
        <v>0</v>
      </c>
      <c r="J17" s="60">
        <f>'9.5'!G19</f>
        <v>0</v>
      </c>
    </row>
    <row r="18" spans="1:10" s="8" customFormat="1" ht="15" customHeight="1">
      <c r="A18" s="51" t="s">
        <v>12</v>
      </c>
      <c r="B18" s="58" t="str">
        <f>VLOOKUP(A18,'Рейтинг (раздел 9)'!$A$6:$B$90,2,FALSE)</f>
        <v>48-56</v>
      </c>
      <c r="C18" s="58" t="str">
        <f t="shared" si="0"/>
        <v>13-15</v>
      </c>
      <c r="D18" s="68">
        <f t="shared" si="1"/>
        <v>60</v>
      </c>
      <c r="E18" s="68">
        <f t="shared" si="2"/>
        <v>6</v>
      </c>
      <c r="F18" s="59">
        <f>'9.1'!G19</f>
        <v>2</v>
      </c>
      <c r="G18" s="60">
        <f>'9.2'!G19</f>
        <v>2</v>
      </c>
      <c r="H18" s="60">
        <f>'9.3'!G19</f>
        <v>1</v>
      </c>
      <c r="I18" s="60">
        <f>'9.4'!G19</f>
        <v>1</v>
      </c>
      <c r="J18" s="60">
        <f>'9.5'!G20</f>
        <v>0</v>
      </c>
    </row>
    <row r="19" spans="1:10" ht="15" customHeight="1">
      <c r="A19" s="51" t="s">
        <v>13</v>
      </c>
      <c r="B19" s="58" t="str">
        <f>VLOOKUP(A19,'Рейтинг (раздел 9)'!$A$6:$B$90,2,FALSE)</f>
        <v>61-62</v>
      </c>
      <c r="C19" s="58" t="str">
        <f t="shared" si="0"/>
        <v>16</v>
      </c>
      <c r="D19" s="68">
        <f t="shared" si="1"/>
        <v>45</v>
      </c>
      <c r="E19" s="68">
        <f t="shared" si="2"/>
        <v>4.5</v>
      </c>
      <c r="F19" s="59">
        <f>'9.1'!G20</f>
        <v>1</v>
      </c>
      <c r="G19" s="60">
        <f>'9.2'!G20</f>
        <v>2</v>
      </c>
      <c r="H19" s="60">
        <f>'9.3'!G20</f>
        <v>0</v>
      </c>
      <c r="I19" s="60">
        <f>'9.4'!G20</f>
        <v>1</v>
      </c>
      <c r="J19" s="60">
        <f>'9.5'!G21</f>
        <v>0.5</v>
      </c>
    </row>
    <row r="20" spans="1:10" ht="15" customHeight="1">
      <c r="A20" s="51" t="s">
        <v>14</v>
      </c>
      <c r="B20" s="58" t="str">
        <f>VLOOKUP(A20,'Рейтинг (раздел 9)'!$A$6:$B$90,2,FALSE)</f>
        <v>1-21</v>
      </c>
      <c r="C20" s="58" t="str">
        <f t="shared" si="0"/>
        <v>1-5</v>
      </c>
      <c r="D20" s="68">
        <f t="shared" si="1"/>
        <v>100</v>
      </c>
      <c r="E20" s="68">
        <f t="shared" si="2"/>
        <v>10</v>
      </c>
      <c r="F20" s="59">
        <f>'9.1'!G21</f>
        <v>2</v>
      </c>
      <c r="G20" s="60">
        <f>'9.2'!G21</f>
        <v>2</v>
      </c>
      <c r="H20" s="60">
        <f>'9.3'!G21</f>
        <v>2</v>
      </c>
      <c r="I20" s="60">
        <f>'9.4'!G21</f>
        <v>2</v>
      </c>
      <c r="J20" s="60">
        <f>'9.5'!G22</f>
        <v>2</v>
      </c>
    </row>
    <row r="21" spans="1:10" ht="15" customHeight="1">
      <c r="A21" s="51" t="s">
        <v>15</v>
      </c>
      <c r="B21" s="58" t="str">
        <f>VLOOKUP(A21,'Рейтинг (раздел 9)'!$A$6:$B$90,2,FALSE)</f>
        <v>45-47</v>
      </c>
      <c r="C21" s="58" t="str">
        <f t="shared" si="0"/>
        <v>11-12</v>
      </c>
      <c r="D21" s="68">
        <f t="shared" si="1"/>
        <v>70</v>
      </c>
      <c r="E21" s="68">
        <f t="shared" si="2"/>
        <v>7</v>
      </c>
      <c r="F21" s="59">
        <f>'9.1'!G22</f>
        <v>2</v>
      </c>
      <c r="G21" s="60">
        <f>'9.2'!G22</f>
        <v>2</v>
      </c>
      <c r="H21" s="60">
        <f>'9.3'!G22</f>
        <v>0</v>
      </c>
      <c r="I21" s="60">
        <f>'9.4'!G22</f>
        <v>2</v>
      </c>
      <c r="J21" s="60">
        <f>'9.5'!G23</f>
        <v>1</v>
      </c>
    </row>
    <row r="22" spans="1:10" ht="15" customHeight="1">
      <c r="A22" s="51" t="s">
        <v>16</v>
      </c>
      <c r="B22" s="58" t="str">
        <f>VLOOKUP(A22,'Рейтинг (раздел 9)'!$A$6:$B$90,2,FALSE)</f>
        <v>22-32</v>
      </c>
      <c r="C22" s="58" t="str">
        <f t="shared" si="0"/>
        <v>6-7</v>
      </c>
      <c r="D22" s="68">
        <f t="shared" si="1"/>
        <v>90</v>
      </c>
      <c r="E22" s="68">
        <f t="shared" si="2"/>
        <v>9</v>
      </c>
      <c r="F22" s="59">
        <f>'9.1'!G23</f>
        <v>2</v>
      </c>
      <c r="G22" s="60">
        <f>'9.2'!G23</f>
        <v>2</v>
      </c>
      <c r="H22" s="60">
        <f>'9.3'!G23</f>
        <v>2</v>
      </c>
      <c r="I22" s="60">
        <f>'9.4'!G23</f>
        <v>2</v>
      </c>
      <c r="J22" s="60">
        <f>'9.5'!G24</f>
        <v>1</v>
      </c>
    </row>
    <row r="23" spans="1:10" ht="15" customHeight="1">
      <c r="A23" s="51" t="s">
        <v>17</v>
      </c>
      <c r="B23" s="58" t="str">
        <f>VLOOKUP(A23,'Рейтинг (раздел 9)'!$A$6:$B$90,2,FALSE)</f>
        <v>69-77</v>
      </c>
      <c r="C23" s="58" t="str">
        <f t="shared" si="0"/>
        <v>17</v>
      </c>
      <c r="D23" s="68">
        <f t="shared" si="1"/>
        <v>20</v>
      </c>
      <c r="E23" s="68">
        <f t="shared" si="2"/>
        <v>2</v>
      </c>
      <c r="F23" s="59">
        <f>'9.1'!G24</f>
        <v>0</v>
      </c>
      <c r="G23" s="60">
        <f>'9.2'!G24</f>
        <v>0</v>
      </c>
      <c r="H23" s="60">
        <f>'9.3'!G24</f>
        <v>0</v>
      </c>
      <c r="I23" s="60">
        <f>'9.4'!G24</f>
        <v>2</v>
      </c>
      <c r="J23" s="60">
        <f>'9.5'!G25</f>
        <v>0</v>
      </c>
    </row>
    <row r="24" spans="1:10" ht="15" customHeight="1">
      <c r="A24" s="51" t="s">
        <v>18</v>
      </c>
      <c r="B24" s="58" t="str">
        <f>VLOOKUP(A24,'Рейтинг (раздел 9)'!$A$6:$B$90,2,FALSE)</f>
        <v>1-21</v>
      </c>
      <c r="C24" s="65" t="str">
        <f t="shared" si="0"/>
        <v>1-5</v>
      </c>
      <c r="D24" s="68">
        <f t="shared" si="1"/>
        <v>100</v>
      </c>
      <c r="E24" s="68">
        <f t="shared" si="2"/>
        <v>10</v>
      </c>
      <c r="F24" s="59">
        <f>'9.1'!G25</f>
        <v>2</v>
      </c>
      <c r="G24" s="60">
        <f>'9.2'!G25</f>
        <v>2</v>
      </c>
      <c r="H24" s="60">
        <f>'9.3'!G25</f>
        <v>2</v>
      </c>
      <c r="I24" s="60">
        <f>'9.4'!G25</f>
        <v>2</v>
      </c>
      <c r="J24" s="60">
        <f>'9.5'!G26</f>
        <v>2</v>
      </c>
    </row>
    <row r="25" spans="1:10" ht="15" customHeight="1">
      <c r="A25" s="41" t="s">
        <v>19</v>
      </c>
      <c r="B25" s="61"/>
      <c r="C25" s="62"/>
      <c r="D25" s="69"/>
      <c r="E25" s="69"/>
      <c r="F25" s="63"/>
      <c r="G25" s="64"/>
      <c r="H25" s="64"/>
      <c r="I25" s="64"/>
      <c r="J25" s="64"/>
    </row>
    <row r="26" spans="1:10" s="8" customFormat="1" ht="15" customHeight="1">
      <c r="A26" s="51" t="s">
        <v>20</v>
      </c>
      <c r="B26" s="58" t="str">
        <f>VLOOKUP(A26,'Рейтинг (раздел 9)'!$A$6:$B$90,2,FALSE)</f>
        <v>1-21</v>
      </c>
      <c r="C26" s="65" t="str">
        <f>RANK(D26,$D$26:$D$36)&amp;IF(COUNTIF($D$26:$D$36,D26)&gt;1,"-"&amp;RANK(D26,$D$26:$D$36)+COUNTIF($D$26:$D$36,D26)-1,"")</f>
        <v>1-3</v>
      </c>
      <c r="D26" s="68">
        <f t="shared" si="1"/>
        <v>100</v>
      </c>
      <c r="E26" s="68">
        <f t="shared" si="2"/>
        <v>10</v>
      </c>
      <c r="F26" s="59">
        <f>'9.1'!G27</f>
        <v>2</v>
      </c>
      <c r="G26" s="60">
        <f>'9.2'!G27</f>
        <v>2</v>
      </c>
      <c r="H26" s="60">
        <f>'9.3'!G27</f>
        <v>2</v>
      </c>
      <c r="I26" s="60">
        <f>'9.4'!G27</f>
        <v>2</v>
      </c>
      <c r="J26" s="60">
        <f>'9.5'!G28</f>
        <v>2</v>
      </c>
    </row>
    <row r="27" spans="1:10" ht="15" customHeight="1">
      <c r="A27" s="51" t="s">
        <v>21</v>
      </c>
      <c r="B27" s="58" t="str">
        <f>VLOOKUP(A27,'Рейтинг (раздел 9)'!$A$6:$B$90,2,FALSE)</f>
        <v>33-43</v>
      </c>
      <c r="C27" s="65" t="str">
        <f aca="true" t="shared" si="3" ref="C27:C36">RANK(D27,$D$26:$D$36)&amp;IF(COUNTIF($D$26:$D$36,D27)&gt;1,"-"&amp;RANK(D27,$D$26:$D$36)+COUNTIF($D$26:$D$36,D27)-1,"")</f>
        <v>6</v>
      </c>
      <c r="D27" s="68">
        <f t="shared" si="1"/>
        <v>80</v>
      </c>
      <c r="E27" s="68">
        <f t="shared" si="2"/>
        <v>8</v>
      </c>
      <c r="F27" s="59">
        <f>'9.1'!G28</f>
        <v>2</v>
      </c>
      <c r="G27" s="60">
        <f>'9.2'!G28</f>
        <v>2</v>
      </c>
      <c r="H27" s="60">
        <f>'9.3'!G28</f>
        <v>0</v>
      </c>
      <c r="I27" s="60">
        <f>'9.4'!G28</f>
        <v>2</v>
      </c>
      <c r="J27" s="60">
        <f>'9.5'!G29</f>
        <v>2</v>
      </c>
    </row>
    <row r="28" spans="1:10" ht="15" customHeight="1">
      <c r="A28" s="51" t="s">
        <v>22</v>
      </c>
      <c r="B28" s="58" t="str">
        <f>VLOOKUP(A28,'Рейтинг (раздел 9)'!$A$6:$B$90,2,FALSE)</f>
        <v>63-66</v>
      </c>
      <c r="C28" s="65" t="str">
        <f t="shared" si="3"/>
        <v>9</v>
      </c>
      <c r="D28" s="68">
        <f t="shared" si="1"/>
        <v>40</v>
      </c>
      <c r="E28" s="68">
        <f t="shared" si="2"/>
        <v>4</v>
      </c>
      <c r="F28" s="59">
        <f>'9.1'!G29</f>
        <v>0</v>
      </c>
      <c r="G28" s="60">
        <f>'9.2'!G29</f>
        <v>0</v>
      </c>
      <c r="H28" s="60">
        <f>'9.3'!G29</f>
        <v>0</v>
      </c>
      <c r="I28" s="60">
        <f>'9.4'!G29</f>
        <v>2</v>
      </c>
      <c r="J28" s="60">
        <f>'9.5'!G30</f>
        <v>2</v>
      </c>
    </row>
    <row r="29" spans="1:10" ht="15" customHeight="1">
      <c r="A29" s="51" t="s">
        <v>23</v>
      </c>
      <c r="B29" s="58" t="str">
        <f>VLOOKUP(A29,'Рейтинг (раздел 9)'!$A$6:$B$90,2,FALSE)</f>
        <v>58-60</v>
      </c>
      <c r="C29" s="65" t="str">
        <f t="shared" si="3"/>
        <v>7-8</v>
      </c>
      <c r="D29" s="68">
        <f t="shared" si="1"/>
        <v>50</v>
      </c>
      <c r="E29" s="68">
        <f t="shared" si="2"/>
        <v>5</v>
      </c>
      <c r="F29" s="59">
        <f>'9.1'!G30</f>
        <v>1</v>
      </c>
      <c r="G29" s="60">
        <f>'9.2'!G30</f>
        <v>1</v>
      </c>
      <c r="H29" s="60">
        <f>'9.3'!G30</f>
        <v>0</v>
      </c>
      <c r="I29" s="60">
        <f>'9.4'!G30</f>
        <v>2</v>
      </c>
      <c r="J29" s="60">
        <f>'9.5'!G31</f>
        <v>1</v>
      </c>
    </row>
    <row r="30" spans="1:10" ht="15" customHeight="1">
      <c r="A30" s="51" t="s">
        <v>24</v>
      </c>
      <c r="B30" s="58" t="str">
        <f>VLOOKUP(A30,'Рейтинг (раздел 9)'!$A$6:$B$90,2,FALSE)</f>
        <v>69-77</v>
      </c>
      <c r="C30" s="65" t="str">
        <f t="shared" si="3"/>
        <v>10</v>
      </c>
      <c r="D30" s="68">
        <f t="shared" si="1"/>
        <v>20</v>
      </c>
      <c r="E30" s="68">
        <f t="shared" si="2"/>
        <v>2</v>
      </c>
      <c r="F30" s="59">
        <f>'9.1'!G31</f>
        <v>0</v>
      </c>
      <c r="G30" s="60">
        <f>'9.2'!G31</f>
        <v>0</v>
      </c>
      <c r="H30" s="60">
        <f>'9.3'!G31</f>
        <v>0</v>
      </c>
      <c r="I30" s="60">
        <f>'9.4'!G31</f>
        <v>2</v>
      </c>
      <c r="J30" s="60">
        <f>'9.5'!G32</f>
        <v>0</v>
      </c>
    </row>
    <row r="31" spans="1:10" ht="15" customHeight="1">
      <c r="A31" s="51" t="s">
        <v>25</v>
      </c>
      <c r="B31" s="58" t="str">
        <f>VLOOKUP(A31,'Рейтинг (раздел 9)'!$A$6:$B$90,2,FALSE)</f>
        <v>58-60</v>
      </c>
      <c r="C31" s="65" t="str">
        <f t="shared" si="3"/>
        <v>7-8</v>
      </c>
      <c r="D31" s="68">
        <f t="shared" si="1"/>
        <v>50</v>
      </c>
      <c r="E31" s="68">
        <f t="shared" si="2"/>
        <v>5</v>
      </c>
      <c r="F31" s="59">
        <f>'9.1'!G32</f>
        <v>1</v>
      </c>
      <c r="G31" s="60">
        <f>'9.2'!G32</f>
        <v>1</v>
      </c>
      <c r="H31" s="60">
        <f>'9.3'!G32</f>
        <v>1</v>
      </c>
      <c r="I31" s="60">
        <f>'9.4'!G32</f>
        <v>1</v>
      </c>
      <c r="J31" s="60">
        <f>'9.5'!G33</f>
        <v>1</v>
      </c>
    </row>
    <row r="32" spans="1:10" s="8" customFormat="1" ht="15" customHeight="1">
      <c r="A32" s="51" t="s">
        <v>26</v>
      </c>
      <c r="B32" s="58" t="str">
        <f>VLOOKUP(A32,'Рейтинг (раздел 9)'!$A$6:$B$90,2,FALSE)</f>
        <v>22-32</v>
      </c>
      <c r="C32" s="65" t="str">
        <f t="shared" si="3"/>
        <v>4-5</v>
      </c>
      <c r="D32" s="68">
        <f t="shared" si="1"/>
        <v>90</v>
      </c>
      <c r="E32" s="68">
        <f t="shared" si="2"/>
        <v>9</v>
      </c>
      <c r="F32" s="59">
        <f>'9.1'!G33</f>
        <v>2</v>
      </c>
      <c r="G32" s="60">
        <f>'9.2'!G33</f>
        <v>2</v>
      </c>
      <c r="H32" s="60">
        <f>'9.3'!G33</f>
        <v>2</v>
      </c>
      <c r="I32" s="60">
        <f>'9.4'!G33</f>
        <v>1</v>
      </c>
      <c r="J32" s="60">
        <f>'9.5'!G34</f>
        <v>2</v>
      </c>
    </row>
    <row r="33" spans="1:10" s="8" customFormat="1" ht="15" customHeight="1">
      <c r="A33" s="51" t="s">
        <v>27</v>
      </c>
      <c r="B33" s="58" t="str">
        <f>VLOOKUP(A33,'Рейтинг (раздел 9)'!$A$6:$B$90,2,FALSE)</f>
        <v>1-21</v>
      </c>
      <c r="C33" s="65" t="str">
        <f t="shared" si="3"/>
        <v>1-3</v>
      </c>
      <c r="D33" s="68">
        <f t="shared" si="1"/>
        <v>100</v>
      </c>
      <c r="E33" s="68">
        <f t="shared" si="2"/>
        <v>10</v>
      </c>
      <c r="F33" s="59">
        <f>'9.1'!G34</f>
        <v>2</v>
      </c>
      <c r="G33" s="60">
        <f>'9.2'!G34</f>
        <v>2</v>
      </c>
      <c r="H33" s="60">
        <f>'9.3'!G34</f>
        <v>2</v>
      </c>
      <c r="I33" s="60">
        <f>'9.4'!G34</f>
        <v>2</v>
      </c>
      <c r="J33" s="60">
        <f>'9.5'!G35</f>
        <v>2</v>
      </c>
    </row>
    <row r="34" spans="1:10" ht="15" customHeight="1">
      <c r="A34" s="51" t="s">
        <v>28</v>
      </c>
      <c r="B34" s="58" t="str">
        <f>VLOOKUP(A34,'Рейтинг (раздел 9)'!$A$6:$B$90,2,FALSE)</f>
        <v>82-85</v>
      </c>
      <c r="C34" s="65" t="str">
        <f t="shared" si="3"/>
        <v>11</v>
      </c>
      <c r="D34" s="68">
        <f t="shared" si="1"/>
        <v>0</v>
      </c>
      <c r="E34" s="68">
        <f t="shared" si="2"/>
        <v>0</v>
      </c>
      <c r="F34" s="59">
        <f>'9.1'!G35</f>
        <v>0</v>
      </c>
      <c r="G34" s="60">
        <f>'9.2'!G35</f>
        <v>0</v>
      </c>
      <c r="H34" s="60">
        <f>'9.3'!G35</f>
        <v>0</v>
      </c>
      <c r="I34" s="60">
        <f>'9.4'!G35</f>
        <v>0</v>
      </c>
      <c r="J34" s="60">
        <f>'9.5'!G36</f>
        <v>0</v>
      </c>
    </row>
    <row r="35" spans="1:10" ht="15" customHeight="1">
      <c r="A35" s="51" t="s">
        <v>29</v>
      </c>
      <c r="B35" s="58" t="str">
        <f>VLOOKUP(A35,'Рейтинг (раздел 9)'!$A$6:$B$90,2,FALSE)</f>
        <v>1-21</v>
      </c>
      <c r="C35" s="65" t="str">
        <f t="shared" si="3"/>
        <v>1-3</v>
      </c>
      <c r="D35" s="68">
        <f t="shared" si="1"/>
        <v>100</v>
      </c>
      <c r="E35" s="68">
        <f t="shared" si="2"/>
        <v>10</v>
      </c>
      <c r="F35" s="59">
        <f>'9.1'!G36</f>
        <v>2</v>
      </c>
      <c r="G35" s="60">
        <f>'9.2'!G36</f>
        <v>2</v>
      </c>
      <c r="H35" s="60">
        <f>'9.3'!G36</f>
        <v>2</v>
      </c>
      <c r="I35" s="60">
        <f>'9.4'!G36</f>
        <v>2</v>
      </c>
      <c r="J35" s="60">
        <f>'9.5'!G37</f>
        <v>2</v>
      </c>
    </row>
    <row r="36" spans="1:10" ht="15" customHeight="1">
      <c r="A36" s="51" t="s">
        <v>30</v>
      </c>
      <c r="B36" s="58" t="str">
        <f>VLOOKUP(A36,'Рейтинг (раздел 9)'!$A$6:$B$90,2,FALSE)</f>
        <v>22-32</v>
      </c>
      <c r="C36" s="65" t="str">
        <f t="shared" si="3"/>
        <v>4-5</v>
      </c>
      <c r="D36" s="68">
        <f t="shared" si="1"/>
        <v>90</v>
      </c>
      <c r="E36" s="68">
        <f t="shared" si="2"/>
        <v>9</v>
      </c>
      <c r="F36" s="59">
        <f>'9.1'!G37</f>
        <v>2</v>
      </c>
      <c r="G36" s="60">
        <f>'9.2'!G37</f>
        <v>2</v>
      </c>
      <c r="H36" s="60">
        <f>'9.3'!G37</f>
        <v>2</v>
      </c>
      <c r="I36" s="60">
        <f>'9.4'!G37</f>
        <v>1</v>
      </c>
      <c r="J36" s="60">
        <f>'9.5'!G38</f>
        <v>2</v>
      </c>
    </row>
    <row r="37" spans="1:10" ht="15" customHeight="1">
      <c r="A37" s="41" t="s">
        <v>31</v>
      </c>
      <c r="B37" s="61"/>
      <c r="C37" s="62"/>
      <c r="D37" s="69"/>
      <c r="E37" s="69"/>
      <c r="F37" s="63"/>
      <c r="G37" s="64"/>
      <c r="H37" s="64"/>
      <c r="I37" s="64"/>
      <c r="J37" s="64"/>
    </row>
    <row r="38" spans="1:10" ht="15" customHeight="1">
      <c r="A38" s="51" t="s">
        <v>32</v>
      </c>
      <c r="B38" s="58" t="str">
        <f>VLOOKUP(A38,'Рейтинг (раздел 9)'!$A$6:$B$90,2,FALSE)</f>
        <v>33-43</v>
      </c>
      <c r="C38" s="65" t="str">
        <f>RANK(D38,$D$38:$D$45)&amp;IF(COUNTIF($D$38:$D$45,D38)&gt;1,"-"&amp;RANK(D38,$D$38:$D$45)+COUNTIF($D$38:$D$45,D38)-1,"")</f>
        <v>3</v>
      </c>
      <c r="D38" s="68">
        <f t="shared" si="1"/>
        <v>80</v>
      </c>
      <c r="E38" s="68">
        <f t="shared" si="2"/>
        <v>8</v>
      </c>
      <c r="F38" s="59">
        <f>'9.1'!G39</f>
        <v>2</v>
      </c>
      <c r="G38" s="60">
        <f>'9.2'!G39</f>
        <v>2</v>
      </c>
      <c r="H38" s="60">
        <f>'9.3'!G39</f>
        <v>0</v>
      </c>
      <c r="I38" s="60">
        <f>'9.4'!G39</f>
        <v>2</v>
      </c>
      <c r="J38" s="60">
        <f>'9.5'!G40</f>
        <v>2</v>
      </c>
    </row>
    <row r="39" spans="1:10" ht="15" customHeight="1">
      <c r="A39" s="51" t="s">
        <v>33</v>
      </c>
      <c r="B39" s="58" t="str">
        <f>VLOOKUP(A39,'Рейтинг (раздел 9)'!$A$6:$B$90,2,FALSE)</f>
        <v>48-56</v>
      </c>
      <c r="C39" s="65" t="str">
        <f aca="true" t="shared" si="4" ref="C39:C45">RANK(D39,$D$38:$D$45)&amp;IF(COUNTIF($D$38:$D$45,D39)&gt;1,"-"&amp;RANK(D39,$D$38:$D$45)+COUNTIF($D$38:$D$45,D39)-1,"")</f>
        <v>4</v>
      </c>
      <c r="D39" s="68">
        <f t="shared" si="1"/>
        <v>60</v>
      </c>
      <c r="E39" s="68">
        <f t="shared" si="2"/>
        <v>6</v>
      </c>
      <c r="F39" s="59">
        <f>'9.1'!G40</f>
        <v>2</v>
      </c>
      <c r="G39" s="60">
        <f>'9.2'!G40</f>
        <v>2</v>
      </c>
      <c r="H39" s="60">
        <f>'9.3'!G40</f>
        <v>0</v>
      </c>
      <c r="I39" s="60">
        <f>'9.4'!G40</f>
        <v>1</v>
      </c>
      <c r="J39" s="60">
        <f>'9.5'!G41</f>
        <v>1</v>
      </c>
    </row>
    <row r="40" spans="1:10" s="8" customFormat="1" ht="15" customHeight="1">
      <c r="A40" s="51" t="s">
        <v>109</v>
      </c>
      <c r="B40" s="58" t="str">
        <f>VLOOKUP(A40,'Рейтинг (раздел 9)'!$A$6:$B$90,2,FALSE)</f>
        <v>78</v>
      </c>
      <c r="C40" s="65" t="str">
        <f t="shared" si="4"/>
        <v>8</v>
      </c>
      <c r="D40" s="68">
        <f t="shared" si="1"/>
        <v>15</v>
      </c>
      <c r="E40" s="68">
        <f t="shared" si="2"/>
        <v>1.5</v>
      </c>
      <c r="F40" s="59">
        <f>'9.1'!G41</f>
        <v>1</v>
      </c>
      <c r="G40" s="60">
        <f>'9.2'!G41</f>
        <v>0</v>
      </c>
      <c r="H40" s="60">
        <f>'9.3'!G41</f>
        <v>0</v>
      </c>
      <c r="I40" s="60">
        <f>'9.4'!G41</f>
        <v>0.5</v>
      </c>
      <c r="J40" s="60">
        <f>'9.5'!G42</f>
        <v>0</v>
      </c>
    </row>
    <row r="41" spans="1:10" ht="15" customHeight="1">
      <c r="A41" s="51" t="s">
        <v>34</v>
      </c>
      <c r="B41" s="58" t="str">
        <f>VLOOKUP(A41,'Рейтинг (раздел 9)'!$A$6:$B$90,2,FALSE)</f>
        <v>1-21</v>
      </c>
      <c r="C41" s="65" t="str">
        <f t="shared" si="4"/>
        <v>1-2</v>
      </c>
      <c r="D41" s="68">
        <f t="shared" si="1"/>
        <v>100</v>
      </c>
      <c r="E41" s="68">
        <f t="shared" si="2"/>
        <v>10</v>
      </c>
      <c r="F41" s="59">
        <f>'9.1'!G42</f>
        <v>2</v>
      </c>
      <c r="G41" s="60">
        <f>'9.2'!G42</f>
        <v>2</v>
      </c>
      <c r="H41" s="60">
        <f>'9.3'!G42</f>
        <v>2</v>
      </c>
      <c r="I41" s="60">
        <f>'9.4'!G42</f>
        <v>2</v>
      </c>
      <c r="J41" s="60">
        <f>'9.5'!G43</f>
        <v>2</v>
      </c>
    </row>
    <row r="42" spans="1:10" ht="15" customHeight="1">
      <c r="A42" s="51" t="s">
        <v>35</v>
      </c>
      <c r="B42" s="58" t="str">
        <f>VLOOKUP(A42,'Рейтинг (раздел 9)'!$A$6:$B$90,2,FALSE)</f>
        <v>58-60</v>
      </c>
      <c r="C42" s="65" t="str">
        <f t="shared" si="4"/>
        <v>5</v>
      </c>
      <c r="D42" s="68">
        <f t="shared" si="1"/>
        <v>50</v>
      </c>
      <c r="E42" s="68">
        <f t="shared" si="2"/>
        <v>5</v>
      </c>
      <c r="F42" s="59">
        <f>'9.1'!G43</f>
        <v>2</v>
      </c>
      <c r="G42" s="60">
        <f>'9.2'!G43</f>
        <v>0</v>
      </c>
      <c r="H42" s="60">
        <f>'9.3'!G43</f>
        <v>0</v>
      </c>
      <c r="I42" s="60">
        <f>'9.4'!G43</f>
        <v>2</v>
      </c>
      <c r="J42" s="60">
        <f>'9.5'!G44</f>
        <v>1</v>
      </c>
    </row>
    <row r="43" spans="1:10" ht="15" customHeight="1">
      <c r="A43" s="51" t="s">
        <v>36</v>
      </c>
      <c r="B43" s="58" t="str">
        <f>VLOOKUP(A43,'Рейтинг (раздел 9)'!$A$6:$B$90,2,FALSE)</f>
        <v>1-21</v>
      </c>
      <c r="C43" s="65" t="str">
        <f t="shared" si="4"/>
        <v>1-2</v>
      </c>
      <c r="D43" s="68">
        <f t="shared" si="1"/>
        <v>100</v>
      </c>
      <c r="E43" s="68">
        <f t="shared" si="2"/>
        <v>10</v>
      </c>
      <c r="F43" s="59">
        <f>'9.1'!G44</f>
        <v>2</v>
      </c>
      <c r="G43" s="60">
        <f>'9.2'!G44</f>
        <v>2</v>
      </c>
      <c r="H43" s="60">
        <f>'9.3'!G44</f>
        <v>2</v>
      </c>
      <c r="I43" s="60">
        <f>'9.4'!G44</f>
        <v>2</v>
      </c>
      <c r="J43" s="60">
        <f>'9.5'!G45</f>
        <v>2</v>
      </c>
    </row>
    <row r="44" spans="1:10" ht="15" customHeight="1">
      <c r="A44" s="51" t="s">
        <v>37</v>
      </c>
      <c r="B44" s="58" t="str">
        <f>VLOOKUP(A44,'Рейтинг (раздел 9)'!$A$6:$B$90,2,FALSE)</f>
        <v>68</v>
      </c>
      <c r="C44" s="65" t="str">
        <f t="shared" si="4"/>
        <v>7</v>
      </c>
      <c r="D44" s="68">
        <f t="shared" si="1"/>
        <v>25</v>
      </c>
      <c r="E44" s="68">
        <f t="shared" si="2"/>
        <v>2.5</v>
      </c>
      <c r="F44" s="59">
        <f>'9.1'!G45</f>
        <v>0</v>
      </c>
      <c r="G44" s="60">
        <f>'9.2'!G45</f>
        <v>0</v>
      </c>
      <c r="H44" s="60">
        <f>'9.3'!G45</f>
        <v>0</v>
      </c>
      <c r="I44" s="60">
        <f>'9.4'!G45</f>
        <v>2</v>
      </c>
      <c r="J44" s="60">
        <f>'9.5'!G46</f>
        <v>0.5</v>
      </c>
    </row>
    <row r="45" spans="1:10" ht="15" customHeight="1">
      <c r="A45" s="51" t="s">
        <v>170</v>
      </c>
      <c r="B45" s="58" t="str">
        <f>VLOOKUP(A45,'Рейтинг (раздел 9)'!$A$6:$B$90,2,FALSE)</f>
        <v>61-62</v>
      </c>
      <c r="C45" s="65" t="str">
        <f t="shared" si="4"/>
        <v>6</v>
      </c>
      <c r="D45" s="68">
        <f t="shared" si="1"/>
        <v>45</v>
      </c>
      <c r="E45" s="68">
        <f t="shared" si="2"/>
        <v>4.5</v>
      </c>
      <c r="F45" s="59">
        <f>'9.1'!G46</f>
        <v>1</v>
      </c>
      <c r="G45" s="60">
        <f>'9.2'!G46</f>
        <v>1</v>
      </c>
      <c r="H45" s="60">
        <f>'9.3'!G46</f>
        <v>2</v>
      </c>
      <c r="I45" s="60">
        <f>'9.4'!G46</f>
        <v>0</v>
      </c>
      <c r="J45" s="60">
        <f>'9.5'!G47</f>
        <v>0.5</v>
      </c>
    </row>
    <row r="46" spans="1:10" ht="15" customHeight="1">
      <c r="A46" s="41" t="s">
        <v>38</v>
      </c>
      <c r="B46" s="61"/>
      <c r="C46" s="61"/>
      <c r="D46" s="69"/>
      <c r="E46" s="69"/>
      <c r="F46" s="63"/>
      <c r="G46" s="64"/>
      <c r="H46" s="64"/>
      <c r="I46" s="64"/>
      <c r="J46" s="64"/>
    </row>
    <row r="47" spans="1:10" ht="15" customHeight="1">
      <c r="A47" s="51" t="s">
        <v>39</v>
      </c>
      <c r="B47" s="58" t="str">
        <f>VLOOKUP(A47,'Рейтинг (раздел 9)'!$A$6:$B$90,2,FALSE)</f>
        <v>69-77</v>
      </c>
      <c r="C47" s="65" t="str">
        <f aca="true" t="shared" si="5" ref="C47:C53">RANK(D47,$D$47:$D$53)&amp;IF(COUNTIF($D$47:$D$53,D47)&gt;1,"-"&amp;RANK(D47,$D$47:$D$53)+COUNTIF($D$47:$D$53,D47)-1,"")</f>
        <v>5</v>
      </c>
      <c r="D47" s="68">
        <f t="shared" si="1"/>
        <v>20</v>
      </c>
      <c r="E47" s="68">
        <f t="shared" si="2"/>
        <v>2</v>
      </c>
      <c r="F47" s="59">
        <f>'9.1'!G48</f>
        <v>0</v>
      </c>
      <c r="G47" s="60">
        <f>'9.2'!G48</f>
        <v>0</v>
      </c>
      <c r="H47" s="60">
        <f>'9.3'!G48</f>
        <v>0</v>
      </c>
      <c r="I47" s="60">
        <f>'9.4'!G48</f>
        <v>2</v>
      </c>
      <c r="J47" s="60">
        <f>'9.5'!G49</f>
        <v>0</v>
      </c>
    </row>
    <row r="48" spans="1:10" ht="15" customHeight="1">
      <c r="A48" s="51" t="s">
        <v>40</v>
      </c>
      <c r="B48" s="58" t="str">
        <f>VLOOKUP(A48,'Рейтинг (раздел 9)'!$A$6:$B$90,2,FALSE)</f>
        <v>82-85</v>
      </c>
      <c r="C48" s="65" t="str">
        <f t="shared" si="5"/>
        <v>6-7</v>
      </c>
      <c r="D48" s="68">
        <f t="shared" si="1"/>
        <v>0</v>
      </c>
      <c r="E48" s="68">
        <f t="shared" si="2"/>
        <v>0</v>
      </c>
      <c r="F48" s="59">
        <f>'9.1'!G49</f>
        <v>0</v>
      </c>
      <c r="G48" s="60">
        <f>'9.2'!G49</f>
        <v>0</v>
      </c>
      <c r="H48" s="60">
        <f>'9.3'!G49</f>
        <v>0</v>
      </c>
      <c r="I48" s="60">
        <f>'9.4'!G49</f>
        <v>0</v>
      </c>
      <c r="J48" s="60">
        <f>'9.5'!G50</f>
        <v>0</v>
      </c>
    </row>
    <row r="49" spans="1:10" ht="15" customHeight="1">
      <c r="A49" s="51" t="s">
        <v>41</v>
      </c>
      <c r="B49" s="58" t="str">
        <f>VLOOKUP(A49,'Рейтинг (раздел 9)'!$A$6:$B$90,2,FALSE)</f>
        <v>48-56</v>
      </c>
      <c r="C49" s="65" t="str">
        <f t="shared" si="5"/>
        <v>2-3</v>
      </c>
      <c r="D49" s="68">
        <f t="shared" si="1"/>
        <v>60</v>
      </c>
      <c r="E49" s="68">
        <f t="shared" si="2"/>
        <v>6</v>
      </c>
      <c r="F49" s="59">
        <f>'9.1'!G50</f>
        <v>2</v>
      </c>
      <c r="G49" s="60">
        <f>'9.2'!G50</f>
        <v>2</v>
      </c>
      <c r="H49" s="60">
        <f>'9.3'!G50</f>
        <v>2</v>
      </c>
      <c r="I49" s="60">
        <f>'9.4'!G50</f>
        <v>0</v>
      </c>
      <c r="J49" s="60">
        <f>'9.5'!G51</f>
        <v>0</v>
      </c>
    </row>
    <row r="50" spans="1:10" ht="15" customHeight="1">
      <c r="A50" s="51" t="s">
        <v>42</v>
      </c>
      <c r="B50" s="58" t="str">
        <f>VLOOKUP(A50,'Рейтинг (раздел 9)'!$A$6:$B$90,2,FALSE)</f>
        <v>57</v>
      </c>
      <c r="C50" s="65" t="str">
        <f t="shared" si="5"/>
        <v>4</v>
      </c>
      <c r="D50" s="68">
        <f t="shared" si="1"/>
        <v>55.00000000000001</v>
      </c>
      <c r="E50" s="68">
        <f t="shared" si="2"/>
        <v>5.5</v>
      </c>
      <c r="F50" s="59">
        <f>'9.1'!G51</f>
        <v>2</v>
      </c>
      <c r="G50" s="60">
        <f>'9.2'!G51</f>
        <v>2</v>
      </c>
      <c r="H50" s="60">
        <f>'9.3'!G51</f>
        <v>0</v>
      </c>
      <c r="I50" s="60">
        <f>'9.4'!G51</f>
        <v>1</v>
      </c>
      <c r="J50" s="60">
        <f>'9.5'!G52</f>
        <v>0.5</v>
      </c>
    </row>
    <row r="51" spans="1:10" ht="15" customHeight="1">
      <c r="A51" s="51" t="s">
        <v>92</v>
      </c>
      <c r="B51" s="58" t="str">
        <f>VLOOKUP(A51,'Рейтинг (раздел 9)'!$A$6:$B$90,2,FALSE)</f>
        <v>82-85</v>
      </c>
      <c r="C51" s="65" t="str">
        <f t="shared" si="5"/>
        <v>6-7</v>
      </c>
      <c r="D51" s="68">
        <f t="shared" si="1"/>
        <v>0</v>
      </c>
      <c r="E51" s="68">
        <f t="shared" si="2"/>
        <v>0</v>
      </c>
      <c r="F51" s="59">
        <f>'9.1'!G52</f>
        <v>0</v>
      </c>
      <c r="G51" s="60">
        <f>'9.2'!G52</f>
        <v>0</v>
      </c>
      <c r="H51" s="60">
        <f>'9.3'!G52</f>
        <v>0</v>
      </c>
      <c r="I51" s="60">
        <f>'9.4'!G52</f>
        <v>0</v>
      </c>
      <c r="J51" s="60">
        <f>'9.5'!G53</f>
        <v>0</v>
      </c>
    </row>
    <row r="52" spans="1:10" ht="15" customHeight="1">
      <c r="A52" s="51" t="s">
        <v>43</v>
      </c>
      <c r="B52" s="58" t="str">
        <f>VLOOKUP(A52,'Рейтинг (раздел 9)'!$A$6:$B$90,2,FALSE)</f>
        <v>48-56</v>
      </c>
      <c r="C52" s="65" t="str">
        <f t="shared" si="5"/>
        <v>2-3</v>
      </c>
      <c r="D52" s="68">
        <f t="shared" si="1"/>
        <v>60</v>
      </c>
      <c r="E52" s="68">
        <f t="shared" si="2"/>
        <v>6</v>
      </c>
      <c r="F52" s="59">
        <f>'9.1'!G53</f>
        <v>2</v>
      </c>
      <c r="G52" s="60">
        <f>'9.2'!G53</f>
        <v>0</v>
      </c>
      <c r="H52" s="60">
        <f>'9.3'!G53</f>
        <v>0</v>
      </c>
      <c r="I52" s="60">
        <f>'9.4'!G53</f>
        <v>2</v>
      </c>
      <c r="J52" s="60">
        <f>'9.5'!G54</f>
        <v>2</v>
      </c>
    </row>
    <row r="53" spans="1:10" ht="15" customHeight="1">
      <c r="A53" s="51" t="s">
        <v>44</v>
      </c>
      <c r="B53" s="58" t="str">
        <f>VLOOKUP(A53,'Рейтинг (раздел 9)'!$A$6:$B$90,2,FALSE)</f>
        <v>22-32</v>
      </c>
      <c r="C53" s="65" t="str">
        <f t="shared" si="5"/>
        <v>1</v>
      </c>
      <c r="D53" s="68">
        <f t="shared" si="1"/>
        <v>90</v>
      </c>
      <c r="E53" s="68">
        <f t="shared" si="2"/>
        <v>9</v>
      </c>
      <c r="F53" s="59">
        <f>'9.1'!G54</f>
        <v>2</v>
      </c>
      <c r="G53" s="60">
        <f>'9.2'!G54</f>
        <v>2</v>
      </c>
      <c r="H53" s="60">
        <f>'9.3'!G54</f>
        <v>2</v>
      </c>
      <c r="I53" s="60">
        <f>'9.4'!G54</f>
        <v>2</v>
      </c>
      <c r="J53" s="60">
        <f>'9.5'!G55</f>
        <v>1</v>
      </c>
    </row>
    <row r="54" spans="1:10" s="8" customFormat="1" ht="15" customHeight="1">
      <c r="A54" s="41" t="s">
        <v>45</v>
      </c>
      <c r="B54" s="61"/>
      <c r="C54" s="61"/>
      <c r="D54" s="69"/>
      <c r="E54" s="69"/>
      <c r="F54" s="63"/>
      <c r="G54" s="64"/>
      <c r="H54" s="64"/>
      <c r="I54" s="64"/>
      <c r="J54" s="64"/>
    </row>
    <row r="55" spans="1:10" ht="15" customHeight="1">
      <c r="A55" s="51" t="s">
        <v>46</v>
      </c>
      <c r="B55" s="58" t="str">
        <f>VLOOKUP(A55,'Рейтинг (раздел 9)'!$A$6:$B$90,2,FALSE)</f>
        <v>1-21</v>
      </c>
      <c r="C55" s="65" t="str">
        <f aca="true" t="shared" si="6" ref="C55:C68">RANK(D55,$D$55:$D$68)&amp;IF(COUNTIF($D$55:$D$68,D55)&gt;1,"-"&amp;RANK(D55,$D$55:$D$68)+COUNTIF($D$55:$D$68,D55)-1,"")</f>
        <v>1-4</v>
      </c>
      <c r="D55" s="68">
        <f t="shared" si="1"/>
        <v>100</v>
      </c>
      <c r="E55" s="68">
        <f t="shared" si="2"/>
        <v>10</v>
      </c>
      <c r="F55" s="59">
        <f>'9.1'!G56</f>
        <v>2</v>
      </c>
      <c r="G55" s="60">
        <f>'9.2'!G56</f>
        <v>2</v>
      </c>
      <c r="H55" s="60">
        <f>'9.3'!G56</f>
        <v>2</v>
      </c>
      <c r="I55" s="60">
        <f>'9.4'!G56</f>
        <v>2</v>
      </c>
      <c r="J55" s="60">
        <f>'9.5'!G57</f>
        <v>2</v>
      </c>
    </row>
    <row r="56" spans="1:10" ht="15" customHeight="1">
      <c r="A56" s="51" t="s">
        <v>47</v>
      </c>
      <c r="B56" s="58" t="str">
        <f>VLOOKUP(A56,'Рейтинг (раздел 9)'!$A$6:$B$90,2,FALSE)</f>
        <v>82-85</v>
      </c>
      <c r="C56" s="65" t="str">
        <f t="shared" si="6"/>
        <v>14</v>
      </c>
      <c r="D56" s="68">
        <f t="shared" si="1"/>
        <v>0</v>
      </c>
      <c r="E56" s="68">
        <f t="shared" si="2"/>
        <v>0</v>
      </c>
      <c r="F56" s="59">
        <f>'9.1'!G57</f>
        <v>0</v>
      </c>
      <c r="G56" s="60">
        <f>'9.2'!G57</f>
        <v>0</v>
      </c>
      <c r="H56" s="60">
        <f>'9.3'!G57</f>
        <v>0</v>
      </c>
      <c r="I56" s="60">
        <f>'9.4'!G57</f>
        <v>0</v>
      </c>
      <c r="J56" s="60">
        <f>'9.5'!G58</f>
        <v>0</v>
      </c>
    </row>
    <row r="57" spans="1:10" ht="15" customHeight="1">
      <c r="A57" s="51" t="s">
        <v>48</v>
      </c>
      <c r="B57" s="58" t="str">
        <f>VLOOKUP(A57,'Рейтинг (раздел 9)'!$A$6:$B$90,2,FALSE)</f>
        <v>69-77</v>
      </c>
      <c r="C57" s="65" t="str">
        <f t="shared" si="6"/>
        <v>11-13</v>
      </c>
      <c r="D57" s="68">
        <f t="shared" si="1"/>
        <v>20</v>
      </c>
      <c r="E57" s="68">
        <f t="shared" si="2"/>
        <v>2</v>
      </c>
      <c r="F57" s="59">
        <f>'9.1'!G58</f>
        <v>0</v>
      </c>
      <c r="G57" s="60">
        <f>'9.2'!G58</f>
        <v>0</v>
      </c>
      <c r="H57" s="60">
        <f>'9.3'!G58</f>
        <v>0</v>
      </c>
      <c r="I57" s="60">
        <f>'9.4'!G58</f>
        <v>2</v>
      </c>
      <c r="J57" s="60">
        <f>'9.5'!G59</f>
        <v>0</v>
      </c>
    </row>
    <row r="58" spans="1:10" ht="15" customHeight="1">
      <c r="A58" s="51" t="s">
        <v>49</v>
      </c>
      <c r="B58" s="58" t="str">
        <f>VLOOKUP(A58,'Рейтинг (раздел 9)'!$A$6:$B$90,2,FALSE)</f>
        <v>1-21</v>
      </c>
      <c r="C58" s="65" t="str">
        <f t="shared" si="6"/>
        <v>1-4</v>
      </c>
      <c r="D58" s="68">
        <f t="shared" si="1"/>
        <v>100</v>
      </c>
      <c r="E58" s="68">
        <f t="shared" si="2"/>
        <v>10</v>
      </c>
      <c r="F58" s="59">
        <f>'9.1'!G59</f>
        <v>2</v>
      </c>
      <c r="G58" s="60">
        <f>'9.2'!G59</f>
        <v>2</v>
      </c>
      <c r="H58" s="60">
        <f>'9.3'!G59</f>
        <v>2</v>
      </c>
      <c r="I58" s="60">
        <f>'9.4'!G59</f>
        <v>2</v>
      </c>
      <c r="J58" s="60">
        <f>'9.5'!G60</f>
        <v>2</v>
      </c>
    </row>
    <row r="59" spans="1:10" ht="15" customHeight="1">
      <c r="A59" s="51" t="s">
        <v>50</v>
      </c>
      <c r="B59" s="58" t="str">
        <f>VLOOKUP(A59,'Рейтинг (раздел 9)'!$A$6:$B$90,2,FALSE)</f>
        <v>33-43</v>
      </c>
      <c r="C59" s="65" t="str">
        <f t="shared" si="6"/>
        <v>7-8</v>
      </c>
      <c r="D59" s="68">
        <f t="shared" si="1"/>
        <v>80</v>
      </c>
      <c r="E59" s="68">
        <f t="shared" si="2"/>
        <v>8</v>
      </c>
      <c r="F59" s="59">
        <f>'9.1'!G60</f>
        <v>2</v>
      </c>
      <c r="G59" s="60">
        <f>'9.2'!G60</f>
        <v>2</v>
      </c>
      <c r="H59" s="60">
        <f>'9.3'!G60</f>
        <v>0</v>
      </c>
      <c r="I59" s="60">
        <f>'9.4'!G60</f>
        <v>2</v>
      </c>
      <c r="J59" s="60">
        <f>'9.5'!G61</f>
        <v>2</v>
      </c>
    </row>
    <row r="60" spans="1:10" ht="15" customHeight="1">
      <c r="A60" s="51" t="s">
        <v>51</v>
      </c>
      <c r="B60" s="58" t="str">
        <f>VLOOKUP(A60,'Рейтинг (раздел 9)'!$A$6:$B$90,2,FALSE)</f>
        <v>44</v>
      </c>
      <c r="C60" s="65" t="str">
        <f t="shared" si="6"/>
        <v>9</v>
      </c>
      <c r="D60" s="68">
        <f t="shared" si="1"/>
        <v>75</v>
      </c>
      <c r="E60" s="68">
        <f t="shared" si="2"/>
        <v>7.5</v>
      </c>
      <c r="F60" s="59">
        <f>'9.1'!G61</f>
        <v>2</v>
      </c>
      <c r="G60" s="60">
        <f>'9.2'!G61</f>
        <v>2</v>
      </c>
      <c r="H60" s="60">
        <f>'9.3'!G61</f>
        <v>2</v>
      </c>
      <c r="I60" s="60">
        <f>'9.4'!G61</f>
        <v>1</v>
      </c>
      <c r="J60" s="60">
        <f>'9.5'!G62</f>
        <v>0.5</v>
      </c>
    </row>
    <row r="61" spans="1:10" ht="15" customHeight="1">
      <c r="A61" s="51" t="s">
        <v>52</v>
      </c>
      <c r="B61" s="58" t="str">
        <f>VLOOKUP(A61,'Рейтинг (раздел 9)'!$A$6:$B$90,2,FALSE)</f>
        <v>67</v>
      </c>
      <c r="C61" s="65" t="str">
        <f t="shared" si="6"/>
        <v>10</v>
      </c>
      <c r="D61" s="68">
        <f t="shared" si="1"/>
        <v>30</v>
      </c>
      <c r="E61" s="68">
        <f t="shared" si="2"/>
        <v>3</v>
      </c>
      <c r="F61" s="59">
        <f>'9.1'!G62</f>
        <v>0</v>
      </c>
      <c r="G61" s="60">
        <f>'9.2'!G62</f>
        <v>0</v>
      </c>
      <c r="H61" s="60">
        <f>'9.3'!G62</f>
        <v>0</v>
      </c>
      <c r="I61" s="60">
        <f>'9.4'!G62</f>
        <v>2</v>
      </c>
      <c r="J61" s="60">
        <f>'9.5'!G63</f>
        <v>1</v>
      </c>
    </row>
    <row r="62" spans="1:10" ht="15" customHeight="1">
      <c r="A62" s="51" t="s">
        <v>53</v>
      </c>
      <c r="B62" s="58" t="str">
        <f>VLOOKUP(A62,'Рейтинг (раздел 9)'!$A$6:$B$90,2,FALSE)</f>
        <v>22-32</v>
      </c>
      <c r="C62" s="65" t="str">
        <f t="shared" si="6"/>
        <v>5-6</v>
      </c>
      <c r="D62" s="68">
        <f t="shared" si="1"/>
        <v>90</v>
      </c>
      <c r="E62" s="68">
        <f t="shared" si="2"/>
        <v>9</v>
      </c>
      <c r="F62" s="59">
        <f>'9.1'!G63</f>
        <v>2</v>
      </c>
      <c r="G62" s="60">
        <f>'9.2'!G63</f>
        <v>2</v>
      </c>
      <c r="H62" s="60">
        <f>'9.3'!G63</f>
        <v>2</v>
      </c>
      <c r="I62" s="60">
        <f>'9.4'!G63</f>
        <v>1</v>
      </c>
      <c r="J62" s="60">
        <f>'9.5'!G64</f>
        <v>2</v>
      </c>
    </row>
    <row r="63" spans="1:10" ht="15" customHeight="1">
      <c r="A63" s="51" t="s">
        <v>54</v>
      </c>
      <c r="B63" s="58" t="str">
        <f>VLOOKUP(A63,'Рейтинг (раздел 9)'!$A$6:$B$90,2,FALSE)</f>
        <v>69-77</v>
      </c>
      <c r="C63" s="65" t="str">
        <f t="shared" si="6"/>
        <v>11-13</v>
      </c>
      <c r="D63" s="68">
        <f t="shared" si="1"/>
        <v>20</v>
      </c>
      <c r="E63" s="68">
        <f t="shared" si="2"/>
        <v>2</v>
      </c>
      <c r="F63" s="59">
        <f>'9.1'!G64</f>
        <v>0</v>
      </c>
      <c r="G63" s="60">
        <f>'9.2'!G64</f>
        <v>0</v>
      </c>
      <c r="H63" s="60">
        <f>'9.3'!G64</f>
        <v>0</v>
      </c>
      <c r="I63" s="60">
        <f>'9.4'!G64</f>
        <v>1</v>
      </c>
      <c r="J63" s="60">
        <f>'9.5'!G65</f>
        <v>1</v>
      </c>
    </row>
    <row r="64" spans="1:10" ht="15" customHeight="1">
      <c r="A64" s="51" t="s">
        <v>55</v>
      </c>
      <c r="B64" s="58" t="str">
        <f>VLOOKUP(A64,'Рейтинг (раздел 9)'!$A$6:$B$90,2,FALSE)</f>
        <v>1-21</v>
      </c>
      <c r="C64" s="65" t="str">
        <f t="shared" si="6"/>
        <v>1-4</v>
      </c>
      <c r="D64" s="68">
        <f t="shared" si="1"/>
        <v>100</v>
      </c>
      <c r="E64" s="68">
        <f t="shared" si="2"/>
        <v>10</v>
      </c>
      <c r="F64" s="59">
        <f>'9.1'!G65</f>
        <v>2</v>
      </c>
      <c r="G64" s="60">
        <f>'9.2'!G65</f>
        <v>2</v>
      </c>
      <c r="H64" s="60">
        <f>'9.3'!G65</f>
        <v>2</v>
      </c>
      <c r="I64" s="60">
        <f>'9.4'!G65</f>
        <v>2</v>
      </c>
      <c r="J64" s="60">
        <f>'9.5'!G66</f>
        <v>2</v>
      </c>
    </row>
    <row r="65" spans="1:10" ht="15" customHeight="1">
      <c r="A65" s="51" t="s">
        <v>56</v>
      </c>
      <c r="B65" s="58" t="str">
        <f>VLOOKUP(A65,'Рейтинг (раздел 9)'!$A$6:$B$90,2,FALSE)</f>
        <v>1-21</v>
      </c>
      <c r="C65" s="65" t="str">
        <f t="shared" si="6"/>
        <v>1-4</v>
      </c>
      <c r="D65" s="68">
        <f t="shared" si="1"/>
        <v>100</v>
      </c>
      <c r="E65" s="68">
        <f t="shared" si="2"/>
        <v>10</v>
      </c>
      <c r="F65" s="59">
        <f>'9.1'!G66</f>
        <v>2</v>
      </c>
      <c r="G65" s="60">
        <f>'9.2'!G66</f>
        <v>2</v>
      </c>
      <c r="H65" s="60">
        <f>'9.3'!G66</f>
        <v>2</v>
      </c>
      <c r="I65" s="60">
        <f>'9.4'!G66</f>
        <v>2</v>
      </c>
      <c r="J65" s="60">
        <f>'9.5'!G67</f>
        <v>2</v>
      </c>
    </row>
    <row r="66" spans="1:10" ht="15" customHeight="1">
      <c r="A66" s="51" t="s">
        <v>57</v>
      </c>
      <c r="B66" s="58" t="str">
        <f>VLOOKUP(A66,'Рейтинг (раздел 9)'!$A$6:$B$90,2,FALSE)</f>
        <v>69-77</v>
      </c>
      <c r="C66" s="65" t="str">
        <f t="shared" si="6"/>
        <v>11-13</v>
      </c>
      <c r="D66" s="68">
        <f t="shared" si="1"/>
        <v>20</v>
      </c>
      <c r="E66" s="68">
        <f t="shared" si="2"/>
        <v>2</v>
      </c>
      <c r="F66" s="59">
        <f>'9.1'!G67</f>
        <v>0</v>
      </c>
      <c r="G66" s="60">
        <f>'9.2'!G67</f>
        <v>0</v>
      </c>
      <c r="H66" s="60">
        <f>'9.3'!G67</f>
        <v>0</v>
      </c>
      <c r="I66" s="60">
        <f>'9.4'!G67</f>
        <v>2</v>
      </c>
      <c r="J66" s="60">
        <f>'9.5'!G68</f>
        <v>0</v>
      </c>
    </row>
    <row r="67" spans="1:10" ht="15" customHeight="1">
      <c r="A67" s="51" t="s">
        <v>58</v>
      </c>
      <c r="B67" s="58" t="str">
        <f>VLOOKUP(A67,'Рейтинг (раздел 9)'!$A$6:$B$90,2,FALSE)</f>
        <v>33-43</v>
      </c>
      <c r="C67" s="65" t="str">
        <f t="shared" si="6"/>
        <v>7-8</v>
      </c>
      <c r="D67" s="68">
        <f t="shared" si="1"/>
        <v>80</v>
      </c>
      <c r="E67" s="68">
        <f t="shared" si="2"/>
        <v>8</v>
      </c>
      <c r="F67" s="59">
        <f>'9.1'!G68</f>
        <v>2</v>
      </c>
      <c r="G67" s="60">
        <f>'9.2'!G68</f>
        <v>2</v>
      </c>
      <c r="H67" s="60">
        <f>'9.3'!G68</f>
        <v>0</v>
      </c>
      <c r="I67" s="60">
        <f>'9.4'!G68</f>
        <v>2</v>
      </c>
      <c r="J67" s="60">
        <f>'9.5'!G69</f>
        <v>2</v>
      </c>
    </row>
    <row r="68" spans="1:10" ht="15" customHeight="1">
      <c r="A68" s="51" t="s">
        <v>59</v>
      </c>
      <c r="B68" s="58" t="str">
        <f>VLOOKUP(A68,'Рейтинг (раздел 9)'!$A$6:$B$90,2,FALSE)</f>
        <v>22-32</v>
      </c>
      <c r="C68" s="65" t="str">
        <f t="shared" si="6"/>
        <v>5-6</v>
      </c>
      <c r="D68" s="68">
        <f t="shared" si="1"/>
        <v>90</v>
      </c>
      <c r="E68" s="68">
        <f t="shared" si="2"/>
        <v>9</v>
      </c>
      <c r="F68" s="59">
        <f>'9.1'!G69</f>
        <v>2</v>
      </c>
      <c r="G68" s="60">
        <f>'9.2'!G69</f>
        <v>2</v>
      </c>
      <c r="H68" s="60">
        <f>'9.3'!G69</f>
        <v>2</v>
      </c>
      <c r="I68" s="60">
        <f>'9.4'!G69</f>
        <v>2</v>
      </c>
      <c r="J68" s="60">
        <f>'9.5'!G70</f>
        <v>1</v>
      </c>
    </row>
    <row r="69" spans="1:10" ht="15" customHeight="1">
      <c r="A69" s="41" t="s">
        <v>60</v>
      </c>
      <c r="B69" s="61"/>
      <c r="C69" s="61"/>
      <c r="D69" s="69"/>
      <c r="E69" s="69"/>
      <c r="F69" s="63"/>
      <c r="G69" s="64"/>
      <c r="H69" s="64"/>
      <c r="I69" s="64"/>
      <c r="J69" s="64"/>
    </row>
    <row r="70" spans="1:10" ht="15" customHeight="1">
      <c r="A70" s="51" t="s">
        <v>61</v>
      </c>
      <c r="B70" s="58" t="str">
        <f>VLOOKUP(A70,'Рейтинг (раздел 9)'!$A$6:$B$90,2,FALSE)</f>
        <v>69-77</v>
      </c>
      <c r="C70" s="65" t="str">
        <f aca="true" t="shared" si="7" ref="C70:C75">RANK(D70,$D$70:$D$75)&amp;IF(COUNTIF($D$70:$D$75,D70)&gt;1,"-"&amp;RANK(D70,$D$70:$D$75)+COUNTIF($D$70:$D$75,D70)-1,"")</f>
        <v>6</v>
      </c>
      <c r="D70" s="68">
        <f t="shared" si="1"/>
        <v>20</v>
      </c>
      <c r="E70" s="68">
        <f t="shared" si="2"/>
        <v>2</v>
      </c>
      <c r="F70" s="59">
        <f>'9.1'!G71</f>
        <v>0</v>
      </c>
      <c r="G70" s="60">
        <f>'9.2'!G71</f>
        <v>0</v>
      </c>
      <c r="H70" s="60">
        <f>'9.3'!G71</f>
        <v>0</v>
      </c>
      <c r="I70" s="60">
        <f>'9.4'!G71</f>
        <v>2</v>
      </c>
      <c r="J70" s="60">
        <f>'9.5'!G72</f>
        <v>0</v>
      </c>
    </row>
    <row r="71" spans="1:10" ht="15" customHeight="1">
      <c r="A71" s="51" t="s">
        <v>62</v>
      </c>
      <c r="B71" s="58" t="str">
        <f>VLOOKUP(A71,'Рейтинг (раздел 9)'!$A$6:$B$90,2,FALSE)</f>
        <v>1-21</v>
      </c>
      <c r="C71" s="65" t="str">
        <f t="shared" si="7"/>
        <v>1-2</v>
      </c>
      <c r="D71" s="68">
        <f t="shared" si="1"/>
        <v>100</v>
      </c>
      <c r="E71" s="68">
        <f t="shared" si="2"/>
        <v>10</v>
      </c>
      <c r="F71" s="59">
        <f>'9.1'!G72</f>
        <v>2</v>
      </c>
      <c r="G71" s="60">
        <f>'9.2'!G72</f>
        <v>2</v>
      </c>
      <c r="H71" s="60">
        <f>'9.3'!G72</f>
        <v>2</v>
      </c>
      <c r="I71" s="60">
        <f>'9.4'!G72</f>
        <v>2</v>
      </c>
      <c r="J71" s="60">
        <f>'9.5'!G73</f>
        <v>2</v>
      </c>
    </row>
    <row r="72" spans="1:10" ht="15" customHeight="1">
      <c r="A72" s="51" t="s">
        <v>63</v>
      </c>
      <c r="B72" s="58" t="str">
        <f>VLOOKUP(A72,'Рейтинг (раздел 9)'!$A$6:$B$90,2,FALSE)</f>
        <v>63-66</v>
      </c>
      <c r="C72" s="65" t="str">
        <f t="shared" si="7"/>
        <v>4-5</v>
      </c>
      <c r="D72" s="68">
        <f aca="true" t="shared" si="8" ref="D72:D98">E72/$E$5*100</f>
        <v>40</v>
      </c>
      <c r="E72" s="68">
        <f aca="true" t="shared" si="9" ref="E72:E98">SUM(F72:J72)</f>
        <v>4</v>
      </c>
      <c r="F72" s="59">
        <f>'9.1'!G73</f>
        <v>0</v>
      </c>
      <c r="G72" s="60">
        <f>'9.2'!G73</f>
        <v>0</v>
      </c>
      <c r="H72" s="60">
        <f>'9.3'!G73</f>
        <v>0</v>
      </c>
      <c r="I72" s="60">
        <f>'9.4'!G73</f>
        <v>2</v>
      </c>
      <c r="J72" s="60">
        <f>'9.5'!G74</f>
        <v>2</v>
      </c>
    </row>
    <row r="73" spans="1:10" ht="15" customHeight="1">
      <c r="A73" s="51" t="s">
        <v>64</v>
      </c>
      <c r="B73" s="58" t="str">
        <f>VLOOKUP(A73,'Рейтинг (раздел 9)'!$A$6:$B$90,2,FALSE)</f>
        <v>63-66</v>
      </c>
      <c r="C73" s="65" t="str">
        <f t="shared" si="7"/>
        <v>4-5</v>
      </c>
      <c r="D73" s="68">
        <f t="shared" si="8"/>
        <v>40</v>
      </c>
      <c r="E73" s="68">
        <f t="shared" si="9"/>
        <v>4</v>
      </c>
      <c r="F73" s="59">
        <f>'9.1'!G74</f>
        <v>0</v>
      </c>
      <c r="G73" s="60">
        <f>'9.2'!G74</f>
        <v>0</v>
      </c>
      <c r="H73" s="60">
        <f>'9.3'!G74</f>
        <v>0</v>
      </c>
      <c r="I73" s="60">
        <f>'9.4'!G74</f>
        <v>2</v>
      </c>
      <c r="J73" s="60">
        <f>'9.5'!G75</f>
        <v>2</v>
      </c>
    </row>
    <row r="74" spans="1:10" ht="15" customHeight="1">
      <c r="A74" s="115" t="s">
        <v>65</v>
      </c>
      <c r="B74" s="58" t="str">
        <f>VLOOKUP(A74,'Рейтинг (раздел 9)'!$A$6:$B$90,2,FALSE)</f>
        <v>1-21</v>
      </c>
      <c r="C74" s="65" t="str">
        <f t="shared" si="7"/>
        <v>1-2</v>
      </c>
      <c r="D74" s="68">
        <f t="shared" si="8"/>
        <v>100</v>
      </c>
      <c r="E74" s="68">
        <f t="shared" si="9"/>
        <v>10</v>
      </c>
      <c r="F74" s="59">
        <f>'9.1'!G75</f>
        <v>2</v>
      </c>
      <c r="G74" s="60">
        <f>'9.2'!G75</f>
        <v>2</v>
      </c>
      <c r="H74" s="60">
        <f>'9.3'!G75</f>
        <v>2</v>
      </c>
      <c r="I74" s="60">
        <f>'9.4'!G75</f>
        <v>2</v>
      </c>
      <c r="J74" s="60">
        <f>'9.5'!G76</f>
        <v>2</v>
      </c>
    </row>
    <row r="75" spans="1:10" ht="15" customHeight="1">
      <c r="A75" s="51" t="s">
        <v>66</v>
      </c>
      <c r="B75" s="58" t="str">
        <f>VLOOKUP(A75,'Рейтинг (раздел 9)'!$A$6:$B$90,2,FALSE)</f>
        <v>22-32</v>
      </c>
      <c r="C75" s="65" t="str">
        <f t="shared" si="7"/>
        <v>3</v>
      </c>
      <c r="D75" s="68">
        <f t="shared" si="8"/>
        <v>90</v>
      </c>
      <c r="E75" s="68">
        <f t="shared" si="9"/>
        <v>9</v>
      </c>
      <c r="F75" s="59">
        <f>'9.1'!G76</f>
        <v>2</v>
      </c>
      <c r="G75" s="60">
        <f>'9.2'!G76</f>
        <v>2</v>
      </c>
      <c r="H75" s="60">
        <f>'9.3'!G76</f>
        <v>2</v>
      </c>
      <c r="I75" s="60">
        <f>'9.4'!G76</f>
        <v>2</v>
      </c>
      <c r="J75" s="60">
        <f>'9.5'!G77</f>
        <v>1</v>
      </c>
    </row>
    <row r="76" spans="1:10" ht="15" customHeight="1">
      <c r="A76" s="41" t="s">
        <v>67</v>
      </c>
      <c r="B76" s="61"/>
      <c r="C76" s="61"/>
      <c r="D76" s="69"/>
      <c r="E76" s="69"/>
      <c r="F76" s="63"/>
      <c r="G76" s="64"/>
      <c r="H76" s="64"/>
      <c r="I76" s="64"/>
      <c r="J76" s="64"/>
    </row>
    <row r="77" spans="1:10" ht="15" customHeight="1">
      <c r="A77" s="51" t="s">
        <v>68</v>
      </c>
      <c r="B77" s="58" t="str">
        <f>VLOOKUP(A77,'Рейтинг (раздел 9)'!$A$6:$B$90,2,FALSE)</f>
        <v>1-21</v>
      </c>
      <c r="C77" s="65" t="str">
        <f aca="true" t="shared" si="10" ref="C77:C88">RANK(D77,$D$77:$D$88)&amp;IF(COUNTIF($D$77:$D$88,D77)&gt;1,"-"&amp;RANK(D77,$D$77:$D$88)+COUNTIF($D$77:$D$88,D77)-1,"")</f>
        <v>1-4</v>
      </c>
      <c r="D77" s="68">
        <f t="shared" si="8"/>
        <v>100</v>
      </c>
      <c r="E77" s="68">
        <f t="shared" si="9"/>
        <v>10</v>
      </c>
      <c r="F77" s="59">
        <f>'9.1'!G78</f>
        <v>2</v>
      </c>
      <c r="G77" s="60">
        <f>'9.2'!G78</f>
        <v>2</v>
      </c>
      <c r="H77" s="60">
        <f>'9.3'!G78</f>
        <v>2</v>
      </c>
      <c r="I77" s="60">
        <f>'9.4'!G78</f>
        <v>2</v>
      </c>
      <c r="J77" s="60">
        <f>'9.5'!G79</f>
        <v>2</v>
      </c>
    </row>
    <row r="78" spans="1:10" ht="15" customHeight="1">
      <c r="A78" s="51" t="s">
        <v>69</v>
      </c>
      <c r="B78" s="58" t="str">
        <f>VLOOKUP(A78,'Рейтинг (раздел 9)'!$A$6:$B$90,2,FALSE)</f>
        <v>33-43</v>
      </c>
      <c r="C78" s="65" t="str">
        <f t="shared" si="10"/>
        <v>7-9</v>
      </c>
      <c r="D78" s="68">
        <f t="shared" si="8"/>
        <v>80</v>
      </c>
      <c r="E78" s="68">
        <f t="shared" si="9"/>
        <v>8</v>
      </c>
      <c r="F78" s="59">
        <f>'9.1'!G79</f>
        <v>2</v>
      </c>
      <c r="G78" s="60">
        <f>'9.2'!G79</f>
        <v>2</v>
      </c>
      <c r="H78" s="60">
        <f>'9.3'!G79</f>
        <v>0</v>
      </c>
      <c r="I78" s="60">
        <f>'9.4'!G79</f>
        <v>2</v>
      </c>
      <c r="J78" s="60">
        <f>'9.5'!G80</f>
        <v>2</v>
      </c>
    </row>
    <row r="79" spans="1:10" ht="15" customHeight="1">
      <c r="A79" s="51" t="s">
        <v>70</v>
      </c>
      <c r="B79" s="58" t="str">
        <f>VLOOKUP(A79,'Рейтинг (раздел 9)'!$A$6:$B$90,2,FALSE)</f>
        <v>79-80</v>
      </c>
      <c r="C79" s="65" t="str">
        <f t="shared" si="10"/>
        <v>12</v>
      </c>
      <c r="D79" s="68">
        <f t="shared" si="8"/>
        <v>10</v>
      </c>
      <c r="E79" s="68">
        <f t="shared" si="9"/>
        <v>1</v>
      </c>
      <c r="F79" s="59">
        <f>'9.1'!G80</f>
        <v>0</v>
      </c>
      <c r="G79" s="60">
        <f>'9.2'!G80</f>
        <v>0</v>
      </c>
      <c r="H79" s="60">
        <f>'9.3'!G80</f>
        <v>0</v>
      </c>
      <c r="I79" s="60">
        <f>'9.4'!G80</f>
        <v>1</v>
      </c>
      <c r="J79" s="60">
        <f>'9.5'!G81</f>
        <v>0</v>
      </c>
    </row>
    <row r="80" spans="1:10" ht="15" customHeight="1">
      <c r="A80" s="51" t="s">
        <v>71</v>
      </c>
      <c r="B80" s="58" t="str">
        <f>VLOOKUP(A80,'Рейтинг (раздел 9)'!$A$6:$B$90,2,FALSE)</f>
        <v>69-77</v>
      </c>
      <c r="C80" s="65" t="str">
        <f t="shared" si="10"/>
        <v>11</v>
      </c>
      <c r="D80" s="68">
        <f t="shared" si="8"/>
        <v>20</v>
      </c>
      <c r="E80" s="68">
        <f t="shared" si="9"/>
        <v>2</v>
      </c>
      <c r="F80" s="59">
        <f>'9.1'!G81</f>
        <v>0</v>
      </c>
      <c r="G80" s="60">
        <f>'9.2'!G81</f>
        <v>0</v>
      </c>
      <c r="H80" s="60">
        <f>'9.3'!G81</f>
        <v>0</v>
      </c>
      <c r="I80" s="60">
        <f>'9.4'!G81</f>
        <v>2</v>
      </c>
      <c r="J80" s="60">
        <f>'9.5'!G82</f>
        <v>0</v>
      </c>
    </row>
    <row r="81" spans="1:10" ht="15" customHeight="1">
      <c r="A81" s="51" t="s">
        <v>72</v>
      </c>
      <c r="B81" s="58" t="str">
        <f>VLOOKUP(A81,'Рейтинг (раздел 9)'!$A$6:$B$90,2,FALSE)</f>
        <v>22-32</v>
      </c>
      <c r="C81" s="65" t="str">
        <f t="shared" si="10"/>
        <v>5-6</v>
      </c>
      <c r="D81" s="68">
        <f t="shared" si="8"/>
        <v>90</v>
      </c>
      <c r="E81" s="68">
        <f t="shared" si="9"/>
        <v>9</v>
      </c>
      <c r="F81" s="59">
        <f>'9.1'!G82</f>
        <v>2</v>
      </c>
      <c r="G81" s="60">
        <f>'9.2'!G82</f>
        <v>1</v>
      </c>
      <c r="H81" s="60">
        <f>'9.3'!G82</f>
        <v>2</v>
      </c>
      <c r="I81" s="60">
        <f>'9.4'!G82</f>
        <v>2</v>
      </c>
      <c r="J81" s="60">
        <f>'9.5'!G83</f>
        <v>2</v>
      </c>
    </row>
    <row r="82" spans="1:10" ht="15" customHeight="1">
      <c r="A82" s="51" t="s">
        <v>73</v>
      </c>
      <c r="B82" s="58" t="str">
        <f>VLOOKUP(A82,'Рейтинг (раздел 9)'!$A$6:$B$90,2,FALSE)</f>
        <v>33-43</v>
      </c>
      <c r="C82" s="65" t="str">
        <f t="shared" si="10"/>
        <v>7-9</v>
      </c>
      <c r="D82" s="68">
        <f t="shared" si="8"/>
        <v>80</v>
      </c>
      <c r="E82" s="68">
        <f t="shared" si="9"/>
        <v>8</v>
      </c>
      <c r="F82" s="59">
        <f>'9.1'!G83</f>
        <v>2</v>
      </c>
      <c r="G82" s="60">
        <f>'9.2'!G83</f>
        <v>2</v>
      </c>
      <c r="H82" s="60">
        <f>'9.3'!G83</f>
        <v>2</v>
      </c>
      <c r="I82" s="60">
        <f>'9.4'!G83</f>
        <v>1</v>
      </c>
      <c r="J82" s="60">
        <f>'9.5'!G84</f>
        <v>1</v>
      </c>
    </row>
    <row r="83" spans="1:10" ht="15" customHeight="1">
      <c r="A83" s="51" t="s">
        <v>74</v>
      </c>
      <c r="B83" s="58" t="str">
        <f>VLOOKUP(A83,'Рейтинг (раздел 9)'!$A$6:$B$90,2,FALSE)</f>
        <v>22-32</v>
      </c>
      <c r="C83" s="65" t="str">
        <f t="shared" si="10"/>
        <v>5-6</v>
      </c>
      <c r="D83" s="68">
        <f t="shared" si="8"/>
        <v>90</v>
      </c>
      <c r="E83" s="68">
        <f t="shared" si="9"/>
        <v>9</v>
      </c>
      <c r="F83" s="59">
        <f>'9.1'!G84</f>
        <v>2</v>
      </c>
      <c r="G83" s="60">
        <f>'9.2'!G84</f>
        <v>2</v>
      </c>
      <c r="H83" s="60">
        <f>'9.3'!G84</f>
        <v>2</v>
      </c>
      <c r="I83" s="60">
        <f>'9.4'!G84</f>
        <v>2</v>
      </c>
      <c r="J83" s="60">
        <f>'9.5'!G85</f>
        <v>1</v>
      </c>
    </row>
    <row r="84" spans="1:10" ht="15" customHeight="1">
      <c r="A84" s="51" t="s">
        <v>75</v>
      </c>
      <c r="B84" s="58" t="str">
        <f>VLOOKUP(A84,'Рейтинг (раздел 9)'!$A$6:$B$90,2,FALSE)</f>
        <v>1-21</v>
      </c>
      <c r="C84" s="65" t="str">
        <f t="shared" si="10"/>
        <v>1-4</v>
      </c>
      <c r="D84" s="68">
        <f t="shared" si="8"/>
        <v>100</v>
      </c>
      <c r="E84" s="68">
        <f t="shared" si="9"/>
        <v>10</v>
      </c>
      <c r="F84" s="59">
        <f>'9.1'!G85</f>
        <v>2</v>
      </c>
      <c r="G84" s="60">
        <f>'9.2'!G85</f>
        <v>2</v>
      </c>
      <c r="H84" s="60">
        <f>'9.3'!G85</f>
        <v>2</v>
      </c>
      <c r="I84" s="60">
        <f>'9.4'!G85</f>
        <v>2</v>
      </c>
      <c r="J84" s="60">
        <f>'9.5'!G86</f>
        <v>2</v>
      </c>
    </row>
    <row r="85" spans="1:10" ht="15" customHeight="1">
      <c r="A85" s="51" t="s">
        <v>76</v>
      </c>
      <c r="B85" s="58" t="str">
        <f>VLOOKUP(A85,'Рейтинг (раздел 9)'!$A$6:$B$90,2,FALSE)</f>
        <v>33-43</v>
      </c>
      <c r="C85" s="65" t="str">
        <f t="shared" si="10"/>
        <v>7-9</v>
      </c>
      <c r="D85" s="68">
        <f t="shared" si="8"/>
        <v>80</v>
      </c>
      <c r="E85" s="68">
        <f t="shared" si="9"/>
        <v>8</v>
      </c>
      <c r="F85" s="59">
        <f>'9.1'!G86</f>
        <v>2</v>
      </c>
      <c r="G85" s="60">
        <f>'9.2'!G86</f>
        <v>2</v>
      </c>
      <c r="H85" s="60">
        <f>'9.3'!G86</f>
        <v>0</v>
      </c>
      <c r="I85" s="60">
        <f>'9.4'!G86</f>
        <v>2</v>
      </c>
      <c r="J85" s="60">
        <f>'9.5'!G87</f>
        <v>2</v>
      </c>
    </row>
    <row r="86" spans="1:10" ht="15" customHeight="1">
      <c r="A86" s="51" t="s">
        <v>77</v>
      </c>
      <c r="B86" s="58" t="str">
        <f>VLOOKUP(A86,'Рейтинг (раздел 9)'!$A$6:$B$90,2,FALSE)</f>
        <v>45-47</v>
      </c>
      <c r="C86" s="65" t="str">
        <f t="shared" si="10"/>
        <v>10</v>
      </c>
      <c r="D86" s="68">
        <f t="shared" si="8"/>
        <v>70</v>
      </c>
      <c r="E86" s="68">
        <f t="shared" si="9"/>
        <v>7</v>
      </c>
      <c r="F86" s="59">
        <f>'9.1'!G87</f>
        <v>2</v>
      </c>
      <c r="G86" s="60">
        <f>'9.2'!G87</f>
        <v>2</v>
      </c>
      <c r="H86" s="60">
        <f>'9.3'!G87</f>
        <v>0</v>
      </c>
      <c r="I86" s="60">
        <f>'9.4'!G87</f>
        <v>2</v>
      </c>
      <c r="J86" s="60">
        <f>'9.5'!G88</f>
        <v>1</v>
      </c>
    </row>
    <row r="87" spans="1:10" ht="15" customHeight="1">
      <c r="A87" s="51" t="s">
        <v>78</v>
      </c>
      <c r="B87" s="58" t="str">
        <f>VLOOKUP(A87,'Рейтинг (раздел 9)'!$A$6:$B$90,2,FALSE)</f>
        <v>1-21</v>
      </c>
      <c r="C87" s="65" t="str">
        <f t="shared" si="10"/>
        <v>1-4</v>
      </c>
      <c r="D87" s="68">
        <f t="shared" si="8"/>
        <v>100</v>
      </c>
      <c r="E87" s="68">
        <f t="shared" si="9"/>
        <v>10</v>
      </c>
      <c r="F87" s="59">
        <f>'9.1'!G88</f>
        <v>2</v>
      </c>
      <c r="G87" s="60">
        <f>'9.2'!G88</f>
        <v>2</v>
      </c>
      <c r="H87" s="60">
        <f>'9.3'!G88</f>
        <v>2</v>
      </c>
      <c r="I87" s="60">
        <f>'9.4'!G88</f>
        <v>2</v>
      </c>
      <c r="J87" s="60">
        <f>'9.5'!G89</f>
        <v>2</v>
      </c>
    </row>
    <row r="88" spans="1:10" ht="15" customHeight="1">
      <c r="A88" s="51" t="s">
        <v>79</v>
      </c>
      <c r="B88" s="58" t="str">
        <f>VLOOKUP(A88,'Рейтинг (раздел 9)'!$A$6:$B$90,2,FALSE)</f>
        <v>1-21</v>
      </c>
      <c r="C88" s="65" t="str">
        <f t="shared" si="10"/>
        <v>1-4</v>
      </c>
      <c r="D88" s="68">
        <f t="shared" si="8"/>
        <v>100</v>
      </c>
      <c r="E88" s="68">
        <f t="shared" si="9"/>
        <v>10</v>
      </c>
      <c r="F88" s="59">
        <f>'9.1'!G89</f>
        <v>2</v>
      </c>
      <c r="G88" s="60">
        <f>'9.2'!G89</f>
        <v>2</v>
      </c>
      <c r="H88" s="60">
        <f>'9.3'!G89</f>
        <v>2</v>
      </c>
      <c r="I88" s="60">
        <f>'9.4'!G89</f>
        <v>2</v>
      </c>
      <c r="J88" s="60">
        <f>'9.5'!G90</f>
        <v>2</v>
      </c>
    </row>
    <row r="89" spans="1:10" ht="15" customHeight="1">
      <c r="A89" s="41" t="s">
        <v>80</v>
      </c>
      <c r="B89" s="61"/>
      <c r="C89" s="61"/>
      <c r="D89" s="69"/>
      <c r="E89" s="69"/>
      <c r="F89" s="63"/>
      <c r="G89" s="64"/>
      <c r="H89" s="64"/>
      <c r="I89" s="64"/>
      <c r="J89" s="64"/>
    </row>
    <row r="90" spans="1:10" ht="15" customHeight="1">
      <c r="A90" s="51" t="s">
        <v>81</v>
      </c>
      <c r="B90" s="58" t="str">
        <f>VLOOKUP(A90,'Рейтинг (раздел 9)'!$A$6:$B$90,2,FALSE)</f>
        <v>48-56</v>
      </c>
      <c r="C90" s="65" t="str">
        <f aca="true" t="shared" si="11" ref="C90:C98">RANK(D90,$D$90:$D$98)&amp;IF(COUNTIF($D$90:$D$98,D90)&gt;1,"-"&amp;RANK(D90,$D$90:$D$98)+COUNTIF($D$90:$D$98,D90)-1,"")</f>
        <v>4-6</v>
      </c>
      <c r="D90" s="68">
        <f t="shared" si="8"/>
        <v>60</v>
      </c>
      <c r="E90" s="68">
        <f t="shared" si="9"/>
        <v>6</v>
      </c>
      <c r="F90" s="59">
        <f>'9.1'!G91</f>
        <v>2</v>
      </c>
      <c r="G90" s="60">
        <f>'9.2'!G91</f>
        <v>2</v>
      </c>
      <c r="H90" s="60">
        <f>'9.3'!G91</f>
        <v>0</v>
      </c>
      <c r="I90" s="60">
        <f>'9.4'!G91</f>
        <v>2</v>
      </c>
      <c r="J90" s="60">
        <f>'9.5'!G92</f>
        <v>0</v>
      </c>
    </row>
    <row r="91" spans="1:10" ht="15" customHeight="1">
      <c r="A91" s="51" t="s">
        <v>82</v>
      </c>
      <c r="B91" s="58" t="str">
        <f>VLOOKUP(A91,'Рейтинг (раздел 9)'!$A$6:$B$90,2,FALSE)</f>
        <v>63-66</v>
      </c>
      <c r="C91" s="65" t="str">
        <f t="shared" si="11"/>
        <v>7</v>
      </c>
      <c r="D91" s="68">
        <f t="shared" si="8"/>
        <v>40</v>
      </c>
      <c r="E91" s="68">
        <f t="shared" si="9"/>
        <v>4</v>
      </c>
      <c r="F91" s="59">
        <f>'9.1'!G92</f>
        <v>0</v>
      </c>
      <c r="G91" s="60">
        <f>'9.2'!G92</f>
        <v>0</v>
      </c>
      <c r="H91" s="60">
        <f>'9.3'!G92</f>
        <v>0</v>
      </c>
      <c r="I91" s="60">
        <f>'9.4'!G92</f>
        <v>2</v>
      </c>
      <c r="J91" s="60">
        <f>'9.5'!G93</f>
        <v>2</v>
      </c>
    </row>
    <row r="92" spans="1:10" ht="15" customHeight="1">
      <c r="A92" s="51" t="s">
        <v>83</v>
      </c>
      <c r="B92" s="58" t="str">
        <f>VLOOKUP(A92,'Рейтинг (раздел 9)'!$A$6:$B$90,2,FALSE)</f>
        <v>33-43</v>
      </c>
      <c r="C92" s="65" t="str">
        <f t="shared" si="11"/>
        <v>3</v>
      </c>
      <c r="D92" s="68">
        <f t="shared" si="8"/>
        <v>80</v>
      </c>
      <c r="E92" s="68">
        <f t="shared" si="9"/>
        <v>8</v>
      </c>
      <c r="F92" s="59">
        <f>'9.1'!G93</f>
        <v>2</v>
      </c>
      <c r="G92" s="60">
        <f>'9.2'!G93</f>
        <v>2</v>
      </c>
      <c r="H92" s="60">
        <f>'9.3'!G93</f>
        <v>0</v>
      </c>
      <c r="I92" s="60">
        <f>'9.4'!G93</f>
        <v>2</v>
      </c>
      <c r="J92" s="60">
        <f>'9.5'!G94</f>
        <v>2</v>
      </c>
    </row>
    <row r="93" spans="1:10" ht="15" customHeight="1">
      <c r="A93" s="51" t="s">
        <v>84</v>
      </c>
      <c r="B93" s="58" t="str">
        <f>VLOOKUP(A93,'Рейтинг (раздел 9)'!$A$6:$B$90,2,FALSE)</f>
        <v>48-56</v>
      </c>
      <c r="C93" s="65" t="str">
        <f t="shared" si="11"/>
        <v>4-6</v>
      </c>
      <c r="D93" s="68">
        <f t="shared" si="8"/>
        <v>60</v>
      </c>
      <c r="E93" s="68">
        <f t="shared" si="9"/>
        <v>6</v>
      </c>
      <c r="F93" s="59">
        <f>'9.1'!G94</f>
        <v>1</v>
      </c>
      <c r="G93" s="60">
        <f>'9.2'!G94</f>
        <v>1</v>
      </c>
      <c r="H93" s="60">
        <f>'9.3'!G94</f>
        <v>2</v>
      </c>
      <c r="I93" s="60">
        <f>'9.4'!G94</f>
        <v>1</v>
      </c>
      <c r="J93" s="60">
        <f>'9.5'!G95</f>
        <v>1</v>
      </c>
    </row>
    <row r="94" spans="1:10" ht="15" customHeight="1">
      <c r="A94" s="51" t="s">
        <v>85</v>
      </c>
      <c r="B94" s="58" t="str">
        <f>VLOOKUP(A94,'Рейтинг (раздел 9)'!$A$6:$B$90,2,FALSE)</f>
        <v>22-32</v>
      </c>
      <c r="C94" s="65" t="str">
        <f t="shared" si="11"/>
        <v>2</v>
      </c>
      <c r="D94" s="68">
        <f t="shared" si="8"/>
        <v>90</v>
      </c>
      <c r="E94" s="68">
        <f t="shared" si="9"/>
        <v>9</v>
      </c>
      <c r="F94" s="59">
        <f>'9.1'!G95</f>
        <v>2</v>
      </c>
      <c r="G94" s="60">
        <f>'9.2'!G95</f>
        <v>2</v>
      </c>
      <c r="H94" s="60">
        <f>'9.3'!G95</f>
        <v>2</v>
      </c>
      <c r="I94" s="60">
        <f>'9.4'!G95</f>
        <v>2</v>
      </c>
      <c r="J94" s="60">
        <f>'9.5'!G96</f>
        <v>1</v>
      </c>
    </row>
    <row r="95" spans="1:10" ht="15" customHeight="1">
      <c r="A95" s="51" t="s">
        <v>86</v>
      </c>
      <c r="B95" s="58" t="str">
        <f>VLOOKUP(A95,'Рейтинг (раздел 9)'!$A$6:$B$90,2,FALSE)</f>
        <v>69-77</v>
      </c>
      <c r="C95" s="65" t="str">
        <f t="shared" si="11"/>
        <v>8</v>
      </c>
      <c r="D95" s="68">
        <f t="shared" si="8"/>
        <v>20</v>
      </c>
      <c r="E95" s="68">
        <f t="shared" si="9"/>
        <v>2</v>
      </c>
      <c r="F95" s="59">
        <f>'9.1'!G96</f>
        <v>0</v>
      </c>
      <c r="G95" s="60">
        <f>'9.2'!G96</f>
        <v>0</v>
      </c>
      <c r="H95" s="60">
        <f>'9.3'!G96</f>
        <v>0</v>
      </c>
      <c r="I95" s="60">
        <f>'9.4'!G96</f>
        <v>0</v>
      </c>
      <c r="J95" s="60">
        <f>'9.5'!G97</f>
        <v>2</v>
      </c>
    </row>
    <row r="96" spans="1:10" ht="15" customHeight="1">
      <c r="A96" s="51" t="s">
        <v>87</v>
      </c>
      <c r="B96" s="58" t="str">
        <f>VLOOKUP(A96,'Рейтинг (раздел 9)'!$A$6:$B$90,2,FALSE)</f>
        <v>1-21</v>
      </c>
      <c r="C96" s="65" t="str">
        <f t="shared" si="11"/>
        <v>1</v>
      </c>
      <c r="D96" s="68">
        <f t="shared" si="8"/>
        <v>100</v>
      </c>
      <c r="E96" s="68">
        <f t="shared" si="9"/>
        <v>10</v>
      </c>
      <c r="F96" s="59">
        <f>'9.1'!G97</f>
        <v>2</v>
      </c>
      <c r="G96" s="60">
        <f>'9.2'!G97</f>
        <v>2</v>
      </c>
      <c r="H96" s="60">
        <f>'9.3'!G97</f>
        <v>2</v>
      </c>
      <c r="I96" s="60">
        <f>'9.4'!G97</f>
        <v>2</v>
      </c>
      <c r="J96" s="60">
        <f>'9.5'!G98</f>
        <v>2</v>
      </c>
    </row>
    <row r="97" spans="1:10" s="16" customFormat="1" ht="15" customHeight="1">
      <c r="A97" s="51" t="s">
        <v>88</v>
      </c>
      <c r="B97" s="58" t="str">
        <f>VLOOKUP(A97,'Рейтинг (раздел 9)'!$A$6:$B$90,2,FALSE)</f>
        <v>79-80</v>
      </c>
      <c r="C97" s="70" t="str">
        <f t="shared" si="11"/>
        <v>9</v>
      </c>
      <c r="D97" s="68">
        <f t="shared" si="8"/>
        <v>10</v>
      </c>
      <c r="E97" s="68">
        <f t="shared" si="9"/>
        <v>1</v>
      </c>
      <c r="F97" s="59">
        <f>'9.1'!G98</f>
        <v>0</v>
      </c>
      <c r="G97" s="60">
        <f>'9.2'!G98</f>
        <v>0</v>
      </c>
      <c r="H97" s="60">
        <f>'9.3'!G98</f>
        <v>0</v>
      </c>
      <c r="I97" s="60">
        <f>'9.4'!G98</f>
        <v>1</v>
      </c>
      <c r="J97" s="60">
        <f>'9.5'!G99</f>
        <v>0</v>
      </c>
    </row>
    <row r="98" spans="1:10" ht="15" customHeight="1">
      <c r="A98" s="51" t="s">
        <v>89</v>
      </c>
      <c r="B98" s="58" t="str">
        <f>VLOOKUP(A98,'Рейтинг (раздел 9)'!$A$6:$B$90,2,FALSE)</f>
        <v>48-56</v>
      </c>
      <c r="C98" s="66" t="str">
        <f t="shared" si="11"/>
        <v>4-6</v>
      </c>
      <c r="D98" s="68">
        <f t="shared" si="8"/>
        <v>60</v>
      </c>
      <c r="E98" s="68">
        <f t="shared" si="9"/>
        <v>6</v>
      </c>
      <c r="F98" s="59">
        <f>'9.1'!G99</f>
        <v>2</v>
      </c>
      <c r="G98" s="60">
        <f>'9.2'!G99</f>
        <v>2</v>
      </c>
      <c r="H98" s="60">
        <f>'9.3'!G99</f>
        <v>0</v>
      </c>
      <c r="I98" s="60">
        <f>'9.4'!G99</f>
        <v>2</v>
      </c>
      <c r="J98" s="60">
        <f>'9.5'!G100</f>
        <v>0</v>
      </c>
    </row>
    <row r="99" spans="1:10" ht="15">
      <c r="A99" s="17"/>
      <c r="B99" s="18"/>
      <c r="C99" s="23"/>
      <c r="D99" s="23"/>
      <c r="E99" s="19"/>
      <c r="F99" s="20"/>
      <c r="G99" s="21"/>
      <c r="H99" s="22"/>
      <c r="I99" s="21"/>
      <c r="J99" s="21"/>
    </row>
    <row r="100" ht="15">
      <c r="E100" s="131"/>
    </row>
  </sheetData>
  <sheetProtection/>
  <mergeCells count="2">
    <mergeCell ref="A1:J1"/>
    <mergeCell ref="A2:J2"/>
  </mergeCells>
  <printOptions/>
  <pageMargins left="0.7086614173228347" right="0.7086614173228347" top="0.7874015748031497" bottom="0.7874015748031497" header="0.4330708661417323" footer="0.4330708661417323"/>
  <pageSetup fitToHeight="3" horizontalDpi="600" verticalDpi="600" orientation="landscape" paperSize="9" scale="60"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B45" sqref="B45"/>
    </sheetView>
  </sheetViews>
  <sheetFormatPr defaultColWidth="9.140625" defaultRowHeight="15"/>
  <cols>
    <col min="1" max="1" width="7.28125" style="0" customWidth="1"/>
    <col min="2" max="2" width="146.140625" style="0" customWidth="1"/>
    <col min="3" max="6" width="8.7109375" style="0" customWidth="1"/>
  </cols>
  <sheetData>
    <row r="1" spans="1:6" ht="22.5" customHeight="1">
      <c r="A1" s="139" t="s">
        <v>150</v>
      </c>
      <c r="B1" s="139"/>
      <c r="C1" s="139"/>
      <c r="D1" s="139"/>
      <c r="E1" s="139"/>
      <c r="F1" s="139"/>
    </row>
    <row r="2" spans="1:6" ht="15">
      <c r="A2" s="142" t="s">
        <v>96</v>
      </c>
      <c r="B2" s="141" t="s">
        <v>97</v>
      </c>
      <c r="C2" s="141" t="s">
        <v>98</v>
      </c>
      <c r="D2" s="141" t="s">
        <v>99</v>
      </c>
      <c r="E2" s="141"/>
      <c r="F2" s="141"/>
    </row>
    <row r="3" spans="1:6" ht="15">
      <c r="A3" s="142"/>
      <c r="B3" s="141"/>
      <c r="C3" s="141"/>
      <c r="D3" s="27" t="s">
        <v>123</v>
      </c>
      <c r="E3" s="27" t="s">
        <v>124</v>
      </c>
      <c r="F3" s="27" t="s">
        <v>125</v>
      </c>
    </row>
    <row r="4" spans="1:6" ht="15">
      <c r="A4" s="143">
        <v>9</v>
      </c>
      <c r="B4" s="31" t="s">
        <v>100</v>
      </c>
      <c r="C4" s="140">
        <v>10</v>
      </c>
      <c r="D4" s="140"/>
      <c r="E4" s="140"/>
      <c r="F4" s="140"/>
    </row>
    <row r="5" spans="1:6" ht="48">
      <c r="A5" s="143"/>
      <c r="B5" s="32" t="s">
        <v>101</v>
      </c>
      <c r="C5" s="140"/>
      <c r="D5" s="140"/>
      <c r="E5" s="140"/>
      <c r="F5" s="140"/>
    </row>
    <row r="6" spans="1:6" ht="24">
      <c r="A6" s="143"/>
      <c r="B6" s="33" t="s">
        <v>126</v>
      </c>
      <c r="C6" s="140"/>
      <c r="D6" s="140"/>
      <c r="E6" s="140"/>
      <c r="F6" s="140"/>
    </row>
    <row r="7" spans="1:6" ht="24">
      <c r="A7" s="138" t="s">
        <v>104</v>
      </c>
      <c r="B7" s="34" t="s">
        <v>127</v>
      </c>
      <c r="C7" s="137"/>
      <c r="D7" s="137"/>
      <c r="E7" s="137"/>
      <c r="F7" s="137"/>
    </row>
    <row r="8" spans="1:6" ht="60">
      <c r="A8" s="138"/>
      <c r="B8" s="35" t="s">
        <v>128</v>
      </c>
      <c r="C8" s="137"/>
      <c r="D8" s="137"/>
      <c r="E8" s="137"/>
      <c r="F8" s="137"/>
    </row>
    <row r="9" spans="1:6" ht="36">
      <c r="A9" s="138"/>
      <c r="B9" s="36" t="s">
        <v>129</v>
      </c>
      <c r="C9" s="137"/>
      <c r="D9" s="137"/>
      <c r="E9" s="137"/>
      <c r="F9" s="137"/>
    </row>
    <row r="10" spans="1:6" ht="15">
      <c r="A10" s="30"/>
      <c r="B10" s="28" t="s">
        <v>130</v>
      </c>
      <c r="C10" s="27">
        <v>2</v>
      </c>
      <c r="D10" s="27">
        <v>0.5</v>
      </c>
      <c r="E10" s="27">
        <v>0.5</v>
      </c>
      <c r="F10" s="27">
        <v>0.5</v>
      </c>
    </row>
    <row r="11" spans="1:6" ht="15">
      <c r="A11" s="30"/>
      <c r="B11" s="28" t="s">
        <v>131</v>
      </c>
      <c r="C11" s="27">
        <v>0</v>
      </c>
      <c r="D11" s="27"/>
      <c r="E11" s="27"/>
      <c r="F11" s="27"/>
    </row>
    <row r="12" spans="1:6" ht="15">
      <c r="A12" s="138" t="s">
        <v>105</v>
      </c>
      <c r="B12" s="34" t="s">
        <v>132</v>
      </c>
      <c r="C12" s="137"/>
      <c r="D12" s="137"/>
      <c r="E12" s="137"/>
      <c r="F12" s="137"/>
    </row>
    <row r="13" spans="1:6" ht="24">
      <c r="A13" s="138"/>
      <c r="B13" s="37" t="s">
        <v>133</v>
      </c>
      <c r="C13" s="137"/>
      <c r="D13" s="137"/>
      <c r="E13" s="137"/>
      <c r="F13" s="137"/>
    </row>
    <row r="14" spans="1:6" ht="60">
      <c r="A14" s="138"/>
      <c r="B14" s="35" t="s">
        <v>134</v>
      </c>
      <c r="C14" s="137"/>
      <c r="D14" s="137"/>
      <c r="E14" s="137"/>
      <c r="F14" s="137"/>
    </row>
    <row r="15" spans="1:6" ht="36">
      <c r="A15" s="138"/>
      <c r="B15" s="36" t="s">
        <v>135</v>
      </c>
      <c r="C15" s="137"/>
      <c r="D15" s="137"/>
      <c r="E15" s="137"/>
      <c r="F15" s="137"/>
    </row>
    <row r="16" spans="1:6" ht="15">
      <c r="A16" s="30"/>
      <c r="B16" s="28" t="s">
        <v>130</v>
      </c>
      <c r="C16" s="27">
        <v>2</v>
      </c>
      <c r="D16" s="27">
        <v>0.5</v>
      </c>
      <c r="E16" s="27">
        <v>0.5</v>
      </c>
      <c r="F16" s="27">
        <v>0.5</v>
      </c>
    </row>
    <row r="17" spans="1:6" ht="15">
      <c r="A17" s="30"/>
      <c r="B17" s="28" t="s">
        <v>131</v>
      </c>
      <c r="C17" s="27">
        <v>0</v>
      </c>
      <c r="D17" s="27"/>
      <c r="E17" s="27"/>
      <c r="F17" s="27"/>
    </row>
    <row r="18" spans="1:6" ht="24">
      <c r="A18" s="138" t="s">
        <v>106</v>
      </c>
      <c r="B18" s="38" t="s">
        <v>136</v>
      </c>
      <c r="C18" s="137"/>
      <c r="D18" s="137"/>
      <c r="E18" s="137"/>
      <c r="F18" s="137"/>
    </row>
    <row r="19" spans="1:6" ht="24">
      <c r="A19" s="138"/>
      <c r="B19" s="37" t="s">
        <v>137</v>
      </c>
      <c r="C19" s="137"/>
      <c r="D19" s="137"/>
      <c r="E19" s="137"/>
      <c r="F19" s="137"/>
    </row>
    <row r="20" spans="1:6" ht="36">
      <c r="A20" s="138"/>
      <c r="B20" s="35" t="s">
        <v>138</v>
      </c>
      <c r="C20" s="137"/>
      <c r="D20" s="137"/>
      <c r="E20" s="137"/>
      <c r="F20" s="137"/>
    </row>
    <row r="21" spans="1:6" ht="72">
      <c r="A21" s="138"/>
      <c r="B21" s="35" t="s">
        <v>139</v>
      </c>
      <c r="C21" s="137"/>
      <c r="D21" s="137"/>
      <c r="E21" s="137"/>
      <c r="F21" s="137"/>
    </row>
    <row r="22" spans="1:6" ht="36">
      <c r="A22" s="138"/>
      <c r="B22" s="36" t="s">
        <v>140</v>
      </c>
      <c r="C22" s="137"/>
      <c r="D22" s="137"/>
      <c r="E22" s="137"/>
      <c r="F22" s="137"/>
    </row>
    <row r="23" spans="1:6" ht="15">
      <c r="A23" s="30"/>
      <c r="B23" s="28" t="s">
        <v>130</v>
      </c>
      <c r="C23" s="27">
        <v>2</v>
      </c>
      <c r="D23" s="27">
        <v>0.5</v>
      </c>
      <c r="E23" s="27">
        <v>0.5</v>
      </c>
      <c r="F23" s="27">
        <v>0.5</v>
      </c>
    </row>
    <row r="24" spans="1:6" ht="15">
      <c r="A24" s="30"/>
      <c r="B24" s="28" t="s">
        <v>131</v>
      </c>
      <c r="C24" s="27">
        <v>0</v>
      </c>
      <c r="D24" s="27"/>
      <c r="E24" s="27"/>
      <c r="F24" s="27"/>
    </row>
    <row r="25" spans="1:6" ht="24">
      <c r="A25" s="138" t="s">
        <v>107</v>
      </c>
      <c r="B25" s="34" t="s">
        <v>141</v>
      </c>
      <c r="C25" s="137"/>
      <c r="D25" s="137"/>
      <c r="E25" s="137"/>
      <c r="F25" s="137"/>
    </row>
    <row r="26" spans="1:6" ht="48">
      <c r="A26" s="138"/>
      <c r="B26" s="35" t="s">
        <v>142</v>
      </c>
      <c r="C26" s="137"/>
      <c r="D26" s="137"/>
      <c r="E26" s="137"/>
      <c r="F26" s="137"/>
    </row>
    <row r="27" spans="1:6" ht="36">
      <c r="A27" s="138"/>
      <c r="B27" s="36" t="s">
        <v>143</v>
      </c>
      <c r="C27" s="137"/>
      <c r="D27" s="137"/>
      <c r="E27" s="137"/>
      <c r="F27" s="137"/>
    </row>
    <row r="28" spans="1:6" ht="15">
      <c r="A28" s="30"/>
      <c r="B28" s="28" t="s">
        <v>130</v>
      </c>
      <c r="C28" s="27">
        <v>2</v>
      </c>
      <c r="D28" s="27">
        <v>0.5</v>
      </c>
      <c r="E28" s="27">
        <v>0.5</v>
      </c>
      <c r="F28" s="27">
        <v>0.5</v>
      </c>
    </row>
    <row r="29" spans="1:6" ht="15">
      <c r="A29" s="30"/>
      <c r="B29" s="28" t="s">
        <v>131</v>
      </c>
      <c r="C29" s="27">
        <v>0</v>
      </c>
      <c r="D29" s="27"/>
      <c r="E29" s="27"/>
      <c r="F29" s="27"/>
    </row>
    <row r="30" spans="1:6" ht="24">
      <c r="A30" s="138" t="s">
        <v>108</v>
      </c>
      <c r="B30" s="34" t="s">
        <v>144</v>
      </c>
      <c r="C30" s="137"/>
      <c r="D30" s="137"/>
      <c r="E30" s="137"/>
      <c r="F30" s="137"/>
    </row>
    <row r="31" spans="1:6" ht="36">
      <c r="A31" s="138"/>
      <c r="B31" s="37" t="s">
        <v>145</v>
      </c>
      <c r="C31" s="137"/>
      <c r="D31" s="137"/>
      <c r="E31" s="137"/>
      <c r="F31" s="137"/>
    </row>
    <row r="32" spans="1:6" ht="24">
      <c r="A32" s="138"/>
      <c r="B32" s="37" t="s">
        <v>146</v>
      </c>
      <c r="C32" s="137"/>
      <c r="D32" s="137"/>
      <c r="E32" s="137"/>
      <c r="F32" s="137"/>
    </row>
    <row r="33" spans="1:6" ht="24">
      <c r="A33" s="138"/>
      <c r="B33" s="35" t="s">
        <v>147</v>
      </c>
      <c r="C33" s="137"/>
      <c r="D33" s="137"/>
      <c r="E33" s="137"/>
      <c r="F33" s="137"/>
    </row>
    <row r="34" spans="1:6" ht="48">
      <c r="A34" s="138"/>
      <c r="B34" s="36" t="s">
        <v>148</v>
      </c>
      <c r="C34" s="137"/>
      <c r="D34" s="137"/>
      <c r="E34" s="137"/>
      <c r="F34" s="137"/>
    </row>
    <row r="35" spans="1:6" ht="24">
      <c r="A35" s="30"/>
      <c r="B35" s="29" t="s">
        <v>102</v>
      </c>
      <c r="C35" s="27">
        <v>2</v>
      </c>
      <c r="D35" s="27">
        <v>0.5</v>
      </c>
      <c r="E35" s="27">
        <v>0.5</v>
      </c>
      <c r="F35" s="27">
        <v>0.5</v>
      </c>
    </row>
    <row r="36" spans="1:6" ht="24.75" customHeight="1">
      <c r="A36" s="30"/>
      <c r="B36" s="29" t="s">
        <v>103</v>
      </c>
      <c r="C36" s="27">
        <v>1</v>
      </c>
      <c r="D36" s="27">
        <v>0.5</v>
      </c>
      <c r="E36" s="27">
        <v>0.5</v>
      </c>
      <c r="F36" s="27">
        <v>0.5</v>
      </c>
    </row>
    <row r="37" spans="1:6" ht="24" customHeight="1">
      <c r="A37" s="30"/>
      <c r="B37" s="28" t="s">
        <v>149</v>
      </c>
      <c r="C37" s="27">
        <v>0</v>
      </c>
      <c r="D37" s="27"/>
      <c r="E37" s="27"/>
      <c r="F37" s="27"/>
    </row>
  </sheetData>
  <sheetProtection/>
  <mergeCells count="35">
    <mergeCell ref="D4:D6"/>
    <mergeCell ref="E4:E6"/>
    <mergeCell ref="D2:F2"/>
    <mergeCell ref="F4:F6"/>
    <mergeCell ref="A2:A3"/>
    <mergeCell ref="B2:B3"/>
    <mergeCell ref="C2:C3"/>
    <mergeCell ref="A4:A6"/>
    <mergeCell ref="C4:C6"/>
    <mergeCell ref="A7:A9"/>
    <mergeCell ref="C7:C9"/>
    <mergeCell ref="D7:D9"/>
    <mergeCell ref="E7:E9"/>
    <mergeCell ref="F7:F9"/>
    <mergeCell ref="A12:A15"/>
    <mergeCell ref="C12:C15"/>
    <mergeCell ref="D12:D15"/>
    <mergeCell ref="E12:E15"/>
    <mergeCell ref="A1:F1"/>
    <mergeCell ref="A30:A34"/>
    <mergeCell ref="C30:C34"/>
    <mergeCell ref="D30:D34"/>
    <mergeCell ref="E30:E34"/>
    <mergeCell ref="F30:F34"/>
    <mergeCell ref="A25:A27"/>
    <mergeCell ref="C25:C27"/>
    <mergeCell ref="D25:D27"/>
    <mergeCell ref="E25:E27"/>
    <mergeCell ref="F25:F27"/>
    <mergeCell ref="F12:F15"/>
    <mergeCell ref="A18:A22"/>
    <mergeCell ref="C18:C22"/>
    <mergeCell ref="D18:D22"/>
    <mergeCell ref="E18:E22"/>
    <mergeCell ref="F18:F2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24"/>
  <sheetViews>
    <sheetView zoomScalePageLayoutView="0" workbookViewId="0" topLeftCell="A1">
      <selection activeCell="D99" sqref="D99"/>
    </sheetView>
  </sheetViews>
  <sheetFormatPr defaultColWidth="9.140625" defaultRowHeight="15"/>
  <cols>
    <col min="1" max="1" width="33.421875" style="3" customWidth="1"/>
    <col min="2" max="2" width="15.7109375" style="3" customWidth="1"/>
    <col min="3" max="10" width="12.7109375" style="3" customWidth="1"/>
    <col min="11" max="11" width="9.140625" style="6" customWidth="1"/>
    <col min="12" max="12" width="10.8515625" style="0" bestFit="1" customWidth="1"/>
    <col min="13" max="13" width="11.7109375" style="0" bestFit="1" customWidth="1"/>
  </cols>
  <sheetData>
    <row r="1" spans="1:17" s="1" customFormat="1" ht="29.25" customHeight="1">
      <c r="A1" s="144" t="s">
        <v>181</v>
      </c>
      <c r="B1" s="144"/>
      <c r="C1" s="144"/>
      <c r="D1" s="144"/>
      <c r="E1" s="144"/>
      <c r="F1" s="144"/>
      <c r="G1" s="144"/>
      <c r="H1" s="144"/>
      <c r="I1" s="144"/>
      <c r="J1" s="144"/>
      <c r="K1" s="5"/>
      <c r="L1" s="2"/>
      <c r="M1" s="2"/>
      <c r="N1" s="2"/>
      <c r="O1" s="2"/>
      <c r="P1" s="2"/>
      <c r="Q1" s="2"/>
    </row>
    <row r="2" spans="1:17" s="1" customFormat="1" ht="17.25" customHeight="1">
      <c r="A2" s="145" t="s">
        <v>121</v>
      </c>
      <c r="B2" s="145"/>
      <c r="C2" s="145"/>
      <c r="D2" s="145"/>
      <c r="E2" s="145"/>
      <c r="F2" s="145"/>
      <c r="G2" s="145"/>
      <c r="H2" s="145"/>
      <c r="I2" s="145"/>
      <c r="J2" s="145"/>
      <c r="K2" s="5"/>
      <c r="L2" s="2"/>
      <c r="M2" s="2"/>
      <c r="N2" s="2"/>
      <c r="O2" s="2"/>
      <c r="P2" s="2"/>
      <c r="Q2" s="2"/>
    </row>
    <row r="3" spans="1:18" ht="75.75" customHeight="1">
      <c r="A3" s="71" t="s">
        <v>111</v>
      </c>
      <c r="B3" s="71" t="s">
        <v>182</v>
      </c>
      <c r="C3" s="146" t="s">
        <v>122</v>
      </c>
      <c r="D3" s="147"/>
      <c r="E3" s="147"/>
      <c r="F3" s="147"/>
      <c r="G3" s="147"/>
      <c r="H3" s="147"/>
      <c r="I3" s="147"/>
      <c r="J3" s="147"/>
      <c r="K3" s="5"/>
      <c r="L3" s="2"/>
      <c r="M3" s="2"/>
      <c r="N3" s="2"/>
      <c r="O3" s="2"/>
      <c r="P3" s="2"/>
      <c r="Q3" s="2"/>
      <c r="R3" s="2"/>
    </row>
    <row r="4" spans="1:18" ht="18.75" customHeight="1">
      <c r="A4" s="71"/>
      <c r="B4" s="71"/>
      <c r="C4" s="46">
        <v>1</v>
      </c>
      <c r="D4" s="46">
        <v>2</v>
      </c>
      <c r="E4" s="46">
        <v>3</v>
      </c>
      <c r="F4" s="46">
        <v>4</v>
      </c>
      <c r="G4" s="46">
        <v>5</v>
      </c>
      <c r="H4" s="46">
        <v>6</v>
      </c>
      <c r="I4" s="46">
        <v>7</v>
      </c>
      <c r="J4" s="46">
        <v>8</v>
      </c>
      <c r="K4" s="5"/>
      <c r="L4" s="2"/>
      <c r="M4" s="2"/>
      <c r="N4" s="2"/>
      <c r="O4" s="2"/>
      <c r="P4" s="2"/>
      <c r="Q4" s="2"/>
      <c r="R4" s="2"/>
    </row>
    <row r="5" spans="1:18" s="16" customFormat="1" ht="15.75" customHeight="1">
      <c r="A5" s="39" t="s">
        <v>0</v>
      </c>
      <c r="B5" s="41"/>
      <c r="C5" s="49"/>
      <c r="D5" s="49"/>
      <c r="E5" s="49"/>
      <c r="F5" s="49"/>
      <c r="G5" s="49"/>
      <c r="H5" s="49"/>
      <c r="I5" s="49"/>
      <c r="J5" s="49"/>
      <c r="K5" s="24"/>
      <c r="L5" s="25"/>
      <c r="M5" s="25"/>
      <c r="N5" s="25"/>
      <c r="O5" s="25"/>
      <c r="P5" s="25"/>
      <c r="Q5" s="25"/>
      <c r="R5" s="25"/>
    </row>
    <row r="6" spans="1:18" s="8" customFormat="1" ht="15.75" customHeight="1">
      <c r="A6" s="42" t="s">
        <v>1</v>
      </c>
      <c r="B6" s="46">
        <v>5</v>
      </c>
      <c r="C6" s="47">
        <v>42419</v>
      </c>
      <c r="D6" s="47">
        <v>42458</v>
      </c>
      <c r="E6" s="47">
        <v>42482</v>
      </c>
      <c r="F6" s="47">
        <v>42521</v>
      </c>
      <c r="G6" s="47">
        <v>42545</v>
      </c>
      <c r="H6" s="47"/>
      <c r="I6" s="47"/>
      <c r="J6" s="47"/>
      <c r="K6" s="5"/>
      <c r="L6" s="7"/>
      <c r="M6" s="7"/>
      <c r="N6" s="7"/>
      <c r="O6" s="7"/>
      <c r="P6" s="7"/>
      <c r="Q6" s="7"/>
      <c r="R6" s="7"/>
    </row>
    <row r="7" spans="1:18" ht="15.75" customHeight="1">
      <c r="A7" s="42" t="s">
        <v>2</v>
      </c>
      <c r="B7" s="46">
        <v>5</v>
      </c>
      <c r="C7" s="47">
        <v>42461</v>
      </c>
      <c r="D7" s="47">
        <v>42494</v>
      </c>
      <c r="E7" s="47">
        <v>42517</v>
      </c>
      <c r="F7" s="47">
        <v>42556</v>
      </c>
      <c r="G7" s="47">
        <v>42584</v>
      </c>
      <c r="H7" s="47"/>
      <c r="I7" s="47"/>
      <c r="J7" s="47"/>
      <c r="K7" s="7"/>
      <c r="L7" s="2"/>
      <c r="M7" s="2"/>
      <c r="N7" s="2"/>
      <c r="O7" s="2"/>
      <c r="P7" s="2"/>
      <c r="Q7" s="2"/>
      <c r="R7" s="2"/>
    </row>
    <row r="8" spans="1:18" ht="15.75" customHeight="1">
      <c r="A8" s="42" t="s">
        <v>3</v>
      </c>
      <c r="B8" s="46">
        <v>8</v>
      </c>
      <c r="C8" s="47">
        <v>42431</v>
      </c>
      <c r="D8" s="47">
        <v>42461</v>
      </c>
      <c r="E8" s="47">
        <v>42465</v>
      </c>
      <c r="F8" s="47">
        <v>42479</v>
      </c>
      <c r="G8" s="47">
        <v>42496</v>
      </c>
      <c r="H8" s="47">
        <v>42522</v>
      </c>
      <c r="I8" s="47">
        <v>42590</v>
      </c>
      <c r="J8" s="47">
        <v>42604</v>
      </c>
      <c r="K8" s="5"/>
      <c r="L8" s="2"/>
      <c r="M8" s="2"/>
      <c r="N8" s="2"/>
      <c r="O8" s="2"/>
      <c r="P8" s="2"/>
      <c r="Q8" s="2"/>
      <c r="R8" s="2"/>
    </row>
    <row r="9" spans="1:18" s="8" customFormat="1" ht="15.75" customHeight="1">
      <c r="A9" s="42" t="s">
        <v>4</v>
      </c>
      <c r="B9" s="46">
        <v>2</v>
      </c>
      <c r="C9" s="47">
        <v>42468</v>
      </c>
      <c r="D9" s="47">
        <v>42531</v>
      </c>
      <c r="E9" s="47"/>
      <c r="F9" s="47"/>
      <c r="G9" s="47"/>
      <c r="H9" s="47"/>
      <c r="I9" s="47"/>
      <c r="J9" s="47"/>
      <c r="K9" s="5"/>
      <c r="L9" s="7"/>
      <c r="M9" s="7"/>
      <c r="N9" s="7"/>
      <c r="O9" s="7"/>
      <c r="P9" s="7"/>
      <c r="Q9" s="7"/>
      <c r="R9" s="7"/>
    </row>
    <row r="10" spans="1:18" s="10" customFormat="1" ht="15.75" customHeight="1">
      <c r="A10" s="42" t="s">
        <v>5</v>
      </c>
      <c r="B10" s="46">
        <v>6</v>
      </c>
      <c r="C10" s="47">
        <v>42431</v>
      </c>
      <c r="D10" s="47">
        <v>42446</v>
      </c>
      <c r="E10" s="47">
        <v>42468</v>
      </c>
      <c r="F10" s="47">
        <v>42496</v>
      </c>
      <c r="G10" s="47">
        <v>42522</v>
      </c>
      <c r="H10" s="47">
        <v>42563</v>
      </c>
      <c r="I10" s="47"/>
      <c r="J10" s="47"/>
      <c r="K10" s="5"/>
      <c r="L10" s="9"/>
      <c r="M10" s="9"/>
      <c r="N10" s="9"/>
      <c r="O10" s="9"/>
      <c r="P10" s="9"/>
      <c r="Q10" s="9"/>
      <c r="R10" s="9"/>
    </row>
    <row r="11" spans="1:18" ht="15.75" customHeight="1">
      <c r="A11" s="42" t="s">
        <v>6</v>
      </c>
      <c r="B11" s="46">
        <v>1</v>
      </c>
      <c r="C11" s="47">
        <v>42611</v>
      </c>
      <c r="D11" s="47"/>
      <c r="E11" s="47"/>
      <c r="F11" s="47"/>
      <c r="G11" s="47"/>
      <c r="H11" s="47"/>
      <c r="I11" s="47"/>
      <c r="J11" s="47"/>
      <c r="K11" s="5"/>
      <c r="L11" s="2"/>
      <c r="M11" s="2"/>
      <c r="N11" s="2"/>
      <c r="O11" s="2"/>
      <c r="P11" s="2"/>
      <c r="Q11" s="2"/>
      <c r="R11" s="2"/>
    </row>
    <row r="12" spans="1:18" s="8" customFormat="1" ht="15.75" customHeight="1">
      <c r="A12" s="42" t="s">
        <v>7</v>
      </c>
      <c r="B12" s="46">
        <v>4</v>
      </c>
      <c r="C12" s="47">
        <v>42391</v>
      </c>
      <c r="D12" s="47">
        <v>42430</v>
      </c>
      <c r="E12" s="47">
        <v>42486</v>
      </c>
      <c r="F12" s="47">
        <v>42550</v>
      </c>
      <c r="G12" s="47"/>
      <c r="H12" s="47"/>
      <c r="I12" s="47"/>
      <c r="J12" s="47"/>
      <c r="K12" s="5"/>
      <c r="L12" s="7"/>
      <c r="M12" s="7"/>
      <c r="N12" s="7"/>
      <c r="O12" s="7"/>
      <c r="P12" s="7"/>
      <c r="Q12" s="7"/>
      <c r="R12" s="7"/>
    </row>
    <row r="13" spans="1:18" s="10" customFormat="1" ht="15.75" customHeight="1">
      <c r="A13" s="42" t="s">
        <v>8</v>
      </c>
      <c r="B13" s="46">
        <v>2</v>
      </c>
      <c r="C13" s="47">
        <v>42510</v>
      </c>
      <c r="D13" s="47">
        <v>42601</v>
      </c>
      <c r="E13" s="47"/>
      <c r="F13" s="47"/>
      <c r="G13" s="47"/>
      <c r="H13" s="47"/>
      <c r="I13" s="47"/>
      <c r="J13" s="47"/>
      <c r="K13" s="5"/>
      <c r="L13" s="9"/>
      <c r="M13" s="9"/>
      <c r="N13" s="9"/>
      <c r="O13" s="9"/>
      <c r="P13" s="9"/>
      <c r="Q13" s="9"/>
      <c r="R13" s="9"/>
    </row>
    <row r="14" spans="1:18" s="10" customFormat="1" ht="15.75" customHeight="1">
      <c r="A14" s="42" t="s">
        <v>9</v>
      </c>
      <c r="B14" s="46">
        <v>3</v>
      </c>
      <c r="C14" s="47">
        <v>42426</v>
      </c>
      <c r="D14" s="47">
        <v>42500</v>
      </c>
      <c r="E14" s="47">
        <v>42578</v>
      </c>
      <c r="F14" s="47"/>
      <c r="G14" s="47"/>
      <c r="H14" s="72"/>
      <c r="I14" s="47"/>
      <c r="J14" s="47"/>
      <c r="L14" s="9"/>
      <c r="M14" s="9"/>
      <c r="N14" s="9"/>
      <c r="O14" s="9"/>
      <c r="P14" s="9"/>
      <c r="Q14" s="9"/>
      <c r="R14" s="9"/>
    </row>
    <row r="15" spans="1:18" ht="15.75" customHeight="1">
      <c r="A15" s="42" t="s">
        <v>10</v>
      </c>
      <c r="B15" s="46">
        <v>3</v>
      </c>
      <c r="C15" s="47">
        <v>42734</v>
      </c>
      <c r="D15" s="47">
        <v>42465</v>
      </c>
      <c r="E15" s="47">
        <v>42564</v>
      </c>
      <c r="F15" s="47"/>
      <c r="G15" s="47"/>
      <c r="H15" s="47"/>
      <c r="I15" s="47"/>
      <c r="J15" s="47"/>
      <c r="K15" s="5"/>
      <c r="L15" s="2"/>
      <c r="M15" s="2"/>
      <c r="N15" s="2"/>
      <c r="O15" s="2"/>
      <c r="P15" s="2"/>
      <c r="Q15" s="2"/>
      <c r="R15" s="2"/>
    </row>
    <row r="16" spans="1:18" s="8" customFormat="1" ht="15.75" customHeight="1">
      <c r="A16" s="42" t="s">
        <v>11</v>
      </c>
      <c r="B16" s="46">
        <v>8</v>
      </c>
      <c r="C16" s="47">
        <v>42405</v>
      </c>
      <c r="D16" s="47">
        <v>42433</v>
      </c>
      <c r="E16" s="47">
        <v>42467</v>
      </c>
      <c r="F16" s="47">
        <v>42488</v>
      </c>
      <c r="G16" s="47">
        <v>42496</v>
      </c>
      <c r="H16" s="47">
        <v>42527</v>
      </c>
      <c r="I16" s="47">
        <v>42544</v>
      </c>
      <c r="J16" s="47">
        <v>42552</v>
      </c>
      <c r="K16" s="5"/>
      <c r="L16" s="7"/>
      <c r="M16" s="7"/>
      <c r="N16" s="7"/>
      <c r="O16" s="7"/>
      <c r="P16" s="7"/>
      <c r="Q16" s="7"/>
      <c r="R16" s="7"/>
    </row>
    <row r="17" spans="1:18" s="8" customFormat="1" ht="15.75" customHeight="1">
      <c r="A17" s="42" t="s">
        <v>12</v>
      </c>
      <c r="B17" s="46">
        <v>5</v>
      </c>
      <c r="C17" s="47">
        <v>42443</v>
      </c>
      <c r="D17" s="47">
        <v>42494</v>
      </c>
      <c r="E17" s="47">
        <v>42527</v>
      </c>
      <c r="F17" s="47">
        <v>42564</v>
      </c>
      <c r="G17" s="47">
        <v>42590</v>
      </c>
      <c r="H17" s="47"/>
      <c r="I17" s="47"/>
      <c r="J17" s="47"/>
      <c r="K17" s="5"/>
      <c r="L17" s="7"/>
      <c r="M17" s="7"/>
      <c r="N17" s="7"/>
      <c r="O17" s="7"/>
      <c r="P17" s="7"/>
      <c r="Q17" s="7"/>
      <c r="R17" s="7"/>
    </row>
    <row r="18" spans="1:18" s="8" customFormat="1" ht="15.75" customHeight="1">
      <c r="A18" s="42" t="s">
        <v>13</v>
      </c>
      <c r="B18" s="46">
        <v>2</v>
      </c>
      <c r="C18" s="47">
        <v>42425</v>
      </c>
      <c r="D18" s="47">
        <v>42551</v>
      </c>
      <c r="E18" s="47"/>
      <c r="F18" s="47"/>
      <c r="G18" s="47"/>
      <c r="H18" s="47"/>
      <c r="I18" s="47"/>
      <c r="J18" s="47"/>
      <c r="K18" s="5"/>
      <c r="L18" s="7"/>
      <c r="M18" s="7"/>
      <c r="N18" s="7"/>
      <c r="O18" s="7"/>
      <c r="P18" s="7"/>
      <c r="Q18" s="7"/>
      <c r="R18" s="7"/>
    </row>
    <row r="19" spans="1:18" s="10" customFormat="1" ht="15.75" customHeight="1">
      <c r="A19" s="42" t="s">
        <v>14</v>
      </c>
      <c r="B19" s="46">
        <v>7</v>
      </c>
      <c r="C19" s="47">
        <v>42429</v>
      </c>
      <c r="D19" s="47">
        <v>42454</v>
      </c>
      <c r="E19" s="47">
        <v>42460</v>
      </c>
      <c r="F19" s="47">
        <v>42482</v>
      </c>
      <c r="G19" s="47">
        <v>42521</v>
      </c>
      <c r="H19" s="47">
        <v>42550</v>
      </c>
      <c r="I19" s="47">
        <v>42580</v>
      </c>
      <c r="J19" s="47"/>
      <c r="K19" s="5"/>
      <c r="L19" s="9"/>
      <c r="M19" s="9"/>
      <c r="N19" s="9"/>
      <c r="O19" s="9"/>
      <c r="P19" s="9"/>
      <c r="Q19" s="9"/>
      <c r="R19" s="9"/>
    </row>
    <row r="20" spans="1:18" s="10" customFormat="1" ht="15.75" customHeight="1">
      <c r="A20" s="42" t="s">
        <v>15</v>
      </c>
      <c r="B20" s="46">
        <v>4</v>
      </c>
      <c r="C20" s="47">
        <v>42473</v>
      </c>
      <c r="D20" s="47">
        <v>42488</v>
      </c>
      <c r="E20" s="47">
        <v>42524</v>
      </c>
      <c r="F20" s="47">
        <v>42599</v>
      </c>
      <c r="G20" s="47"/>
      <c r="H20" s="47"/>
      <c r="I20" s="47"/>
      <c r="J20" s="47"/>
      <c r="K20" s="5"/>
      <c r="L20" s="9"/>
      <c r="M20" s="9"/>
      <c r="N20" s="9"/>
      <c r="O20" s="9"/>
      <c r="P20" s="9"/>
      <c r="Q20" s="9"/>
      <c r="R20" s="9"/>
    </row>
    <row r="21" spans="1:18" s="8" customFormat="1" ht="15.75" customHeight="1">
      <c r="A21" s="42" t="s">
        <v>16</v>
      </c>
      <c r="B21" s="46">
        <v>2</v>
      </c>
      <c r="C21" s="47">
        <v>42426</v>
      </c>
      <c r="D21" s="47">
        <v>42517</v>
      </c>
      <c r="E21" s="47"/>
      <c r="F21" s="47"/>
      <c r="G21" s="47"/>
      <c r="H21" s="47"/>
      <c r="I21" s="47"/>
      <c r="J21" s="47"/>
      <c r="K21" s="5"/>
      <c r="L21" s="7"/>
      <c r="M21" s="7"/>
      <c r="N21" s="7"/>
      <c r="O21" s="7"/>
      <c r="P21" s="7"/>
      <c r="Q21" s="7"/>
      <c r="R21" s="7"/>
    </row>
    <row r="22" spans="1:18" ht="15.75" customHeight="1">
      <c r="A22" s="42" t="s">
        <v>17</v>
      </c>
      <c r="B22" s="46">
        <v>2</v>
      </c>
      <c r="C22" s="47">
        <v>42489</v>
      </c>
      <c r="D22" s="47">
        <v>42562</v>
      </c>
      <c r="E22" s="47"/>
      <c r="F22" s="47"/>
      <c r="G22" s="47"/>
      <c r="H22" s="47"/>
      <c r="I22" s="47"/>
      <c r="J22" s="47"/>
      <c r="K22" s="7"/>
      <c r="L22" s="2"/>
      <c r="M22" s="2"/>
      <c r="N22" s="2"/>
      <c r="O22" s="2"/>
      <c r="P22" s="2"/>
      <c r="Q22" s="2"/>
      <c r="R22" s="2"/>
    </row>
    <row r="23" spans="1:18" ht="15.75" customHeight="1">
      <c r="A23" s="42" t="s">
        <v>18</v>
      </c>
      <c r="B23" s="46">
        <v>1</v>
      </c>
      <c r="C23" s="73">
        <v>42487</v>
      </c>
      <c r="D23" s="47"/>
      <c r="E23" s="47"/>
      <c r="F23" s="47"/>
      <c r="G23" s="47"/>
      <c r="H23" s="47"/>
      <c r="I23" s="47"/>
      <c r="J23" s="47"/>
      <c r="K23" s="5"/>
      <c r="L23" s="2"/>
      <c r="M23" s="2"/>
      <c r="N23" s="2"/>
      <c r="O23" s="2"/>
      <c r="P23" s="2"/>
      <c r="Q23" s="2"/>
      <c r="R23" s="2"/>
    </row>
    <row r="24" spans="1:18" s="16" customFormat="1" ht="15.75" customHeight="1">
      <c r="A24" s="39" t="s">
        <v>19</v>
      </c>
      <c r="B24" s="40"/>
      <c r="C24" s="48"/>
      <c r="D24" s="48"/>
      <c r="E24" s="48"/>
      <c r="F24" s="48"/>
      <c r="G24" s="48"/>
      <c r="H24" s="48"/>
      <c r="I24" s="48"/>
      <c r="J24" s="48"/>
      <c r="K24" s="24"/>
      <c r="L24" s="25"/>
      <c r="M24" s="25"/>
      <c r="N24" s="25"/>
      <c r="O24" s="25"/>
      <c r="P24" s="25"/>
      <c r="Q24" s="25"/>
      <c r="R24" s="25"/>
    </row>
    <row r="25" spans="1:18" s="8" customFormat="1" ht="15.75" customHeight="1">
      <c r="A25" s="42" t="s">
        <v>20</v>
      </c>
      <c r="B25" s="46">
        <v>3</v>
      </c>
      <c r="C25" s="47">
        <v>42440</v>
      </c>
      <c r="D25" s="47">
        <v>42488</v>
      </c>
      <c r="E25" s="47">
        <v>42544</v>
      </c>
      <c r="F25" s="47"/>
      <c r="G25" s="47"/>
      <c r="H25" s="47"/>
      <c r="I25" s="47"/>
      <c r="J25" s="47"/>
      <c r="K25" s="5"/>
      <c r="L25" s="7"/>
      <c r="M25" s="7"/>
      <c r="N25" s="7"/>
      <c r="O25" s="7"/>
      <c r="P25" s="7"/>
      <c r="Q25" s="7"/>
      <c r="R25" s="7"/>
    </row>
    <row r="26" spans="1:18" ht="15.75" customHeight="1">
      <c r="A26" s="43" t="s">
        <v>21</v>
      </c>
      <c r="B26" s="46">
        <v>2</v>
      </c>
      <c r="C26" s="47">
        <v>42482</v>
      </c>
      <c r="D26" s="47">
        <v>42541</v>
      </c>
      <c r="E26" s="47"/>
      <c r="F26" s="47"/>
      <c r="G26" s="47"/>
      <c r="H26" s="47"/>
      <c r="I26" s="47"/>
      <c r="J26" s="47"/>
      <c r="K26" s="5"/>
      <c r="L26" s="2"/>
      <c r="M26" s="2"/>
      <c r="N26" s="2"/>
      <c r="O26" s="2"/>
      <c r="P26" s="2"/>
      <c r="Q26" s="2"/>
      <c r="R26" s="2"/>
    </row>
    <row r="27" spans="1:18" ht="15.75" customHeight="1">
      <c r="A27" s="43" t="s">
        <v>22</v>
      </c>
      <c r="B27" s="46">
        <v>3</v>
      </c>
      <c r="C27" s="47">
        <v>42453</v>
      </c>
      <c r="D27" s="47">
        <v>42522</v>
      </c>
      <c r="E27" s="47">
        <v>42552</v>
      </c>
      <c r="F27" s="47"/>
      <c r="G27" s="47"/>
      <c r="H27" s="47"/>
      <c r="I27" s="47"/>
      <c r="J27" s="47"/>
      <c r="K27" s="5"/>
      <c r="L27" s="2"/>
      <c r="M27" s="2"/>
      <c r="N27" s="2"/>
      <c r="O27" s="2"/>
      <c r="P27" s="2"/>
      <c r="Q27" s="2"/>
      <c r="R27" s="2"/>
    </row>
    <row r="28" spans="1:18" ht="15.75" customHeight="1">
      <c r="A28" s="43" t="s">
        <v>23</v>
      </c>
      <c r="B28" s="46">
        <v>3</v>
      </c>
      <c r="C28" s="47">
        <v>42459</v>
      </c>
      <c r="D28" s="47">
        <v>42482</v>
      </c>
      <c r="E28" s="47">
        <v>42544</v>
      </c>
      <c r="F28" s="47"/>
      <c r="G28" s="47"/>
      <c r="H28" s="47"/>
      <c r="I28" s="47"/>
      <c r="J28" s="47"/>
      <c r="K28" s="5"/>
      <c r="L28" s="2"/>
      <c r="M28" s="2"/>
      <c r="N28" s="2"/>
      <c r="O28" s="2"/>
      <c r="P28" s="2"/>
      <c r="Q28" s="2"/>
      <c r="R28" s="2"/>
    </row>
    <row r="29" spans="1:18" ht="15.75" customHeight="1">
      <c r="A29" s="43" t="s">
        <v>24</v>
      </c>
      <c r="B29" s="46">
        <v>1</v>
      </c>
      <c r="C29" s="47">
        <v>42542</v>
      </c>
      <c r="D29" s="47"/>
      <c r="E29" s="47"/>
      <c r="F29" s="47"/>
      <c r="G29" s="47"/>
      <c r="H29" s="47"/>
      <c r="I29" s="47"/>
      <c r="J29" s="47"/>
      <c r="K29" s="5"/>
      <c r="L29" s="2"/>
      <c r="M29" s="2"/>
      <c r="N29" s="2"/>
      <c r="O29" s="2"/>
      <c r="P29" s="2"/>
      <c r="Q29" s="2"/>
      <c r="R29" s="2"/>
    </row>
    <row r="30" spans="1:18" s="8" customFormat="1" ht="15.75" customHeight="1">
      <c r="A30" s="42" t="s">
        <v>25</v>
      </c>
      <c r="B30" s="46">
        <v>2</v>
      </c>
      <c r="C30" s="47">
        <v>42458</v>
      </c>
      <c r="D30" s="47">
        <v>42558</v>
      </c>
      <c r="E30" s="47"/>
      <c r="F30" s="47"/>
      <c r="G30" s="47"/>
      <c r="H30" s="47"/>
      <c r="I30" s="47"/>
      <c r="J30" s="47"/>
      <c r="K30" s="7"/>
      <c r="L30" s="7"/>
      <c r="M30" s="7"/>
      <c r="N30" s="7"/>
      <c r="O30" s="7"/>
      <c r="P30" s="7"/>
      <c r="Q30" s="7"/>
      <c r="R30" s="7"/>
    </row>
    <row r="31" spans="1:18" ht="15.75" customHeight="1">
      <c r="A31" s="42" t="s">
        <v>26</v>
      </c>
      <c r="B31" s="46">
        <v>1</v>
      </c>
      <c r="C31" s="47">
        <v>42544</v>
      </c>
      <c r="D31" s="47"/>
      <c r="E31" s="47"/>
      <c r="F31" s="47"/>
      <c r="G31" s="47"/>
      <c r="H31" s="47"/>
      <c r="I31" s="47"/>
      <c r="J31" s="47"/>
      <c r="K31" s="5"/>
      <c r="L31" s="2"/>
      <c r="M31" s="2"/>
      <c r="N31" s="2"/>
      <c r="O31" s="2"/>
      <c r="P31" s="2"/>
      <c r="Q31" s="2"/>
      <c r="R31" s="2"/>
    </row>
    <row r="32" spans="1:18" ht="15.75" customHeight="1">
      <c r="A32" s="42" t="s">
        <v>27</v>
      </c>
      <c r="B32" s="46">
        <v>5</v>
      </c>
      <c r="C32" s="47">
        <v>42438</v>
      </c>
      <c r="D32" s="47">
        <v>42461</v>
      </c>
      <c r="E32" s="47">
        <v>42471</v>
      </c>
      <c r="F32" s="47">
        <v>42522</v>
      </c>
      <c r="G32" s="47">
        <v>42529</v>
      </c>
      <c r="H32" s="47"/>
      <c r="I32" s="47"/>
      <c r="J32" s="47"/>
      <c r="K32" s="5"/>
      <c r="L32" s="2"/>
      <c r="M32" s="2"/>
      <c r="N32" s="2"/>
      <c r="O32" s="2"/>
      <c r="P32" s="2"/>
      <c r="Q32" s="2"/>
      <c r="R32" s="2"/>
    </row>
    <row r="33" spans="1:18" ht="15.75" customHeight="1">
      <c r="A33" s="43" t="s">
        <v>28</v>
      </c>
      <c r="B33" s="46">
        <v>2</v>
      </c>
      <c r="C33" s="47">
        <v>42461</v>
      </c>
      <c r="D33" s="47">
        <v>42545</v>
      </c>
      <c r="E33" s="47"/>
      <c r="F33" s="47"/>
      <c r="G33" s="47"/>
      <c r="H33" s="47"/>
      <c r="I33" s="47"/>
      <c r="J33" s="47"/>
      <c r="K33" s="5"/>
      <c r="L33" s="2"/>
      <c r="M33" s="2"/>
      <c r="N33" s="2"/>
      <c r="O33" s="2"/>
      <c r="P33" s="2"/>
      <c r="Q33" s="2"/>
      <c r="R33" s="2"/>
    </row>
    <row r="34" spans="1:18" ht="15.75" customHeight="1">
      <c r="A34" s="43" t="s">
        <v>29</v>
      </c>
      <c r="B34" s="46">
        <v>1</v>
      </c>
      <c r="C34" s="47">
        <v>42538</v>
      </c>
      <c r="D34" s="47"/>
      <c r="E34" s="47"/>
      <c r="F34" s="47"/>
      <c r="G34" s="47"/>
      <c r="H34" s="47"/>
      <c r="I34" s="47"/>
      <c r="J34" s="47"/>
      <c r="K34" s="5"/>
      <c r="L34" s="2"/>
      <c r="M34" s="2"/>
      <c r="N34" s="2"/>
      <c r="O34" s="2"/>
      <c r="P34" s="2"/>
      <c r="Q34" s="2"/>
      <c r="R34" s="2"/>
    </row>
    <row r="35" spans="1:18" ht="15.75" customHeight="1">
      <c r="A35" s="42" t="s">
        <v>30</v>
      </c>
      <c r="B35" s="46">
        <v>2</v>
      </c>
      <c r="C35" s="47">
        <v>42481</v>
      </c>
      <c r="D35" s="47">
        <v>42555</v>
      </c>
      <c r="E35" s="47"/>
      <c r="F35" s="47"/>
      <c r="G35" s="47"/>
      <c r="H35" s="47"/>
      <c r="I35" s="47"/>
      <c r="J35" s="47"/>
      <c r="K35" s="5"/>
      <c r="L35" s="2"/>
      <c r="M35" s="2"/>
      <c r="N35" s="2"/>
      <c r="O35" s="2"/>
      <c r="P35" s="2"/>
      <c r="Q35" s="2"/>
      <c r="R35" s="2"/>
    </row>
    <row r="36" spans="1:18" s="16" customFormat="1" ht="15.75" customHeight="1">
      <c r="A36" s="39" t="s">
        <v>31</v>
      </c>
      <c r="B36" s="40"/>
      <c r="C36" s="48"/>
      <c r="D36" s="48"/>
      <c r="E36" s="48"/>
      <c r="F36" s="48"/>
      <c r="G36" s="48"/>
      <c r="H36" s="48"/>
      <c r="I36" s="48"/>
      <c r="J36" s="48"/>
      <c r="K36" s="24"/>
      <c r="L36" s="25"/>
      <c r="M36" s="25"/>
      <c r="N36" s="25"/>
      <c r="O36" s="25"/>
      <c r="P36" s="25"/>
      <c r="Q36" s="25"/>
      <c r="R36" s="25"/>
    </row>
    <row r="37" spans="1:18" s="10" customFormat="1" ht="15.75" customHeight="1">
      <c r="A37" s="42" t="s">
        <v>32</v>
      </c>
      <c r="B37" s="46">
        <v>2</v>
      </c>
      <c r="C37" s="47">
        <v>42458</v>
      </c>
      <c r="D37" s="47">
        <v>42586</v>
      </c>
      <c r="E37" s="47"/>
      <c r="F37" s="47"/>
      <c r="G37" s="47"/>
      <c r="H37" s="47"/>
      <c r="I37" s="47"/>
      <c r="J37" s="47"/>
      <c r="K37" s="5"/>
      <c r="L37" s="9"/>
      <c r="M37" s="9"/>
      <c r="N37" s="9"/>
      <c r="O37" s="9"/>
      <c r="P37" s="9"/>
      <c r="Q37" s="9"/>
      <c r="R37" s="9"/>
    </row>
    <row r="38" spans="1:18" s="10" customFormat="1" ht="15.75" customHeight="1">
      <c r="A38" s="42" t="s">
        <v>33</v>
      </c>
      <c r="B38" s="46">
        <v>2</v>
      </c>
      <c r="C38" s="47">
        <v>42475</v>
      </c>
      <c r="D38" s="47">
        <v>42555</v>
      </c>
      <c r="E38" s="47"/>
      <c r="F38" s="47"/>
      <c r="G38" s="47"/>
      <c r="H38" s="47"/>
      <c r="I38" s="47"/>
      <c r="J38" s="47"/>
      <c r="K38" s="5"/>
      <c r="L38" s="9"/>
      <c r="M38" s="9"/>
      <c r="N38" s="9"/>
      <c r="O38" s="9"/>
      <c r="P38" s="9"/>
      <c r="Q38" s="9"/>
      <c r="R38" s="9"/>
    </row>
    <row r="39" spans="1:18" ht="15.75" customHeight="1">
      <c r="A39" s="42" t="s">
        <v>109</v>
      </c>
      <c r="B39" s="46">
        <v>7</v>
      </c>
      <c r="C39" s="47">
        <v>42382</v>
      </c>
      <c r="D39" s="47">
        <v>42417</v>
      </c>
      <c r="E39" s="47">
        <v>42488</v>
      </c>
      <c r="F39" s="47">
        <v>42522</v>
      </c>
      <c r="G39" s="47">
        <v>42535</v>
      </c>
      <c r="H39" s="47">
        <v>42562</v>
      </c>
      <c r="I39" s="47">
        <v>42605</v>
      </c>
      <c r="J39" s="47"/>
      <c r="K39" s="5"/>
      <c r="L39" s="2"/>
      <c r="M39" s="2"/>
      <c r="N39" s="2"/>
      <c r="O39" s="2"/>
      <c r="P39" s="2"/>
      <c r="Q39" s="2"/>
      <c r="R39" s="2"/>
    </row>
    <row r="40" spans="1:18" s="8" customFormat="1" ht="15.75" customHeight="1">
      <c r="A40" s="42" t="s">
        <v>34</v>
      </c>
      <c r="B40" s="46">
        <v>4</v>
      </c>
      <c r="C40" s="47">
        <v>42440</v>
      </c>
      <c r="D40" s="47">
        <v>42488</v>
      </c>
      <c r="E40" s="47">
        <v>42528</v>
      </c>
      <c r="F40" s="47">
        <v>42590</v>
      </c>
      <c r="G40" s="47"/>
      <c r="H40" s="47"/>
      <c r="I40" s="47"/>
      <c r="J40" s="47"/>
      <c r="K40" s="5"/>
      <c r="L40" s="7"/>
      <c r="M40" s="7"/>
      <c r="N40" s="7"/>
      <c r="O40" s="7"/>
      <c r="P40" s="7"/>
      <c r="Q40" s="7"/>
      <c r="R40" s="7"/>
    </row>
    <row r="41" spans="1:18" s="10" customFormat="1" ht="15.75" customHeight="1">
      <c r="A41" s="42" t="s">
        <v>35</v>
      </c>
      <c r="B41" s="46">
        <v>2</v>
      </c>
      <c r="C41" s="47">
        <v>42458</v>
      </c>
      <c r="D41" s="47">
        <v>42583</v>
      </c>
      <c r="E41" s="47"/>
      <c r="F41" s="47"/>
      <c r="G41" s="47"/>
      <c r="H41" s="47"/>
      <c r="I41" s="47"/>
      <c r="J41" s="47"/>
      <c r="K41" s="5"/>
      <c r="L41" s="9"/>
      <c r="M41" s="9"/>
      <c r="N41" s="9"/>
      <c r="O41" s="9"/>
      <c r="P41" s="9"/>
      <c r="Q41" s="9"/>
      <c r="R41" s="9"/>
    </row>
    <row r="42" spans="1:18" s="10" customFormat="1" ht="15.75" customHeight="1">
      <c r="A42" s="42" t="s">
        <v>36</v>
      </c>
      <c r="B42" s="46">
        <v>4</v>
      </c>
      <c r="C42" s="47">
        <v>42465</v>
      </c>
      <c r="D42" s="47">
        <v>42517</v>
      </c>
      <c r="E42" s="47">
        <v>42531</v>
      </c>
      <c r="F42" s="47">
        <v>42563</v>
      </c>
      <c r="G42" s="47"/>
      <c r="H42" s="47"/>
      <c r="I42" s="47"/>
      <c r="J42" s="47"/>
      <c r="K42" s="5"/>
      <c r="L42" s="9"/>
      <c r="M42" s="9"/>
      <c r="N42" s="9"/>
      <c r="O42" s="9"/>
      <c r="P42" s="9"/>
      <c r="Q42" s="9"/>
      <c r="R42" s="9"/>
    </row>
    <row r="43" spans="1:18" s="16" customFormat="1" ht="15.75" customHeight="1">
      <c r="A43" s="43" t="s">
        <v>37</v>
      </c>
      <c r="B43" s="46">
        <v>5</v>
      </c>
      <c r="C43" s="47">
        <v>42418</v>
      </c>
      <c r="D43" s="47">
        <v>42454</v>
      </c>
      <c r="E43" s="47">
        <v>42488</v>
      </c>
      <c r="F43" s="47">
        <v>42537</v>
      </c>
      <c r="G43" s="47">
        <v>42572</v>
      </c>
      <c r="H43" s="47"/>
      <c r="I43" s="47"/>
      <c r="J43" s="47"/>
      <c r="K43" s="24"/>
      <c r="L43" s="25"/>
      <c r="M43" s="25"/>
      <c r="N43" s="25"/>
      <c r="O43" s="25"/>
      <c r="P43" s="25"/>
      <c r="Q43" s="25"/>
      <c r="R43" s="25"/>
    </row>
    <row r="44" spans="1:18" s="10" customFormat="1" ht="15.75" customHeight="1">
      <c r="A44" s="42" t="s">
        <v>110</v>
      </c>
      <c r="B44" s="46">
        <v>2</v>
      </c>
      <c r="C44" s="47">
        <v>42460</v>
      </c>
      <c r="D44" s="47">
        <v>42544</v>
      </c>
      <c r="E44" s="47"/>
      <c r="F44" s="47"/>
      <c r="G44" s="47"/>
      <c r="H44" s="47"/>
      <c r="I44" s="47"/>
      <c r="J44" s="47"/>
      <c r="K44" s="5"/>
      <c r="L44" s="9"/>
      <c r="M44" s="9"/>
      <c r="N44" s="9"/>
      <c r="O44" s="9"/>
      <c r="P44" s="9"/>
      <c r="Q44" s="9"/>
      <c r="R44" s="9"/>
    </row>
    <row r="45" spans="1:18" s="10" customFormat="1" ht="15.75" customHeight="1">
      <c r="A45" s="39" t="s">
        <v>38</v>
      </c>
      <c r="B45" s="49"/>
      <c r="C45" s="50"/>
      <c r="D45" s="50"/>
      <c r="E45" s="50"/>
      <c r="F45" s="50"/>
      <c r="G45" s="50"/>
      <c r="H45" s="50"/>
      <c r="I45" s="50"/>
      <c r="J45" s="50"/>
      <c r="K45" s="5"/>
      <c r="L45" s="9"/>
      <c r="M45" s="9"/>
      <c r="N45" s="9"/>
      <c r="O45" s="9"/>
      <c r="P45" s="9"/>
      <c r="Q45" s="9"/>
      <c r="R45" s="9"/>
    </row>
    <row r="46" spans="1:18" ht="15.75" customHeight="1">
      <c r="A46" s="42" t="s">
        <v>39</v>
      </c>
      <c r="B46" s="46">
        <v>2</v>
      </c>
      <c r="C46" s="47">
        <v>42438</v>
      </c>
      <c r="D46" s="47">
        <v>42496</v>
      </c>
      <c r="E46" s="47"/>
      <c r="F46" s="47"/>
      <c r="G46" s="47"/>
      <c r="H46" s="47"/>
      <c r="I46" s="47"/>
      <c r="J46" s="47"/>
      <c r="K46" s="5"/>
      <c r="L46" s="2"/>
      <c r="M46" s="2"/>
      <c r="N46" s="2"/>
      <c r="O46" s="2"/>
      <c r="P46" s="2"/>
      <c r="Q46" s="2"/>
      <c r="R46" s="2"/>
    </row>
    <row r="47" spans="1:18" ht="15.75" customHeight="1">
      <c r="A47" s="42" t="s">
        <v>40</v>
      </c>
      <c r="B47" s="46">
        <v>1</v>
      </c>
      <c r="C47" s="47">
        <v>42509</v>
      </c>
      <c r="D47" s="47"/>
      <c r="E47" s="47"/>
      <c r="F47" s="47"/>
      <c r="G47" s="47"/>
      <c r="H47" s="47"/>
      <c r="I47" s="47"/>
      <c r="J47" s="47"/>
      <c r="K47" s="5"/>
      <c r="L47" s="2"/>
      <c r="M47" s="2"/>
      <c r="N47" s="2"/>
      <c r="O47" s="2"/>
      <c r="P47" s="2"/>
      <c r="Q47" s="2"/>
      <c r="R47" s="2"/>
    </row>
    <row r="48" spans="1:18" s="10" customFormat="1" ht="15.75" customHeight="1">
      <c r="A48" s="42" t="s">
        <v>41</v>
      </c>
      <c r="B48" s="46">
        <v>3</v>
      </c>
      <c r="C48" s="47">
        <v>42426</v>
      </c>
      <c r="D48" s="47">
        <v>42529</v>
      </c>
      <c r="E48" s="47">
        <v>42530</v>
      </c>
      <c r="F48" s="47"/>
      <c r="G48" s="47"/>
      <c r="H48" s="47"/>
      <c r="I48" s="47"/>
      <c r="J48" s="47"/>
      <c r="K48" s="5"/>
      <c r="L48" s="9"/>
      <c r="M48" s="9"/>
      <c r="N48" s="9"/>
      <c r="O48" s="9"/>
      <c r="P48" s="9"/>
      <c r="Q48" s="9"/>
      <c r="R48" s="9"/>
    </row>
    <row r="49" spans="1:18" ht="15.75" customHeight="1">
      <c r="A49" s="42" t="s">
        <v>42</v>
      </c>
      <c r="B49" s="46">
        <v>4</v>
      </c>
      <c r="C49" s="47">
        <v>42424</v>
      </c>
      <c r="D49" s="47">
        <v>42453</v>
      </c>
      <c r="E49" s="47">
        <v>42472</v>
      </c>
      <c r="F49" s="47">
        <v>42552</v>
      </c>
      <c r="G49" s="47"/>
      <c r="H49" s="47"/>
      <c r="I49" s="47"/>
      <c r="J49" s="47"/>
      <c r="K49" s="5"/>
      <c r="L49" s="2"/>
      <c r="M49" s="2"/>
      <c r="N49" s="2"/>
      <c r="O49" s="2"/>
      <c r="P49" s="2"/>
      <c r="Q49" s="2"/>
      <c r="R49" s="2"/>
    </row>
    <row r="50" spans="1:18" ht="15.75" customHeight="1">
      <c r="A50" s="43" t="s">
        <v>92</v>
      </c>
      <c r="B50" s="46">
        <v>4</v>
      </c>
      <c r="C50" s="47">
        <v>42438</v>
      </c>
      <c r="D50" s="47">
        <v>42478</v>
      </c>
      <c r="E50" s="47">
        <v>42520</v>
      </c>
      <c r="F50" s="47">
        <v>42559</v>
      </c>
      <c r="G50" s="47"/>
      <c r="H50" s="47"/>
      <c r="I50" s="47"/>
      <c r="J50" s="47"/>
      <c r="K50" s="5"/>
      <c r="L50" s="2"/>
      <c r="M50" s="2"/>
      <c r="N50" s="2"/>
      <c r="O50" s="2"/>
      <c r="P50" s="2"/>
      <c r="Q50" s="2"/>
      <c r="R50" s="2"/>
    </row>
    <row r="51" spans="1:18" s="16" customFormat="1" ht="15.75" customHeight="1">
      <c r="A51" s="42" t="s">
        <v>43</v>
      </c>
      <c r="B51" s="46">
        <v>0</v>
      </c>
      <c r="C51" s="47"/>
      <c r="D51" s="47"/>
      <c r="E51" s="47"/>
      <c r="F51" s="47"/>
      <c r="G51" s="47"/>
      <c r="H51" s="47"/>
      <c r="I51" s="47"/>
      <c r="J51" s="47"/>
      <c r="K51" s="24"/>
      <c r="L51" s="25"/>
      <c r="M51" s="25"/>
      <c r="N51" s="25"/>
      <c r="O51" s="25"/>
      <c r="P51" s="25"/>
      <c r="Q51" s="25"/>
      <c r="R51" s="25"/>
    </row>
    <row r="52" spans="1:18" s="10" customFormat="1" ht="15.75" customHeight="1">
      <c r="A52" s="42" t="s">
        <v>44</v>
      </c>
      <c r="B52" s="46">
        <v>3</v>
      </c>
      <c r="C52" s="47">
        <v>42398</v>
      </c>
      <c r="D52" s="47">
        <v>42471</v>
      </c>
      <c r="E52" s="47">
        <v>42580</v>
      </c>
      <c r="F52" s="47"/>
      <c r="G52" s="47"/>
      <c r="H52" s="47"/>
      <c r="I52" s="47"/>
      <c r="J52" s="47"/>
      <c r="K52" s="5"/>
      <c r="L52" s="9"/>
      <c r="M52" s="9"/>
      <c r="N52" s="9"/>
      <c r="O52" s="9"/>
      <c r="P52" s="9"/>
      <c r="Q52" s="9"/>
      <c r="R52" s="9"/>
    </row>
    <row r="53" spans="1:18" s="10" customFormat="1" ht="15.75" customHeight="1">
      <c r="A53" s="39" t="s">
        <v>45</v>
      </c>
      <c r="B53" s="49"/>
      <c r="C53" s="50"/>
      <c r="D53" s="50"/>
      <c r="E53" s="50"/>
      <c r="F53" s="50"/>
      <c r="G53" s="50"/>
      <c r="H53" s="50"/>
      <c r="I53" s="50"/>
      <c r="J53" s="50"/>
      <c r="K53" s="5"/>
      <c r="L53" s="9"/>
      <c r="M53" s="9"/>
      <c r="N53" s="9"/>
      <c r="O53" s="9"/>
      <c r="P53" s="9"/>
      <c r="Q53" s="9"/>
      <c r="R53" s="9"/>
    </row>
    <row r="54" spans="1:18" s="10" customFormat="1" ht="15.75" customHeight="1">
      <c r="A54" s="43" t="s">
        <v>46</v>
      </c>
      <c r="B54" s="46">
        <v>2</v>
      </c>
      <c r="C54" s="47">
        <v>42453</v>
      </c>
      <c r="D54" s="47">
        <v>42538</v>
      </c>
      <c r="E54" s="47"/>
      <c r="F54" s="47"/>
      <c r="G54" s="47"/>
      <c r="H54" s="47"/>
      <c r="I54" s="47"/>
      <c r="J54" s="47"/>
      <c r="K54" s="5"/>
      <c r="L54" s="9"/>
      <c r="M54" s="9"/>
      <c r="N54" s="9"/>
      <c r="O54" s="9"/>
      <c r="P54" s="9"/>
      <c r="Q54" s="9"/>
      <c r="R54" s="9"/>
    </row>
    <row r="55" spans="1:18" s="10" customFormat="1" ht="15.75" customHeight="1">
      <c r="A55" s="43" t="s">
        <v>47</v>
      </c>
      <c r="B55" s="46">
        <v>2</v>
      </c>
      <c r="C55" s="47">
        <v>42464</v>
      </c>
      <c r="D55" s="47">
        <v>42537</v>
      </c>
      <c r="E55" s="47"/>
      <c r="F55" s="47"/>
      <c r="G55" s="47"/>
      <c r="H55" s="47"/>
      <c r="I55" s="47"/>
      <c r="J55" s="47"/>
      <c r="K55" s="5"/>
      <c r="L55" s="9"/>
      <c r="M55" s="9"/>
      <c r="N55" s="9"/>
      <c r="O55" s="9"/>
      <c r="P55" s="9"/>
      <c r="Q55" s="9"/>
      <c r="R55" s="9"/>
    </row>
    <row r="56" spans="1:18" ht="15.75" customHeight="1">
      <c r="A56" s="43" t="s">
        <v>48</v>
      </c>
      <c r="B56" s="46">
        <v>7</v>
      </c>
      <c r="C56" s="47">
        <v>42397</v>
      </c>
      <c r="D56" s="47">
        <v>42431</v>
      </c>
      <c r="E56" s="47">
        <v>42453</v>
      </c>
      <c r="F56" s="47">
        <v>42494</v>
      </c>
      <c r="G56" s="47">
        <v>42516</v>
      </c>
      <c r="H56" s="47">
        <v>42538</v>
      </c>
      <c r="I56" s="47">
        <v>42570</v>
      </c>
      <c r="J56" s="47"/>
      <c r="K56" s="5"/>
      <c r="L56" s="2"/>
      <c r="M56" s="2"/>
      <c r="N56" s="2"/>
      <c r="O56" s="2"/>
      <c r="P56" s="2"/>
      <c r="Q56" s="2"/>
      <c r="R56" s="2"/>
    </row>
    <row r="57" spans="1:18" s="10" customFormat="1" ht="15.75" customHeight="1">
      <c r="A57" s="43" t="s">
        <v>49</v>
      </c>
      <c r="B57" s="46">
        <v>1</v>
      </c>
      <c r="C57" s="47">
        <v>42550</v>
      </c>
      <c r="D57" s="47"/>
      <c r="E57" s="47"/>
      <c r="F57" s="47"/>
      <c r="G57" s="47"/>
      <c r="H57" s="47"/>
      <c r="I57" s="47"/>
      <c r="J57" s="47"/>
      <c r="K57" s="7"/>
      <c r="L57" s="9"/>
      <c r="M57" s="9"/>
      <c r="N57" s="9"/>
      <c r="O57" s="9"/>
      <c r="P57" s="9"/>
      <c r="Q57" s="9"/>
      <c r="R57" s="9"/>
    </row>
    <row r="58" spans="1:18" s="10" customFormat="1" ht="15.75" customHeight="1">
      <c r="A58" s="42" t="s">
        <v>50</v>
      </c>
      <c r="B58" s="46">
        <v>4</v>
      </c>
      <c r="C58" s="47">
        <v>42417</v>
      </c>
      <c r="D58" s="47">
        <v>42460</v>
      </c>
      <c r="E58" s="47">
        <v>42500</v>
      </c>
      <c r="F58" s="47">
        <v>42551</v>
      </c>
      <c r="G58" s="47"/>
      <c r="H58" s="47"/>
      <c r="I58" s="47"/>
      <c r="J58" s="47"/>
      <c r="K58" s="5"/>
      <c r="L58" s="9"/>
      <c r="M58" s="9"/>
      <c r="N58" s="9"/>
      <c r="O58" s="9"/>
      <c r="P58" s="9"/>
      <c r="Q58" s="9"/>
      <c r="R58" s="9"/>
    </row>
    <row r="59" spans="1:18" s="10" customFormat="1" ht="15.75" customHeight="1">
      <c r="A59" s="42" t="s">
        <v>51</v>
      </c>
      <c r="B59" s="46">
        <v>2</v>
      </c>
      <c r="C59" s="47">
        <v>42468</v>
      </c>
      <c r="D59" s="47">
        <v>42598</v>
      </c>
      <c r="E59" s="47"/>
      <c r="F59" s="47"/>
      <c r="G59" s="47"/>
      <c r="H59" s="47"/>
      <c r="I59" s="47"/>
      <c r="J59" s="47"/>
      <c r="K59" s="5"/>
      <c r="L59" s="9"/>
      <c r="M59" s="9"/>
      <c r="N59" s="9"/>
      <c r="O59" s="9"/>
      <c r="P59" s="9"/>
      <c r="Q59" s="9"/>
      <c r="R59" s="9"/>
    </row>
    <row r="60" spans="1:18" s="10" customFormat="1" ht="15.75" customHeight="1">
      <c r="A60" s="43" t="s">
        <v>52</v>
      </c>
      <c r="B60" s="46">
        <v>4</v>
      </c>
      <c r="C60" s="47">
        <v>42460</v>
      </c>
      <c r="D60" s="47">
        <v>42482</v>
      </c>
      <c r="E60" s="47">
        <v>42514</v>
      </c>
      <c r="F60" s="47">
        <v>42550</v>
      </c>
      <c r="G60" s="47"/>
      <c r="H60" s="47"/>
      <c r="I60" s="47"/>
      <c r="J60" s="47"/>
      <c r="K60" s="5"/>
      <c r="L60" s="9"/>
      <c r="M60" s="9"/>
      <c r="N60" s="9"/>
      <c r="O60" s="9"/>
      <c r="P60" s="9"/>
      <c r="Q60" s="9"/>
      <c r="R60" s="9"/>
    </row>
    <row r="61" spans="1:18" s="10" customFormat="1" ht="15.75" customHeight="1">
      <c r="A61" s="43" t="s">
        <v>53</v>
      </c>
      <c r="B61" s="46">
        <v>2</v>
      </c>
      <c r="C61" s="47">
        <v>42516</v>
      </c>
      <c r="D61" s="47">
        <v>42573</v>
      </c>
      <c r="E61" s="47"/>
      <c r="F61" s="47"/>
      <c r="G61" s="47"/>
      <c r="H61" s="47"/>
      <c r="I61" s="47"/>
      <c r="J61" s="47"/>
      <c r="K61" s="5"/>
      <c r="L61" s="9"/>
      <c r="M61" s="15"/>
      <c r="N61" s="9"/>
      <c r="O61" s="9"/>
      <c r="P61" s="9"/>
      <c r="Q61" s="9"/>
      <c r="R61" s="9"/>
    </row>
    <row r="62" spans="1:18" ht="15.75" customHeight="1">
      <c r="A62" s="43" t="s">
        <v>54</v>
      </c>
      <c r="B62" s="46">
        <v>6</v>
      </c>
      <c r="C62" s="47">
        <v>42430</v>
      </c>
      <c r="D62" s="47">
        <v>42466</v>
      </c>
      <c r="E62" s="47">
        <v>42496</v>
      </c>
      <c r="F62" s="47">
        <v>42516</v>
      </c>
      <c r="G62" s="47">
        <v>42542</v>
      </c>
      <c r="H62" s="47">
        <v>42580</v>
      </c>
      <c r="I62" s="47"/>
      <c r="J62" s="47"/>
      <c r="K62" s="5"/>
      <c r="L62" s="11"/>
      <c r="M62" s="11"/>
      <c r="N62" s="2"/>
      <c r="O62" s="2"/>
      <c r="P62" s="2"/>
      <c r="Q62" s="2"/>
      <c r="R62" s="2"/>
    </row>
    <row r="63" spans="1:18" s="10" customFormat="1" ht="15.75" customHeight="1">
      <c r="A63" s="42" t="s">
        <v>55</v>
      </c>
      <c r="B63" s="46">
        <v>3</v>
      </c>
      <c r="C63" s="47">
        <v>42362</v>
      </c>
      <c r="D63" s="47">
        <v>42424</v>
      </c>
      <c r="E63" s="47">
        <v>42488</v>
      </c>
      <c r="F63" s="47"/>
      <c r="G63" s="47"/>
      <c r="H63" s="47"/>
      <c r="I63" s="47"/>
      <c r="J63" s="47"/>
      <c r="K63" s="5"/>
      <c r="L63" s="12"/>
      <c r="M63" s="11"/>
      <c r="N63" s="9"/>
      <c r="O63" s="9"/>
      <c r="P63" s="9"/>
      <c r="Q63" s="9"/>
      <c r="R63" s="9"/>
    </row>
    <row r="64" spans="1:18" s="10" customFormat="1" ht="15.75" customHeight="1">
      <c r="A64" s="43" t="s">
        <v>56</v>
      </c>
      <c r="B64" s="46">
        <v>4</v>
      </c>
      <c r="C64" s="47">
        <v>42415</v>
      </c>
      <c r="D64" s="47">
        <v>42465</v>
      </c>
      <c r="E64" s="47">
        <v>42524</v>
      </c>
      <c r="F64" s="47">
        <v>42559</v>
      </c>
      <c r="G64" s="47"/>
      <c r="H64" s="47"/>
      <c r="I64" s="47"/>
      <c r="J64" s="47"/>
      <c r="K64" s="5"/>
      <c r="L64" s="13"/>
      <c r="M64" s="14"/>
      <c r="N64" s="9"/>
      <c r="O64" s="9"/>
      <c r="P64" s="9"/>
      <c r="Q64" s="9"/>
      <c r="R64" s="9"/>
    </row>
    <row r="65" spans="1:18" ht="15.75" customHeight="1">
      <c r="A65" s="43" t="s">
        <v>57</v>
      </c>
      <c r="B65" s="46">
        <v>7</v>
      </c>
      <c r="C65" s="47">
        <v>42366</v>
      </c>
      <c r="D65" s="47">
        <v>42401</v>
      </c>
      <c r="E65" s="47">
        <v>42429</v>
      </c>
      <c r="F65" s="47">
        <v>42461</v>
      </c>
      <c r="G65" s="47">
        <v>42496</v>
      </c>
      <c r="H65" s="47">
        <v>42529</v>
      </c>
      <c r="I65" s="47">
        <v>42550</v>
      </c>
      <c r="J65" s="47"/>
      <c r="K65" s="5"/>
      <c r="L65" s="2"/>
      <c r="M65" s="2"/>
      <c r="N65" s="2"/>
      <c r="O65" s="2"/>
      <c r="P65" s="2"/>
      <c r="Q65" s="2"/>
      <c r="R65" s="2"/>
    </row>
    <row r="66" spans="1:18" s="16" customFormat="1" ht="15.75" customHeight="1">
      <c r="A66" s="43" t="s">
        <v>58</v>
      </c>
      <c r="B66" s="46">
        <v>8</v>
      </c>
      <c r="C66" s="47">
        <v>42362</v>
      </c>
      <c r="D66" s="47">
        <v>42397</v>
      </c>
      <c r="E66" s="47">
        <v>42457</v>
      </c>
      <c r="F66" s="47">
        <v>42487</v>
      </c>
      <c r="G66" s="47">
        <v>42516</v>
      </c>
      <c r="H66" s="47">
        <v>42551</v>
      </c>
      <c r="I66" s="47">
        <v>42571</v>
      </c>
      <c r="J66" s="47">
        <v>42583</v>
      </c>
      <c r="K66" s="24"/>
      <c r="L66" s="25"/>
      <c r="M66" s="25"/>
      <c r="N66" s="25"/>
      <c r="O66" s="25"/>
      <c r="P66" s="25"/>
      <c r="Q66" s="25"/>
      <c r="R66" s="25"/>
    </row>
    <row r="67" spans="1:18" s="10" customFormat="1" ht="15.75" customHeight="1">
      <c r="A67" s="42" t="s">
        <v>59</v>
      </c>
      <c r="B67" s="46">
        <v>4</v>
      </c>
      <c r="C67" s="47">
        <v>42457</v>
      </c>
      <c r="D67" s="47">
        <v>42506</v>
      </c>
      <c r="E67" s="47">
        <v>42552</v>
      </c>
      <c r="F67" s="47">
        <v>42576</v>
      </c>
      <c r="G67" s="47"/>
      <c r="H67" s="47"/>
      <c r="I67" s="47"/>
      <c r="J67" s="47"/>
      <c r="K67" s="5"/>
      <c r="L67" s="9"/>
      <c r="M67" s="9"/>
      <c r="N67" s="9"/>
      <c r="O67" s="9"/>
      <c r="P67" s="9"/>
      <c r="Q67" s="9"/>
      <c r="R67" s="9"/>
    </row>
    <row r="68" spans="1:18" ht="15.75" customHeight="1">
      <c r="A68" s="39" t="s">
        <v>60</v>
      </c>
      <c r="B68" s="49"/>
      <c r="C68" s="50"/>
      <c r="D68" s="50"/>
      <c r="E68" s="50"/>
      <c r="F68" s="50"/>
      <c r="G68" s="50"/>
      <c r="H68" s="50"/>
      <c r="I68" s="50"/>
      <c r="J68" s="50"/>
      <c r="K68" s="5"/>
      <c r="L68" s="2"/>
      <c r="M68" s="2"/>
      <c r="N68" s="2"/>
      <c r="O68" s="2"/>
      <c r="P68" s="2"/>
      <c r="Q68" s="2"/>
      <c r="R68" s="2"/>
    </row>
    <row r="69" spans="1:18" ht="15.75" customHeight="1">
      <c r="A69" s="43" t="s">
        <v>61</v>
      </c>
      <c r="B69" s="46">
        <v>3</v>
      </c>
      <c r="C69" s="47">
        <v>42430</v>
      </c>
      <c r="D69" s="47">
        <v>42475</v>
      </c>
      <c r="E69" s="47">
        <v>42555</v>
      </c>
      <c r="F69" s="47"/>
      <c r="G69" s="47"/>
      <c r="H69" s="47"/>
      <c r="I69" s="47"/>
      <c r="J69" s="47"/>
      <c r="K69" s="5"/>
      <c r="L69" s="2"/>
      <c r="M69" s="2"/>
      <c r="N69" s="2"/>
      <c r="O69" s="2"/>
      <c r="P69" s="2"/>
      <c r="Q69" s="2"/>
      <c r="R69" s="2"/>
    </row>
    <row r="70" spans="1:18" s="10" customFormat="1" ht="15.75" customHeight="1">
      <c r="A70" s="42" t="s">
        <v>62</v>
      </c>
      <c r="B70" s="46">
        <v>1</v>
      </c>
      <c r="C70" s="47">
        <v>42555</v>
      </c>
      <c r="D70" s="47"/>
      <c r="E70" s="47"/>
      <c r="F70" s="47"/>
      <c r="G70" s="47"/>
      <c r="H70" s="47"/>
      <c r="I70" s="47"/>
      <c r="J70" s="47"/>
      <c r="K70" s="5"/>
      <c r="L70" s="9"/>
      <c r="M70" s="9"/>
      <c r="N70" s="9"/>
      <c r="O70" s="9"/>
      <c r="P70" s="9"/>
      <c r="Q70" s="9"/>
      <c r="R70" s="9"/>
    </row>
    <row r="71" spans="1:18" s="10" customFormat="1" ht="15.75" customHeight="1">
      <c r="A71" s="43" t="s">
        <v>63</v>
      </c>
      <c r="B71" s="46">
        <v>1</v>
      </c>
      <c r="C71" s="47">
        <v>42528</v>
      </c>
      <c r="D71" s="47"/>
      <c r="E71" s="47"/>
      <c r="F71" s="47"/>
      <c r="G71" s="47"/>
      <c r="H71" s="47"/>
      <c r="I71" s="47"/>
      <c r="J71" s="47"/>
      <c r="K71" s="5"/>
      <c r="L71" s="9"/>
      <c r="M71" s="9"/>
      <c r="N71" s="9"/>
      <c r="O71" s="9"/>
      <c r="P71" s="9"/>
      <c r="Q71" s="9"/>
      <c r="R71" s="9"/>
    </row>
    <row r="72" spans="1:18" s="10" customFormat="1" ht="15.75" customHeight="1">
      <c r="A72" s="42" t="s">
        <v>64</v>
      </c>
      <c r="B72" s="46">
        <v>5</v>
      </c>
      <c r="C72" s="47">
        <v>42425</v>
      </c>
      <c r="D72" s="47">
        <v>42460</v>
      </c>
      <c r="E72" s="47">
        <v>42489</v>
      </c>
      <c r="F72" s="47">
        <v>42545</v>
      </c>
      <c r="G72" s="47">
        <v>42601</v>
      </c>
      <c r="H72" s="47"/>
      <c r="I72" s="47"/>
      <c r="J72" s="47"/>
      <c r="K72" s="5"/>
      <c r="L72" s="9"/>
      <c r="M72" s="9"/>
      <c r="N72" s="9"/>
      <c r="O72" s="9"/>
      <c r="P72" s="9"/>
      <c r="Q72" s="9"/>
      <c r="R72" s="9"/>
    </row>
    <row r="73" spans="1:18" s="16" customFormat="1" ht="15.75" customHeight="1">
      <c r="A73" s="45" t="s">
        <v>65</v>
      </c>
      <c r="B73" s="46">
        <v>1</v>
      </c>
      <c r="C73" s="47">
        <v>42487</v>
      </c>
      <c r="D73" s="47"/>
      <c r="E73" s="47"/>
      <c r="F73" s="47"/>
      <c r="G73" s="47"/>
      <c r="H73" s="47"/>
      <c r="I73" s="47"/>
      <c r="J73" s="47"/>
      <c r="K73" s="24"/>
      <c r="L73" s="25"/>
      <c r="M73" s="25"/>
      <c r="N73" s="25"/>
      <c r="O73" s="25"/>
      <c r="P73" s="25"/>
      <c r="Q73" s="25"/>
      <c r="R73" s="25"/>
    </row>
    <row r="74" spans="1:18" s="10" customFormat="1" ht="15.75" customHeight="1">
      <c r="A74" s="43" t="s">
        <v>66</v>
      </c>
      <c r="B74" s="46">
        <v>3</v>
      </c>
      <c r="C74" s="47">
        <v>42431</v>
      </c>
      <c r="D74" s="47">
        <v>42527</v>
      </c>
      <c r="E74" s="47">
        <v>42544</v>
      </c>
      <c r="F74" s="47"/>
      <c r="G74" s="47"/>
      <c r="H74" s="47"/>
      <c r="I74" s="47"/>
      <c r="J74" s="47"/>
      <c r="K74" s="5"/>
      <c r="L74" s="9"/>
      <c r="M74" s="9"/>
      <c r="N74" s="9"/>
      <c r="O74" s="9"/>
      <c r="P74" s="9"/>
      <c r="Q74" s="9"/>
      <c r="R74" s="9"/>
    </row>
    <row r="75" spans="1:18" s="10" customFormat="1" ht="15.75" customHeight="1">
      <c r="A75" s="39" t="s">
        <v>67</v>
      </c>
      <c r="B75" s="49"/>
      <c r="C75" s="50"/>
      <c r="D75" s="50"/>
      <c r="E75" s="50"/>
      <c r="F75" s="50"/>
      <c r="G75" s="50"/>
      <c r="H75" s="50"/>
      <c r="I75" s="50"/>
      <c r="J75" s="50"/>
      <c r="K75" s="5"/>
      <c r="L75" s="9"/>
      <c r="M75" s="9"/>
      <c r="N75" s="9"/>
      <c r="O75" s="9"/>
      <c r="P75" s="9"/>
      <c r="Q75" s="9"/>
      <c r="R75" s="9"/>
    </row>
    <row r="76" spans="1:18" s="10" customFormat="1" ht="15.75" customHeight="1">
      <c r="A76" s="43" t="s">
        <v>68</v>
      </c>
      <c r="B76" s="46">
        <v>1</v>
      </c>
      <c r="C76" s="47">
        <v>42521</v>
      </c>
      <c r="D76" s="47"/>
      <c r="E76" s="47"/>
      <c r="F76" s="47"/>
      <c r="G76" s="47"/>
      <c r="H76" s="47"/>
      <c r="I76" s="47"/>
      <c r="J76" s="47"/>
      <c r="K76" s="5"/>
      <c r="L76" s="9"/>
      <c r="M76" s="9"/>
      <c r="N76" s="9"/>
      <c r="O76" s="9"/>
      <c r="P76" s="9"/>
      <c r="Q76" s="9"/>
      <c r="R76" s="9"/>
    </row>
    <row r="77" spans="1:18" s="10" customFormat="1" ht="15.75" customHeight="1">
      <c r="A77" s="42" t="s">
        <v>69</v>
      </c>
      <c r="B77" s="46">
        <v>2</v>
      </c>
      <c r="C77" s="47">
        <v>42490</v>
      </c>
      <c r="D77" s="47">
        <v>42524</v>
      </c>
      <c r="E77" s="47"/>
      <c r="F77" s="47"/>
      <c r="G77" s="47"/>
      <c r="H77" s="47"/>
      <c r="I77" s="47"/>
      <c r="J77" s="47"/>
      <c r="K77" s="5"/>
      <c r="L77" s="9"/>
      <c r="M77" s="9"/>
      <c r="N77" s="9"/>
      <c r="O77" s="9"/>
      <c r="P77" s="9"/>
      <c r="Q77" s="9"/>
      <c r="R77" s="9"/>
    </row>
    <row r="78" spans="1:18" ht="15.75" customHeight="1">
      <c r="A78" s="43" t="s">
        <v>70</v>
      </c>
      <c r="B78" s="46">
        <v>3</v>
      </c>
      <c r="C78" s="47">
        <v>42503</v>
      </c>
      <c r="D78" s="47">
        <v>42515</v>
      </c>
      <c r="E78" s="47">
        <v>42543</v>
      </c>
      <c r="F78" s="47"/>
      <c r="G78" s="47"/>
      <c r="H78" s="47"/>
      <c r="I78" s="47"/>
      <c r="J78" s="47"/>
      <c r="K78" s="5"/>
      <c r="L78" s="2"/>
      <c r="M78" s="2"/>
      <c r="N78" s="2"/>
      <c r="O78" s="2"/>
      <c r="P78" s="2"/>
      <c r="Q78" s="2"/>
      <c r="R78" s="2"/>
    </row>
    <row r="79" spans="1:18" s="10" customFormat="1" ht="15.75" customHeight="1">
      <c r="A79" s="43" t="s">
        <v>71</v>
      </c>
      <c r="B79" s="46">
        <v>2</v>
      </c>
      <c r="C79" s="47">
        <v>42459</v>
      </c>
      <c r="D79" s="47">
        <v>42488</v>
      </c>
      <c r="E79" s="47"/>
      <c r="F79" s="47"/>
      <c r="G79" s="47"/>
      <c r="H79" s="47"/>
      <c r="I79" s="47"/>
      <c r="J79" s="47"/>
      <c r="K79" s="5"/>
      <c r="L79" s="9"/>
      <c r="M79" s="9"/>
      <c r="N79" s="9"/>
      <c r="O79" s="9"/>
      <c r="P79" s="9"/>
      <c r="Q79" s="9"/>
      <c r="R79" s="9"/>
    </row>
    <row r="80" spans="1:18" ht="15.75" customHeight="1">
      <c r="A80" s="43" t="s">
        <v>72</v>
      </c>
      <c r="B80" s="46">
        <v>2</v>
      </c>
      <c r="C80" s="47">
        <v>42465</v>
      </c>
      <c r="D80" s="47">
        <v>42591</v>
      </c>
      <c r="E80" s="47"/>
      <c r="F80" s="47"/>
      <c r="G80" s="47"/>
      <c r="H80" s="47"/>
      <c r="I80" s="47"/>
      <c r="J80" s="47"/>
      <c r="K80" s="5"/>
      <c r="L80" s="2"/>
      <c r="M80" s="2"/>
      <c r="N80" s="2"/>
      <c r="O80" s="2"/>
      <c r="P80" s="2"/>
      <c r="Q80" s="2"/>
      <c r="R80" s="2"/>
    </row>
    <row r="81" spans="1:18" s="8" customFormat="1" ht="15.75" customHeight="1">
      <c r="A81" s="43" t="s">
        <v>73</v>
      </c>
      <c r="B81" s="46">
        <v>3</v>
      </c>
      <c r="C81" s="47">
        <v>42454</v>
      </c>
      <c r="D81" s="47">
        <v>42515</v>
      </c>
      <c r="E81" s="47">
        <v>42572</v>
      </c>
      <c r="F81" s="47"/>
      <c r="G81" s="47"/>
      <c r="H81" s="47"/>
      <c r="I81" s="47"/>
      <c r="J81" s="47"/>
      <c r="K81" s="5"/>
      <c r="L81" s="7"/>
      <c r="M81" s="7"/>
      <c r="N81" s="7"/>
      <c r="O81" s="7"/>
      <c r="P81" s="7"/>
      <c r="Q81" s="7"/>
      <c r="R81" s="7"/>
    </row>
    <row r="82" spans="1:18" s="10" customFormat="1" ht="15.75" customHeight="1">
      <c r="A82" s="42" t="s">
        <v>74</v>
      </c>
      <c r="B82" s="46">
        <v>2</v>
      </c>
      <c r="C82" s="47">
        <v>42481</v>
      </c>
      <c r="D82" s="47">
        <v>42516</v>
      </c>
      <c r="E82" s="47"/>
      <c r="F82" s="47"/>
      <c r="G82" s="47"/>
      <c r="H82" s="47"/>
      <c r="I82" s="47"/>
      <c r="J82" s="47"/>
      <c r="K82" s="5"/>
      <c r="L82" s="9"/>
      <c r="M82" s="9"/>
      <c r="N82" s="9"/>
      <c r="O82" s="9"/>
      <c r="P82" s="9"/>
      <c r="Q82" s="9"/>
      <c r="R82" s="9"/>
    </row>
    <row r="83" spans="1:18" ht="15.75" customHeight="1">
      <c r="A83" s="43" t="s">
        <v>75</v>
      </c>
      <c r="B83" s="46">
        <v>1</v>
      </c>
      <c r="C83" s="47">
        <v>42542</v>
      </c>
      <c r="D83" s="47"/>
      <c r="E83" s="47"/>
      <c r="F83" s="47"/>
      <c r="G83" s="47"/>
      <c r="H83" s="47"/>
      <c r="I83" s="47"/>
      <c r="J83" s="47"/>
      <c r="K83" s="5"/>
      <c r="L83" s="2"/>
      <c r="M83" s="2"/>
      <c r="N83" s="2"/>
      <c r="O83" s="2"/>
      <c r="P83" s="2"/>
      <c r="Q83" s="2"/>
      <c r="R83" s="2"/>
    </row>
    <row r="84" spans="1:18" s="10" customFormat="1" ht="15.75" customHeight="1">
      <c r="A84" s="43" t="s">
        <v>76</v>
      </c>
      <c r="B84" s="46">
        <v>6</v>
      </c>
      <c r="C84" s="47">
        <v>42366</v>
      </c>
      <c r="D84" s="47">
        <v>42426</v>
      </c>
      <c r="E84" s="47">
        <v>42495</v>
      </c>
      <c r="F84" s="47">
        <v>42524</v>
      </c>
      <c r="G84" s="47">
        <v>42563</v>
      </c>
      <c r="H84" s="47">
        <v>42594</v>
      </c>
      <c r="I84" s="47"/>
      <c r="J84" s="47"/>
      <c r="K84" s="5"/>
      <c r="L84" s="9"/>
      <c r="M84" s="9"/>
      <c r="N84" s="9"/>
      <c r="O84" s="9"/>
      <c r="P84" s="9"/>
      <c r="Q84" s="9"/>
      <c r="R84" s="9"/>
    </row>
    <row r="85" spans="1:18" s="10" customFormat="1" ht="15.75" customHeight="1">
      <c r="A85" s="43" t="s">
        <v>77</v>
      </c>
      <c r="B85" s="46">
        <v>3</v>
      </c>
      <c r="C85" s="47">
        <v>42457</v>
      </c>
      <c r="D85" s="47">
        <v>42495</v>
      </c>
      <c r="E85" s="47">
        <v>42550</v>
      </c>
      <c r="F85" s="47"/>
      <c r="G85" s="47"/>
      <c r="H85" s="47"/>
      <c r="I85" s="47"/>
      <c r="J85" s="47"/>
      <c r="K85" s="5"/>
      <c r="L85" s="9"/>
      <c r="M85" s="9"/>
      <c r="N85" s="9"/>
      <c r="O85" s="9"/>
      <c r="P85" s="9"/>
      <c r="Q85" s="9"/>
      <c r="R85" s="9"/>
    </row>
    <row r="86" spans="1:18" s="16" customFormat="1" ht="15.75" customHeight="1">
      <c r="A86" s="42" t="s">
        <v>78</v>
      </c>
      <c r="B86" s="46">
        <v>2</v>
      </c>
      <c r="C86" s="47">
        <v>42452</v>
      </c>
      <c r="D86" s="47">
        <v>42517</v>
      </c>
      <c r="E86" s="47"/>
      <c r="F86" s="47"/>
      <c r="G86" s="47"/>
      <c r="H86" s="47"/>
      <c r="I86" s="47"/>
      <c r="J86" s="47"/>
      <c r="K86" s="24"/>
      <c r="L86" s="25"/>
      <c r="M86" s="25"/>
      <c r="N86" s="25"/>
      <c r="O86" s="25"/>
      <c r="P86" s="25"/>
      <c r="Q86" s="25"/>
      <c r="R86" s="25"/>
    </row>
    <row r="87" spans="1:18" s="10" customFormat="1" ht="15.75" customHeight="1">
      <c r="A87" s="43" t="s">
        <v>79</v>
      </c>
      <c r="B87" s="46">
        <v>4</v>
      </c>
      <c r="C87" s="47">
        <v>42443</v>
      </c>
      <c r="D87" s="47">
        <v>42473</v>
      </c>
      <c r="E87" s="47">
        <v>42535</v>
      </c>
      <c r="F87" s="47">
        <v>42570</v>
      </c>
      <c r="G87" s="47"/>
      <c r="H87" s="47"/>
      <c r="I87" s="47"/>
      <c r="J87" s="47"/>
      <c r="K87" s="5"/>
      <c r="L87" s="9"/>
      <c r="M87" s="9"/>
      <c r="N87" s="9"/>
      <c r="O87" s="9"/>
      <c r="P87" s="9"/>
      <c r="Q87" s="9"/>
      <c r="R87" s="9"/>
    </row>
    <row r="88" spans="1:18" s="10" customFormat="1" ht="15.75" customHeight="1">
      <c r="A88" s="39" t="s">
        <v>80</v>
      </c>
      <c r="B88" s="49"/>
      <c r="C88" s="50"/>
      <c r="D88" s="50"/>
      <c r="E88" s="50"/>
      <c r="F88" s="50"/>
      <c r="G88" s="50"/>
      <c r="H88" s="50"/>
      <c r="I88" s="50"/>
      <c r="J88" s="50"/>
      <c r="K88" s="5"/>
      <c r="L88" s="9"/>
      <c r="M88" s="9"/>
      <c r="N88" s="9"/>
      <c r="O88" s="9"/>
      <c r="P88" s="9"/>
      <c r="Q88" s="9"/>
      <c r="R88" s="9"/>
    </row>
    <row r="89" spans="1:18" ht="15.75" customHeight="1">
      <c r="A89" s="43" t="s">
        <v>81</v>
      </c>
      <c r="B89" s="46">
        <v>1</v>
      </c>
      <c r="C89" s="47">
        <v>42486</v>
      </c>
      <c r="D89" s="47"/>
      <c r="E89" s="47"/>
      <c r="F89" s="47"/>
      <c r="G89" s="47"/>
      <c r="H89" s="47"/>
      <c r="I89" s="47"/>
      <c r="J89" s="47"/>
      <c r="K89" s="7"/>
      <c r="L89" s="2"/>
      <c r="M89" s="2"/>
      <c r="N89" s="2"/>
      <c r="O89" s="2"/>
      <c r="P89" s="2"/>
      <c r="Q89" s="2"/>
      <c r="R89" s="2"/>
    </row>
    <row r="90" spans="1:18" ht="15.75" customHeight="1">
      <c r="A90" s="43" t="s">
        <v>82</v>
      </c>
      <c r="B90" s="46">
        <v>3</v>
      </c>
      <c r="C90" s="47">
        <v>42355</v>
      </c>
      <c r="D90" s="47">
        <v>42438</v>
      </c>
      <c r="E90" s="47">
        <v>42520</v>
      </c>
      <c r="F90" s="47"/>
      <c r="G90" s="47"/>
      <c r="H90" s="47"/>
      <c r="I90" s="47"/>
      <c r="J90" s="47"/>
      <c r="K90" s="5"/>
      <c r="L90" s="2"/>
      <c r="M90" s="2"/>
      <c r="N90" s="2"/>
      <c r="O90" s="2"/>
      <c r="P90" s="2"/>
      <c r="Q90" s="2"/>
      <c r="R90" s="2"/>
    </row>
    <row r="91" spans="1:18" ht="15.75" customHeight="1">
      <c r="A91" s="43" t="s">
        <v>83</v>
      </c>
      <c r="B91" s="46">
        <v>5</v>
      </c>
      <c r="C91" s="47">
        <v>42426</v>
      </c>
      <c r="D91" s="47">
        <v>42465</v>
      </c>
      <c r="E91" s="47">
        <v>42520</v>
      </c>
      <c r="F91" s="47">
        <v>42536</v>
      </c>
      <c r="G91" s="47">
        <v>42576</v>
      </c>
      <c r="H91" s="47"/>
      <c r="I91" s="47"/>
      <c r="J91" s="47"/>
      <c r="K91" s="5"/>
      <c r="L91" s="2"/>
      <c r="M91" s="2"/>
      <c r="N91" s="2"/>
      <c r="O91" s="2"/>
      <c r="P91" s="2"/>
      <c r="Q91" s="2"/>
      <c r="R91" s="2"/>
    </row>
    <row r="92" spans="1:18" s="10" customFormat="1" ht="15.75" customHeight="1">
      <c r="A92" s="42" t="s">
        <v>84</v>
      </c>
      <c r="B92" s="46">
        <v>2</v>
      </c>
      <c r="C92" s="47">
        <v>42439</v>
      </c>
      <c r="D92" s="47">
        <v>42530</v>
      </c>
      <c r="E92" s="47"/>
      <c r="F92" s="47"/>
      <c r="G92" s="47"/>
      <c r="H92" s="47"/>
      <c r="I92" s="47"/>
      <c r="J92" s="47"/>
      <c r="K92" s="5"/>
      <c r="L92" s="9"/>
      <c r="M92" s="9"/>
      <c r="N92" s="9"/>
      <c r="O92" s="9"/>
      <c r="P92" s="9"/>
      <c r="Q92" s="9"/>
      <c r="R92" s="9"/>
    </row>
    <row r="93" spans="1:18" s="10" customFormat="1" ht="15.75" customHeight="1">
      <c r="A93" s="43" t="s">
        <v>85</v>
      </c>
      <c r="B93" s="46">
        <v>8</v>
      </c>
      <c r="C93" s="47">
        <v>42398</v>
      </c>
      <c r="D93" s="47">
        <v>42426</v>
      </c>
      <c r="E93" s="47">
        <v>42454</v>
      </c>
      <c r="F93" s="47">
        <v>42487</v>
      </c>
      <c r="G93" s="47">
        <v>42503</v>
      </c>
      <c r="H93" s="47">
        <v>42517</v>
      </c>
      <c r="I93" s="47">
        <v>42551</v>
      </c>
      <c r="J93" s="47">
        <v>42607</v>
      </c>
      <c r="K93" s="5"/>
      <c r="L93" s="9"/>
      <c r="M93" s="9"/>
      <c r="N93" s="9"/>
      <c r="O93" s="9"/>
      <c r="P93" s="9"/>
      <c r="Q93" s="9"/>
      <c r="R93" s="9"/>
    </row>
    <row r="94" spans="1:18" s="10" customFormat="1" ht="15.75" customHeight="1">
      <c r="A94" s="43" t="s">
        <v>86</v>
      </c>
      <c r="B94" s="46">
        <v>5</v>
      </c>
      <c r="C94" s="47">
        <v>42439</v>
      </c>
      <c r="D94" s="47">
        <v>42454</v>
      </c>
      <c r="E94" s="47">
        <v>42530</v>
      </c>
      <c r="F94" s="47">
        <v>42555</v>
      </c>
      <c r="G94" s="47">
        <v>42580</v>
      </c>
      <c r="H94" s="47"/>
      <c r="I94" s="47"/>
      <c r="J94" s="47"/>
      <c r="K94" s="5"/>
      <c r="L94" s="9"/>
      <c r="M94" s="9"/>
      <c r="N94" s="9"/>
      <c r="O94" s="9"/>
      <c r="P94" s="9"/>
      <c r="Q94" s="9"/>
      <c r="R94" s="9"/>
    </row>
    <row r="95" spans="1:18" s="10" customFormat="1" ht="15.75" customHeight="1">
      <c r="A95" s="42" t="s">
        <v>87</v>
      </c>
      <c r="B95" s="46">
        <v>2</v>
      </c>
      <c r="C95" s="47">
        <v>42501</v>
      </c>
      <c r="D95" s="47">
        <v>42564</v>
      </c>
      <c r="E95" s="47"/>
      <c r="F95" s="47"/>
      <c r="G95" s="47"/>
      <c r="H95" s="47"/>
      <c r="I95" s="47"/>
      <c r="J95" s="47"/>
      <c r="K95" s="5"/>
      <c r="L95" s="9"/>
      <c r="M95" s="9"/>
      <c r="N95" s="9"/>
      <c r="O95" s="9"/>
      <c r="P95" s="9"/>
      <c r="Q95" s="9"/>
      <c r="R95" s="9"/>
    </row>
    <row r="96" spans="1:18" s="16" customFormat="1" ht="15.75" customHeight="1">
      <c r="A96" s="43" t="s">
        <v>88</v>
      </c>
      <c r="B96" s="74">
        <v>4</v>
      </c>
      <c r="C96" s="75">
        <v>42459</v>
      </c>
      <c r="D96" s="75">
        <v>42515</v>
      </c>
      <c r="E96" s="75">
        <v>42551</v>
      </c>
      <c r="F96" s="75">
        <v>42570</v>
      </c>
      <c r="G96" s="75"/>
      <c r="H96" s="75"/>
      <c r="I96" s="75"/>
      <c r="J96" s="75"/>
      <c r="K96" s="24"/>
      <c r="L96" s="25"/>
      <c r="M96" s="25"/>
      <c r="N96" s="25"/>
      <c r="O96" s="25"/>
      <c r="P96" s="25"/>
      <c r="Q96" s="25"/>
      <c r="R96" s="25"/>
    </row>
    <row r="97" spans="1:18" ht="15.75" customHeight="1">
      <c r="A97" s="43" t="s">
        <v>89</v>
      </c>
      <c r="B97" s="46">
        <v>1</v>
      </c>
      <c r="C97" s="47">
        <v>42485</v>
      </c>
      <c r="D97" s="47"/>
      <c r="E97" s="47"/>
      <c r="F97" s="47"/>
      <c r="G97" s="47"/>
      <c r="H97" s="47"/>
      <c r="I97" s="47"/>
      <c r="J97" s="47"/>
      <c r="K97" s="5"/>
      <c r="L97" s="2"/>
      <c r="M97" s="2"/>
      <c r="N97" s="2"/>
      <c r="O97" s="2"/>
      <c r="P97" s="2"/>
      <c r="Q97" s="2"/>
      <c r="R97" s="2"/>
    </row>
    <row r="99" spans="1:10" ht="15">
      <c r="A99" s="4"/>
      <c r="B99" s="4"/>
      <c r="C99" s="4"/>
      <c r="D99" s="4"/>
      <c r="E99" s="4"/>
      <c r="F99" s="4"/>
      <c r="G99" s="4"/>
      <c r="H99" s="4"/>
      <c r="I99" s="4"/>
      <c r="J99" s="4"/>
    </row>
    <row r="106" spans="1:10" ht="15">
      <c r="A106" s="4"/>
      <c r="B106" s="4"/>
      <c r="C106" s="4"/>
      <c r="D106" s="4"/>
      <c r="E106" s="4"/>
      <c r="F106" s="4"/>
      <c r="G106" s="4"/>
      <c r="H106" s="4"/>
      <c r="I106" s="4"/>
      <c r="J106" s="4"/>
    </row>
    <row r="110" spans="1:10" ht="15">
      <c r="A110" s="4"/>
      <c r="B110" s="4"/>
      <c r="C110" s="4"/>
      <c r="D110" s="4"/>
      <c r="E110" s="4"/>
      <c r="F110" s="4"/>
      <c r="G110" s="4"/>
      <c r="H110" s="4"/>
      <c r="I110" s="4"/>
      <c r="J110" s="4"/>
    </row>
    <row r="113" spans="1:11" ht="15">
      <c r="A113" s="4"/>
      <c r="B113" s="4"/>
      <c r="C113" s="4"/>
      <c r="D113" s="4"/>
      <c r="E113" s="4"/>
      <c r="F113" s="4"/>
      <c r="G113" s="4"/>
      <c r="H113" s="4"/>
      <c r="I113" s="4"/>
      <c r="J113" s="4"/>
      <c r="K113"/>
    </row>
    <row r="117" spans="1:11" ht="15">
      <c r="A117" s="4"/>
      <c r="B117" s="4"/>
      <c r="C117" s="4"/>
      <c r="D117" s="4"/>
      <c r="E117" s="4"/>
      <c r="F117" s="4"/>
      <c r="G117" s="4"/>
      <c r="H117" s="4"/>
      <c r="I117" s="4"/>
      <c r="J117" s="4"/>
      <c r="K117"/>
    </row>
    <row r="120" spans="1:11" ht="15">
      <c r="A120" s="4"/>
      <c r="B120" s="4"/>
      <c r="C120" s="4"/>
      <c r="D120" s="4"/>
      <c r="E120" s="4"/>
      <c r="F120" s="4"/>
      <c r="G120" s="4"/>
      <c r="H120" s="4"/>
      <c r="I120" s="4"/>
      <c r="J120" s="4"/>
      <c r="K120"/>
    </row>
    <row r="124" spans="1:11" ht="15">
      <c r="A124" s="4"/>
      <c r="B124" s="4"/>
      <c r="C124" s="4"/>
      <c r="D124" s="4"/>
      <c r="E124" s="4"/>
      <c r="F124" s="4"/>
      <c r="G124" s="4"/>
      <c r="H124" s="4"/>
      <c r="I124" s="4"/>
      <c r="J124" s="4"/>
      <c r="K124"/>
    </row>
  </sheetData>
  <sheetProtection/>
  <mergeCells count="3">
    <mergeCell ref="A1:J1"/>
    <mergeCell ref="A2:J2"/>
    <mergeCell ref="C3:J3"/>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80" r:id="rId1"/>
  <headerFooter>
    <oddFooter>&amp;C&amp;"Times New Roman,обычный"&amp;8&amp;A&amp;R&amp;P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124"/>
  <sheetViews>
    <sheetView zoomScalePageLayoutView="0" workbookViewId="0" topLeftCell="A1">
      <pane ySplit="7" topLeftCell="A87" activePane="bottomLeft" state="frozen"/>
      <selection pane="topLeft" activeCell="A1" sqref="A1"/>
      <selection pane="bottomLeft" activeCell="M99" sqref="M99"/>
    </sheetView>
  </sheetViews>
  <sheetFormatPr defaultColWidth="8.8515625" defaultRowHeight="15"/>
  <cols>
    <col min="1" max="1" width="33.421875" style="87" customWidth="1"/>
    <col min="2" max="2" width="55.421875" style="87" customWidth="1"/>
    <col min="3" max="3" width="6.7109375" style="87" customWidth="1"/>
    <col min="4" max="4" width="7.7109375" style="87" customWidth="1"/>
    <col min="5" max="6" width="6.7109375" style="87" customWidth="1"/>
    <col min="7" max="7" width="6.7109375" style="107" customWidth="1"/>
    <col min="8" max="8" width="18.8515625" style="87" customWidth="1"/>
    <col min="9" max="10" width="18.140625" style="87" customWidth="1"/>
    <col min="11" max="14" width="20.7109375" style="87" customWidth="1"/>
    <col min="15" max="16384" width="8.8515625" style="87" customWidth="1"/>
  </cols>
  <sheetData>
    <row r="1" spans="1:14" ht="29.25" customHeight="1">
      <c r="A1" s="157" t="s">
        <v>175</v>
      </c>
      <c r="B1" s="157"/>
      <c r="C1" s="157"/>
      <c r="D1" s="157"/>
      <c r="E1" s="157"/>
      <c r="F1" s="157"/>
      <c r="G1" s="157"/>
      <c r="H1" s="157"/>
      <c r="I1" s="157"/>
      <c r="J1" s="157"/>
      <c r="K1" s="157"/>
      <c r="L1" s="157"/>
      <c r="M1" s="157"/>
      <c r="N1" s="157"/>
    </row>
    <row r="2" spans="1:14" ht="21.75" customHeight="1">
      <c r="A2" s="158" t="s">
        <v>615</v>
      </c>
      <c r="B2" s="159"/>
      <c r="C2" s="159"/>
      <c r="D2" s="159"/>
      <c r="E2" s="159"/>
      <c r="F2" s="159"/>
      <c r="G2" s="159"/>
      <c r="H2" s="159"/>
      <c r="I2" s="159"/>
      <c r="J2" s="159"/>
      <c r="K2" s="159"/>
      <c r="L2" s="159"/>
      <c r="M2" s="159"/>
      <c r="N2" s="159"/>
    </row>
    <row r="3" spans="1:14" ht="58.5" customHeight="1">
      <c r="A3" s="148" t="s">
        <v>111</v>
      </c>
      <c r="B3" s="114" t="s">
        <v>176</v>
      </c>
      <c r="C3" s="160" t="s">
        <v>504</v>
      </c>
      <c r="D3" s="161"/>
      <c r="E3" s="161"/>
      <c r="F3" s="161"/>
      <c r="G3" s="161"/>
      <c r="H3" s="148" t="s">
        <v>609</v>
      </c>
      <c r="I3" s="148" t="s">
        <v>177</v>
      </c>
      <c r="J3" s="148" t="s">
        <v>215</v>
      </c>
      <c r="K3" s="148" t="s">
        <v>151</v>
      </c>
      <c r="L3" s="148" t="s">
        <v>95</v>
      </c>
      <c r="M3" s="146" t="s">
        <v>178</v>
      </c>
      <c r="N3" s="156"/>
    </row>
    <row r="4" spans="1:14" ht="16.5" customHeight="1">
      <c r="A4" s="149"/>
      <c r="B4" s="88" t="s">
        <v>152</v>
      </c>
      <c r="C4" s="148" t="s">
        <v>98</v>
      </c>
      <c r="D4" s="148" t="s">
        <v>501</v>
      </c>
      <c r="E4" s="148" t="s">
        <v>502</v>
      </c>
      <c r="F4" s="148" t="s">
        <v>503</v>
      </c>
      <c r="G4" s="153" t="s">
        <v>112</v>
      </c>
      <c r="H4" s="149"/>
      <c r="I4" s="149"/>
      <c r="J4" s="149"/>
      <c r="K4" s="149"/>
      <c r="L4" s="149"/>
      <c r="M4" s="146" t="s">
        <v>179</v>
      </c>
      <c r="N4" s="146" t="s">
        <v>180</v>
      </c>
    </row>
    <row r="5" spans="1:14" ht="16.5" customHeight="1">
      <c r="A5" s="151"/>
      <c r="B5" s="88" t="s">
        <v>113</v>
      </c>
      <c r="C5" s="151"/>
      <c r="D5" s="151"/>
      <c r="E5" s="151"/>
      <c r="F5" s="151"/>
      <c r="G5" s="154"/>
      <c r="H5" s="151"/>
      <c r="I5" s="151"/>
      <c r="J5" s="149"/>
      <c r="K5" s="151"/>
      <c r="L5" s="149"/>
      <c r="M5" s="156"/>
      <c r="N5" s="156"/>
    </row>
    <row r="6" spans="1:14" s="89" customFormat="1" ht="16.5" customHeight="1">
      <c r="A6" s="152"/>
      <c r="B6" s="88" t="s">
        <v>119</v>
      </c>
      <c r="C6" s="152"/>
      <c r="D6" s="152"/>
      <c r="E6" s="152"/>
      <c r="F6" s="152"/>
      <c r="G6" s="155"/>
      <c r="H6" s="152"/>
      <c r="I6" s="152"/>
      <c r="J6" s="150"/>
      <c r="K6" s="152"/>
      <c r="L6" s="150"/>
      <c r="M6" s="156"/>
      <c r="N6" s="156"/>
    </row>
    <row r="7" spans="1:14" s="90" customFormat="1" ht="15.75" customHeight="1">
      <c r="A7" s="39" t="s">
        <v>0</v>
      </c>
      <c r="B7" s="41"/>
      <c r="C7" s="41"/>
      <c r="D7" s="41"/>
      <c r="E7" s="41"/>
      <c r="F7" s="41"/>
      <c r="G7" s="41"/>
      <c r="H7" s="41"/>
      <c r="I7" s="41"/>
      <c r="J7" s="41"/>
      <c r="K7" s="41"/>
      <c r="L7" s="41"/>
      <c r="M7" s="41"/>
      <c r="N7" s="41"/>
    </row>
    <row r="8" spans="1:14" ht="15.75" customHeight="1">
      <c r="A8" s="42" t="s">
        <v>1</v>
      </c>
      <c r="B8" s="45" t="s">
        <v>113</v>
      </c>
      <c r="C8" s="91">
        <f>IF(B8="Да, публикуются или внесение изменений в бюджет не осуществлялось",2,0)</f>
        <v>0</v>
      </c>
      <c r="D8" s="91"/>
      <c r="E8" s="91"/>
      <c r="F8" s="91"/>
      <c r="G8" s="92">
        <f>C8*(1-D8)*(1-E8)*(1-F8)</f>
        <v>0</v>
      </c>
      <c r="H8" s="46">
        <v>5</v>
      </c>
      <c r="I8" s="44">
        <v>2</v>
      </c>
      <c r="J8" s="93" t="s">
        <v>217</v>
      </c>
      <c r="K8" s="95" t="s">
        <v>505</v>
      </c>
      <c r="L8" s="120" t="s">
        <v>432</v>
      </c>
      <c r="M8" s="45" t="s">
        <v>250</v>
      </c>
      <c r="N8" s="76" t="s">
        <v>444</v>
      </c>
    </row>
    <row r="9" spans="1:14" ht="15.75" customHeight="1">
      <c r="A9" s="42" t="s">
        <v>2</v>
      </c>
      <c r="B9" s="45" t="s">
        <v>152</v>
      </c>
      <c r="C9" s="91">
        <f aca="true" t="shared" si="0" ref="C9:C72">IF(B9="Да, публикуются или внесение изменений в бюджет не осуществлялось",2,0)</f>
        <v>2</v>
      </c>
      <c r="D9" s="91"/>
      <c r="E9" s="91"/>
      <c r="F9" s="91"/>
      <c r="G9" s="92">
        <f aca="true" t="shared" si="1" ref="G9:G72">C9*(1-D9)*(1-E9)*(1-F9)</f>
        <v>2</v>
      </c>
      <c r="H9" s="46">
        <v>5</v>
      </c>
      <c r="I9" s="44">
        <v>5</v>
      </c>
      <c r="J9" s="93" t="s">
        <v>216</v>
      </c>
      <c r="K9" s="95"/>
      <c r="L9" s="111" t="s">
        <v>188</v>
      </c>
      <c r="M9" s="45" t="s">
        <v>253</v>
      </c>
      <c r="N9" s="77" t="s">
        <v>444</v>
      </c>
    </row>
    <row r="10" spans="1:14" ht="15.75" customHeight="1">
      <c r="A10" s="42" t="s">
        <v>3</v>
      </c>
      <c r="B10" s="45" t="s">
        <v>152</v>
      </c>
      <c r="C10" s="91">
        <f t="shared" si="0"/>
        <v>2</v>
      </c>
      <c r="D10" s="91"/>
      <c r="E10" s="91"/>
      <c r="F10" s="91"/>
      <c r="G10" s="92">
        <f t="shared" si="1"/>
        <v>2</v>
      </c>
      <c r="H10" s="46">
        <v>8</v>
      </c>
      <c r="I10" s="44">
        <v>8</v>
      </c>
      <c r="J10" s="93" t="s">
        <v>217</v>
      </c>
      <c r="K10" s="95"/>
      <c r="L10" s="111" t="s">
        <v>189</v>
      </c>
      <c r="M10" s="45" t="s">
        <v>255</v>
      </c>
      <c r="N10" s="77" t="s">
        <v>444</v>
      </c>
    </row>
    <row r="11" spans="1:14" ht="15.75" customHeight="1">
      <c r="A11" s="42" t="s">
        <v>4</v>
      </c>
      <c r="B11" s="45" t="s">
        <v>152</v>
      </c>
      <c r="C11" s="91">
        <f t="shared" si="0"/>
        <v>2</v>
      </c>
      <c r="D11" s="91"/>
      <c r="E11" s="91"/>
      <c r="F11" s="91"/>
      <c r="G11" s="92">
        <f t="shared" si="1"/>
        <v>2</v>
      </c>
      <c r="H11" s="46">
        <v>2</v>
      </c>
      <c r="I11" s="44">
        <v>2</v>
      </c>
      <c r="J11" s="93" t="s">
        <v>217</v>
      </c>
      <c r="K11" s="100"/>
      <c r="L11" s="111" t="s">
        <v>258</v>
      </c>
      <c r="M11" s="45" t="s">
        <v>259</v>
      </c>
      <c r="N11" s="77" t="s">
        <v>444</v>
      </c>
    </row>
    <row r="12" spans="1:14" ht="15.75" customHeight="1">
      <c r="A12" s="42" t="s">
        <v>5</v>
      </c>
      <c r="B12" s="45" t="s">
        <v>152</v>
      </c>
      <c r="C12" s="91">
        <f t="shared" si="0"/>
        <v>2</v>
      </c>
      <c r="D12" s="91"/>
      <c r="E12" s="91"/>
      <c r="F12" s="91"/>
      <c r="G12" s="92">
        <f t="shared" si="1"/>
        <v>2</v>
      </c>
      <c r="H12" s="46">
        <v>6</v>
      </c>
      <c r="I12" s="44">
        <v>6</v>
      </c>
      <c r="J12" s="93" t="s">
        <v>217</v>
      </c>
      <c r="K12" s="95"/>
      <c r="L12" s="111" t="s">
        <v>262</v>
      </c>
      <c r="M12" s="45" t="s">
        <v>260</v>
      </c>
      <c r="N12" s="77" t="s">
        <v>444</v>
      </c>
    </row>
    <row r="13" spans="1:14" ht="15.75" customHeight="1">
      <c r="A13" s="42" t="s">
        <v>6</v>
      </c>
      <c r="B13" s="45" t="s">
        <v>152</v>
      </c>
      <c r="C13" s="91">
        <f t="shared" si="0"/>
        <v>2</v>
      </c>
      <c r="D13" s="91"/>
      <c r="E13" s="91"/>
      <c r="F13" s="91"/>
      <c r="G13" s="92">
        <f t="shared" si="1"/>
        <v>2</v>
      </c>
      <c r="H13" s="46">
        <v>1</v>
      </c>
      <c r="I13" s="44">
        <v>1</v>
      </c>
      <c r="J13" s="93" t="s">
        <v>216</v>
      </c>
      <c r="K13" s="95" t="s">
        <v>263</v>
      </c>
      <c r="L13" s="111" t="s">
        <v>190</v>
      </c>
      <c r="M13" s="45" t="s">
        <v>445</v>
      </c>
      <c r="N13" s="77" t="s">
        <v>444</v>
      </c>
    </row>
    <row r="14" spans="1:14" ht="15.75" customHeight="1">
      <c r="A14" s="42" t="s">
        <v>7</v>
      </c>
      <c r="B14" s="45" t="s">
        <v>152</v>
      </c>
      <c r="C14" s="91">
        <f t="shared" si="0"/>
        <v>2</v>
      </c>
      <c r="D14" s="91"/>
      <c r="E14" s="91"/>
      <c r="F14" s="91"/>
      <c r="G14" s="92">
        <f t="shared" si="1"/>
        <v>2</v>
      </c>
      <c r="H14" s="46">
        <v>4</v>
      </c>
      <c r="I14" s="44">
        <v>4</v>
      </c>
      <c r="J14" s="93" t="s">
        <v>216</v>
      </c>
      <c r="K14" s="95"/>
      <c r="L14" s="111" t="s">
        <v>191</v>
      </c>
      <c r="M14" s="45" t="s">
        <v>265</v>
      </c>
      <c r="N14" s="45" t="s">
        <v>446</v>
      </c>
    </row>
    <row r="15" spans="1:14" s="90" customFormat="1" ht="15.75" customHeight="1">
      <c r="A15" s="42" t="s">
        <v>8</v>
      </c>
      <c r="B15" s="45" t="s">
        <v>152</v>
      </c>
      <c r="C15" s="91">
        <f t="shared" si="0"/>
        <v>2</v>
      </c>
      <c r="D15" s="91"/>
      <c r="E15" s="91"/>
      <c r="F15" s="91"/>
      <c r="G15" s="92">
        <f t="shared" si="1"/>
        <v>2</v>
      </c>
      <c r="H15" s="46">
        <v>2</v>
      </c>
      <c r="I15" s="44">
        <v>2</v>
      </c>
      <c r="J15" s="44" t="s">
        <v>216</v>
      </c>
      <c r="K15" s="45"/>
      <c r="L15" s="77" t="s">
        <v>267</v>
      </c>
      <c r="M15" s="45" t="s">
        <v>447</v>
      </c>
      <c r="N15" s="77" t="s">
        <v>444</v>
      </c>
    </row>
    <row r="16" spans="1:14" s="90" customFormat="1" ht="15.75" customHeight="1">
      <c r="A16" s="42" t="s">
        <v>9</v>
      </c>
      <c r="B16" s="45" t="s">
        <v>152</v>
      </c>
      <c r="C16" s="91">
        <f t="shared" si="0"/>
        <v>2</v>
      </c>
      <c r="D16" s="91"/>
      <c r="E16" s="91"/>
      <c r="F16" s="91"/>
      <c r="G16" s="92">
        <f t="shared" si="1"/>
        <v>2</v>
      </c>
      <c r="H16" s="46">
        <v>3</v>
      </c>
      <c r="I16" s="44">
        <v>3</v>
      </c>
      <c r="J16" s="44" t="s">
        <v>217</v>
      </c>
      <c r="K16" s="45"/>
      <c r="L16" s="77" t="s">
        <v>192</v>
      </c>
      <c r="M16" s="45" t="s">
        <v>448</v>
      </c>
      <c r="N16" s="77" t="s">
        <v>449</v>
      </c>
    </row>
    <row r="17" spans="1:14" ht="15.75" customHeight="1">
      <c r="A17" s="42" t="s">
        <v>10</v>
      </c>
      <c r="B17" s="45" t="s">
        <v>152</v>
      </c>
      <c r="C17" s="91">
        <f t="shared" si="0"/>
        <v>2</v>
      </c>
      <c r="D17" s="91"/>
      <c r="E17" s="91"/>
      <c r="F17" s="91"/>
      <c r="G17" s="92">
        <f t="shared" si="1"/>
        <v>2</v>
      </c>
      <c r="H17" s="46">
        <v>3</v>
      </c>
      <c r="I17" s="44">
        <v>3</v>
      </c>
      <c r="J17" s="93" t="s">
        <v>216</v>
      </c>
      <c r="K17" s="95"/>
      <c r="L17" s="111" t="s">
        <v>270</v>
      </c>
      <c r="M17" s="45" t="s">
        <v>450</v>
      </c>
      <c r="N17" s="77" t="s">
        <v>451</v>
      </c>
    </row>
    <row r="18" spans="1:14" ht="15.75" customHeight="1">
      <c r="A18" s="42" t="s">
        <v>11</v>
      </c>
      <c r="B18" s="45" t="s">
        <v>152</v>
      </c>
      <c r="C18" s="91">
        <f t="shared" si="0"/>
        <v>2</v>
      </c>
      <c r="D18" s="91"/>
      <c r="E18" s="91"/>
      <c r="F18" s="91"/>
      <c r="G18" s="92">
        <f t="shared" si="1"/>
        <v>2</v>
      </c>
      <c r="H18" s="46">
        <v>8</v>
      </c>
      <c r="I18" s="44">
        <v>8</v>
      </c>
      <c r="J18" s="93" t="s">
        <v>216</v>
      </c>
      <c r="K18" s="95"/>
      <c r="L18" s="111" t="s">
        <v>271</v>
      </c>
      <c r="M18" s="45" t="s">
        <v>452</v>
      </c>
      <c r="N18" s="77" t="s">
        <v>444</v>
      </c>
    </row>
    <row r="19" spans="1:14" ht="15.75" customHeight="1">
      <c r="A19" s="42" t="s">
        <v>12</v>
      </c>
      <c r="B19" s="45" t="s">
        <v>152</v>
      </c>
      <c r="C19" s="91">
        <f t="shared" si="0"/>
        <v>2</v>
      </c>
      <c r="D19" s="91"/>
      <c r="E19" s="91"/>
      <c r="F19" s="91"/>
      <c r="G19" s="92">
        <f t="shared" si="1"/>
        <v>2</v>
      </c>
      <c r="H19" s="46">
        <v>5</v>
      </c>
      <c r="I19" s="44">
        <v>5</v>
      </c>
      <c r="J19" s="44" t="s">
        <v>217</v>
      </c>
      <c r="K19" s="95"/>
      <c r="L19" s="111" t="s">
        <v>193</v>
      </c>
      <c r="M19" s="45" t="s">
        <v>273</v>
      </c>
      <c r="N19" s="77" t="s">
        <v>444</v>
      </c>
    </row>
    <row r="20" spans="1:14" ht="15.75" customHeight="1">
      <c r="A20" s="42" t="s">
        <v>13</v>
      </c>
      <c r="B20" s="45" t="s">
        <v>152</v>
      </c>
      <c r="C20" s="91">
        <f t="shared" si="0"/>
        <v>2</v>
      </c>
      <c r="D20" s="91"/>
      <c r="E20" s="91">
        <v>0.5</v>
      </c>
      <c r="F20" s="91"/>
      <c r="G20" s="92">
        <f t="shared" si="1"/>
        <v>1</v>
      </c>
      <c r="H20" s="46">
        <v>2</v>
      </c>
      <c r="I20" s="44">
        <v>2</v>
      </c>
      <c r="J20" s="93" t="s">
        <v>217</v>
      </c>
      <c r="K20" s="95" t="s">
        <v>527</v>
      </c>
      <c r="L20" s="111" t="s">
        <v>194</v>
      </c>
      <c r="M20" s="45" t="s">
        <v>274</v>
      </c>
      <c r="N20" s="77" t="s">
        <v>444</v>
      </c>
    </row>
    <row r="21" spans="1:14" ht="15.75" customHeight="1">
      <c r="A21" s="42" t="s">
        <v>14</v>
      </c>
      <c r="B21" s="45" t="s">
        <v>152</v>
      </c>
      <c r="C21" s="91">
        <f t="shared" si="0"/>
        <v>2</v>
      </c>
      <c r="D21" s="91"/>
      <c r="E21" s="91"/>
      <c r="F21" s="91"/>
      <c r="G21" s="92">
        <f t="shared" si="1"/>
        <v>2</v>
      </c>
      <c r="H21" s="46">
        <v>7</v>
      </c>
      <c r="I21" s="44">
        <v>7</v>
      </c>
      <c r="J21" s="93" t="s">
        <v>217</v>
      </c>
      <c r="K21" s="95"/>
      <c r="L21" s="111" t="s">
        <v>275</v>
      </c>
      <c r="M21" s="45" t="s">
        <v>276</v>
      </c>
      <c r="N21" s="77" t="s">
        <v>444</v>
      </c>
    </row>
    <row r="22" spans="1:14" ht="15.75" customHeight="1">
      <c r="A22" s="42" t="s">
        <v>15</v>
      </c>
      <c r="B22" s="45" t="s">
        <v>152</v>
      </c>
      <c r="C22" s="91">
        <f t="shared" si="0"/>
        <v>2</v>
      </c>
      <c r="D22" s="91"/>
      <c r="E22" s="91"/>
      <c r="F22" s="91"/>
      <c r="G22" s="92">
        <f t="shared" si="1"/>
        <v>2</v>
      </c>
      <c r="H22" s="46">
        <v>4</v>
      </c>
      <c r="I22" s="44">
        <v>4</v>
      </c>
      <c r="J22" s="93" t="s">
        <v>216</v>
      </c>
      <c r="K22" s="95"/>
      <c r="L22" s="111" t="s">
        <v>437</v>
      </c>
      <c r="M22" s="45" t="s">
        <v>453</v>
      </c>
      <c r="N22" s="77" t="s">
        <v>279</v>
      </c>
    </row>
    <row r="23" spans="1:14" ht="15.75" customHeight="1">
      <c r="A23" s="42" t="s">
        <v>16</v>
      </c>
      <c r="B23" s="45" t="s">
        <v>152</v>
      </c>
      <c r="C23" s="91">
        <f t="shared" si="0"/>
        <v>2</v>
      </c>
      <c r="D23" s="91"/>
      <c r="E23" s="91"/>
      <c r="F23" s="91"/>
      <c r="G23" s="92">
        <f t="shared" si="1"/>
        <v>2</v>
      </c>
      <c r="H23" s="46">
        <v>2</v>
      </c>
      <c r="I23" s="44">
        <v>2</v>
      </c>
      <c r="J23" s="93" t="s">
        <v>216</v>
      </c>
      <c r="K23" s="95"/>
      <c r="L23" s="111" t="s">
        <v>280</v>
      </c>
      <c r="M23" s="45" t="s">
        <v>282</v>
      </c>
      <c r="N23" s="77" t="s">
        <v>454</v>
      </c>
    </row>
    <row r="24" spans="1:14" ht="15.75" customHeight="1">
      <c r="A24" s="42" t="s">
        <v>17</v>
      </c>
      <c r="B24" s="45" t="s">
        <v>119</v>
      </c>
      <c r="C24" s="91">
        <f t="shared" si="0"/>
        <v>0</v>
      </c>
      <c r="D24" s="91"/>
      <c r="E24" s="91"/>
      <c r="F24" s="91"/>
      <c r="G24" s="92">
        <f t="shared" si="1"/>
        <v>0</v>
      </c>
      <c r="H24" s="46">
        <v>2</v>
      </c>
      <c r="I24" s="44"/>
      <c r="J24" s="93"/>
      <c r="K24" s="95"/>
      <c r="L24" s="111" t="s">
        <v>183</v>
      </c>
      <c r="M24" s="45" t="s">
        <v>283</v>
      </c>
      <c r="N24" s="77" t="s">
        <v>444</v>
      </c>
    </row>
    <row r="25" spans="1:14" ht="15.75" customHeight="1">
      <c r="A25" s="42" t="s">
        <v>18</v>
      </c>
      <c r="B25" s="45" t="s">
        <v>152</v>
      </c>
      <c r="C25" s="91">
        <f t="shared" si="0"/>
        <v>2</v>
      </c>
      <c r="D25" s="91"/>
      <c r="E25" s="91"/>
      <c r="F25" s="91"/>
      <c r="G25" s="92">
        <f t="shared" si="1"/>
        <v>2</v>
      </c>
      <c r="H25" s="46">
        <v>1</v>
      </c>
      <c r="I25" s="44">
        <v>1</v>
      </c>
      <c r="J25" s="93" t="s">
        <v>217</v>
      </c>
      <c r="K25" s="95"/>
      <c r="L25" s="111" t="s">
        <v>284</v>
      </c>
      <c r="M25" s="45" t="s">
        <v>455</v>
      </c>
      <c r="N25" s="77" t="s">
        <v>456</v>
      </c>
    </row>
    <row r="26" spans="1:14" s="90" customFormat="1" ht="15.75" customHeight="1">
      <c r="A26" s="39" t="s">
        <v>19</v>
      </c>
      <c r="B26" s="78"/>
      <c r="C26" s="97"/>
      <c r="D26" s="98"/>
      <c r="E26" s="98"/>
      <c r="F26" s="98"/>
      <c r="G26" s="98"/>
      <c r="H26" s="40"/>
      <c r="I26" s="99"/>
      <c r="J26" s="99"/>
      <c r="K26" s="78"/>
      <c r="L26" s="79"/>
      <c r="M26" s="78"/>
      <c r="N26" s="79"/>
    </row>
    <row r="27" spans="1:14" ht="15.75" customHeight="1">
      <c r="A27" s="42" t="s">
        <v>20</v>
      </c>
      <c r="B27" s="45" t="s">
        <v>152</v>
      </c>
      <c r="C27" s="91">
        <f t="shared" si="0"/>
        <v>2</v>
      </c>
      <c r="D27" s="91"/>
      <c r="E27" s="91"/>
      <c r="F27" s="91"/>
      <c r="G27" s="92">
        <f t="shared" si="1"/>
        <v>2</v>
      </c>
      <c r="H27" s="46">
        <v>3</v>
      </c>
      <c r="I27" s="44">
        <v>3</v>
      </c>
      <c r="J27" s="93" t="s">
        <v>217</v>
      </c>
      <c r="K27" s="95" t="s">
        <v>241</v>
      </c>
      <c r="L27" s="111" t="s">
        <v>286</v>
      </c>
      <c r="M27" s="45" t="s">
        <v>287</v>
      </c>
      <c r="N27" s="77" t="s">
        <v>444</v>
      </c>
    </row>
    <row r="28" spans="1:14" ht="15.75" customHeight="1">
      <c r="A28" s="43" t="s">
        <v>21</v>
      </c>
      <c r="B28" s="45" t="s">
        <v>152</v>
      </c>
      <c r="C28" s="91">
        <f t="shared" si="0"/>
        <v>2</v>
      </c>
      <c r="D28" s="91"/>
      <c r="E28" s="91"/>
      <c r="F28" s="91"/>
      <c r="G28" s="92">
        <f t="shared" si="1"/>
        <v>2</v>
      </c>
      <c r="H28" s="46">
        <v>2</v>
      </c>
      <c r="I28" s="44">
        <v>2</v>
      </c>
      <c r="J28" s="93" t="s">
        <v>216</v>
      </c>
      <c r="K28" s="95"/>
      <c r="L28" s="111" t="s">
        <v>195</v>
      </c>
      <c r="M28" s="45" t="s">
        <v>288</v>
      </c>
      <c r="N28" s="77" t="s">
        <v>444</v>
      </c>
    </row>
    <row r="29" spans="1:14" ht="15.75" customHeight="1">
      <c r="A29" s="43" t="s">
        <v>22</v>
      </c>
      <c r="B29" s="45" t="s">
        <v>113</v>
      </c>
      <c r="C29" s="91">
        <f t="shared" si="0"/>
        <v>0</v>
      </c>
      <c r="D29" s="91"/>
      <c r="E29" s="91"/>
      <c r="F29" s="91"/>
      <c r="G29" s="92">
        <f t="shared" si="1"/>
        <v>0</v>
      </c>
      <c r="H29" s="46">
        <v>3</v>
      </c>
      <c r="I29" s="44">
        <v>2</v>
      </c>
      <c r="J29" s="93" t="s">
        <v>216</v>
      </c>
      <c r="K29" s="95" t="s">
        <v>529</v>
      </c>
      <c r="L29" s="111" t="s">
        <v>196</v>
      </c>
      <c r="M29" s="45" t="s">
        <v>457</v>
      </c>
      <c r="N29" s="77" t="s">
        <v>444</v>
      </c>
    </row>
    <row r="30" spans="1:14" ht="15.75" customHeight="1">
      <c r="A30" s="43" t="s">
        <v>23</v>
      </c>
      <c r="B30" s="45" t="s">
        <v>152</v>
      </c>
      <c r="C30" s="91">
        <f t="shared" si="0"/>
        <v>2</v>
      </c>
      <c r="D30" s="91"/>
      <c r="E30" s="91"/>
      <c r="F30" s="91">
        <v>0.5</v>
      </c>
      <c r="G30" s="92">
        <f t="shared" si="1"/>
        <v>1</v>
      </c>
      <c r="H30" s="46">
        <v>3</v>
      </c>
      <c r="I30" s="44">
        <v>3</v>
      </c>
      <c r="J30" s="93" t="s">
        <v>216</v>
      </c>
      <c r="K30" s="95" t="s">
        <v>535</v>
      </c>
      <c r="L30" s="120" t="s">
        <v>291</v>
      </c>
      <c r="M30" s="45" t="s">
        <v>292</v>
      </c>
      <c r="N30" s="76" t="s">
        <v>444</v>
      </c>
    </row>
    <row r="31" spans="1:14" ht="15.75" customHeight="1">
      <c r="A31" s="43" t="s">
        <v>24</v>
      </c>
      <c r="B31" s="45" t="s">
        <v>119</v>
      </c>
      <c r="C31" s="91">
        <f t="shared" si="0"/>
        <v>0</v>
      </c>
      <c r="D31" s="91"/>
      <c r="E31" s="91"/>
      <c r="F31" s="91"/>
      <c r="G31" s="92">
        <f t="shared" si="1"/>
        <v>0</v>
      </c>
      <c r="H31" s="46">
        <v>1</v>
      </c>
      <c r="I31" s="44"/>
      <c r="J31" s="93"/>
      <c r="K31" s="95"/>
      <c r="L31" s="111" t="s">
        <v>197</v>
      </c>
      <c r="M31" s="45" t="s">
        <v>294</v>
      </c>
      <c r="N31" s="77" t="s">
        <v>444</v>
      </c>
    </row>
    <row r="32" spans="1:14" s="90" customFormat="1" ht="15.75" customHeight="1">
      <c r="A32" s="42" t="s">
        <v>25</v>
      </c>
      <c r="B32" s="45" t="s">
        <v>152</v>
      </c>
      <c r="C32" s="91">
        <f t="shared" si="0"/>
        <v>2</v>
      </c>
      <c r="D32" s="91"/>
      <c r="E32" s="91">
        <v>0.5</v>
      </c>
      <c r="F32" s="91"/>
      <c r="G32" s="92">
        <f t="shared" si="1"/>
        <v>1</v>
      </c>
      <c r="H32" s="46">
        <v>2</v>
      </c>
      <c r="I32" s="44">
        <v>2</v>
      </c>
      <c r="J32" s="93" t="s">
        <v>216</v>
      </c>
      <c r="K32" s="45" t="s">
        <v>532</v>
      </c>
      <c r="L32" s="77" t="s">
        <v>435</v>
      </c>
      <c r="M32" s="45" t="s">
        <v>458</v>
      </c>
      <c r="N32" s="77" t="s">
        <v>459</v>
      </c>
    </row>
    <row r="33" spans="1:14" s="90" customFormat="1" ht="15.75" customHeight="1">
      <c r="A33" s="42" t="s">
        <v>26</v>
      </c>
      <c r="B33" s="45" t="s">
        <v>152</v>
      </c>
      <c r="C33" s="91">
        <f t="shared" si="0"/>
        <v>2</v>
      </c>
      <c r="D33" s="91"/>
      <c r="E33" s="91"/>
      <c r="F33" s="91"/>
      <c r="G33" s="92">
        <f t="shared" si="1"/>
        <v>2</v>
      </c>
      <c r="H33" s="46">
        <v>1</v>
      </c>
      <c r="I33" s="44">
        <v>1</v>
      </c>
      <c r="J33" s="44" t="s">
        <v>216</v>
      </c>
      <c r="K33" s="45"/>
      <c r="L33" s="132" t="s">
        <v>296</v>
      </c>
      <c r="M33" s="45" t="s">
        <v>460</v>
      </c>
      <c r="N33" s="77" t="s">
        <v>297</v>
      </c>
    </row>
    <row r="34" spans="1:14" ht="15.75" customHeight="1">
      <c r="A34" s="42" t="s">
        <v>27</v>
      </c>
      <c r="B34" s="45" t="s">
        <v>152</v>
      </c>
      <c r="C34" s="91">
        <f t="shared" si="0"/>
        <v>2</v>
      </c>
      <c r="D34" s="91"/>
      <c r="E34" s="91"/>
      <c r="F34" s="91"/>
      <c r="G34" s="92">
        <f t="shared" si="1"/>
        <v>2</v>
      </c>
      <c r="H34" s="46">
        <v>5</v>
      </c>
      <c r="I34" s="44">
        <v>5</v>
      </c>
      <c r="J34" s="93" t="s">
        <v>216</v>
      </c>
      <c r="K34" s="95"/>
      <c r="L34" s="111" t="s">
        <v>198</v>
      </c>
      <c r="M34" s="45" t="s">
        <v>461</v>
      </c>
      <c r="N34" s="77" t="s">
        <v>298</v>
      </c>
    </row>
    <row r="35" spans="1:14" ht="15.75" customHeight="1">
      <c r="A35" s="43" t="s">
        <v>28</v>
      </c>
      <c r="B35" s="45" t="s">
        <v>119</v>
      </c>
      <c r="C35" s="91">
        <f t="shared" si="0"/>
        <v>0</v>
      </c>
      <c r="D35" s="91"/>
      <c r="E35" s="91"/>
      <c r="F35" s="91"/>
      <c r="G35" s="92">
        <f t="shared" si="1"/>
        <v>0</v>
      </c>
      <c r="H35" s="46">
        <v>2</v>
      </c>
      <c r="I35" s="44"/>
      <c r="J35" s="93"/>
      <c r="K35" s="95"/>
      <c r="L35" s="111" t="s">
        <v>538</v>
      </c>
      <c r="M35" s="76" t="s">
        <v>299</v>
      </c>
      <c r="N35" s="77" t="s">
        <v>444</v>
      </c>
    </row>
    <row r="36" spans="1:14" ht="15.75" customHeight="1">
      <c r="A36" s="43" t="s">
        <v>29</v>
      </c>
      <c r="B36" s="45" t="s">
        <v>152</v>
      </c>
      <c r="C36" s="91">
        <f t="shared" si="0"/>
        <v>2</v>
      </c>
      <c r="D36" s="91"/>
      <c r="E36" s="91"/>
      <c r="F36" s="91"/>
      <c r="G36" s="92">
        <f t="shared" si="1"/>
        <v>2</v>
      </c>
      <c r="H36" s="46">
        <v>1</v>
      </c>
      <c r="I36" s="44">
        <v>1</v>
      </c>
      <c r="J36" s="93" t="s">
        <v>622</v>
      </c>
      <c r="K36" s="95"/>
      <c r="L36" s="111" t="s">
        <v>302</v>
      </c>
      <c r="M36" s="45" t="s">
        <v>462</v>
      </c>
      <c r="N36" s="77" t="s">
        <v>444</v>
      </c>
    </row>
    <row r="37" spans="1:14" ht="15.75" customHeight="1">
      <c r="A37" s="42" t="s">
        <v>30</v>
      </c>
      <c r="B37" s="45" t="s">
        <v>152</v>
      </c>
      <c r="C37" s="91">
        <f t="shared" si="0"/>
        <v>2</v>
      </c>
      <c r="D37" s="91"/>
      <c r="E37" s="91"/>
      <c r="F37" s="91"/>
      <c r="G37" s="92">
        <f t="shared" si="1"/>
        <v>2</v>
      </c>
      <c r="H37" s="46">
        <v>2</v>
      </c>
      <c r="I37" s="44">
        <v>2</v>
      </c>
      <c r="J37" s="93" t="s">
        <v>216</v>
      </c>
      <c r="K37" s="95"/>
      <c r="L37" s="111" t="s">
        <v>304</v>
      </c>
      <c r="M37" s="45" t="s">
        <v>305</v>
      </c>
      <c r="N37" s="77" t="s">
        <v>444</v>
      </c>
    </row>
    <row r="38" spans="1:14" s="90" customFormat="1" ht="15.75" customHeight="1">
      <c r="A38" s="39" t="s">
        <v>31</v>
      </c>
      <c r="B38" s="78"/>
      <c r="C38" s="97"/>
      <c r="D38" s="98"/>
      <c r="E38" s="98"/>
      <c r="F38" s="98"/>
      <c r="G38" s="98"/>
      <c r="H38" s="40"/>
      <c r="I38" s="99"/>
      <c r="J38" s="99"/>
      <c r="K38" s="78"/>
      <c r="L38" s="99"/>
      <c r="M38" s="78"/>
      <c r="N38" s="79"/>
    </row>
    <row r="39" spans="1:14" ht="15.75" customHeight="1">
      <c r="A39" s="42" t="s">
        <v>32</v>
      </c>
      <c r="B39" s="45" t="s">
        <v>152</v>
      </c>
      <c r="C39" s="91">
        <f t="shared" si="0"/>
        <v>2</v>
      </c>
      <c r="D39" s="91"/>
      <c r="E39" s="91"/>
      <c r="F39" s="91"/>
      <c r="G39" s="92">
        <f t="shared" si="1"/>
        <v>2</v>
      </c>
      <c r="H39" s="46">
        <v>2</v>
      </c>
      <c r="I39" s="44"/>
      <c r="J39" s="93" t="s">
        <v>217</v>
      </c>
      <c r="K39" s="95"/>
      <c r="L39" s="111" t="s">
        <v>306</v>
      </c>
      <c r="M39" s="45" t="s">
        <v>308</v>
      </c>
      <c r="N39" s="77" t="s">
        <v>444</v>
      </c>
    </row>
    <row r="40" spans="1:18" ht="15.75" customHeight="1">
      <c r="A40" s="42" t="s">
        <v>33</v>
      </c>
      <c r="B40" s="45" t="s">
        <v>152</v>
      </c>
      <c r="C40" s="91">
        <f t="shared" si="0"/>
        <v>2</v>
      </c>
      <c r="D40" s="91"/>
      <c r="E40" s="91"/>
      <c r="F40" s="91"/>
      <c r="G40" s="92">
        <f t="shared" si="1"/>
        <v>2</v>
      </c>
      <c r="H40" s="46">
        <v>2</v>
      </c>
      <c r="I40" s="44">
        <v>2</v>
      </c>
      <c r="J40" s="93" t="s">
        <v>217</v>
      </c>
      <c r="K40" s="95" t="s">
        <v>544</v>
      </c>
      <c r="L40" s="111" t="s">
        <v>309</v>
      </c>
      <c r="M40" s="45" t="s">
        <v>463</v>
      </c>
      <c r="N40" s="77" t="s">
        <v>444</v>
      </c>
      <c r="R40" s="100"/>
    </row>
    <row r="41" spans="1:18" ht="15.75" customHeight="1">
      <c r="A41" s="42" t="s">
        <v>109</v>
      </c>
      <c r="B41" s="45" t="s">
        <v>152</v>
      </c>
      <c r="C41" s="91">
        <f t="shared" si="0"/>
        <v>2</v>
      </c>
      <c r="D41" s="91">
        <v>0.5</v>
      </c>
      <c r="E41" s="91"/>
      <c r="F41" s="91"/>
      <c r="G41" s="92">
        <f t="shared" si="1"/>
        <v>1</v>
      </c>
      <c r="H41" s="46">
        <v>7</v>
      </c>
      <c r="I41" s="44">
        <v>7</v>
      </c>
      <c r="J41" s="93" t="s">
        <v>218</v>
      </c>
      <c r="K41" s="109" t="s">
        <v>540</v>
      </c>
      <c r="L41" s="129" t="s">
        <v>545</v>
      </c>
      <c r="M41" s="76" t="s">
        <v>464</v>
      </c>
      <c r="N41" s="77" t="s">
        <v>444</v>
      </c>
      <c r="R41" s="100"/>
    </row>
    <row r="42" spans="1:18" ht="15.75" customHeight="1">
      <c r="A42" s="42" t="s">
        <v>34</v>
      </c>
      <c r="B42" s="45" t="s">
        <v>152</v>
      </c>
      <c r="C42" s="91">
        <f t="shared" si="0"/>
        <v>2</v>
      </c>
      <c r="D42" s="91"/>
      <c r="E42" s="91"/>
      <c r="F42" s="91"/>
      <c r="G42" s="92">
        <f t="shared" si="1"/>
        <v>2</v>
      </c>
      <c r="H42" s="46">
        <v>4</v>
      </c>
      <c r="I42" s="44">
        <v>4</v>
      </c>
      <c r="J42" s="93" t="s">
        <v>217</v>
      </c>
      <c r="K42" s="45"/>
      <c r="L42" s="111" t="s">
        <v>200</v>
      </c>
      <c r="M42" s="45" t="s">
        <v>312</v>
      </c>
      <c r="N42" s="77" t="s">
        <v>465</v>
      </c>
      <c r="R42" s="100"/>
    </row>
    <row r="43" spans="1:18" ht="15.75" customHeight="1">
      <c r="A43" s="42" t="s">
        <v>35</v>
      </c>
      <c r="B43" s="45" t="s">
        <v>152</v>
      </c>
      <c r="C43" s="91">
        <f t="shared" si="0"/>
        <v>2</v>
      </c>
      <c r="D43" s="91"/>
      <c r="E43" s="91"/>
      <c r="F43" s="91"/>
      <c r="G43" s="92">
        <f t="shared" si="1"/>
        <v>2</v>
      </c>
      <c r="H43" s="46">
        <v>2</v>
      </c>
      <c r="I43" s="44">
        <v>2</v>
      </c>
      <c r="J43" s="93" t="s">
        <v>217</v>
      </c>
      <c r="K43" s="45"/>
      <c r="L43" s="111" t="s">
        <v>313</v>
      </c>
      <c r="M43" s="45" t="s">
        <v>466</v>
      </c>
      <c r="N43" s="76" t="s">
        <v>444</v>
      </c>
      <c r="R43" s="100"/>
    </row>
    <row r="44" spans="1:18" ht="15.75" customHeight="1">
      <c r="A44" s="42" t="s">
        <v>36</v>
      </c>
      <c r="B44" s="45" t="s">
        <v>152</v>
      </c>
      <c r="C44" s="91">
        <f t="shared" si="0"/>
        <v>2</v>
      </c>
      <c r="D44" s="91"/>
      <c r="E44" s="91"/>
      <c r="F44" s="91"/>
      <c r="G44" s="92">
        <f t="shared" si="1"/>
        <v>2</v>
      </c>
      <c r="H44" s="46">
        <v>4</v>
      </c>
      <c r="I44" s="44">
        <v>4</v>
      </c>
      <c r="J44" s="93" t="s">
        <v>216</v>
      </c>
      <c r="K44" s="44"/>
      <c r="L44" s="120" t="s">
        <v>315</v>
      </c>
      <c r="M44" s="45" t="s">
        <v>467</v>
      </c>
      <c r="N44" s="76" t="s">
        <v>316</v>
      </c>
      <c r="R44" s="100"/>
    </row>
    <row r="45" spans="1:18" s="90" customFormat="1" ht="15.75" customHeight="1">
      <c r="A45" s="43" t="s">
        <v>37</v>
      </c>
      <c r="B45" s="45" t="s">
        <v>113</v>
      </c>
      <c r="C45" s="91">
        <f t="shared" si="0"/>
        <v>0</v>
      </c>
      <c r="D45" s="92"/>
      <c r="E45" s="92"/>
      <c r="F45" s="92"/>
      <c r="G45" s="92">
        <f t="shared" si="1"/>
        <v>0</v>
      </c>
      <c r="H45" s="46">
        <v>5</v>
      </c>
      <c r="I45" s="44">
        <v>3</v>
      </c>
      <c r="J45" s="93" t="s">
        <v>217</v>
      </c>
      <c r="K45" s="45" t="s">
        <v>553</v>
      </c>
      <c r="L45" s="117" t="s">
        <v>201</v>
      </c>
      <c r="M45" s="45" t="s">
        <v>468</v>
      </c>
      <c r="N45" s="80" t="s">
        <v>317</v>
      </c>
      <c r="R45" s="100"/>
    </row>
    <row r="46" spans="1:18" ht="15.75" customHeight="1">
      <c r="A46" s="42" t="s">
        <v>110</v>
      </c>
      <c r="B46" s="45" t="s">
        <v>152</v>
      </c>
      <c r="C46" s="91">
        <f t="shared" si="0"/>
        <v>2</v>
      </c>
      <c r="D46" s="91">
        <v>0.5</v>
      </c>
      <c r="E46" s="91"/>
      <c r="F46" s="91"/>
      <c r="G46" s="92">
        <f t="shared" si="1"/>
        <v>1</v>
      </c>
      <c r="H46" s="46">
        <v>2</v>
      </c>
      <c r="I46" s="44">
        <v>2</v>
      </c>
      <c r="J46" s="44" t="s">
        <v>218</v>
      </c>
      <c r="K46" s="45" t="s">
        <v>556</v>
      </c>
      <c r="L46" s="123" t="s">
        <v>319</v>
      </c>
      <c r="M46" s="76" t="s">
        <v>469</v>
      </c>
      <c r="N46" s="77" t="s">
        <v>470</v>
      </c>
      <c r="R46" s="100"/>
    </row>
    <row r="47" spans="1:18" ht="15.75" customHeight="1">
      <c r="A47" s="39" t="s">
        <v>38</v>
      </c>
      <c r="B47" s="81"/>
      <c r="C47" s="97"/>
      <c r="D47" s="97"/>
      <c r="E47" s="97"/>
      <c r="F47" s="97"/>
      <c r="G47" s="98"/>
      <c r="H47" s="49"/>
      <c r="I47" s="83"/>
      <c r="J47" s="83"/>
      <c r="K47" s="83"/>
      <c r="L47" s="83"/>
      <c r="M47" s="81"/>
      <c r="N47" s="82"/>
      <c r="R47" s="100"/>
    </row>
    <row r="48" spans="1:18" ht="15.75" customHeight="1">
      <c r="A48" s="42" t="s">
        <v>39</v>
      </c>
      <c r="B48" s="45" t="s">
        <v>119</v>
      </c>
      <c r="C48" s="91">
        <f t="shared" si="0"/>
        <v>0</v>
      </c>
      <c r="D48" s="91"/>
      <c r="E48" s="91"/>
      <c r="F48" s="91"/>
      <c r="G48" s="92">
        <f t="shared" si="1"/>
        <v>0</v>
      </c>
      <c r="H48" s="46">
        <v>2</v>
      </c>
      <c r="I48" s="44"/>
      <c r="J48" s="93"/>
      <c r="K48" s="95"/>
      <c r="L48" s="111" t="s">
        <v>413</v>
      </c>
      <c r="M48" s="45" t="s">
        <v>415</v>
      </c>
      <c r="N48" s="45" t="s">
        <v>471</v>
      </c>
      <c r="R48" s="100"/>
    </row>
    <row r="49" spans="1:18" ht="15.75" customHeight="1">
      <c r="A49" s="42" t="s">
        <v>40</v>
      </c>
      <c r="B49" s="45" t="s">
        <v>119</v>
      </c>
      <c r="C49" s="91">
        <f t="shared" si="0"/>
        <v>0</v>
      </c>
      <c r="D49" s="91"/>
      <c r="E49" s="91"/>
      <c r="F49" s="91"/>
      <c r="G49" s="92">
        <f t="shared" si="1"/>
        <v>0</v>
      </c>
      <c r="H49" s="46">
        <v>1</v>
      </c>
      <c r="I49" s="44"/>
      <c r="J49" s="93"/>
      <c r="K49" s="95" t="s">
        <v>630</v>
      </c>
      <c r="L49" s="111" t="s">
        <v>184</v>
      </c>
      <c r="M49" s="45" t="s">
        <v>417</v>
      </c>
      <c r="N49" s="77" t="s">
        <v>444</v>
      </c>
      <c r="R49" s="100"/>
    </row>
    <row r="50" spans="1:18" ht="15.75" customHeight="1">
      <c r="A50" s="42" t="s">
        <v>41</v>
      </c>
      <c r="B50" s="45" t="s">
        <v>152</v>
      </c>
      <c r="C50" s="91">
        <f t="shared" si="0"/>
        <v>2</v>
      </c>
      <c r="D50" s="91"/>
      <c r="E50" s="91"/>
      <c r="F50" s="91"/>
      <c r="G50" s="92">
        <f t="shared" si="1"/>
        <v>2</v>
      </c>
      <c r="H50" s="46">
        <v>3</v>
      </c>
      <c r="I50" s="44">
        <v>2</v>
      </c>
      <c r="J50" s="93" t="s">
        <v>217</v>
      </c>
      <c r="K50" s="45" t="s">
        <v>612</v>
      </c>
      <c r="L50" s="111" t="s">
        <v>418</v>
      </c>
      <c r="M50" s="45" t="s">
        <v>420</v>
      </c>
      <c r="N50" s="77" t="s">
        <v>444</v>
      </c>
      <c r="R50" s="100"/>
    </row>
    <row r="51" spans="1:18" ht="15.75" customHeight="1">
      <c r="A51" s="42" t="s">
        <v>42</v>
      </c>
      <c r="B51" s="45" t="s">
        <v>152</v>
      </c>
      <c r="C51" s="91">
        <f t="shared" si="0"/>
        <v>2</v>
      </c>
      <c r="D51" s="91"/>
      <c r="E51" s="91"/>
      <c r="F51" s="91"/>
      <c r="G51" s="92">
        <f t="shared" si="1"/>
        <v>2</v>
      </c>
      <c r="H51" s="46">
        <v>4</v>
      </c>
      <c r="I51" s="44">
        <v>4</v>
      </c>
      <c r="J51" s="93" t="s">
        <v>217</v>
      </c>
      <c r="K51" s="95"/>
      <c r="L51" s="111" t="s">
        <v>203</v>
      </c>
      <c r="M51" s="45" t="s">
        <v>422</v>
      </c>
      <c r="N51" s="76" t="s">
        <v>444</v>
      </c>
      <c r="R51" s="100"/>
    </row>
    <row r="52" spans="1:18" s="90" customFormat="1" ht="15.75" customHeight="1">
      <c r="A52" s="43" t="s">
        <v>92</v>
      </c>
      <c r="B52" s="45" t="s">
        <v>113</v>
      </c>
      <c r="C52" s="91">
        <f t="shared" si="0"/>
        <v>0</v>
      </c>
      <c r="D52" s="91"/>
      <c r="E52" s="91">
        <v>0.5</v>
      </c>
      <c r="F52" s="91"/>
      <c r="G52" s="92">
        <f t="shared" si="1"/>
        <v>0</v>
      </c>
      <c r="H52" s="46">
        <v>4</v>
      </c>
      <c r="I52" s="44">
        <v>2</v>
      </c>
      <c r="J52" s="93" t="s">
        <v>216</v>
      </c>
      <c r="K52" s="95" t="s">
        <v>561</v>
      </c>
      <c r="L52" s="111" t="s">
        <v>424</v>
      </c>
      <c r="M52" s="45" t="s">
        <v>472</v>
      </c>
      <c r="N52" s="77" t="s">
        <v>444</v>
      </c>
      <c r="R52" s="100"/>
    </row>
    <row r="53" spans="1:18" s="90" customFormat="1" ht="15.75" customHeight="1">
      <c r="A53" s="42" t="s">
        <v>43</v>
      </c>
      <c r="B53" s="45" t="s">
        <v>152</v>
      </c>
      <c r="C53" s="91">
        <f t="shared" si="0"/>
        <v>2</v>
      </c>
      <c r="D53" s="92"/>
      <c r="E53" s="92"/>
      <c r="F53" s="92"/>
      <c r="G53" s="92">
        <f t="shared" si="1"/>
        <v>2</v>
      </c>
      <c r="H53" s="45" t="s">
        <v>566</v>
      </c>
      <c r="I53" s="44">
        <v>1</v>
      </c>
      <c r="J53" s="93" t="s">
        <v>217</v>
      </c>
      <c r="K53" s="95"/>
      <c r="L53" s="120" t="s">
        <v>564</v>
      </c>
      <c r="M53" s="45" t="s">
        <v>427</v>
      </c>
      <c r="N53" s="80" t="s">
        <v>473</v>
      </c>
      <c r="R53" s="100"/>
    </row>
    <row r="54" spans="1:18" ht="15.75" customHeight="1">
      <c r="A54" s="42" t="s">
        <v>44</v>
      </c>
      <c r="B54" s="45" t="s">
        <v>152</v>
      </c>
      <c r="C54" s="91">
        <f t="shared" si="0"/>
        <v>2</v>
      </c>
      <c r="D54" s="91"/>
      <c r="E54" s="91"/>
      <c r="F54" s="91"/>
      <c r="G54" s="92">
        <f t="shared" si="1"/>
        <v>2</v>
      </c>
      <c r="H54" s="46">
        <v>3</v>
      </c>
      <c r="I54" s="44">
        <v>3</v>
      </c>
      <c r="J54" s="44" t="s">
        <v>216</v>
      </c>
      <c r="K54" s="45"/>
      <c r="L54" s="77" t="s">
        <v>428</v>
      </c>
      <c r="M54" s="45" t="s">
        <v>474</v>
      </c>
      <c r="N54" s="77" t="s">
        <v>431</v>
      </c>
      <c r="R54" s="100"/>
    </row>
    <row r="55" spans="1:18" ht="15.75" customHeight="1">
      <c r="A55" s="39" t="s">
        <v>45</v>
      </c>
      <c r="B55" s="81"/>
      <c r="C55" s="97"/>
      <c r="D55" s="97"/>
      <c r="E55" s="97"/>
      <c r="F55" s="97"/>
      <c r="G55" s="98"/>
      <c r="H55" s="49"/>
      <c r="I55" s="83"/>
      <c r="J55" s="99"/>
      <c r="K55" s="78"/>
      <c r="L55" s="79"/>
      <c r="M55" s="81"/>
      <c r="N55" s="82"/>
      <c r="R55" s="100"/>
    </row>
    <row r="56" spans="1:18" ht="15.75" customHeight="1">
      <c r="A56" s="43" t="s">
        <v>46</v>
      </c>
      <c r="B56" s="45" t="s">
        <v>152</v>
      </c>
      <c r="C56" s="91">
        <f t="shared" si="0"/>
        <v>2</v>
      </c>
      <c r="D56" s="91"/>
      <c r="E56" s="91"/>
      <c r="F56" s="91"/>
      <c r="G56" s="92">
        <f t="shared" si="1"/>
        <v>2</v>
      </c>
      <c r="H56" s="46">
        <v>2</v>
      </c>
      <c r="I56" s="44">
        <v>2</v>
      </c>
      <c r="J56" s="93" t="s">
        <v>217</v>
      </c>
      <c r="K56" s="95"/>
      <c r="L56" s="111" t="s">
        <v>204</v>
      </c>
      <c r="M56" s="45" t="s">
        <v>475</v>
      </c>
      <c r="N56" s="77" t="s">
        <v>444</v>
      </c>
      <c r="R56" s="100"/>
    </row>
    <row r="57" spans="1:18" ht="15.75" customHeight="1">
      <c r="A57" s="43" t="s">
        <v>47</v>
      </c>
      <c r="B57" s="45" t="s">
        <v>113</v>
      </c>
      <c r="C57" s="91">
        <f t="shared" si="0"/>
        <v>0</v>
      </c>
      <c r="D57" s="91"/>
      <c r="E57" s="91">
        <v>0.5</v>
      </c>
      <c r="F57" s="91"/>
      <c r="G57" s="92">
        <f t="shared" si="1"/>
        <v>0</v>
      </c>
      <c r="H57" s="46">
        <v>2</v>
      </c>
      <c r="I57" s="44">
        <v>1</v>
      </c>
      <c r="J57" s="93" t="s">
        <v>217</v>
      </c>
      <c r="K57" s="95" t="s">
        <v>570</v>
      </c>
      <c r="L57" s="111" t="s">
        <v>205</v>
      </c>
      <c r="M57" s="45" t="s">
        <v>411</v>
      </c>
      <c r="N57" s="77" t="s">
        <v>444</v>
      </c>
      <c r="R57" s="100"/>
    </row>
    <row r="58" spans="1:18" ht="15.75" customHeight="1">
      <c r="A58" s="43" t="s">
        <v>48</v>
      </c>
      <c r="B58" s="45" t="s">
        <v>113</v>
      </c>
      <c r="C58" s="91">
        <f t="shared" si="0"/>
        <v>0</v>
      </c>
      <c r="D58" s="91"/>
      <c r="E58" s="91"/>
      <c r="F58" s="91"/>
      <c r="G58" s="92">
        <f t="shared" si="1"/>
        <v>0</v>
      </c>
      <c r="H58" s="46">
        <v>7</v>
      </c>
      <c r="I58" s="44">
        <v>3</v>
      </c>
      <c r="J58" s="93" t="s">
        <v>217</v>
      </c>
      <c r="K58" s="95" t="s">
        <v>571</v>
      </c>
      <c r="L58" s="111" t="s">
        <v>408</v>
      </c>
      <c r="M58" s="45" t="s">
        <v>410</v>
      </c>
      <c r="N58" s="77" t="s">
        <v>444</v>
      </c>
      <c r="R58" s="100"/>
    </row>
    <row r="59" spans="1:18" ht="15.75" customHeight="1">
      <c r="A59" s="43" t="s">
        <v>49</v>
      </c>
      <c r="B59" s="45" t="s">
        <v>152</v>
      </c>
      <c r="C59" s="91">
        <f t="shared" si="0"/>
        <v>2</v>
      </c>
      <c r="D59" s="91"/>
      <c r="E59" s="91"/>
      <c r="F59" s="91"/>
      <c r="G59" s="92">
        <f t="shared" si="1"/>
        <v>2</v>
      </c>
      <c r="H59" s="46">
        <v>1</v>
      </c>
      <c r="I59" s="44">
        <v>1</v>
      </c>
      <c r="J59" s="93" t="s">
        <v>217</v>
      </c>
      <c r="K59" s="95"/>
      <c r="L59" s="111" t="s">
        <v>405</v>
      </c>
      <c r="M59" s="45" t="s">
        <v>407</v>
      </c>
      <c r="N59" s="77" t="s">
        <v>444</v>
      </c>
      <c r="R59" s="100"/>
    </row>
    <row r="60" spans="1:18" s="90" customFormat="1" ht="15.75" customHeight="1">
      <c r="A60" s="42" t="s">
        <v>50</v>
      </c>
      <c r="B60" s="45" t="s">
        <v>152</v>
      </c>
      <c r="C60" s="91">
        <f t="shared" si="0"/>
        <v>2</v>
      </c>
      <c r="D60" s="91"/>
      <c r="E60" s="91"/>
      <c r="F60" s="91"/>
      <c r="G60" s="92">
        <f t="shared" si="1"/>
        <v>2</v>
      </c>
      <c r="H60" s="46">
        <v>4</v>
      </c>
      <c r="I60" s="44">
        <v>4</v>
      </c>
      <c r="J60" s="93" t="s">
        <v>217</v>
      </c>
      <c r="K60" s="95"/>
      <c r="L60" s="111" t="s">
        <v>403</v>
      </c>
      <c r="M60" s="45" t="s">
        <v>404</v>
      </c>
      <c r="N60" s="77" t="s">
        <v>444</v>
      </c>
      <c r="R60" s="100"/>
    </row>
    <row r="61" spans="1:18" ht="15.75" customHeight="1">
      <c r="A61" s="42" t="s">
        <v>51</v>
      </c>
      <c r="B61" s="45" t="s">
        <v>152</v>
      </c>
      <c r="C61" s="91">
        <f t="shared" si="0"/>
        <v>2</v>
      </c>
      <c r="D61" s="91"/>
      <c r="E61" s="91"/>
      <c r="F61" s="91"/>
      <c r="G61" s="92">
        <f t="shared" si="1"/>
        <v>2</v>
      </c>
      <c r="H61" s="46">
        <v>2</v>
      </c>
      <c r="I61" s="44">
        <v>2</v>
      </c>
      <c r="J61" s="93" t="s">
        <v>217</v>
      </c>
      <c r="K61" s="95"/>
      <c r="L61" s="111" t="s">
        <v>399</v>
      </c>
      <c r="M61" s="45" t="s">
        <v>401</v>
      </c>
      <c r="N61" s="76" t="s">
        <v>476</v>
      </c>
      <c r="R61" s="100"/>
    </row>
    <row r="62" spans="1:18" ht="15.75" customHeight="1">
      <c r="A62" s="43" t="s">
        <v>52</v>
      </c>
      <c r="B62" s="45" t="s">
        <v>113</v>
      </c>
      <c r="C62" s="91">
        <f t="shared" si="0"/>
        <v>0</v>
      </c>
      <c r="D62" s="91"/>
      <c r="E62" s="91"/>
      <c r="F62" s="91"/>
      <c r="G62" s="92">
        <f t="shared" si="1"/>
        <v>0</v>
      </c>
      <c r="H62" s="46">
        <v>4</v>
      </c>
      <c r="I62" s="44">
        <v>1</v>
      </c>
      <c r="J62" s="44" t="s">
        <v>216</v>
      </c>
      <c r="K62" s="45" t="s">
        <v>576</v>
      </c>
      <c r="L62" s="77" t="s">
        <v>396</v>
      </c>
      <c r="M62" s="45" t="s">
        <v>398</v>
      </c>
      <c r="N62" s="77" t="s">
        <v>397</v>
      </c>
      <c r="R62" s="100"/>
    </row>
    <row r="63" spans="1:18" s="90" customFormat="1" ht="15.75" customHeight="1">
      <c r="A63" s="43" t="s">
        <v>53</v>
      </c>
      <c r="B63" s="45" t="s">
        <v>152</v>
      </c>
      <c r="C63" s="91">
        <f t="shared" si="0"/>
        <v>2</v>
      </c>
      <c r="D63" s="91"/>
      <c r="E63" s="91"/>
      <c r="F63" s="91"/>
      <c r="G63" s="92">
        <f t="shared" si="1"/>
        <v>2</v>
      </c>
      <c r="H63" s="46">
        <v>2</v>
      </c>
      <c r="I63" s="44">
        <v>2</v>
      </c>
      <c r="J63" s="44" t="s">
        <v>216</v>
      </c>
      <c r="K63" s="95"/>
      <c r="L63" s="76" t="s">
        <v>394</v>
      </c>
      <c r="M63" s="45" t="s">
        <v>395</v>
      </c>
      <c r="N63" s="77" t="s">
        <v>444</v>
      </c>
      <c r="R63" s="100"/>
    </row>
    <row r="64" spans="1:18" ht="15.75" customHeight="1">
      <c r="A64" s="43" t="s">
        <v>54</v>
      </c>
      <c r="B64" s="45" t="s">
        <v>119</v>
      </c>
      <c r="C64" s="91">
        <f t="shared" si="0"/>
        <v>0</v>
      </c>
      <c r="D64" s="91"/>
      <c r="E64" s="91"/>
      <c r="F64" s="91"/>
      <c r="G64" s="92">
        <f t="shared" si="1"/>
        <v>0</v>
      </c>
      <c r="H64" s="46">
        <v>6</v>
      </c>
      <c r="I64" s="44"/>
      <c r="J64" s="93"/>
      <c r="K64" s="95"/>
      <c r="L64" s="111" t="s">
        <v>207</v>
      </c>
      <c r="M64" s="45" t="s">
        <v>393</v>
      </c>
      <c r="N64" s="77" t="s">
        <v>477</v>
      </c>
      <c r="R64" s="100"/>
    </row>
    <row r="65" spans="1:18" ht="15.75" customHeight="1">
      <c r="A65" s="42" t="s">
        <v>55</v>
      </c>
      <c r="B65" s="45" t="s">
        <v>152</v>
      </c>
      <c r="C65" s="91">
        <f t="shared" si="0"/>
        <v>2</v>
      </c>
      <c r="D65" s="91"/>
      <c r="E65" s="91"/>
      <c r="F65" s="91"/>
      <c r="G65" s="92">
        <f t="shared" si="1"/>
        <v>2</v>
      </c>
      <c r="H65" s="46">
        <v>3</v>
      </c>
      <c r="I65" s="44">
        <v>3</v>
      </c>
      <c r="J65" s="44" t="s">
        <v>216</v>
      </c>
      <c r="K65" s="45"/>
      <c r="L65" s="77" t="s">
        <v>392</v>
      </c>
      <c r="M65" s="45" t="s">
        <v>390</v>
      </c>
      <c r="N65" s="77" t="s">
        <v>391</v>
      </c>
      <c r="R65" s="100"/>
    </row>
    <row r="66" spans="1:18" ht="15.75" customHeight="1">
      <c r="A66" s="43" t="s">
        <v>56</v>
      </c>
      <c r="B66" s="45" t="s">
        <v>152</v>
      </c>
      <c r="C66" s="91">
        <f t="shared" si="0"/>
        <v>2</v>
      </c>
      <c r="D66" s="91"/>
      <c r="E66" s="91"/>
      <c r="F66" s="91"/>
      <c r="G66" s="92">
        <f t="shared" si="1"/>
        <v>2</v>
      </c>
      <c r="H66" s="46">
        <v>4</v>
      </c>
      <c r="I66" s="44">
        <v>4</v>
      </c>
      <c r="J66" s="93" t="s">
        <v>217</v>
      </c>
      <c r="K66" s="95"/>
      <c r="L66" s="111" t="s">
        <v>208</v>
      </c>
      <c r="M66" s="45" t="s">
        <v>389</v>
      </c>
      <c r="N66" s="77" t="s">
        <v>444</v>
      </c>
      <c r="R66" s="100"/>
    </row>
    <row r="67" spans="1:18" ht="15.75" customHeight="1">
      <c r="A67" s="43" t="s">
        <v>57</v>
      </c>
      <c r="B67" s="45" t="s">
        <v>113</v>
      </c>
      <c r="C67" s="91">
        <f t="shared" si="0"/>
        <v>0</v>
      </c>
      <c r="D67" s="91"/>
      <c r="E67" s="91"/>
      <c r="F67" s="91"/>
      <c r="G67" s="92">
        <f t="shared" si="1"/>
        <v>0</v>
      </c>
      <c r="H67" s="46">
        <v>7</v>
      </c>
      <c r="I67" s="44">
        <v>4</v>
      </c>
      <c r="J67" s="44" t="s">
        <v>216</v>
      </c>
      <c r="K67" s="95"/>
      <c r="L67" s="111" t="s">
        <v>582</v>
      </c>
      <c r="M67" s="45" t="s">
        <v>388</v>
      </c>
      <c r="N67" s="80" t="s">
        <v>444</v>
      </c>
      <c r="R67" s="100"/>
    </row>
    <row r="68" spans="1:18" s="90" customFormat="1" ht="15.75" customHeight="1">
      <c r="A68" s="43" t="s">
        <v>58</v>
      </c>
      <c r="B68" s="45" t="s">
        <v>152</v>
      </c>
      <c r="C68" s="91">
        <f t="shared" si="0"/>
        <v>2</v>
      </c>
      <c r="D68" s="92"/>
      <c r="E68" s="92"/>
      <c r="F68" s="92"/>
      <c r="G68" s="92">
        <f t="shared" si="1"/>
        <v>2</v>
      </c>
      <c r="H68" s="46">
        <v>8</v>
      </c>
      <c r="I68" s="44">
        <v>8</v>
      </c>
      <c r="J68" s="93" t="s">
        <v>217</v>
      </c>
      <c r="K68" s="95"/>
      <c r="L68" s="111" t="s">
        <v>386</v>
      </c>
      <c r="M68" s="45" t="s">
        <v>478</v>
      </c>
      <c r="N68" s="80" t="s">
        <v>479</v>
      </c>
      <c r="R68" s="100"/>
    </row>
    <row r="69" spans="1:18" ht="15.75" customHeight="1">
      <c r="A69" s="42" t="s">
        <v>59</v>
      </c>
      <c r="B69" s="45" t="s">
        <v>152</v>
      </c>
      <c r="C69" s="91">
        <f t="shared" si="0"/>
        <v>2</v>
      </c>
      <c r="D69" s="91"/>
      <c r="E69" s="91"/>
      <c r="F69" s="91"/>
      <c r="G69" s="92">
        <f t="shared" si="1"/>
        <v>2</v>
      </c>
      <c r="H69" s="46">
        <v>4</v>
      </c>
      <c r="I69" s="44">
        <v>4</v>
      </c>
      <c r="J69" s="93" t="s">
        <v>217</v>
      </c>
      <c r="K69" s="95" t="s">
        <v>586</v>
      </c>
      <c r="L69" s="111" t="s">
        <v>585</v>
      </c>
      <c r="M69" s="45" t="s">
        <v>385</v>
      </c>
      <c r="N69" s="45" t="s">
        <v>444</v>
      </c>
      <c r="R69" s="100"/>
    </row>
    <row r="70" spans="1:18" ht="15.75" customHeight="1">
      <c r="A70" s="39" t="s">
        <v>60</v>
      </c>
      <c r="B70" s="81"/>
      <c r="C70" s="97"/>
      <c r="D70" s="97"/>
      <c r="E70" s="97"/>
      <c r="F70" s="97"/>
      <c r="G70" s="98"/>
      <c r="H70" s="49"/>
      <c r="I70" s="83"/>
      <c r="J70" s="99"/>
      <c r="K70" s="78"/>
      <c r="L70" s="79"/>
      <c r="M70" s="83"/>
      <c r="N70" s="130"/>
      <c r="R70" s="100"/>
    </row>
    <row r="71" spans="1:18" ht="15.75" customHeight="1">
      <c r="A71" s="43" t="s">
        <v>61</v>
      </c>
      <c r="B71" s="45" t="s">
        <v>119</v>
      </c>
      <c r="C71" s="91">
        <f t="shared" si="0"/>
        <v>0</v>
      </c>
      <c r="D71" s="91"/>
      <c r="E71" s="91"/>
      <c r="F71" s="91"/>
      <c r="G71" s="92">
        <f t="shared" si="1"/>
        <v>0</v>
      </c>
      <c r="H71" s="46">
        <v>3</v>
      </c>
      <c r="I71" s="44"/>
      <c r="J71" s="93"/>
      <c r="K71" s="95"/>
      <c r="L71" s="111" t="s">
        <v>372</v>
      </c>
      <c r="M71" s="45" t="s">
        <v>480</v>
      </c>
      <c r="N71" s="77" t="s">
        <v>444</v>
      </c>
      <c r="R71" s="100"/>
    </row>
    <row r="72" spans="1:14" ht="15.75" customHeight="1">
      <c r="A72" s="42" t="s">
        <v>62</v>
      </c>
      <c r="B72" s="45" t="s">
        <v>152</v>
      </c>
      <c r="C72" s="91">
        <f t="shared" si="0"/>
        <v>2</v>
      </c>
      <c r="D72" s="91"/>
      <c r="E72" s="91"/>
      <c r="F72" s="91"/>
      <c r="G72" s="92">
        <f t="shared" si="1"/>
        <v>2</v>
      </c>
      <c r="H72" s="46">
        <v>1</v>
      </c>
      <c r="I72" s="44">
        <v>1</v>
      </c>
      <c r="J72" s="93" t="s">
        <v>216</v>
      </c>
      <c r="K72" s="95"/>
      <c r="L72" s="120" t="s">
        <v>209</v>
      </c>
      <c r="M72" s="45" t="s">
        <v>374</v>
      </c>
      <c r="N72" s="77" t="s">
        <v>375</v>
      </c>
    </row>
    <row r="73" spans="1:14" s="90" customFormat="1" ht="15.75" customHeight="1">
      <c r="A73" s="43" t="s">
        <v>63</v>
      </c>
      <c r="B73" s="45" t="s">
        <v>119</v>
      </c>
      <c r="C73" s="91">
        <f aca="true" t="shared" si="2" ref="C73:C99">IF(B73="Да, публикуются или внесение изменений в бюджет не осуществлялось",2,0)</f>
        <v>0</v>
      </c>
      <c r="D73" s="91"/>
      <c r="E73" s="91"/>
      <c r="F73" s="91"/>
      <c r="G73" s="92">
        <f aca="true" t="shared" si="3" ref="G73:G99">C73*(1-D73)*(1-E73)*(1-F73)</f>
        <v>0</v>
      </c>
      <c r="H73" s="46">
        <v>1</v>
      </c>
      <c r="I73" s="44"/>
      <c r="J73" s="93"/>
      <c r="K73" s="95"/>
      <c r="L73" s="111" t="s">
        <v>376</v>
      </c>
      <c r="M73" s="45" t="s">
        <v>481</v>
      </c>
      <c r="N73" s="77" t="s">
        <v>444</v>
      </c>
    </row>
    <row r="74" spans="1:14" ht="15.75" customHeight="1">
      <c r="A74" s="42" t="s">
        <v>64</v>
      </c>
      <c r="B74" s="45" t="s">
        <v>119</v>
      </c>
      <c r="C74" s="91">
        <f t="shared" si="2"/>
        <v>0</v>
      </c>
      <c r="D74" s="91"/>
      <c r="E74" s="91"/>
      <c r="F74" s="91"/>
      <c r="G74" s="92">
        <f t="shared" si="3"/>
        <v>0</v>
      </c>
      <c r="H74" s="46">
        <v>5</v>
      </c>
      <c r="I74" s="44"/>
      <c r="J74" s="93"/>
      <c r="K74" s="95"/>
      <c r="L74" s="111" t="s">
        <v>378</v>
      </c>
      <c r="M74" s="45" t="s">
        <v>379</v>
      </c>
      <c r="N74" s="77" t="s">
        <v>444</v>
      </c>
    </row>
    <row r="75" spans="1:14" s="90" customFormat="1" ht="15.75" customHeight="1">
      <c r="A75" s="45" t="s">
        <v>65</v>
      </c>
      <c r="B75" s="45" t="s">
        <v>152</v>
      </c>
      <c r="C75" s="91">
        <f t="shared" si="2"/>
        <v>2</v>
      </c>
      <c r="D75" s="92"/>
      <c r="E75" s="92"/>
      <c r="F75" s="92"/>
      <c r="G75" s="92">
        <f t="shared" si="3"/>
        <v>2</v>
      </c>
      <c r="H75" s="46">
        <v>1</v>
      </c>
      <c r="I75" s="44">
        <v>1</v>
      </c>
      <c r="J75" s="44" t="s">
        <v>216</v>
      </c>
      <c r="K75" s="45"/>
      <c r="L75" s="77" t="s">
        <v>381</v>
      </c>
      <c r="M75" s="45" t="s">
        <v>482</v>
      </c>
      <c r="N75" s="80" t="s">
        <v>444</v>
      </c>
    </row>
    <row r="76" spans="1:14" ht="15.75" customHeight="1">
      <c r="A76" s="43" t="s">
        <v>66</v>
      </c>
      <c r="B76" s="45" t="s">
        <v>152</v>
      </c>
      <c r="C76" s="91">
        <f t="shared" si="2"/>
        <v>2</v>
      </c>
      <c r="D76" s="91"/>
      <c r="E76" s="91"/>
      <c r="F76" s="91"/>
      <c r="G76" s="92">
        <f t="shared" si="3"/>
        <v>2</v>
      </c>
      <c r="H76" s="46">
        <v>3</v>
      </c>
      <c r="I76" s="44">
        <v>3</v>
      </c>
      <c r="J76" s="93" t="s">
        <v>217</v>
      </c>
      <c r="K76" s="95"/>
      <c r="L76" s="111" t="s">
        <v>382</v>
      </c>
      <c r="M76" s="45" t="s">
        <v>483</v>
      </c>
      <c r="N76" s="77" t="s">
        <v>185</v>
      </c>
    </row>
    <row r="77" spans="1:14" ht="15.75" customHeight="1">
      <c r="A77" s="39" t="s">
        <v>67</v>
      </c>
      <c r="B77" s="81"/>
      <c r="C77" s="97"/>
      <c r="D77" s="97"/>
      <c r="E77" s="97"/>
      <c r="F77" s="97"/>
      <c r="G77" s="98"/>
      <c r="H77" s="49"/>
      <c r="I77" s="83"/>
      <c r="J77" s="99"/>
      <c r="K77" s="78"/>
      <c r="L77" s="79"/>
      <c r="M77" s="81"/>
      <c r="N77" s="82"/>
    </row>
    <row r="78" spans="1:14" ht="15.75" customHeight="1">
      <c r="A78" s="43" t="s">
        <v>68</v>
      </c>
      <c r="B78" s="45" t="s">
        <v>152</v>
      </c>
      <c r="C78" s="91">
        <f t="shared" si="2"/>
        <v>2</v>
      </c>
      <c r="D78" s="91"/>
      <c r="E78" s="91"/>
      <c r="F78" s="91"/>
      <c r="G78" s="92">
        <f t="shared" si="3"/>
        <v>2</v>
      </c>
      <c r="H78" s="46">
        <v>1</v>
      </c>
      <c r="I78" s="44">
        <v>1</v>
      </c>
      <c r="J78" s="93" t="s">
        <v>216</v>
      </c>
      <c r="K78" s="95"/>
      <c r="L78" s="126" t="s">
        <v>347</v>
      </c>
      <c r="M78" s="84" t="s">
        <v>350</v>
      </c>
      <c r="N78" s="85" t="s">
        <v>351</v>
      </c>
    </row>
    <row r="79" spans="1:14" ht="15.75" customHeight="1">
      <c r="A79" s="42" t="s">
        <v>69</v>
      </c>
      <c r="B79" s="45" t="s">
        <v>152</v>
      </c>
      <c r="C79" s="91">
        <f t="shared" si="2"/>
        <v>2</v>
      </c>
      <c r="D79" s="91"/>
      <c r="E79" s="91"/>
      <c r="F79" s="91"/>
      <c r="G79" s="92">
        <f t="shared" si="3"/>
        <v>2</v>
      </c>
      <c r="H79" s="46">
        <v>2</v>
      </c>
      <c r="I79" s="44">
        <v>2</v>
      </c>
      <c r="J79" s="93" t="s">
        <v>216</v>
      </c>
      <c r="K79" s="95"/>
      <c r="L79" s="111" t="s">
        <v>352</v>
      </c>
      <c r="M79" s="84" t="s">
        <v>484</v>
      </c>
      <c r="N79" s="85" t="s">
        <v>353</v>
      </c>
    </row>
    <row r="80" spans="1:14" ht="15.75" customHeight="1">
      <c r="A80" s="43" t="s">
        <v>70</v>
      </c>
      <c r="B80" s="45" t="s">
        <v>119</v>
      </c>
      <c r="C80" s="91">
        <f t="shared" si="2"/>
        <v>0</v>
      </c>
      <c r="D80" s="91"/>
      <c r="E80" s="91"/>
      <c r="F80" s="91"/>
      <c r="G80" s="92">
        <f t="shared" si="3"/>
        <v>0</v>
      </c>
      <c r="H80" s="46">
        <v>3</v>
      </c>
      <c r="I80" s="44"/>
      <c r="J80" s="93"/>
      <c r="K80" s="95"/>
      <c r="L80" s="111" t="s">
        <v>354</v>
      </c>
      <c r="M80" s="84" t="s">
        <v>485</v>
      </c>
      <c r="N80" s="85" t="s">
        <v>486</v>
      </c>
    </row>
    <row r="81" spans="1:14" ht="15.75" customHeight="1">
      <c r="A81" s="43" t="s">
        <v>71</v>
      </c>
      <c r="B81" s="45" t="s">
        <v>119</v>
      </c>
      <c r="C81" s="91">
        <f t="shared" si="2"/>
        <v>0</v>
      </c>
      <c r="D81" s="91"/>
      <c r="E81" s="91"/>
      <c r="F81" s="91"/>
      <c r="G81" s="92">
        <f t="shared" si="3"/>
        <v>0</v>
      </c>
      <c r="H81" s="46">
        <v>2</v>
      </c>
      <c r="I81" s="44"/>
      <c r="J81" s="93"/>
      <c r="K81" s="95"/>
      <c r="L81" s="111" t="s">
        <v>356</v>
      </c>
      <c r="M81" s="84" t="s">
        <v>487</v>
      </c>
      <c r="N81" s="85" t="s">
        <v>444</v>
      </c>
    </row>
    <row r="82" spans="1:14" ht="15.75" customHeight="1">
      <c r="A82" s="43" t="s">
        <v>72</v>
      </c>
      <c r="B82" s="45" t="s">
        <v>152</v>
      </c>
      <c r="C82" s="91">
        <f t="shared" si="2"/>
        <v>2</v>
      </c>
      <c r="D82" s="91"/>
      <c r="E82" s="91"/>
      <c r="F82" s="91"/>
      <c r="G82" s="92">
        <f t="shared" si="3"/>
        <v>2</v>
      </c>
      <c r="H82" s="46">
        <v>2</v>
      </c>
      <c r="I82" s="44">
        <v>2</v>
      </c>
      <c r="J82" s="93" t="s">
        <v>217</v>
      </c>
      <c r="K82" s="95"/>
      <c r="L82" s="127" t="s">
        <v>186</v>
      </c>
      <c r="M82" s="84" t="s">
        <v>357</v>
      </c>
      <c r="N82" s="85" t="s">
        <v>444</v>
      </c>
    </row>
    <row r="83" spans="1:14" ht="15.75" customHeight="1">
      <c r="A83" s="43" t="s">
        <v>73</v>
      </c>
      <c r="B83" s="45" t="s">
        <v>152</v>
      </c>
      <c r="C83" s="91">
        <f t="shared" si="2"/>
        <v>2</v>
      </c>
      <c r="D83" s="91"/>
      <c r="E83" s="91"/>
      <c r="F83" s="91"/>
      <c r="G83" s="92">
        <f t="shared" si="3"/>
        <v>2</v>
      </c>
      <c r="H83" s="46">
        <v>3</v>
      </c>
      <c r="I83" s="44">
        <v>3</v>
      </c>
      <c r="J83" s="93" t="s">
        <v>219</v>
      </c>
      <c r="K83" s="95"/>
      <c r="L83" s="111" t="s">
        <v>212</v>
      </c>
      <c r="M83" s="84" t="s">
        <v>362</v>
      </c>
      <c r="N83" s="85" t="s">
        <v>444</v>
      </c>
    </row>
    <row r="84" spans="1:14" ht="15.75" customHeight="1">
      <c r="A84" s="42" t="s">
        <v>74</v>
      </c>
      <c r="B84" s="45" t="s">
        <v>152</v>
      </c>
      <c r="C84" s="91">
        <f t="shared" si="2"/>
        <v>2</v>
      </c>
      <c r="D84" s="91"/>
      <c r="E84" s="91"/>
      <c r="F84" s="91"/>
      <c r="G84" s="92">
        <f t="shared" si="3"/>
        <v>2</v>
      </c>
      <c r="H84" s="46">
        <v>2</v>
      </c>
      <c r="I84" s="44">
        <v>2</v>
      </c>
      <c r="J84" s="93" t="s">
        <v>216</v>
      </c>
      <c r="K84" s="95"/>
      <c r="L84" s="111" t="s">
        <v>246</v>
      </c>
      <c r="M84" s="84" t="s">
        <v>488</v>
      </c>
      <c r="N84" s="85" t="s">
        <v>444</v>
      </c>
    </row>
    <row r="85" spans="1:14" ht="15.75" customHeight="1">
      <c r="A85" s="43" t="s">
        <v>75</v>
      </c>
      <c r="B85" s="45" t="s">
        <v>152</v>
      </c>
      <c r="C85" s="91">
        <f t="shared" si="2"/>
        <v>2</v>
      </c>
      <c r="D85" s="91"/>
      <c r="E85" s="91"/>
      <c r="F85" s="91"/>
      <c r="G85" s="92">
        <f t="shared" si="3"/>
        <v>2</v>
      </c>
      <c r="H85" s="46">
        <v>1</v>
      </c>
      <c r="I85" s="44">
        <v>1</v>
      </c>
      <c r="J85" s="93" t="s">
        <v>216</v>
      </c>
      <c r="K85" s="95"/>
      <c r="L85" s="111" t="s">
        <v>363</v>
      </c>
      <c r="M85" s="84" t="s">
        <v>489</v>
      </c>
      <c r="N85" s="85" t="s">
        <v>490</v>
      </c>
    </row>
    <row r="86" spans="1:14" s="90" customFormat="1" ht="15.75" customHeight="1">
      <c r="A86" s="43" t="s">
        <v>76</v>
      </c>
      <c r="B86" s="45" t="s">
        <v>152</v>
      </c>
      <c r="C86" s="91">
        <f t="shared" si="2"/>
        <v>2</v>
      </c>
      <c r="D86" s="91"/>
      <c r="E86" s="91"/>
      <c r="F86" s="91"/>
      <c r="G86" s="92">
        <f t="shared" si="3"/>
        <v>2</v>
      </c>
      <c r="H86" s="46">
        <v>6</v>
      </c>
      <c r="I86" s="44">
        <v>6</v>
      </c>
      <c r="J86" s="93" t="s">
        <v>216</v>
      </c>
      <c r="K86" s="95"/>
      <c r="L86" s="111" t="s">
        <v>365</v>
      </c>
      <c r="M86" s="84" t="s">
        <v>370</v>
      </c>
      <c r="N86" s="85" t="s">
        <v>444</v>
      </c>
    </row>
    <row r="87" spans="1:14" ht="15.75" customHeight="1">
      <c r="A87" s="43" t="s">
        <v>77</v>
      </c>
      <c r="B87" s="45" t="s">
        <v>152</v>
      </c>
      <c r="C87" s="91">
        <f t="shared" si="2"/>
        <v>2</v>
      </c>
      <c r="D87" s="91"/>
      <c r="E87" s="91"/>
      <c r="F87" s="91"/>
      <c r="G87" s="92">
        <f t="shared" si="3"/>
        <v>2</v>
      </c>
      <c r="H87" s="46">
        <v>3</v>
      </c>
      <c r="I87" s="44">
        <v>3</v>
      </c>
      <c r="J87" s="93" t="s">
        <v>216</v>
      </c>
      <c r="K87" s="95"/>
      <c r="L87" s="127" t="s">
        <v>213</v>
      </c>
      <c r="M87" s="84" t="s">
        <v>371</v>
      </c>
      <c r="N87" s="85" t="s">
        <v>444</v>
      </c>
    </row>
    <row r="88" spans="1:14" s="90" customFormat="1" ht="15.75" customHeight="1">
      <c r="A88" s="42" t="s">
        <v>78</v>
      </c>
      <c r="B88" s="45" t="s">
        <v>152</v>
      </c>
      <c r="C88" s="91">
        <f t="shared" si="2"/>
        <v>2</v>
      </c>
      <c r="D88" s="92"/>
      <c r="E88" s="92"/>
      <c r="F88" s="92"/>
      <c r="G88" s="92">
        <f t="shared" si="3"/>
        <v>2</v>
      </c>
      <c r="H88" s="46">
        <v>2</v>
      </c>
      <c r="I88" s="44">
        <v>2</v>
      </c>
      <c r="J88" s="44" t="s">
        <v>216</v>
      </c>
      <c r="K88" s="45"/>
      <c r="L88" s="77" t="s">
        <v>344</v>
      </c>
      <c r="M88" s="84" t="s">
        <v>345</v>
      </c>
      <c r="N88" s="86" t="s">
        <v>346</v>
      </c>
    </row>
    <row r="89" spans="1:14" ht="15.75" customHeight="1">
      <c r="A89" s="43" t="s">
        <v>79</v>
      </c>
      <c r="B89" s="45" t="s">
        <v>152</v>
      </c>
      <c r="C89" s="91">
        <f t="shared" si="2"/>
        <v>2</v>
      </c>
      <c r="D89" s="91"/>
      <c r="E89" s="91"/>
      <c r="F89" s="91"/>
      <c r="G89" s="92">
        <f t="shared" si="3"/>
        <v>2</v>
      </c>
      <c r="H89" s="46">
        <v>4</v>
      </c>
      <c r="I89" s="44">
        <v>4</v>
      </c>
      <c r="J89" s="44" t="s">
        <v>216</v>
      </c>
      <c r="K89" s="95"/>
      <c r="L89" s="111" t="s">
        <v>341</v>
      </c>
      <c r="M89" s="84" t="s">
        <v>342</v>
      </c>
      <c r="N89" s="86" t="s">
        <v>491</v>
      </c>
    </row>
    <row r="90" spans="1:14" ht="15.75" customHeight="1">
      <c r="A90" s="39" t="s">
        <v>80</v>
      </c>
      <c r="B90" s="81"/>
      <c r="C90" s="97"/>
      <c r="D90" s="97"/>
      <c r="E90" s="97"/>
      <c r="F90" s="97"/>
      <c r="G90" s="98"/>
      <c r="H90" s="49"/>
      <c r="I90" s="83"/>
      <c r="J90" s="99"/>
      <c r="K90" s="78"/>
      <c r="L90" s="79"/>
      <c r="M90" s="83"/>
      <c r="N90" s="82"/>
    </row>
    <row r="91" spans="1:14" ht="15.75" customHeight="1">
      <c r="A91" s="43" t="s">
        <v>81</v>
      </c>
      <c r="B91" s="45" t="s">
        <v>152</v>
      </c>
      <c r="C91" s="91">
        <f t="shared" si="2"/>
        <v>2</v>
      </c>
      <c r="D91" s="91"/>
      <c r="E91" s="91"/>
      <c r="F91" s="91"/>
      <c r="G91" s="92">
        <f t="shared" si="3"/>
        <v>2</v>
      </c>
      <c r="H91" s="46">
        <v>1</v>
      </c>
      <c r="I91" s="44">
        <v>1</v>
      </c>
      <c r="J91" s="93" t="s">
        <v>217</v>
      </c>
      <c r="K91" s="95"/>
      <c r="L91" s="111" t="s">
        <v>322</v>
      </c>
      <c r="M91" s="45" t="s">
        <v>492</v>
      </c>
      <c r="N91" s="77" t="s">
        <v>493</v>
      </c>
    </row>
    <row r="92" spans="1:14" ht="15.75" customHeight="1">
      <c r="A92" s="43" t="s">
        <v>82</v>
      </c>
      <c r="B92" s="45" t="s">
        <v>113</v>
      </c>
      <c r="C92" s="91">
        <f t="shared" si="2"/>
        <v>0</v>
      </c>
      <c r="D92" s="91"/>
      <c r="E92" s="91"/>
      <c r="F92" s="91"/>
      <c r="G92" s="92">
        <f t="shared" si="3"/>
        <v>0</v>
      </c>
      <c r="H92" s="46">
        <v>3</v>
      </c>
      <c r="I92" s="44">
        <v>1</v>
      </c>
      <c r="J92" s="93" t="s">
        <v>216</v>
      </c>
      <c r="K92" s="95" t="s">
        <v>599</v>
      </c>
      <c r="L92" s="111" t="s">
        <v>323</v>
      </c>
      <c r="M92" s="45" t="s">
        <v>494</v>
      </c>
      <c r="N92" s="77" t="s">
        <v>324</v>
      </c>
    </row>
    <row r="93" spans="1:14" ht="15.75" customHeight="1">
      <c r="A93" s="43" t="s">
        <v>83</v>
      </c>
      <c r="B93" s="45" t="s">
        <v>152</v>
      </c>
      <c r="C93" s="91">
        <f t="shared" si="2"/>
        <v>2</v>
      </c>
      <c r="D93" s="91"/>
      <c r="E93" s="91"/>
      <c r="F93" s="91"/>
      <c r="G93" s="92">
        <f t="shared" si="3"/>
        <v>2</v>
      </c>
      <c r="H93" s="46">
        <v>5</v>
      </c>
      <c r="I93" s="44">
        <v>5</v>
      </c>
      <c r="J93" s="93" t="s">
        <v>216</v>
      </c>
      <c r="K93" s="95"/>
      <c r="L93" s="111" t="s">
        <v>214</v>
      </c>
      <c r="M93" s="45" t="s">
        <v>495</v>
      </c>
      <c r="N93" s="77" t="s">
        <v>496</v>
      </c>
    </row>
    <row r="94" spans="1:14" ht="15.75" customHeight="1">
      <c r="A94" s="42" t="s">
        <v>84</v>
      </c>
      <c r="B94" s="45" t="s">
        <v>152</v>
      </c>
      <c r="C94" s="91">
        <f t="shared" si="2"/>
        <v>2</v>
      </c>
      <c r="D94" s="91">
        <v>0.5</v>
      </c>
      <c r="E94" s="91"/>
      <c r="F94" s="91"/>
      <c r="G94" s="92">
        <f t="shared" si="3"/>
        <v>1</v>
      </c>
      <c r="H94" s="46">
        <v>2</v>
      </c>
      <c r="I94" s="44">
        <v>2</v>
      </c>
      <c r="J94" s="93" t="s">
        <v>218</v>
      </c>
      <c r="K94" s="45" t="s">
        <v>601</v>
      </c>
      <c r="L94" s="111" t="s">
        <v>328</v>
      </c>
      <c r="M94" s="45" t="s">
        <v>330</v>
      </c>
      <c r="N94" s="77" t="s">
        <v>497</v>
      </c>
    </row>
    <row r="95" spans="1:14" ht="15.75" customHeight="1">
      <c r="A95" s="43" t="s">
        <v>85</v>
      </c>
      <c r="B95" s="45" t="s">
        <v>152</v>
      </c>
      <c r="C95" s="91">
        <f t="shared" si="2"/>
        <v>2</v>
      </c>
      <c r="D95" s="91"/>
      <c r="E95" s="91"/>
      <c r="F95" s="91"/>
      <c r="G95" s="92">
        <f t="shared" si="3"/>
        <v>2</v>
      </c>
      <c r="H95" s="46">
        <v>8</v>
      </c>
      <c r="I95" s="44">
        <v>8</v>
      </c>
      <c r="J95" s="93" t="s">
        <v>216</v>
      </c>
      <c r="K95" s="95"/>
      <c r="L95" s="111" t="s">
        <v>331</v>
      </c>
      <c r="M95" s="45" t="s">
        <v>498</v>
      </c>
      <c r="N95" s="77" t="s">
        <v>444</v>
      </c>
    </row>
    <row r="96" spans="1:14" ht="15.75" customHeight="1">
      <c r="A96" s="43" t="s">
        <v>86</v>
      </c>
      <c r="B96" s="45" t="s">
        <v>113</v>
      </c>
      <c r="C96" s="91">
        <f t="shared" si="2"/>
        <v>0</v>
      </c>
      <c r="D96" s="91">
        <v>0.5</v>
      </c>
      <c r="E96" s="91"/>
      <c r="F96" s="91"/>
      <c r="G96" s="92">
        <f t="shared" si="3"/>
        <v>0</v>
      </c>
      <c r="H96" s="46">
        <v>5</v>
      </c>
      <c r="I96" s="44">
        <v>3</v>
      </c>
      <c r="J96" s="93" t="s">
        <v>218</v>
      </c>
      <c r="K96" s="95" t="s">
        <v>606</v>
      </c>
      <c r="L96" s="111" t="s">
        <v>605</v>
      </c>
      <c r="M96" s="45" t="s">
        <v>335</v>
      </c>
      <c r="N96" s="45" t="s">
        <v>336</v>
      </c>
    </row>
    <row r="97" spans="1:14" ht="15.75" customHeight="1">
      <c r="A97" s="42" t="s">
        <v>87</v>
      </c>
      <c r="B97" s="45" t="s">
        <v>152</v>
      </c>
      <c r="C97" s="91">
        <f t="shared" si="2"/>
        <v>2</v>
      </c>
      <c r="D97" s="91"/>
      <c r="E97" s="91"/>
      <c r="F97" s="91"/>
      <c r="G97" s="92">
        <f t="shared" si="3"/>
        <v>2</v>
      </c>
      <c r="H97" s="46">
        <v>2</v>
      </c>
      <c r="I97" s="44">
        <v>2</v>
      </c>
      <c r="J97" s="93" t="s">
        <v>216</v>
      </c>
      <c r="K97" s="95"/>
      <c r="L97" s="111" t="s">
        <v>337</v>
      </c>
      <c r="M97" s="45" t="s">
        <v>187</v>
      </c>
      <c r="N97" s="77" t="s">
        <v>339</v>
      </c>
    </row>
    <row r="98" spans="1:14" s="90" customFormat="1" ht="15.75" customHeight="1">
      <c r="A98" s="42" t="s">
        <v>88</v>
      </c>
      <c r="B98" s="45" t="s">
        <v>119</v>
      </c>
      <c r="C98" s="91">
        <f t="shared" si="2"/>
        <v>0</v>
      </c>
      <c r="D98" s="116"/>
      <c r="E98" s="116"/>
      <c r="F98" s="116"/>
      <c r="G98" s="92">
        <f t="shared" si="3"/>
        <v>0</v>
      </c>
      <c r="H98" s="44">
        <v>4</v>
      </c>
      <c r="I98" s="84"/>
      <c r="J98" s="93"/>
      <c r="K98" s="95"/>
      <c r="L98" s="120" t="s">
        <v>608</v>
      </c>
      <c r="M98" s="45" t="s">
        <v>499</v>
      </c>
      <c r="N98" s="84" t="s">
        <v>444</v>
      </c>
    </row>
    <row r="99" spans="1:14" ht="15.75" customHeight="1">
      <c r="A99" s="43" t="s">
        <v>89</v>
      </c>
      <c r="B99" s="45" t="s">
        <v>152</v>
      </c>
      <c r="C99" s="91">
        <f t="shared" si="2"/>
        <v>2</v>
      </c>
      <c r="D99" s="91"/>
      <c r="E99" s="91"/>
      <c r="F99" s="91"/>
      <c r="G99" s="92">
        <f t="shared" si="3"/>
        <v>2</v>
      </c>
      <c r="H99" s="46">
        <v>1</v>
      </c>
      <c r="I99" s="44">
        <v>1</v>
      </c>
      <c r="J99" s="93" t="s">
        <v>216</v>
      </c>
      <c r="K99" s="95"/>
      <c r="L99" s="111" t="s">
        <v>340</v>
      </c>
      <c r="M99" s="45" t="s">
        <v>500</v>
      </c>
      <c r="N99" s="117" t="s">
        <v>444</v>
      </c>
    </row>
    <row r="100" spans="1:14" ht="12">
      <c r="A100" s="103"/>
      <c r="B100" s="103"/>
      <c r="C100" s="103"/>
      <c r="D100" s="103"/>
      <c r="E100" s="103"/>
      <c r="F100" s="103"/>
      <c r="G100" s="104"/>
      <c r="H100" s="103"/>
      <c r="I100" s="103"/>
      <c r="J100" s="103"/>
      <c r="K100" s="103"/>
      <c r="L100" s="103"/>
      <c r="M100" s="103"/>
      <c r="N100" s="103"/>
    </row>
    <row r="106" spans="1:14" ht="12">
      <c r="A106" s="105"/>
      <c r="B106" s="105"/>
      <c r="C106" s="105"/>
      <c r="D106" s="105"/>
      <c r="E106" s="105"/>
      <c r="F106" s="105"/>
      <c r="G106" s="106"/>
      <c r="H106" s="105"/>
      <c r="I106" s="105"/>
      <c r="J106" s="105"/>
      <c r="K106" s="105"/>
      <c r="L106" s="105"/>
      <c r="M106" s="105"/>
      <c r="N106" s="105"/>
    </row>
    <row r="110" spans="1:14" ht="12">
      <c r="A110" s="105"/>
      <c r="B110" s="105"/>
      <c r="C110" s="105"/>
      <c r="D110" s="105"/>
      <c r="E110" s="105"/>
      <c r="F110" s="105"/>
      <c r="G110" s="106"/>
      <c r="H110" s="105"/>
      <c r="I110" s="105"/>
      <c r="J110" s="105"/>
      <c r="K110" s="105"/>
      <c r="L110" s="105"/>
      <c r="M110" s="105"/>
      <c r="N110" s="105"/>
    </row>
    <row r="113" spans="1:14" ht="12">
      <c r="A113" s="105"/>
      <c r="B113" s="105"/>
      <c r="C113" s="105"/>
      <c r="D113" s="105"/>
      <c r="E113" s="105"/>
      <c r="F113" s="105"/>
      <c r="G113" s="106"/>
      <c r="H113" s="105"/>
      <c r="I113" s="105"/>
      <c r="J113" s="105"/>
      <c r="K113" s="105"/>
      <c r="L113" s="105"/>
      <c r="M113" s="105"/>
      <c r="N113" s="105"/>
    </row>
    <row r="117" spans="1:14" ht="12">
      <c r="A117" s="105"/>
      <c r="B117" s="105"/>
      <c r="C117" s="105"/>
      <c r="D117" s="105"/>
      <c r="E117" s="105"/>
      <c r="F117" s="105"/>
      <c r="G117" s="106"/>
      <c r="H117" s="105"/>
      <c r="I117" s="105"/>
      <c r="J117" s="105"/>
      <c r="K117" s="105"/>
      <c r="L117" s="105"/>
      <c r="M117" s="105"/>
      <c r="N117" s="105"/>
    </row>
    <row r="120" spans="1:14" ht="12">
      <c r="A120" s="105"/>
      <c r="B120" s="105"/>
      <c r="C120" s="105"/>
      <c r="D120" s="105"/>
      <c r="E120" s="105"/>
      <c r="F120" s="105"/>
      <c r="G120" s="106"/>
      <c r="H120" s="105"/>
      <c r="I120" s="105"/>
      <c r="J120" s="105"/>
      <c r="K120" s="105"/>
      <c r="L120" s="105"/>
      <c r="M120" s="105"/>
      <c r="N120" s="105"/>
    </row>
    <row r="124" spans="1:14" ht="12">
      <c r="A124" s="105"/>
      <c r="B124" s="105"/>
      <c r="C124" s="105"/>
      <c r="D124" s="105"/>
      <c r="E124" s="105"/>
      <c r="F124" s="105"/>
      <c r="G124" s="106"/>
      <c r="H124" s="105"/>
      <c r="I124" s="105"/>
      <c r="J124" s="105"/>
      <c r="K124" s="105"/>
      <c r="L124" s="105"/>
      <c r="M124" s="105"/>
      <c r="N124" s="105"/>
    </row>
  </sheetData>
  <sheetProtection/>
  <autoFilter ref="A7:N99"/>
  <mergeCells count="17">
    <mergeCell ref="M3:N3"/>
    <mergeCell ref="M4:M6"/>
    <mergeCell ref="N4:N6"/>
    <mergeCell ref="J3:J6"/>
    <mergeCell ref="A1:N1"/>
    <mergeCell ref="A2:N2"/>
    <mergeCell ref="A3:A6"/>
    <mergeCell ref="C3:G3"/>
    <mergeCell ref="H3:H6"/>
    <mergeCell ref="I3:I6"/>
    <mergeCell ref="L3:L6"/>
    <mergeCell ref="K3:K6"/>
    <mergeCell ref="C4:C6"/>
    <mergeCell ref="D4:D6"/>
    <mergeCell ref="E4:E6"/>
    <mergeCell ref="F4:F6"/>
    <mergeCell ref="G4:G6"/>
  </mergeCells>
  <dataValidations count="3">
    <dataValidation type="list" allowBlank="1" showInputMessage="1" showErrorMessage="1" sqref="B7:G7">
      <formula1>$B$5:$B$6</formula1>
    </dataValidation>
    <dataValidation type="list" allowBlank="1" showInputMessage="1" showErrorMessage="1" sqref="K7:N7">
      <formula1>'9.1'!#REF!</formula1>
    </dataValidation>
    <dataValidation type="list" allowBlank="1" showInputMessage="1" showErrorMessage="1" sqref="B8:B99">
      <formula1>$B$4:$B$6</formula1>
    </dataValidation>
  </dataValidations>
  <hyperlinks>
    <hyperlink ref="L10" r:id="rId1" display="http://dtf.avo.ru/index.php?option=com_content&amp;view=article&amp;id=238&amp;Itemid=56"/>
    <hyperlink ref="L9" r:id="rId2" display="http://bryanskoblfin.ru/Show/Category/10?page=1&amp;ItemId=4"/>
    <hyperlink ref="L11" r:id="rId3" display="http://www.gfu.vrn.ru/bud001/przakonavnesenie/"/>
    <hyperlink ref="L19" r:id="rId4" display="http://minfin.ryazangov.ru/documents/draft_documents/"/>
    <hyperlink ref="L20" r:id="rId5" display="http://www.finsmol.ru/minfin/nJM5lLS7"/>
    <hyperlink ref="L31" r:id="rId6" display="http://www.minfin39.ru/budget/current_year/"/>
    <hyperlink ref="L14" r:id="rId7" display="http://depfin.adm44.ru/info/law/proetjzko/index.aspx"/>
    <hyperlink ref="L21" r:id="rId8" display="http://fin.tmbreg.ru/6347/8130/8131.html"/>
    <hyperlink ref="L44" r:id="rId9" display="http://volgafin.volganet.ru/norms/acts/4667/"/>
    <hyperlink ref="L87" r:id="rId10" display="http://www.mfnso.nso.ru/page/457"/>
    <hyperlink ref="L78" r:id="rId11" display="http://www.minfin-altai.ru/regulatory/bills/the-draft-law-of-the-altai-republic-on-amendments-to-the-law-of-the-altai-republic-about-republican-.php"/>
    <hyperlink ref="L83" r:id="rId12" display="http://минфин.забайкальскийкрай.рф/budget/edge/proj_zzk.html"/>
    <hyperlink ref="L85" r:id="rId13" display="http://openbudget.gfu.ru/budget/law_project/"/>
    <hyperlink ref="L86" r:id="rId14" display="http://www.ofukem.ru/content/blogcategory/160/182/"/>
    <hyperlink ref="L69" r:id="rId15" display="http://ufo.ulntc.ru/index.php?mgf=kor/pro/zproekt"/>
    <hyperlink ref="L62" r:id="rId16" display="http://mfin.permkrai.ru/execution/docbud/2016/"/>
    <hyperlink ref="L61" r:id="rId17" display="http://gov.cap.ru/SiteMap.aspx?gov_id=22&amp;id=2099477"/>
    <hyperlink ref="L8" r:id="rId18" display="http://beldepfin.ru/byudzhet-2016/"/>
    <hyperlink ref="L42" r:id="rId19" display="http://www.minfinkubani.ru/budget_execution/budget_law/index.php"/>
    <hyperlink ref="L64" r:id="rId20" display="http://mf.nnov.ru/index.php?option=com_k2&amp;view=item&amp;layout=item&amp;id=30&amp;Itemid=259"/>
    <hyperlink ref="L72" r:id="rId21" display="http://minfin.midural.ru/document/category/20#document_list"/>
    <hyperlink ref="L94" r:id="rId22" display="https://minfin.khabkrai.ru/portal/Show/Category/155?ItemId=548"/>
    <hyperlink ref="L40" r:id="rId23" display="http://minfin.kalmregion.ru/spetsialnye-proekty/proekty-npa-razmeshchaemye-dlya-provedeniya-nezavisimoy-antikorruptsionnoy-ekspertizy/"/>
    <hyperlink ref="L46" r:id="rId24" display="http://ob.sev.gov.ru/dokumenty/izmeneniya-v-budzhet/2016-god-izmeneniya"/>
    <hyperlink ref="L24" r:id="rId25" display="http://www.yarregion.ru/depts/depfin/tmpPages/docs.aspx"/>
    <hyperlink ref="L48" r:id="rId26" display="http://minfin.e-dag.ru/documenti/teksty-proektov-zakonodatelnykh-i-normativnykh-aktov"/>
    <hyperlink ref="L49" r:id="rId27" display="http://mfri.ru/index.php/2013-12-01-16-49-08/obinfo?layout=default"/>
    <hyperlink ref="L71" r:id="rId28" display="http://www.finupr.kurganobl.ru/dokuments/proektakt/proektakt.php"/>
    <hyperlink ref="L73" r:id="rId29" display="http://admtyumen.ru/ogv_ru/finance/finance/bugjet.htm?f=11&amp;blk=11124477"/>
    <hyperlink ref="L74" r:id="rId30" display="http://www.minfin74.ru/mBudget/project/proect.php/"/>
    <hyperlink ref="L80" r:id="rId31" display="http://www.minfintuva.ru/old/index.php/npa/proekt-npa"/>
    <hyperlink ref="L81" r:id="rId32" display="http://r-19.ru/authorities/ministry-of-finance-of-the-republic-of-khakassia/docs/byudzhet-respubliki-khakasiya-na-2016-god/"/>
    <hyperlink ref="N80" r:id="rId33" display="http://budget17.ru/# (не актуализируется)"/>
    <hyperlink ref="N89" r:id="rId34" display="http://open.findep.org/ - не загружается"/>
    <hyperlink ref="N64" r:id="rId35" display="http://mf.nnov.ru:8025/ "/>
    <hyperlink ref="N48" r:id="rId36" display="http://portal.minfinrd.ru/Menu/Page/1 не загружается"/>
    <hyperlink ref="M46" r:id="rId37" display="http://sevastopol.gov.ru/"/>
    <hyperlink ref="N14" r:id="rId38" display="http://nb44.ru/ (не актуализируется с 07.2016 г.)"/>
    <hyperlink ref="L27" r:id="rId39" display="http://minfin.karelia.ru/2016-god/"/>
    <hyperlink ref="L29" r:id="rId40" display="http://dvinaland.ru/gov/-6x0eyecf"/>
    <hyperlink ref="L30" r:id="rId41" display="http://www.df35.ru/index.php?option=com_content&amp;view=category&amp;id=235&amp;Itemid=224"/>
    <hyperlink ref="L32" r:id="rId42" display="http://budget.lenreg.ru/new/documents/?page=0&amp;sortOrder=&amp;type=budgetLaw&amp;sortName=&amp;sortDate="/>
    <hyperlink ref="L35" r:id="rId43" display="http://finance.pskov.ru/proekty"/>
    <hyperlink ref="M35" r:id="rId44" display="http://finance.pskov.ru/"/>
    <hyperlink ref="M41" r:id="rId45" display="http://minfin.rk.gov.ru/"/>
    <hyperlink ref="L41" r:id="rId46" display="http://minfin.rk.gov.ru/rus/info.php?id=631172"/>
    <hyperlink ref="L43" r:id="rId47" display="https://minfin.astrobl.ru/site-page/proekty-zakonov-o-vnesenii-izmeneniy-v-zakony-o-byudzhete-ao"/>
    <hyperlink ref="L45" r:id="rId48" display="http://www.minfin.donland.ru/docs/s/8"/>
    <hyperlink ref="L50" r:id="rId49" display="http://pravitelstvo.kbr.ru/oigv/minfin/npi/proekty_normativnyh_i_pravovyh_aktov.php"/>
    <hyperlink ref="L51" r:id="rId50" display="http://minfin09.ru/category/load/%D0%BD%D0%BE%D1%80%D0%BC%D0%B0%D1%82%D0%B8%D0%B2%D0%BD%D0%BE-%D0%BF%D1%80%D0%B0%D0%B2%D0%BE%D0%B2%D1%8B%D0%B5-%D0%B8-%D0%B8%D0%BD%D1%8B%D0%B5-%D0%B0%D0%BA%D1%82%D1%8B/zakon_o_bjudzhete_kchr/"/>
    <hyperlink ref="L52" r:id="rId51" display="http://www.mfrno-a.ru/budgetnaia-politika.php"/>
    <hyperlink ref="L53" r:id="rId52" display="http://www.minfinchr.ru/normativnaya-informatsiya-3/respublikanskij-byudzhet"/>
    <hyperlink ref="L57" r:id="rId53" display="http://mari-el.gov.ru/minfin/Pages/projects.aspx"/>
    <hyperlink ref="L58" r:id="rId54" display="http://mf.e-mordovia.ru/pnormact/tag/811"/>
    <hyperlink ref="L59" r:id="rId55" display="http://minfin.tatarstan.ru/rus/vnesenie-izmeneniy-v-zakon-o-byudzhete.htm"/>
    <hyperlink ref="L60" r:id="rId56" display="http://www.mfur.ru/budjet/ispolnenie/zakon/2016/proekt_zakona.php"/>
    <hyperlink ref="L91" r:id="rId57" display="https://minfin.sakha.gov.ru/zakonoproekty-2016"/>
    <hyperlink ref="L92" r:id="rId58" display="http://www.kamgov.ru/minfin/budzet-2016?page=1"/>
    <hyperlink ref="L96" r:id="rId59" display="http://minfin.49gov.ru/activities/norm_activities/project_zakon/"/>
    <hyperlink ref="L33" r:id="rId60" display="http://minfin.gov-murman.ru/open-budget/regional_budget/law_of_budget_projects/proekt_na_2016.php"/>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45" r:id="rId61"/>
  <headerFooter>
    <oddFooter>&amp;C&amp;"Times New Roman,обычный"&amp;8&amp;A&amp;R&amp;P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24"/>
  <sheetViews>
    <sheetView zoomScalePageLayoutView="0" workbookViewId="0" topLeftCell="A1">
      <pane ySplit="7" topLeftCell="A88" activePane="bottomLeft" state="frozen"/>
      <selection pane="topLeft" activeCell="A1" sqref="A1"/>
      <selection pane="bottomLeft" activeCell="L99" sqref="L99"/>
    </sheetView>
  </sheetViews>
  <sheetFormatPr defaultColWidth="8.8515625" defaultRowHeight="15"/>
  <cols>
    <col min="1" max="1" width="33.421875" style="87" customWidth="1"/>
    <col min="2" max="2" width="45.421875" style="87" customWidth="1"/>
    <col min="3" max="3" width="6.7109375" style="87" customWidth="1"/>
    <col min="4" max="4" width="7.7109375" style="87" customWidth="1"/>
    <col min="5" max="6" width="6.7109375" style="87" customWidth="1"/>
    <col min="7" max="7" width="6.7109375" style="107" customWidth="1"/>
    <col min="8" max="8" width="18.8515625" style="87" customWidth="1"/>
    <col min="9" max="10" width="20.28125" style="87" customWidth="1"/>
    <col min="11" max="12" width="20.7109375" style="87" customWidth="1"/>
    <col min="13" max="16384" width="8.8515625" style="87" customWidth="1"/>
  </cols>
  <sheetData>
    <row r="1" spans="1:12" ht="29.25" customHeight="1">
      <c r="A1" s="157" t="s">
        <v>153</v>
      </c>
      <c r="B1" s="157"/>
      <c r="C1" s="157"/>
      <c r="D1" s="157"/>
      <c r="E1" s="157"/>
      <c r="F1" s="157"/>
      <c r="G1" s="157"/>
      <c r="H1" s="157"/>
      <c r="I1" s="157"/>
      <c r="J1" s="157"/>
      <c r="K1" s="157"/>
      <c r="L1" s="157"/>
    </row>
    <row r="2" spans="1:12" ht="27" customHeight="1">
      <c r="A2" s="158" t="s">
        <v>615</v>
      </c>
      <c r="B2" s="159"/>
      <c r="C2" s="159"/>
      <c r="D2" s="159"/>
      <c r="E2" s="159"/>
      <c r="F2" s="159"/>
      <c r="G2" s="159"/>
      <c r="H2" s="159"/>
      <c r="I2" s="159"/>
      <c r="J2" s="159"/>
      <c r="K2" s="159"/>
      <c r="L2" s="159"/>
    </row>
    <row r="3" spans="1:12" ht="66.75" customHeight="1">
      <c r="A3" s="148" t="s">
        <v>111</v>
      </c>
      <c r="B3" s="114" t="s">
        <v>154</v>
      </c>
      <c r="C3" s="160" t="s">
        <v>114</v>
      </c>
      <c r="D3" s="161"/>
      <c r="E3" s="161"/>
      <c r="F3" s="161"/>
      <c r="G3" s="161"/>
      <c r="H3" s="148" t="s">
        <v>609</v>
      </c>
      <c r="I3" s="148" t="s">
        <v>155</v>
      </c>
      <c r="J3" s="148" t="s">
        <v>215</v>
      </c>
      <c r="K3" s="148" t="s">
        <v>151</v>
      </c>
      <c r="L3" s="148" t="s">
        <v>95</v>
      </c>
    </row>
    <row r="4" spans="1:12" ht="27" customHeight="1">
      <c r="A4" s="149"/>
      <c r="B4" s="88" t="s">
        <v>152</v>
      </c>
      <c r="C4" s="148" t="s">
        <v>98</v>
      </c>
      <c r="D4" s="148" t="s">
        <v>501</v>
      </c>
      <c r="E4" s="148" t="s">
        <v>502</v>
      </c>
      <c r="F4" s="148" t="s">
        <v>503</v>
      </c>
      <c r="G4" s="153" t="s">
        <v>112</v>
      </c>
      <c r="H4" s="149"/>
      <c r="I4" s="149"/>
      <c r="J4" s="149"/>
      <c r="K4" s="149"/>
      <c r="L4" s="149"/>
    </row>
    <row r="5" spans="1:12" ht="16.5" customHeight="1">
      <c r="A5" s="151"/>
      <c r="B5" s="88" t="s">
        <v>113</v>
      </c>
      <c r="C5" s="151"/>
      <c r="D5" s="151"/>
      <c r="E5" s="151"/>
      <c r="F5" s="151"/>
      <c r="G5" s="154"/>
      <c r="H5" s="151"/>
      <c r="I5" s="151"/>
      <c r="J5" s="149"/>
      <c r="K5" s="151"/>
      <c r="L5" s="149"/>
    </row>
    <row r="6" spans="1:12" s="89" customFormat="1" ht="16.5" customHeight="1">
      <c r="A6" s="152"/>
      <c r="B6" s="88" t="s">
        <v>119</v>
      </c>
      <c r="C6" s="152"/>
      <c r="D6" s="152"/>
      <c r="E6" s="152"/>
      <c r="F6" s="152"/>
      <c r="G6" s="155"/>
      <c r="H6" s="152"/>
      <c r="I6" s="152"/>
      <c r="J6" s="150"/>
      <c r="K6" s="152"/>
      <c r="L6" s="150"/>
    </row>
    <row r="7" spans="1:12" s="90" customFormat="1" ht="15.75" customHeight="1">
      <c r="A7" s="39" t="s">
        <v>0</v>
      </c>
      <c r="B7" s="41"/>
      <c r="C7" s="41"/>
      <c r="D7" s="41"/>
      <c r="E7" s="41"/>
      <c r="F7" s="41"/>
      <c r="G7" s="41"/>
      <c r="H7" s="41"/>
      <c r="I7" s="41"/>
      <c r="J7" s="41"/>
      <c r="K7" s="41"/>
      <c r="L7" s="41"/>
    </row>
    <row r="8" spans="1:12" ht="15.75" customHeight="1">
      <c r="A8" s="42" t="s">
        <v>1</v>
      </c>
      <c r="B8" s="45" t="s">
        <v>113</v>
      </c>
      <c r="C8" s="91">
        <f>IF(B8="Да, публикуются или внесение изменений в бюджет не осуществлялось",2,0)</f>
        <v>0</v>
      </c>
      <c r="D8" s="91"/>
      <c r="E8" s="91"/>
      <c r="F8" s="91"/>
      <c r="G8" s="92">
        <f>C8*(1-D8)*(1-E8)*(1-F8)</f>
        <v>0</v>
      </c>
      <c r="H8" s="44">
        <f>'9.1'!H8</f>
        <v>5</v>
      </c>
      <c r="I8" s="93">
        <v>2</v>
      </c>
      <c r="J8" s="93" t="s">
        <v>217</v>
      </c>
      <c r="K8" s="95"/>
      <c r="L8" s="120" t="s">
        <v>249</v>
      </c>
    </row>
    <row r="9" spans="1:12" ht="15.75" customHeight="1">
      <c r="A9" s="42" t="s">
        <v>2</v>
      </c>
      <c r="B9" s="45" t="s">
        <v>152</v>
      </c>
      <c r="C9" s="91">
        <f aca="true" t="shared" si="0" ref="C9:C72">IF(B9="Да, публикуются или внесение изменений в бюджет не осуществлялось",2,0)</f>
        <v>2</v>
      </c>
      <c r="D9" s="91"/>
      <c r="E9" s="91"/>
      <c r="F9" s="91"/>
      <c r="G9" s="92">
        <f aca="true" t="shared" si="1" ref="G9:G72">C9*(1-D9)*(1-E9)*(1-F9)</f>
        <v>2</v>
      </c>
      <c r="H9" s="44">
        <f>'9.1'!H9</f>
        <v>5</v>
      </c>
      <c r="I9" s="93">
        <v>5</v>
      </c>
      <c r="J9" s="93" t="s">
        <v>216</v>
      </c>
      <c r="K9" s="93"/>
      <c r="L9" s="111" t="s">
        <v>188</v>
      </c>
    </row>
    <row r="10" spans="1:12" ht="15.75" customHeight="1">
      <c r="A10" s="42" t="s">
        <v>3</v>
      </c>
      <c r="B10" s="45" t="s">
        <v>152</v>
      </c>
      <c r="C10" s="91">
        <f t="shared" si="0"/>
        <v>2</v>
      </c>
      <c r="D10" s="91"/>
      <c r="E10" s="91"/>
      <c r="F10" s="91"/>
      <c r="G10" s="92">
        <f t="shared" si="1"/>
        <v>2</v>
      </c>
      <c r="H10" s="44">
        <f>'9.1'!H10</f>
        <v>8</v>
      </c>
      <c r="I10" s="93">
        <v>8</v>
      </c>
      <c r="J10" s="93" t="s">
        <v>217</v>
      </c>
      <c r="K10" s="93"/>
      <c r="L10" s="111" t="s">
        <v>189</v>
      </c>
    </row>
    <row r="11" spans="1:12" ht="15.75" customHeight="1">
      <c r="A11" s="42" t="s">
        <v>4</v>
      </c>
      <c r="B11" s="45" t="s">
        <v>152</v>
      </c>
      <c r="C11" s="91">
        <f t="shared" si="0"/>
        <v>2</v>
      </c>
      <c r="D11" s="91"/>
      <c r="E11" s="91"/>
      <c r="F11" s="91"/>
      <c r="G11" s="92">
        <f t="shared" si="1"/>
        <v>2</v>
      </c>
      <c r="H11" s="44">
        <f>'9.1'!H11</f>
        <v>2</v>
      </c>
      <c r="I11" s="93">
        <v>2</v>
      </c>
      <c r="J11" s="93" t="s">
        <v>217</v>
      </c>
      <c r="K11" s="95"/>
      <c r="L11" s="111" t="s">
        <v>258</v>
      </c>
    </row>
    <row r="12" spans="1:12" ht="15.75" customHeight="1">
      <c r="A12" s="42" t="s">
        <v>5</v>
      </c>
      <c r="B12" s="45" t="s">
        <v>152</v>
      </c>
      <c r="C12" s="91">
        <f t="shared" si="0"/>
        <v>2</v>
      </c>
      <c r="D12" s="91"/>
      <c r="E12" s="91"/>
      <c r="F12" s="91"/>
      <c r="G12" s="92">
        <f t="shared" si="1"/>
        <v>2</v>
      </c>
      <c r="H12" s="44">
        <f>'9.1'!H12</f>
        <v>6</v>
      </c>
      <c r="I12" s="93">
        <v>6</v>
      </c>
      <c r="J12" s="93" t="s">
        <v>217</v>
      </c>
      <c r="K12" s="93"/>
      <c r="L12" s="111" t="s">
        <v>262</v>
      </c>
    </row>
    <row r="13" spans="1:12" ht="15.75" customHeight="1">
      <c r="A13" s="42" t="s">
        <v>6</v>
      </c>
      <c r="B13" s="45" t="s">
        <v>152</v>
      </c>
      <c r="C13" s="91">
        <f t="shared" si="0"/>
        <v>2</v>
      </c>
      <c r="D13" s="91"/>
      <c r="E13" s="91"/>
      <c r="F13" s="91"/>
      <c r="G13" s="92">
        <f t="shared" si="1"/>
        <v>2</v>
      </c>
      <c r="H13" s="44">
        <f>'9.1'!H13</f>
        <v>1</v>
      </c>
      <c r="I13" s="93">
        <v>1</v>
      </c>
      <c r="J13" s="93" t="s">
        <v>217</v>
      </c>
      <c r="K13" s="95"/>
      <c r="L13" s="111" t="s">
        <v>190</v>
      </c>
    </row>
    <row r="14" spans="1:12" ht="15.75" customHeight="1">
      <c r="A14" s="42" t="s">
        <v>7</v>
      </c>
      <c r="B14" s="45" t="s">
        <v>152</v>
      </c>
      <c r="C14" s="91">
        <f t="shared" si="0"/>
        <v>2</v>
      </c>
      <c r="D14" s="91"/>
      <c r="E14" s="91"/>
      <c r="F14" s="91"/>
      <c r="G14" s="92">
        <f t="shared" si="1"/>
        <v>2</v>
      </c>
      <c r="H14" s="44">
        <f>'9.1'!H14</f>
        <v>4</v>
      </c>
      <c r="I14" s="93">
        <v>4</v>
      </c>
      <c r="J14" s="93" t="s">
        <v>217</v>
      </c>
      <c r="K14" s="93"/>
      <c r="L14" s="111" t="s">
        <v>191</v>
      </c>
    </row>
    <row r="15" spans="1:12" s="90" customFormat="1" ht="15.75" customHeight="1">
      <c r="A15" s="42" t="s">
        <v>8</v>
      </c>
      <c r="B15" s="45" t="s">
        <v>152</v>
      </c>
      <c r="C15" s="91">
        <f t="shared" si="0"/>
        <v>2</v>
      </c>
      <c r="D15" s="91"/>
      <c r="E15" s="91"/>
      <c r="F15" s="91"/>
      <c r="G15" s="92">
        <f t="shared" si="1"/>
        <v>2</v>
      </c>
      <c r="H15" s="44">
        <f>'9.1'!H15</f>
        <v>2</v>
      </c>
      <c r="I15" s="93">
        <v>2</v>
      </c>
      <c r="J15" s="93" t="s">
        <v>217</v>
      </c>
      <c r="K15" s="93"/>
      <c r="L15" s="111" t="s">
        <v>267</v>
      </c>
    </row>
    <row r="16" spans="1:12" s="90" customFormat="1" ht="15.75" customHeight="1">
      <c r="A16" s="42" t="s">
        <v>9</v>
      </c>
      <c r="B16" s="45" t="s">
        <v>152</v>
      </c>
      <c r="C16" s="91">
        <f t="shared" si="0"/>
        <v>2</v>
      </c>
      <c r="D16" s="91"/>
      <c r="E16" s="91"/>
      <c r="F16" s="91"/>
      <c r="G16" s="92">
        <f t="shared" si="1"/>
        <v>2</v>
      </c>
      <c r="H16" s="44">
        <f>'9.1'!H16</f>
        <v>3</v>
      </c>
      <c r="I16" s="93">
        <v>3</v>
      </c>
      <c r="J16" s="93" t="s">
        <v>217</v>
      </c>
      <c r="K16" s="93"/>
      <c r="L16" s="111" t="s">
        <v>192</v>
      </c>
    </row>
    <row r="17" spans="1:12" ht="15.75" customHeight="1">
      <c r="A17" s="42" t="s">
        <v>10</v>
      </c>
      <c r="B17" s="45" t="s">
        <v>152</v>
      </c>
      <c r="C17" s="91">
        <f t="shared" si="0"/>
        <v>2</v>
      </c>
      <c r="D17" s="91"/>
      <c r="E17" s="91"/>
      <c r="F17" s="91"/>
      <c r="G17" s="92">
        <f t="shared" si="1"/>
        <v>2</v>
      </c>
      <c r="H17" s="44">
        <f>'9.1'!H17</f>
        <v>3</v>
      </c>
      <c r="I17" s="93">
        <v>3</v>
      </c>
      <c r="J17" s="93" t="s">
        <v>217</v>
      </c>
      <c r="K17" s="95"/>
      <c r="L17" s="111" t="s">
        <v>270</v>
      </c>
    </row>
    <row r="18" spans="1:12" ht="15.75" customHeight="1">
      <c r="A18" s="42" t="s">
        <v>11</v>
      </c>
      <c r="B18" s="45" t="s">
        <v>152</v>
      </c>
      <c r="C18" s="91">
        <f t="shared" si="0"/>
        <v>2</v>
      </c>
      <c r="D18" s="91"/>
      <c r="E18" s="91"/>
      <c r="F18" s="91"/>
      <c r="G18" s="92">
        <f t="shared" si="1"/>
        <v>2</v>
      </c>
      <c r="H18" s="44">
        <f>'9.1'!H18</f>
        <v>8</v>
      </c>
      <c r="I18" s="93">
        <v>8</v>
      </c>
      <c r="J18" s="93" t="s">
        <v>217</v>
      </c>
      <c r="K18" s="93"/>
      <c r="L18" s="111" t="s">
        <v>271</v>
      </c>
    </row>
    <row r="19" spans="1:12" ht="15.75" customHeight="1">
      <c r="A19" s="42" t="s">
        <v>12</v>
      </c>
      <c r="B19" s="45" t="s">
        <v>152</v>
      </c>
      <c r="C19" s="91">
        <f t="shared" si="0"/>
        <v>2</v>
      </c>
      <c r="D19" s="91"/>
      <c r="E19" s="91"/>
      <c r="F19" s="91"/>
      <c r="G19" s="92">
        <f t="shared" si="1"/>
        <v>2</v>
      </c>
      <c r="H19" s="44">
        <f>'9.1'!H19</f>
        <v>5</v>
      </c>
      <c r="I19" s="93">
        <v>5</v>
      </c>
      <c r="J19" s="93" t="s">
        <v>217</v>
      </c>
      <c r="K19" s="93"/>
      <c r="L19" s="111" t="s">
        <v>193</v>
      </c>
    </row>
    <row r="20" spans="1:12" ht="15.75" customHeight="1">
      <c r="A20" s="42" t="s">
        <v>13</v>
      </c>
      <c r="B20" s="45" t="s">
        <v>152</v>
      </c>
      <c r="C20" s="91">
        <f t="shared" si="0"/>
        <v>2</v>
      </c>
      <c r="D20" s="91"/>
      <c r="E20" s="91"/>
      <c r="F20" s="91"/>
      <c r="G20" s="92">
        <f t="shared" si="1"/>
        <v>2</v>
      </c>
      <c r="H20" s="44">
        <f>'9.1'!H20</f>
        <v>2</v>
      </c>
      <c r="I20" s="93">
        <v>2</v>
      </c>
      <c r="J20" s="93" t="s">
        <v>217</v>
      </c>
      <c r="K20" s="93"/>
      <c r="L20" s="111" t="s">
        <v>194</v>
      </c>
    </row>
    <row r="21" spans="1:12" ht="15.75" customHeight="1">
      <c r="A21" s="42" t="s">
        <v>14</v>
      </c>
      <c r="B21" s="45" t="s">
        <v>152</v>
      </c>
      <c r="C21" s="91">
        <f t="shared" si="0"/>
        <v>2</v>
      </c>
      <c r="D21" s="91"/>
      <c r="E21" s="91"/>
      <c r="F21" s="91"/>
      <c r="G21" s="92">
        <f t="shared" si="1"/>
        <v>2</v>
      </c>
      <c r="H21" s="44">
        <f>'9.1'!H21</f>
        <v>7</v>
      </c>
      <c r="I21" s="93">
        <v>7</v>
      </c>
      <c r="J21" s="93" t="s">
        <v>217</v>
      </c>
      <c r="K21" s="93"/>
      <c r="L21" s="111" t="s">
        <v>275</v>
      </c>
    </row>
    <row r="22" spans="1:12" ht="15.75" customHeight="1">
      <c r="A22" s="42" t="s">
        <v>15</v>
      </c>
      <c r="B22" s="45" t="s">
        <v>152</v>
      </c>
      <c r="C22" s="91">
        <f t="shared" si="0"/>
        <v>2</v>
      </c>
      <c r="D22" s="91"/>
      <c r="E22" s="91"/>
      <c r="F22" s="91"/>
      <c r="G22" s="92">
        <f t="shared" si="1"/>
        <v>2</v>
      </c>
      <c r="H22" s="44">
        <f>'9.1'!H22</f>
        <v>4</v>
      </c>
      <c r="I22" s="93">
        <v>4</v>
      </c>
      <c r="J22" s="93" t="s">
        <v>217</v>
      </c>
      <c r="K22" s="93"/>
      <c r="L22" s="111" t="s">
        <v>437</v>
      </c>
    </row>
    <row r="23" spans="1:12" ht="15.75" customHeight="1">
      <c r="A23" s="42" t="s">
        <v>16</v>
      </c>
      <c r="B23" s="45" t="s">
        <v>152</v>
      </c>
      <c r="C23" s="91">
        <f t="shared" si="0"/>
        <v>2</v>
      </c>
      <c r="D23" s="91"/>
      <c r="E23" s="91"/>
      <c r="F23" s="91"/>
      <c r="G23" s="92">
        <f t="shared" si="1"/>
        <v>2</v>
      </c>
      <c r="H23" s="44">
        <f>'9.1'!H23</f>
        <v>2</v>
      </c>
      <c r="I23" s="93">
        <v>2</v>
      </c>
      <c r="J23" s="93" t="s">
        <v>217</v>
      </c>
      <c r="K23" s="95"/>
      <c r="L23" s="111" t="s">
        <v>280</v>
      </c>
    </row>
    <row r="24" spans="1:12" ht="15.75" customHeight="1">
      <c r="A24" s="42" t="s">
        <v>17</v>
      </c>
      <c r="B24" s="45" t="s">
        <v>119</v>
      </c>
      <c r="C24" s="91">
        <f t="shared" si="0"/>
        <v>0</v>
      </c>
      <c r="D24" s="91"/>
      <c r="E24" s="91"/>
      <c r="F24" s="91"/>
      <c r="G24" s="92">
        <f t="shared" si="1"/>
        <v>0</v>
      </c>
      <c r="H24" s="44">
        <f>'9.1'!H24</f>
        <v>2</v>
      </c>
      <c r="I24" s="93"/>
      <c r="J24" s="93"/>
      <c r="K24" s="93"/>
      <c r="L24" s="111" t="s">
        <v>183</v>
      </c>
    </row>
    <row r="25" spans="1:12" ht="15.75" customHeight="1">
      <c r="A25" s="42" t="s">
        <v>18</v>
      </c>
      <c r="B25" s="45" t="s">
        <v>152</v>
      </c>
      <c r="C25" s="91">
        <f t="shared" si="0"/>
        <v>2</v>
      </c>
      <c r="D25" s="91"/>
      <c r="E25" s="91"/>
      <c r="F25" s="91"/>
      <c r="G25" s="92">
        <f t="shared" si="1"/>
        <v>2</v>
      </c>
      <c r="H25" s="44">
        <f>'9.1'!H25</f>
        <v>1</v>
      </c>
      <c r="I25" s="93">
        <v>1</v>
      </c>
      <c r="J25" s="93" t="s">
        <v>217</v>
      </c>
      <c r="K25" s="95"/>
      <c r="L25" s="111" t="s">
        <v>284</v>
      </c>
    </row>
    <row r="26" spans="1:12" s="90" customFormat="1" ht="15.75" customHeight="1">
      <c r="A26" s="39" t="s">
        <v>19</v>
      </c>
      <c r="B26" s="78"/>
      <c r="C26" s="97"/>
      <c r="D26" s="98"/>
      <c r="E26" s="98"/>
      <c r="F26" s="98"/>
      <c r="G26" s="98"/>
      <c r="H26" s="83"/>
      <c r="I26" s="99"/>
      <c r="J26" s="99"/>
      <c r="K26" s="99"/>
      <c r="L26" s="79"/>
    </row>
    <row r="27" spans="1:12" ht="15.75" customHeight="1">
      <c r="A27" s="42" t="s">
        <v>20</v>
      </c>
      <c r="B27" s="45" t="s">
        <v>152</v>
      </c>
      <c r="C27" s="91">
        <f t="shared" si="0"/>
        <v>2</v>
      </c>
      <c r="D27" s="91"/>
      <c r="E27" s="91"/>
      <c r="F27" s="91"/>
      <c r="G27" s="92">
        <f t="shared" si="1"/>
        <v>2</v>
      </c>
      <c r="H27" s="44">
        <f>'9.1'!H27</f>
        <v>3</v>
      </c>
      <c r="I27" s="93">
        <v>3</v>
      </c>
      <c r="J27" s="93" t="s">
        <v>217</v>
      </c>
      <c r="K27" s="95" t="s">
        <v>289</v>
      </c>
      <c r="L27" s="111" t="s">
        <v>286</v>
      </c>
    </row>
    <row r="28" spans="1:12" ht="15.75" customHeight="1">
      <c r="A28" s="43" t="s">
        <v>21</v>
      </c>
      <c r="B28" s="45" t="s">
        <v>152</v>
      </c>
      <c r="C28" s="91">
        <f t="shared" si="0"/>
        <v>2</v>
      </c>
      <c r="D28" s="91"/>
      <c r="E28" s="91"/>
      <c r="F28" s="91"/>
      <c r="G28" s="92">
        <f t="shared" si="1"/>
        <v>2</v>
      </c>
      <c r="H28" s="44">
        <f>'9.1'!H28</f>
        <v>2</v>
      </c>
      <c r="I28" s="93">
        <v>2</v>
      </c>
      <c r="J28" s="93" t="s">
        <v>217</v>
      </c>
      <c r="K28" s="93"/>
      <c r="L28" s="111" t="s">
        <v>195</v>
      </c>
    </row>
    <row r="29" spans="1:12" ht="15.75" customHeight="1">
      <c r="A29" s="43" t="s">
        <v>22</v>
      </c>
      <c r="B29" s="45" t="s">
        <v>113</v>
      </c>
      <c r="C29" s="91">
        <f t="shared" si="0"/>
        <v>0</v>
      </c>
      <c r="D29" s="91"/>
      <c r="E29" s="91"/>
      <c r="F29" s="91"/>
      <c r="G29" s="92">
        <f t="shared" si="1"/>
        <v>0</v>
      </c>
      <c r="H29" s="44">
        <f>'9.1'!H29</f>
        <v>3</v>
      </c>
      <c r="I29" s="93">
        <v>2</v>
      </c>
      <c r="J29" s="93" t="s">
        <v>217</v>
      </c>
      <c r="K29" s="95" t="s">
        <v>529</v>
      </c>
      <c r="L29" s="111" t="s">
        <v>196</v>
      </c>
    </row>
    <row r="30" spans="1:12" ht="15.75" customHeight="1">
      <c r="A30" s="43" t="s">
        <v>23</v>
      </c>
      <c r="B30" s="45" t="s">
        <v>152</v>
      </c>
      <c r="C30" s="91">
        <f t="shared" si="0"/>
        <v>2</v>
      </c>
      <c r="D30" s="91"/>
      <c r="E30" s="91"/>
      <c r="F30" s="91">
        <v>0.5</v>
      </c>
      <c r="G30" s="92">
        <f t="shared" si="1"/>
        <v>1</v>
      </c>
      <c r="H30" s="44">
        <f>'9.1'!H30</f>
        <v>3</v>
      </c>
      <c r="I30" s="93">
        <v>3</v>
      </c>
      <c r="J30" s="93" t="s">
        <v>217</v>
      </c>
      <c r="K30" s="95" t="s">
        <v>631</v>
      </c>
      <c r="L30" s="120" t="s">
        <v>291</v>
      </c>
    </row>
    <row r="31" spans="1:12" ht="15.75" customHeight="1">
      <c r="A31" s="43" t="s">
        <v>24</v>
      </c>
      <c r="B31" s="45" t="s">
        <v>119</v>
      </c>
      <c r="C31" s="91">
        <f t="shared" si="0"/>
        <v>0</v>
      </c>
      <c r="D31" s="91"/>
      <c r="E31" s="91"/>
      <c r="F31" s="91"/>
      <c r="G31" s="92">
        <f t="shared" si="1"/>
        <v>0</v>
      </c>
      <c r="H31" s="44">
        <f>'9.1'!H31</f>
        <v>1</v>
      </c>
      <c r="I31" s="93"/>
      <c r="J31" s="93"/>
      <c r="K31" s="93"/>
      <c r="L31" s="108" t="s">
        <v>197</v>
      </c>
    </row>
    <row r="32" spans="1:12" ht="15.75" customHeight="1">
      <c r="A32" s="42" t="s">
        <v>25</v>
      </c>
      <c r="B32" s="45" t="s">
        <v>152</v>
      </c>
      <c r="C32" s="91">
        <f t="shared" si="0"/>
        <v>2</v>
      </c>
      <c r="D32" s="91"/>
      <c r="E32" s="91">
        <v>0.5</v>
      </c>
      <c r="F32" s="91"/>
      <c r="G32" s="92">
        <f t="shared" si="1"/>
        <v>1</v>
      </c>
      <c r="H32" s="44">
        <f>'9.1'!H32</f>
        <v>2</v>
      </c>
      <c r="I32" s="93">
        <v>2</v>
      </c>
      <c r="J32" s="93" t="s">
        <v>217</v>
      </c>
      <c r="K32" s="45" t="s">
        <v>532</v>
      </c>
      <c r="L32" s="111" t="s">
        <v>435</v>
      </c>
    </row>
    <row r="33" spans="1:12" s="90" customFormat="1" ht="15.75" customHeight="1">
      <c r="A33" s="42" t="s">
        <v>26</v>
      </c>
      <c r="B33" s="45" t="s">
        <v>152</v>
      </c>
      <c r="C33" s="91">
        <f t="shared" si="0"/>
        <v>2</v>
      </c>
      <c r="D33" s="91"/>
      <c r="E33" s="91"/>
      <c r="F33" s="91"/>
      <c r="G33" s="92">
        <f t="shared" si="1"/>
        <v>2</v>
      </c>
      <c r="H33" s="44">
        <f>'9.1'!H33</f>
        <v>1</v>
      </c>
      <c r="I33" s="93">
        <v>1</v>
      </c>
      <c r="J33" s="93" t="s">
        <v>217</v>
      </c>
      <c r="K33" s="93"/>
      <c r="L33" s="111" t="s">
        <v>296</v>
      </c>
    </row>
    <row r="34" spans="1:12" ht="15.75" customHeight="1">
      <c r="A34" s="42" t="s">
        <v>27</v>
      </c>
      <c r="B34" s="45" t="s">
        <v>152</v>
      </c>
      <c r="C34" s="91">
        <f t="shared" si="0"/>
        <v>2</v>
      </c>
      <c r="D34" s="91"/>
      <c r="E34" s="91"/>
      <c r="F34" s="91"/>
      <c r="G34" s="92">
        <f t="shared" si="1"/>
        <v>2</v>
      </c>
      <c r="H34" s="44">
        <f>'9.1'!H34</f>
        <v>5</v>
      </c>
      <c r="I34" s="93">
        <v>5</v>
      </c>
      <c r="J34" s="93" t="s">
        <v>217</v>
      </c>
      <c r="K34" s="93"/>
      <c r="L34" s="111" t="s">
        <v>198</v>
      </c>
    </row>
    <row r="35" spans="1:12" ht="15.75" customHeight="1">
      <c r="A35" s="43" t="s">
        <v>28</v>
      </c>
      <c r="B35" s="45" t="s">
        <v>119</v>
      </c>
      <c r="C35" s="91">
        <f t="shared" si="0"/>
        <v>0</v>
      </c>
      <c r="D35" s="91"/>
      <c r="E35" s="91"/>
      <c r="F35" s="91"/>
      <c r="G35" s="92">
        <f t="shared" si="1"/>
        <v>0</v>
      </c>
      <c r="H35" s="44">
        <f>'9.1'!H35</f>
        <v>2</v>
      </c>
      <c r="I35" s="93"/>
      <c r="J35" s="93"/>
      <c r="K35" s="95"/>
      <c r="L35" s="111" t="s">
        <v>538</v>
      </c>
    </row>
    <row r="36" spans="1:12" ht="15.75" customHeight="1">
      <c r="A36" s="43" t="s">
        <v>29</v>
      </c>
      <c r="B36" s="45" t="s">
        <v>152</v>
      </c>
      <c r="C36" s="91">
        <f t="shared" si="0"/>
        <v>2</v>
      </c>
      <c r="D36" s="91"/>
      <c r="E36" s="91"/>
      <c r="F36" s="91"/>
      <c r="G36" s="92">
        <f t="shared" si="1"/>
        <v>2</v>
      </c>
      <c r="H36" s="44">
        <f>'9.1'!H36</f>
        <v>1</v>
      </c>
      <c r="I36" s="93">
        <v>1</v>
      </c>
      <c r="J36" s="93" t="s">
        <v>220</v>
      </c>
      <c r="K36" s="93"/>
      <c r="L36" s="111" t="s">
        <v>302</v>
      </c>
    </row>
    <row r="37" spans="1:12" ht="15.75" customHeight="1">
      <c r="A37" s="42" t="s">
        <v>30</v>
      </c>
      <c r="B37" s="45" t="s">
        <v>152</v>
      </c>
      <c r="C37" s="91">
        <f t="shared" si="0"/>
        <v>2</v>
      </c>
      <c r="D37" s="91"/>
      <c r="E37" s="91"/>
      <c r="F37" s="91"/>
      <c r="G37" s="92">
        <f t="shared" si="1"/>
        <v>2</v>
      </c>
      <c r="H37" s="44">
        <f>'9.1'!H37</f>
        <v>2</v>
      </c>
      <c r="I37" s="93">
        <v>2</v>
      </c>
      <c r="J37" s="93" t="s">
        <v>217</v>
      </c>
      <c r="K37" s="95"/>
      <c r="L37" s="111" t="s">
        <v>304</v>
      </c>
    </row>
    <row r="38" spans="1:12" s="90" customFormat="1" ht="15.75" customHeight="1">
      <c r="A38" s="39" t="s">
        <v>31</v>
      </c>
      <c r="B38" s="78"/>
      <c r="C38" s="97"/>
      <c r="D38" s="98"/>
      <c r="E38" s="98"/>
      <c r="F38" s="98"/>
      <c r="G38" s="98"/>
      <c r="H38" s="83"/>
      <c r="I38" s="99"/>
      <c r="J38" s="99"/>
      <c r="K38" s="99"/>
      <c r="L38" s="79"/>
    </row>
    <row r="39" spans="1:12" ht="15.75" customHeight="1">
      <c r="A39" s="42" t="s">
        <v>32</v>
      </c>
      <c r="B39" s="45" t="s">
        <v>152</v>
      </c>
      <c r="C39" s="91">
        <f t="shared" si="0"/>
        <v>2</v>
      </c>
      <c r="D39" s="91"/>
      <c r="E39" s="91"/>
      <c r="F39" s="91"/>
      <c r="G39" s="92">
        <f t="shared" si="1"/>
        <v>2</v>
      </c>
      <c r="H39" s="44">
        <f>'9.1'!H39</f>
        <v>2</v>
      </c>
      <c r="I39" s="93">
        <v>2</v>
      </c>
      <c r="J39" s="93" t="s">
        <v>217</v>
      </c>
      <c r="K39" s="93"/>
      <c r="L39" s="111" t="s">
        <v>199</v>
      </c>
    </row>
    <row r="40" spans="1:16" ht="15.75" customHeight="1">
      <c r="A40" s="42" t="s">
        <v>33</v>
      </c>
      <c r="B40" s="45" t="s">
        <v>152</v>
      </c>
      <c r="C40" s="91">
        <f t="shared" si="0"/>
        <v>2</v>
      </c>
      <c r="D40" s="91"/>
      <c r="E40" s="91"/>
      <c r="F40" s="91"/>
      <c r="G40" s="92">
        <f t="shared" si="1"/>
        <v>2</v>
      </c>
      <c r="H40" s="44">
        <f>'9.1'!H40</f>
        <v>2</v>
      </c>
      <c r="I40" s="93">
        <v>2</v>
      </c>
      <c r="J40" s="93" t="s">
        <v>217</v>
      </c>
      <c r="K40" s="95" t="s">
        <v>242</v>
      </c>
      <c r="L40" s="111" t="s">
        <v>309</v>
      </c>
      <c r="P40" s="100"/>
    </row>
    <row r="41" spans="1:16" ht="15.75" customHeight="1">
      <c r="A41" s="42" t="s">
        <v>109</v>
      </c>
      <c r="B41" s="45" t="s">
        <v>113</v>
      </c>
      <c r="C41" s="91">
        <f t="shared" si="0"/>
        <v>0</v>
      </c>
      <c r="D41" s="91">
        <v>0.5</v>
      </c>
      <c r="E41" s="91"/>
      <c r="F41" s="91"/>
      <c r="G41" s="92">
        <f t="shared" si="1"/>
        <v>0</v>
      </c>
      <c r="H41" s="44">
        <f>'9.1'!H41</f>
        <v>7</v>
      </c>
      <c r="I41" s="44">
        <v>6</v>
      </c>
      <c r="J41" s="93" t="s">
        <v>218</v>
      </c>
      <c r="K41" s="109" t="s">
        <v>546</v>
      </c>
      <c r="L41" s="123" t="s">
        <v>310</v>
      </c>
      <c r="P41" s="100"/>
    </row>
    <row r="42" spans="1:16" ht="15.75" customHeight="1">
      <c r="A42" s="42" t="s">
        <v>34</v>
      </c>
      <c r="B42" s="45" t="s">
        <v>152</v>
      </c>
      <c r="C42" s="91">
        <f t="shared" si="0"/>
        <v>2</v>
      </c>
      <c r="D42" s="91"/>
      <c r="E42" s="91"/>
      <c r="F42" s="91"/>
      <c r="G42" s="92">
        <f t="shared" si="1"/>
        <v>2</v>
      </c>
      <c r="H42" s="44">
        <f>'9.1'!H42</f>
        <v>4</v>
      </c>
      <c r="I42" s="44">
        <v>4</v>
      </c>
      <c r="J42" s="93" t="s">
        <v>217</v>
      </c>
      <c r="K42" s="45"/>
      <c r="L42" s="111" t="s">
        <v>200</v>
      </c>
      <c r="P42" s="100"/>
    </row>
    <row r="43" spans="1:16" ht="15.75" customHeight="1">
      <c r="A43" s="42" t="s">
        <v>35</v>
      </c>
      <c r="B43" s="45" t="s">
        <v>113</v>
      </c>
      <c r="C43" s="91">
        <f t="shared" si="0"/>
        <v>0</v>
      </c>
      <c r="D43" s="91"/>
      <c r="E43" s="91"/>
      <c r="F43" s="91"/>
      <c r="G43" s="92">
        <f t="shared" si="1"/>
        <v>0</v>
      </c>
      <c r="H43" s="44">
        <f>'9.1'!H43</f>
        <v>2</v>
      </c>
      <c r="I43" s="44">
        <v>1</v>
      </c>
      <c r="J43" s="93" t="s">
        <v>217</v>
      </c>
      <c r="K43" s="45" t="s">
        <v>551</v>
      </c>
      <c r="L43" s="111" t="s">
        <v>313</v>
      </c>
      <c r="P43" s="100"/>
    </row>
    <row r="44" spans="1:16" ht="15.75" customHeight="1">
      <c r="A44" s="42" t="s">
        <v>36</v>
      </c>
      <c r="B44" s="45" t="s">
        <v>152</v>
      </c>
      <c r="C44" s="91">
        <f t="shared" si="0"/>
        <v>2</v>
      </c>
      <c r="D44" s="91"/>
      <c r="E44" s="91"/>
      <c r="F44" s="91"/>
      <c r="G44" s="92">
        <f t="shared" si="1"/>
        <v>2</v>
      </c>
      <c r="H44" s="44">
        <f>'9.1'!H44</f>
        <v>4</v>
      </c>
      <c r="I44" s="44">
        <v>4</v>
      </c>
      <c r="J44" s="93" t="s">
        <v>217</v>
      </c>
      <c r="K44" s="44"/>
      <c r="L44" s="120" t="s">
        <v>315</v>
      </c>
      <c r="P44" s="100"/>
    </row>
    <row r="45" spans="1:16" s="90" customFormat="1" ht="15.75" customHeight="1">
      <c r="A45" s="43" t="s">
        <v>37</v>
      </c>
      <c r="B45" s="45" t="s">
        <v>113</v>
      </c>
      <c r="C45" s="91">
        <f t="shared" si="0"/>
        <v>0</v>
      </c>
      <c r="D45" s="92"/>
      <c r="E45" s="92"/>
      <c r="F45" s="92"/>
      <c r="G45" s="92">
        <f t="shared" si="1"/>
        <v>0</v>
      </c>
      <c r="H45" s="44">
        <f>'9.1'!H45</f>
        <v>5</v>
      </c>
      <c r="I45" s="44">
        <v>3</v>
      </c>
      <c r="J45" s="93" t="s">
        <v>217</v>
      </c>
      <c r="K45" s="45" t="s">
        <v>554</v>
      </c>
      <c r="L45" s="117" t="s">
        <v>201</v>
      </c>
      <c r="P45" s="100"/>
    </row>
    <row r="46" spans="1:16" ht="15.75" customHeight="1">
      <c r="A46" s="42" t="s">
        <v>110</v>
      </c>
      <c r="B46" s="45" t="s">
        <v>152</v>
      </c>
      <c r="C46" s="91">
        <f t="shared" si="0"/>
        <v>2</v>
      </c>
      <c r="D46" s="91">
        <v>0.5</v>
      </c>
      <c r="E46" s="91"/>
      <c r="F46" s="91"/>
      <c r="G46" s="92">
        <f t="shared" si="1"/>
        <v>1</v>
      </c>
      <c r="H46" s="44">
        <f>'9.1'!H46</f>
        <v>2</v>
      </c>
      <c r="I46" s="44">
        <v>2</v>
      </c>
      <c r="J46" s="93" t="s">
        <v>218</v>
      </c>
      <c r="K46" s="45" t="s">
        <v>556</v>
      </c>
      <c r="L46" s="123" t="s">
        <v>319</v>
      </c>
      <c r="P46" s="100"/>
    </row>
    <row r="47" spans="1:16" ht="15.75" customHeight="1">
      <c r="A47" s="39" t="s">
        <v>38</v>
      </c>
      <c r="B47" s="81"/>
      <c r="C47" s="97"/>
      <c r="D47" s="97"/>
      <c r="E47" s="97"/>
      <c r="F47" s="97"/>
      <c r="G47" s="98"/>
      <c r="H47" s="83"/>
      <c r="I47" s="83"/>
      <c r="J47" s="83"/>
      <c r="K47" s="83"/>
      <c r="L47" s="83"/>
      <c r="P47" s="100"/>
    </row>
    <row r="48" spans="1:16" ht="15.75" customHeight="1">
      <c r="A48" s="42" t="s">
        <v>39</v>
      </c>
      <c r="B48" s="45" t="s">
        <v>119</v>
      </c>
      <c r="C48" s="91">
        <f t="shared" si="0"/>
        <v>0</v>
      </c>
      <c r="D48" s="91"/>
      <c r="E48" s="91"/>
      <c r="F48" s="91"/>
      <c r="G48" s="92">
        <f t="shared" si="1"/>
        <v>0</v>
      </c>
      <c r="H48" s="44">
        <f>'9.1'!H48</f>
        <v>2</v>
      </c>
      <c r="I48" s="93"/>
      <c r="J48" s="93"/>
      <c r="K48" s="93"/>
      <c r="L48" s="111" t="s">
        <v>413</v>
      </c>
      <c r="P48" s="100"/>
    </row>
    <row r="49" spans="1:16" ht="15.75" customHeight="1">
      <c r="A49" s="42" t="s">
        <v>40</v>
      </c>
      <c r="B49" s="45" t="s">
        <v>119</v>
      </c>
      <c r="C49" s="91">
        <f t="shared" si="0"/>
        <v>0</v>
      </c>
      <c r="D49" s="91"/>
      <c r="E49" s="91"/>
      <c r="F49" s="91"/>
      <c r="G49" s="92">
        <f t="shared" si="1"/>
        <v>0</v>
      </c>
      <c r="H49" s="44">
        <f>'9.1'!H49</f>
        <v>1</v>
      </c>
      <c r="I49" s="93"/>
      <c r="J49" s="93"/>
      <c r="K49" s="93"/>
      <c r="L49" s="111" t="s">
        <v>184</v>
      </c>
      <c r="P49" s="100"/>
    </row>
    <row r="50" spans="1:16" ht="15.75" customHeight="1">
      <c r="A50" s="42" t="s">
        <v>41</v>
      </c>
      <c r="B50" s="45" t="s">
        <v>152</v>
      </c>
      <c r="C50" s="91">
        <f t="shared" si="0"/>
        <v>2</v>
      </c>
      <c r="D50" s="91"/>
      <c r="E50" s="91"/>
      <c r="F50" s="91"/>
      <c r="G50" s="92">
        <f t="shared" si="1"/>
        <v>2</v>
      </c>
      <c r="H50" s="44">
        <f>'9.1'!H50</f>
        <v>3</v>
      </c>
      <c r="I50" s="44">
        <v>2</v>
      </c>
      <c r="J50" s="93" t="s">
        <v>217</v>
      </c>
      <c r="K50" s="45" t="s">
        <v>612</v>
      </c>
      <c r="L50" s="111" t="s">
        <v>418</v>
      </c>
      <c r="P50" s="100"/>
    </row>
    <row r="51" spans="1:16" ht="15.75" customHeight="1">
      <c r="A51" s="42" t="s">
        <v>42</v>
      </c>
      <c r="B51" s="45" t="s">
        <v>152</v>
      </c>
      <c r="C51" s="91">
        <f t="shared" si="0"/>
        <v>2</v>
      </c>
      <c r="D51" s="91"/>
      <c r="E51" s="91"/>
      <c r="F51" s="91"/>
      <c r="G51" s="92">
        <f t="shared" si="1"/>
        <v>2</v>
      </c>
      <c r="H51" s="44">
        <f>'9.1'!H51</f>
        <v>4</v>
      </c>
      <c r="I51" s="93">
        <v>4</v>
      </c>
      <c r="J51" s="93" t="s">
        <v>217</v>
      </c>
      <c r="K51" s="93"/>
      <c r="L51" s="111" t="s">
        <v>203</v>
      </c>
      <c r="P51" s="100"/>
    </row>
    <row r="52" spans="1:16" s="90" customFormat="1" ht="15.75" customHeight="1">
      <c r="A52" s="43" t="s">
        <v>92</v>
      </c>
      <c r="B52" s="45" t="s">
        <v>119</v>
      </c>
      <c r="C52" s="91">
        <f t="shared" si="0"/>
        <v>0</v>
      </c>
      <c r="D52" s="91"/>
      <c r="E52" s="91"/>
      <c r="F52" s="91"/>
      <c r="G52" s="92">
        <f t="shared" si="1"/>
        <v>0</v>
      </c>
      <c r="H52" s="44">
        <f>'9.1'!H52</f>
        <v>4</v>
      </c>
      <c r="I52" s="93"/>
      <c r="J52" s="93"/>
      <c r="K52" s="93"/>
      <c r="L52" s="111" t="s">
        <v>424</v>
      </c>
      <c r="P52" s="100"/>
    </row>
    <row r="53" spans="1:16" s="90" customFormat="1" ht="15.75" customHeight="1">
      <c r="A53" s="42" t="s">
        <v>43</v>
      </c>
      <c r="B53" s="45" t="s">
        <v>119</v>
      </c>
      <c r="C53" s="91">
        <f t="shared" si="0"/>
        <v>0</v>
      </c>
      <c r="D53" s="92"/>
      <c r="E53" s="92"/>
      <c r="F53" s="92"/>
      <c r="G53" s="92">
        <f t="shared" si="1"/>
        <v>0</v>
      </c>
      <c r="H53" s="45" t="s">
        <v>565</v>
      </c>
      <c r="I53" s="93"/>
      <c r="J53" s="93"/>
      <c r="K53" s="95"/>
      <c r="L53" s="120" t="s">
        <v>564</v>
      </c>
      <c r="P53" s="100"/>
    </row>
    <row r="54" spans="1:16" ht="15.75" customHeight="1">
      <c r="A54" s="42" t="s">
        <v>44</v>
      </c>
      <c r="B54" s="45" t="s">
        <v>152</v>
      </c>
      <c r="C54" s="91">
        <f t="shared" si="0"/>
        <v>2</v>
      </c>
      <c r="D54" s="91"/>
      <c r="E54" s="91"/>
      <c r="F54" s="91"/>
      <c r="G54" s="92">
        <f t="shared" si="1"/>
        <v>2</v>
      </c>
      <c r="H54" s="44">
        <f>'9.1'!H54</f>
        <v>3</v>
      </c>
      <c r="I54" s="93">
        <v>3</v>
      </c>
      <c r="J54" s="93" t="s">
        <v>217</v>
      </c>
      <c r="K54" s="93"/>
      <c r="L54" s="111" t="s">
        <v>428</v>
      </c>
      <c r="P54" s="100"/>
    </row>
    <row r="55" spans="1:16" ht="15.75" customHeight="1">
      <c r="A55" s="39" t="s">
        <v>45</v>
      </c>
      <c r="B55" s="81"/>
      <c r="C55" s="97"/>
      <c r="D55" s="97"/>
      <c r="E55" s="97"/>
      <c r="F55" s="97"/>
      <c r="G55" s="98"/>
      <c r="H55" s="83"/>
      <c r="I55" s="99"/>
      <c r="J55" s="99"/>
      <c r="K55" s="99"/>
      <c r="L55" s="79"/>
      <c r="P55" s="100"/>
    </row>
    <row r="56" spans="1:16" ht="15.75" customHeight="1">
      <c r="A56" s="43" t="s">
        <v>46</v>
      </c>
      <c r="B56" s="45" t="s">
        <v>152</v>
      </c>
      <c r="C56" s="91">
        <f t="shared" si="0"/>
        <v>2</v>
      </c>
      <c r="D56" s="91"/>
      <c r="E56" s="91"/>
      <c r="F56" s="91"/>
      <c r="G56" s="92">
        <f t="shared" si="1"/>
        <v>2</v>
      </c>
      <c r="H56" s="44">
        <f>'9.1'!H56</f>
        <v>2</v>
      </c>
      <c r="I56" s="93">
        <v>2</v>
      </c>
      <c r="J56" s="93" t="s">
        <v>217</v>
      </c>
      <c r="K56" s="93"/>
      <c r="L56" s="111" t="s">
        <v>204</v>
      </c>
      <c r="P56" s="100"/>
    </row>
    <row r="57" spans="1:16" ht="15.75" customHeight="1">
      <c r="A57" s="43" t="s">
        <v>47</v>
      </c>
      <c r="B57" s="45" t="s">
        <v>119</v>
      </c>
      <c r="C57" s="91">
        <f t="shared" si="0"/>
        <v>0</v>
      </c>
      <c r="D57" s="91"/>
      <c r="E57" s="91"/>
      <c r="F57" s="91"/>
      <c r="G57" s="92">
        <f t="shared" si="1"/>
        <v>0</v>
      </c>
      <c r="H57" s="44">
        <f>'9.1'!H57</f>
        <v>2</v>
      </c>
      <c r="I57" s="93"/>
      <c r="J57" s="93"/>
      <c r="K57" s="93"/>
      <c r="L57" s="111" t="s">
        <v>205</v>
      </c>
      <c r="P57" s="100"/>
    </row>
    <row r="58" spans="1:16" ht="15.75" customHeight="1">
      <c r="A58" s="43" t="s">
        <v>48</v>
      </c>
      <c r="B58" s="45" t="s">
        <v>113</v>
      </c>
      <c r="C58" s="91">
        <f t="shared" si="0"/>
        <v>0</v>
      </c>
      <c r="D58" s="91"/>
      <c r="E58" s="91"/>
      <c r="F58" s="91"/>
      <c r="G58" s="92">
        <f t="shared" si="1"/>
        <v>0</v>
      </c>
      <c r="H58" s="44">
        <f>'9.1'!H58</f>
        <v>7</v>
      </c>
      <c r="I58" s="93">
        <v>3</v>
      </c>
      <c r="J58" s="93" t="s">
        <v>217</v>
      </c>
      <c r="K58" s="95" t="s">
        <v>572</v>
      </c>
      <c r="L58" s="111" t="s">
        <v>206</v>
      </c>
      <c r="P58" s="100"/>
    </row>
    <row r="59" spans="1:16" ht="15.75" customHeight="1">
      <c r="A59" s="43" t="s">
        <v>49</v>
      </c>
      <c r="B59" s="45" t="s">
        <v>152</v>
      </c>
      <c r="C59" s="91">
        <f t="shared" si="0"/>
        <v>2</v>
      </c>
      <c r="D59" s="91"/>
      <c r="E59" s="91"/>
      <c r="F59" s="91"/>
      <c r="G59" s="92">
        <f t="shared" si="1"/>
        <v>2</v>
      </c>
      <c r="H59" s="44">
        <f>'9.1'!H59</f>
        <v>1</v>
      </c>
      <c r="I59" s="93">
        <v>1</v>
      </c>
      <c r="J59" s="93" t="s">
        <v>217</v>
      </c>
      <c r="K59" s="93"/>
      <c r="L59" s="111" t="s">
        <v>405</v>
      </c>
      <c r="P59" s="100"/>
    </row>
    <row r="60" spans="1:16" s="90" customFormat="1" ht="15.75" customHeight="1">
      <c r="A60" s="42" t="s">
        <v>50</v>
      </c>
      <c r="B60" s="45" t="s">
        <v>152</v>
      </c>
      <c r="C60" s="91">
        <f t="shared" si="0"/>
        <v>2</v>
      </c>
      <c r="D60" s="91"/>
      <c r="E60" s="91"/>
      <c r="F60" s="91"/>
      <c r="G60" s="92">
        <f t="shared" si="1"/>
        <v>2</v>
      </c>
      <c r="H60" s="44">
        <f>'9.1'!H60</f>
        <v>4</v>
      </c>
      <c r="I60" s="93">
        <v>4</v>
      </c>
      <c r="J60" s="93" t="s">
        <v>217</v>
      </c>
      <c r="K60" s="93"/>
      <c r="L60" s="95" t="s">
        <v>403</v>
      </c>
      <c r="P60" s="100"/>
    </row>
    <row r="61" spans="1:16" ht="15.75" customHeight="1">
      <c r="A61" s="42" t="s">
        <v>51</v>
      </c>
      <c r="B61" s="45" t="s">
        <v>152</v>
      </c>
      <c r="C61" s="91">
        <f t="shared" si="0"/>
        <v>2</v>
      </c>
      <c r="D61" s="91"/>
      <c r="E61" s="91"/>
      <c r="F61" s="91"/>
      <c r="G61" s="92">
        <f t="shared" si="1"/>
        <v>2</v>
      </c>
      <c r="H61" s="44">
        <f>'9.1'!H61</f>
        <v>2</v>
      </c>
      <c r="I61" s="93">
        <v>2</v>
      </c>
      <c r="J61" s="93" t="s">
        <v>217</v>
      </c>
      <c r="K61" s="93"/>
      <c r="L61" s="111" t="s">
        <v>399</v>
      </c>
      <c r="P61" s="100"/>
    </row>
    <row r="62" spans="1:16" ht="15.75" customHeight="1">
      <c r="A62" s="43" t="s">
        <v>52</v>
      </c>
      <c r="B62" s="45" t="s">
        <v>113</v>
      </c>
      <c r="C62" s="91">
        <f t="shared" si="0"/>
        <v>0</v>
      </c>
      <c r="D62" s="91"/>
      <c r="E62" s="91"/>
      <c r="F62" s="91"/>
      <c r="G62" s="92">
        <f t="shared" si="1"/>
        <v>0</v>
      </c>
      <c r="H62" s="44">
        <f>'9.1'!H62</f>
        <v>4</v>
      </c>
      <c r="I62" s="93">
        <v>1</v>
      </c>
      <c r="J62" s="93" t="s">
        <v>217</v>
      </c>
      <c r="K62" s="45" t="s">
        <v>575</v>
      </c>
      <c r="L62" s="111" t="s">
        <v>396</v>
      </c>
      <c r="P62" s="100"/>
    </row>
    <row r="63" spans="1:16" s="90" customFormat="1" ht="15.75" customHeight="1">
      <c r="A63" s="43" t="s">
        <v>53</v>
      </c>
      <c r="B63" s="45" t="s">
        <v>152</v>
      </c>
      <c r="C63" s="91">
        <f t="shared" si="0"/>
        <v>2</v>
      </c>
      <c r="D63" s="91"/>
      <c r="E63" s="91"/>
      <c r="F63" s="91"/>
      <c r="G63" s="92">
        <f t="shared" si="1"/>
        <v>2</v>
      </c>
      <c r="H63" s="44">
        <f>'9.1'!H63</f>
        <v>2</v>
      </c>
      <c r="I63" s="93">
        <v>2</v>
      </c>
      <c r="J63" s="93" t="s">
        <v>216</v>
      </c>
      <c r="K63" s="93"/>
      <c r="L63" s="76" t="s">
        <v>394</v>
      </c>
      <c r="P63" s="100"/>
    </row>
    <row r="64" spans="1:16" ht="15.75" customHeight="1">
      <c r="A64" s="43" t="s">
        <v>54</v>
      </c>
      <c r="B64" s="45" t="s">
        <v>119</v>
      </c>
      <c r="C64" s="91">
        <f t="shared" si="0"/>
        <v>0</v>
      </c>
      <c r="D64" s="91"/>
      <c r="E64" s="91"/>
      <c r="F64" s="91"/>
      <c r="G64" s="92">
        <f t="shared" si="1"/>
        <v>0</v>
      </c>
      <c r="H64" s="44">
        <f>'9.1'!H64</f>
        <v>6</v>
      </c>
      <c r="I64" s="93"/>
      <c r="J64" s="93"/>
      <c r="K64" s="93"/>
      <c r="L64" s="111" t="s">
        <v>207</v>
      </c>
      <c r="P64" s="100"/>
    </row>
    <row r="65" spans="1:16" ht="15.75" customHeight="1">
      <c r="A65" s="42" t="s">
        <v>55</v>
      </c>
      <c r="B65" s="45" t="s">
        <v>152</v>
      </c>
      <c r="C65" s="91">
        <f t="shared" si="0"/>
        <v>2</v>
      </c>
      <c r="D65" s="91"/>
      <c r="E65" s="91"/>
      <c r="F65" s="91"/>
      <c r="G65" s="92">
        <f t="shared" si="1"/>
        <v>2</v>
      </c>
      <c r="H65" s="44">
        <f>'9.1'!H65</f>
        <v>3</v>
      </c>
      <c r="I65" s="93">
        <v>3</v>
      </c>
      <c r="J65" s="93" t="s">
        <v>217</v>
      </c>
      <c r="K65" s="93"/>
      <c r="L65" s="77" t="s">
        <v>392</v>
      </c>
      <c r="P65" s="100"/>
    </row>
    <row r="66" spans="1:16" ht="15.75" customHeight="1">
      <c r="A66" s="43" t="s">
        <v>56</v>
      </c>
      <c r="B66" s="45" t="s">
        <v>152</v>
      </c>
      <c r="C66" s="91">
        <f t="shared" si="0"/>
        <v>2</v>
      </c>
      <c r="D66" s="91"/>
      <c r="E66" s="91"/>
      <c r="F66" s="91"/>
      <c r="G66" s="92">
        <f t="shared" si="1"/>
        <v>2</v>
      </c>
      <c r="H66" s="44">
        <f>'9.1'!H66</f>
        <v>4</v>
      </c>
      <c r="I66" s="93">
        <v>4</v>
      </c>
      <c r="J66" s="93" t="s">
        <v>216</v>
      </c>
      <c r="K66" s="93"/>
      <c r="L66" s="111" t="s">
        <v>208</v>
      </c>
      <c r="P66" s="100"/>
    </row>
    <row r="67" spans="1:16" ht="15.75" customHeight="1">
      <c r="A67" s="43" t="s">
        <v>57</v>
      </c>
      <c r="B67" s="45" t="s">
        <v>113</v>
      </c>
      <c r="C67" s="91">
        <f t="shared" si="0"/>
        <v>0</v>
      </c>
      <c r="D67" s="91"/>
      <c r="E67" s="91"/>
      <c r="F67" s="91"/>
      <c r="G67" s="92">
        <f t="shared" si="1"/>
        <v>0</v>
      </c>
      <c r="H67" s="44">
        <f>'9.1'!H67</f>
        <v>7</v>
      </c>
      <c r="I67" s="93">
        <v>4</v>
      </c>
      <c r="J67" s="93" t="s">
        <v>217</v>
      </c>
      <c r="K67" s="93"/>
      <c r="L67" s="111" t="s">
        <v>582</v>
      </c>
      <c r="P67" s="100"/>
    </row>
    <row r="68" spans="1:16" s="90" customFormat="1" ht="15.75" customHeight="1">
      <c r="A68" s="43" t="s">
        <v>58</v>
      </c>
      <c r="B68" s="45" t="s">
        <v>152</v>
      </c>
      <c r="C68" s="91">
        <f t="shared" si="0"/>
        <v>2</v>
      </c>
      <c r="D68" s="92"/>
      <c r="E68" s="92"/>
      <c r="F68" s="92"/>
      <c r="G68" s="92">
        <f t="shared" si="1"/>
        <v>2</v>
      </c>
      <c r="H68" s="44">
        <f>'9.1'!H68</f>
        <v>8</v>
      </c>
      <c r="I68" s="93">
        <v>8</v>
      </c>
      <c r="J68" s="93" t="s">
        <v>217</v>
      </c>
      <c r="K68" s="93"/>
      <c r="L68" s="111" t="s">
        <v>386</v>
      </c>
      <c r="P68" s="100"/>
    </row>
    <row r="69" spans="1:16" ht="15.75" customHeight="1">
      <c r="A69" s="42" t="s">
        <v>59</v>
      </c>
      <c r="B69" s="45" t="s">
        <v>152</v>
      </c>
      <c r="C69" s="91">
        <f t="shared" si="0"/>
        <v>2</v>
      </c>
      <c r="D69" s="91"/>
      <c r="E69" s="91"/>
      <c r="F69" s="91"/>
      <c r="G69" s="92">
        <f t="shared" si="1"/>
        <v>2</v>
      </c>
      <c r="H69" s="44">
        <f>'9.1'!H69</f>
        <v>4</v>
      </c>
      <c r="I69" s="93">
        <v>4</v>
      </c>
      <c r="J69" s="93" t="s">
        <v>217</v>
      </c>
      <c r="K69" s="95" t="s">
        <v>586</v>
      </c>
      <c r="L69" s="111" t="s">
        <v>585</v>
      </c>
      <c r="P69" s="100"/>
    </row>
    <row r="70" spans="1:16" ht="15.75" customHeight="1">
      <c r="A70" s="39" t="s">
        <v>60</v>
      </c>
      <c r="B70" s="81"/>
      <c r="C70" s="97"/>
      <c r="D70" s="97"/>
      <c r="E70" s="97"/>
      <c r="F70" s="97"/>
      <c r="G70" s="98"/>
      <c r="H70" s="83"/>
      <c r="I70" s="99"/>
      <c r="J70" s="99"/>
      <c r="K70" s="99"/>
      <c r="L70" s="79"/>
      <c r="P70" s="100"/>
    </row>
    <row r="71" spans="1:16" ht="15.75" customHeight="1">
      <c r="A71" s="43" t="s">
        <v>61</v>
      </c>
      <c r="B71" s="45" t="s">
        <v>119</v>
      </c>
      <c r="C71" s="91">
        <f t="shared" si="0"/>
        <v>0</v>
      </c>
      <c r="D71" s="91"/>
      <c r="E71" s="91"/>
      <c r="F71" s="91"/>
      <c r="G71" s="92">
        <f t="shared" si="1"/>
        <v>0</v>
      </c>
      <c r="H71" s="44">
        <f>'9.1'!H71</f>
        <v>3</v>
      </c>
      <c r="I71" s="93"/>
      <c r="J71" s="93"/>
      <c r="K71" s="93"/>
      <c r="L71" s="111" t="s">
        <v>372</v>
      </c>
      <c r="P71" s="100"/>
    </row>
    <row r="72" spans="1:12" ht="15.75" customHeight="1">
      <c r="A72" s="42" t="s">
        <v>62</v>
      </c>
      <c r="B72" s="45" t="s">
        <v>152</v>
      </c>
      <c r="C72" s="91">
        <f t="shared" si="0"/>
        <v>2</v>
      </c>
      <c r="D72" s="91"/>
      <c r="E72" s="91"/>
      <c r="F72" s="91"/>
      <c r="G72" s="92">
        <f t="shared" si="1"/>
        <v>2</v>
      </c>
      <c r="H72" s="44">
        <f>'9.1'!H72</f>
        <v>1</v>
      </c>
      <c r="I72" s="93">
        <v>1</v>
      </c>
      <c r="J72" s="93" t="s">
        <v>217</v>
      </c>
      <c r="K72" s="93"/>
      <c r="L72" s="120" t="s">
        <v>209</v>
      </c>
    </row>
    <row r="73" spans="1:12" s="90" customFormat="1" ht="15.75" customHeight="1">
      <c r="A73" s="43" t="s">
        <v>63</v>
      </c>
      <c r="B73" s="45" t="s">
        <v>119</v>
      </c>
      <c r="C73" s="91">
        <f aca="true" t="shared" si="2" ref="C73:C99">IF(B73="Да, публикуются или внесение изменений в бюджет не осуществлялось",2,0)</f>
        <v>0</v>
      </c>
      <c r="D73" s="91"/>
      <c r="E73" s="91"/>
      <c r="F73" s="91"/>
      <c r="G73" s="92">
        <f aca="true" t="shared" si="3" ref="G73:G99">C73*(1-D73)*(1-E73)*(1-F73)</f>
        <v>0</v>
      </c>
      <c r="H73" s="44">
        <f>'9.1'!H73</f>
        <v>1</v>
      </c>
      <c r="I73" s="93"/>
      <c r="J73" s="93"/>
      <c r="K73" s="93"/>
      <c r="L73" s="111" t="s">
        <v>376</v>
      </c>
    </row>
    <row r="74" spans="1:12" ht="15.75" customHeight="1">
      <c r="A74" s="42" t="s">
        <v>64</v>
      </c>
      <c r="B74" s="45" t="s">
        <v>119</v>
      </c>
      <c r="C74" s="91">
        <f t="shared" si="2"/>
        <v>0</v>
      </c>
      <c r="D74" s="91"/>
      <c r="E74" s="91"/>
      <c r="F74" s="91"/>
      <c r="G74" s="92">
        <f t="shared" si="3"/>
        <v>0</v>
      </c>
      <c r="H74" s="44">
        <f>'9.1'!H74</f>
        <v>5</v>
      </c>
      <c r="I74" s="93"/>
      <c r="J74" s="93"/>
      <c r="K74" s="93"/>
      <c r="L74" s="111" t="s">
        <v>378</v>
      </c>
    </row>
    <row r="75" spans="1:12" s="90" customFormat="1" ht="15.75" customHeight="1">
      <c r="A75" s="45" t="s">
        <v>65</v>
      </c>
      <c r="B75" s="45" t="s">
        <v>152</v>
      </c>
      <c r="C75" s="91">
        <f t="shared" si="2"/>
        <v>2</v>
      </c>
      <c r="D75" s="92"/>
      <c r="E75" s="92"/>
      <c r="F75" s="92"/>
      <c r="G75" s="92">
        <f t="shared" si="3"/>
        <v>2</v>
      </c>
      <c r="H75" s="44">
        <f>'9.1'!H75</f>
        <v>1</v>
      </c>
      <c r="I75" s="93">
        <v>1</v>
      </c>
      <c r="J75" s="93" t="s">
        <v>217</v>
      </c>
      <c r="K75" s="93"/>
      <c r="L75" s="111" t="s">
        <v>381</v>
      </c>
    </row>
    <row r="76" spans="1:12" ht="15.75" customHeight="1">
      <c r="A76" s="43" t="s">
        <v>66</v>
      </c>
      <c r="B76" s="45" t="s">
        <v>152</v>
      </c>
      <c r="C76" s="91">
        <f t="shared" si="2"/>
        <v>2</v>
      </c>
      <c r="D76" s="91"/>
      <c r="E76" s="91"/>
      <c r="F76" s="91"/>
      <c r="G76" s="92">
        <f t="shared" si="3"/>
        <v>2</v>
      </c>
      <c r="H76" s="44">
        <f>'9.1'!H76</f>
        <v>3</v>
      </c>
      <c r="I76" s="93">
        <v>3</v>
      </c>
      <c r="J76" s="93" t="s">
        <v>217</v>
      </c>
      <c r="K76" s="93"/>
      <c r="L76" s="111" t="s">
        <v>382</v>
      </c>
    </row>
    <row r="77" spans="1:12" ht="15.75" customHeight="1">
      <c r="A77" s="39" t="s">
        <v>67</v>
      </c>
      <c r="B77" s="81"/>
      <c r="C77" s="97"/>
      <c r="D77" s="97"/>
      <c r="E77" s="97"/>
      <c r="F77" s="97"/>
      <c r="G77" s="98"/>
      <c r="H77" s="83"/>
      <c r="I77" s="99"/>
      <c r="J77" s="99"/>
      <c r="K77" s="99"/>
      <c r="L77" s="79"/>
    </row>
    <row r="78" spans="1:12" ht="15.75" customHeight="1">
      <c r="A78" s="43" t="s">
        <v>68</v>
      </c>
      <c r="B78" s="45" t="s">
        <v>152</v>
      </c>
      <c r="C78" s="91">
        <f t="shared" si="2"/>
        <v>2</v>
      </c>
      <c r="D78" s="91"/>
      <c r="E78" s="91"/>
      <c r="F78" s="91"/>
      <c r="G78" s="92">
        <f t="shared" si="3"/>
        <v>2</v>
      </c>
      <c r="H78" s="44">
        <f>'9.1'!H78</f>
        <v>1</v>
      </c>
      <c r="I78" s="93">
        <v>1</v>
      </c>
      <c r="J78" s="93" t="s">
        <v>217</v>
      </c>
      <c r="K78" s="93"/>
      <c r="L78" s="126" t="s">
        <v>347</v>
      </c>
    </row>
    <row r="79" spans="1:12" ht="15.75" customHeight="1">
      <c r="A79" s="42" t="s">
        <v>69</v>
      </c>
      <c r="B79" s="45" t="s">
        <v>152</v>
      </c>
      <c r="C79" s="91">
        <f t="shared" si="2"/>
        <v>2</v>
      </c>
      <c r="D79" s="91"/>
      <c r="E79" s="91"/>
      <c r="F79" s="91"/>
      <c r="G79" s="92">
        <f t="shared" si="3"/>
        <v>2</v>
      </c>
      <c r="H79" s="44">
        <f>'9.1'!H79</f>
        <v>2</v>
      </c>
      <c r="I79" s="93">
        <v>2</v>
      </c>
      <c r="J79" s="93" t="s">
        <v>217</v>
      </c>
      <c r="K79" s="93"/>
      <c r="L79" s="111" t="s">
        <v>352</v>
      </c>
    </row>
    <row r="80" spans="1:12" ht="15.75" customHeight="1">
      <c r="A80" s="43" t="s">
        <v>70</v>
      </c>
      <c r="B80" s="45" t="s">
        <v>119</v>
      </c>
      <c r="C80" s="91">
        <f t="shared" si="2"/>
        <v>0</v>
      </c>
      <c r="D80" s="91"/>
      <c r="E80" s="91"/>
      <c r="F80" s="91"/>
      <c r="G80" s="92">
        <f t="shared" si="3"/>
        <v>0</v>
      </c>
      <c r="H80" s="44">
        <f>'9.1'!H80</f>
        <v>3</v>
      </c>
      <c r="I80" s="93"/>
      <c r="J80" s="93"/>
      <c r="K80" s="93"/>
      <c r="L80" s="111" t="s">
        <v>354</v>
      </c>
    </row>
    <row r="81" spans="1:12" ht="15.75" customHeight="1">
      <c r="A81" s="43" t="s">
        <v>71</v>
      </c>
      <c r="B81" s="45" t="s">
        <v>119</v>
      </c>
      <c r="C81" s="91">
        <f t="shared" si="2"/>
        <v>0</v>
      </c>
      <c r="D81" s="91"/>
      <c r="E81" s="91"/>
      <c r="F81" s="91"/>
      <c r="G81" s="92">
        <f t="shared" si="3"/>
        <v>0</v>
      </c>
      <c r="H81" s="44">
        <f>'9.1'!H81</f>
        <v>2</v>
      </c>
      <c r="I81" s="93"/>
      <c r="J81" s="93"/>
      <c r="K81" s="93"/>
      <c r="L81" s="111" t="s">
        <v>356</v>
      </c>
    </row>
    <row r="82" spans="1:12" ht="15.75" customHeight="1">
      <c r="A82" s="43" t="s">
        <v>72</v>
      </c>
      <c r="B82" s="45" t="s">
        <v>152</v>
      </c>
      <c r="C82" s="91">
        <f t="shared" si="2"/>
        <v>2</v>
      </c>
      <c r="D82" s="91">
        <v>0.5</v>
      </c>
      <c r="E82" s="91"/>
      <c r="F82" s="91"/>
      <c r="G82" s="92">
        <f t="shared" si="3"/>
        <v>1</v>
      </c>
      <c r="H82" s="44">
        <f>'9.1'!H82</f>
        <v>2</v>
      </c>
      <c r="I82" s="93">
        <v>2</v>
      </c>
      <c r="J82" s="93" t="s">
        <v>218</v>
      </c>
      <c r="K82" s="45" t="s">
        <v>601</v>
      </c>
      <c r="L82" s="127" t="s">
        <v>186</v>
      </c>
    </row>
    <row r="83" spans="1:12" ht="15.75" customHeight="1">
      <c r="A83" s="43" t="s">
        <v>73</v>
      </c>
      <c r="B83" s="45" t="s">
        <v>152</v>
      </c>
      <c r="C83" s="91">
        <f t="shared" si="2"/>
        <v>2</v>
      </c>
      <c r="D83" s="91"/>
      <c r="E83" s="91"/>
      <c r="F83" s="91"/>
      <c r="G83" s="92">
        <f t="shared" si="3"/>
        <v>2</v>
      </c>
      <c r="H83" s="44">
        <f>'9.1'!H83</f>
        <v>3</v>
      </c>
      <c r="I83" s="93">
        <v>3</v>
      </c>
      <c r="J83" s="93" t="s">
        <v>219</v>
      </c>
      <c r="K83" s="95"/>
      <c r="L83" s="111" t="s">
        <v>212</v>
      </c>
    </row>
    <row r="84" spans="1:12" ht="15.75" customHeight="1">
      <c r="A84" s="42" t="s">
        <v>74</v>
      </c>
      <c r="B84" s="45" t="s">
        <v>152</v>
      </c>
      <c r="C84" s="91">
        <f t="shared" si="2"/>
        <v>2</v>
      </c>
      <c r="D84" s="91"/>
      <c r="E84" s="91"/>
      <c r="F84" s="91"/>
      <c r="G84" s="92">
        <f t="shared" si="3"/>
        <v>2</v>
      </c>
      <c r="H84" s="44">
        <f>'9.1'!H84</f>
        <v>2</v>
      </c>
      <c r="I84" s="93">
        <v>2</v>
      </c>
      <c r="J84" s="93" t="s">
        <v>217</v>
      </c>
      <c r="K84" s="100"/>
      <c r="L84" s="111" t="s">
        <v>246</v>
      </c>
    </row>
    <row r="85" spans="1:12" ht="15.75" customHeight="1">
      <c r="A85" s="43" t="s">
        <v>75</v>
      </c>
      <c r="B85" s="45" t="s">
        <v>152</v>
      </c>
      <c r="C85" s="91">
        <f t="shared" si="2"/>
        <v>2</v>
      </c>
      <c r="D85" s="91"/>
      <c r="E85" s="91"/>
      <c r="F85" s="91"/>
      <c r="G85" s="92">
        <f t="shared" si="3"/>
        <v>2</v>
      </c>
      <c r="H85" s="44">
        <f>'9.1'!H85</f>
        <v>1</v>
      </c>
      <c r="I85" s="93">
        <v>1</v>
      </c>
      <c r="J85" s="93" t="s">
        <v>217</v>
      </c>
      <c r="K85" s="100"/>
      <c r="L85" s="111" t="s">
        <v>363</v>
      </c>
    </row>
    <row r="86" spans="1:12" s="90" customFormat="1" ht="15.75" customHeight="1">
      <c r="A86" s="43" t="s">
        <v>76</v>
      </c>
      <c r="B86" s="45" t="s">
        <v>152</v>
      </c>
      <c r="C86" s="91">
        <f t="shared" si="2"/>
        <v>2</v>
      </c>
      <c r="D86" s="91"/>
      <c r="E86" s="91"/>
      <c r="F86" s="91"/>
      <c r="G86" s="92">
        <f t="shared" si="3"/>
        <v>2</v>
      </c>
      <c r="H86" s="44">
        <f>'9.1'!H86</f>
        <v>6</v>
      </c>
      <c r="I86" s="93">
        <v>6</v>
      </c>
      <c r="J86" s="93" t="s">
        <v>217</v>
      </c>
      <c r="K86" s="93"/>
      <c r="L86" s="111" t="s">
        <v>365</v>
      </c>
    </row>
    <row r="87" spans="1:12" ht="15.75" customHeight="1">
      <c r="A87" s="43" t="s">
        <v>77</v>
      </c>
      <c r="B87" s="45" t="s">
        <v>152</v>
      </c>
      <c r="C87" s="91">
        <f t="shared" si="2"/>
        <v>2</v>
      </c>
      <c r="D87" s="91"/>
      <c r="E87" s="91"/>
      <c r="F87" s="91"/>
      <c r="G87" s="92">
        <f t="shared" si="3"/>
        <v>2</v>
      </c>
      <c r="H87" s="44">
        <f>'9.1'!H87</f>
        <v>3</v>
      </c>
      <c r="I87" s="93">
        <v>3</v>
      </c>
      <c r="J87" s="93" t="s">
        <v>219</v>
      </c>
      <c r="K87" s="95"/>
      <c r="L87" s="127" t="s">
        <v>213</v>
      </c>
    </row>
    <row r="88" spans="1:12" s="90" customFormat="1" ht="15.75" customHeight="1">
      <c r="A88" s="42" t="s">
        <v>78</v>
      </c>
      <c r="B88" s="45" t="s">
        <v>152</v>
      </c>
      <c r="C88" s="91">
        <f t="shared" si="2"/>
        <v>2</v>
      </c>
      <c r="D88" s="92"/>
      <c r="E88" s="92"/>
      <c r="F88" s="92"/>
      <c r="G88" s="92">
        <f t="shared" si="3"/>
        <v>2</v>
      </c>
      <c r="H88" s="44">
        <f>'9.1'!H88</f>
        <v>2</v>
      </c>
      <c r="I88" s="93">
        <v>2</v>
      </c>
      <c r="J88" s="93" t="s">
        <v>217</v>
      </c>
      <c r="K88" s="93"/>
      <c r="L88" s="111" t="s">
        <v>344</v>
      </c>
    </row>
    <row r="89" spans="1:12" ht="15.75" customHeight="1">
      <c r="A89" s="43" t="s">
        <v>79</v>
      </c>
      <c r="B89" s="45" t="s">
        <v>152</v>
      </c>
      <c r="C89" s="91">
        <f t="shared" si="2"/>
        <v>2</v>
      </c>
      <c r="D89" s="91"/>
      <c r="E89" s="91"/>
      <c r="F89" s="91"/>
      <c r="G89" s="92">
        <f t="shared" si="3"/>
        <v>2</v>
      </c>
      <c r="H89" s="44">
        <f>'9.1'!H89</f>
        <v>4</v>
      </c>
      <c r="I89" s="93">
        <v>4</v>
      </c>
      <c r="J89" s="93" t="s">
        <v>217</v>
      </c>
      <c r="K89" s="93"/>
      <c r="L89" s="111" t="s">
        <v>341</v>
      </c>
    </row>
    <row r="90" spans="1:12" ht="15.75" customHeight="1">
      <c r="A90" s="39" t="s">
        <v>80</v>
      </c>
      <c r="B90" s="81"/>
      <c r="C90" s="97"/>
      <c r="D90" s="97"/>
      <c r="E90" s="97"/>
      <c r="F90" s="97"/>
      <c r="G90" s="98"/>
      <c r="H90" s="83"/>
      <c r="I90" s="99"/>
      <c r="J90" s="99"/>
      <c r="K90" s="99"/>
      <c r="L90" s="79"/>
    </row>
    <row r="91" spans="1:12" ht="15.75" customHeight="1">
      <c r="A91" s="43" t="s">
        <v>81</v>
      </c>
      <c r="B91" s="45" t="s">
        <v>152</v>
      </c>
      <c r="C91" s="91">
        <f t="shared" si="2"/>
        <v>2</v>
      </c>
      <c r="D91" s="91"/>
      <c r="E91" s="91"/>
      <c r="F91" s="91"/>
      <c r="G91" s="92">
        <f t="shared" si="3"/>
        <v>2</v>
      </c>
      <c r="H91" s="44">
        <f>'9.1'!H91</f>
        <v>1</v>
      </c>
      <c r="I91" s="93">
        <v>1</v>
      </c>
      <c r="J91" s="93" t="s">
        <v>217</v>
      </c>
      <c r="K91" s="93"/>
      <c r="L91" s="111" t="s">
        <v>322</v>
      </c>
    </row>
    <row r="92" spans="1:12" ht="15.75" customHeight="1">
      <c r="A92" s="43" t="s">
        <v>82</v>
      </c>
      <c r="B92" s="45" t="s">
        <v>113</v>
      </c>
      <c r="C92" s="91">
        <f t="shared" si="2"/>
        <v>0</v>
      </c>
      <c r="D92" s="91"/>
      <c r="E92" s="91"/>
      <c r="F92" s="91"/>
      <c r="G92" s="92">
        <f t="shared" si="3"/>
        <v>0</v>
      </c>
      <c r="H92" s="44">
        <f>'9.1'!H92</f>
        <v>3</v>
      </c>
      <c r="I92" s="93">
        <v>1</v>
      </c>
      <c r="J92" s="93" t="s">
        <v>217</v>
      </c>
      <c r="K92" s="95" t="s">
        <v>599</v>
      </c>
      <c r="L92" s="111" t="s">
        <v>323</v>
      </c>
    </row>
    <row r="93" spans="1:12" ht="15.75" customHeight="1">
      <c r="A93" s="43" t="s">
        <v>83</v>
      </c>
      <c r="B93" s="45" t="s">
        <v>152</v>
      </c>
      <c r="C93" s="91">
        <f t="shared" si="2"/>
        <v>2</v>
      </c>
      <c r="D93" s="91"/>
      <c r="E93" s="91"/>
      <c r="F93" s="91"/>
      <c r="G93" s="92">
        <f t="shared" si="3"/>
        <v>2</v>
      </c>
      <c r="H93" s="44">
        <f>'9.1'!H93</f>
        <v>5</v>
      </c>
      <c r="I93" s="93">
        <v>5</v>
      </c>
      <c r="J93" s="93" t="s">
        <v>217</v>
      </c>
      <c r="K93" s="95"/>
      <c r="L93" s="111" t="s">
        <v>214</v>
      </c>
    </row>
    <row r="94" spans="1:12" ht="15.75" customHeight="1">
      <c r="A94" s="42" t="s">
        <v>84</v>
      </c>
      <c r="B94" s="45" t="s">
        <v>152</v>
      </c>
      <c r="C94" s="91">
        <f t="shared" si="2"/>
        <v>2</v>
      </c>
      <c r="D94" s="91">
        <v>0.5</v>
      </c>
      <c r="E94" s="91"/>
      <c r="F94" s="91"/>
      <c r="G94" s="92">
        <f t="shared" si="3"/>
        <v>1</v>
      </c>
      <c r="H94" s="44">
        <f>'9.1'!H94</f>
        <v>2</v>
      </c>
      <c r="I94" s="93">
        <v>2</v>
      </c>
      <c r="J94" s="93" t="s">
        <v>218</v>
      </c>
      <c r="K94" s="45" t="s">
        <v>601</v>
      </c>
      <c r="L94" s="111" t="s">
        <v>328</v>
      </c>
    </row>
    <row r="95" spans="1:12" ht="15.75" customHeight="1">
      <c r="A95" s="43" t="s">
        <v>85</v>
      </c>
      <c r="B95" s="45" t="s">
        <v>152</v>
      </c>
      <c r="C95" s="91">
        <f t="shared" si="2"/>
        <v>2</v>
      </c>
      <c r="D95" s="91"/>
      <c r="E95" s="91"/>
      <c r="F95" s="91"/>
      <c r="G95" s="92">
        <f t="shared" si="3"/>
        <v>2</v>
      </c>
      <c r="H95" s="44">
        <f>'9.1'!H95</f>
        <v>8</v>
      </c>
      <c r="I95" s="93">
        <v>8</v>
      </c>
      <c r="J95" s="93" t="s">
        <v>217</v>
      </c>
      <c r="K95" s="93"/>
      <c r="L95" s="111" t="s">
        <v>331</v>
      </c>
    </row>
    <row r="96" spans="1:12" ht="15.75" customHeight="1">
      <c r="A96" s="43" t="s">
        <v>86</v>
      </c>
      <c r="B96" s="45" t="s">
        <v>113</v>
      </c>
      <c r="C96" s="91">
        <f t="shared" si="2"/>
        <v>0</v>
      </c>
      <c r="D96" s="91">
        <v>0.5</v>
      </c>
      <c r="E96" s="91"/>
      <c r="F96" s="91"/>
      <c r="G96" s="92">
        <f t="shared" si="3"/>
        <v>0</v>
      </c>
      <c r="H96" s="44">
        <f>'9.1'!H96</f>
        <v>5</v>
      </c>
      <c r="I96" s="93">
        <v>3</v>
      </c>
      <c r="J96" s="93" t="s">
        <v>218</v>
      </c>
      <c r="K96" s="95" t="s">
        <v>606</v>
      </c>
      <c r="L96" s="111" t="s">
        <v>334</v>
      </c>
    </row>
    <row r="97" spans="1:12" ht="15.75" customHeight="1">
      <c r="A97" s="42" t="s">
        <v>87</v>
      </c>
      <c r="B97" s="45" t="s">
        <v>152</v>
      </c>
      <c r="C97" s="91">
        <f t="shared" si="2"/>
        <v>2</v>
      </c>
      <c r="D97" s="91"/>
      <c r="E97" s="91"/>
      <c r="F97" s="91"/>
      <c r="G97" s="92">
        <f t="shared" si="3"/>
        <v>2</v>
      </c>
      <c r="H97" s="44">
        <f>'9.1'!H97</f>
        <v>2</v>
      </c>
      <c r="I97" s="93">
        <v>2</v>
      </c>
      <c r="J97" s="93" t="s">
        <v>217</v>
      </c>
      <c r="K97" s="93"/>
      <c r="L97" s="108" t="s">
        <v>338</v>
      </c>
    </row>
    <row r="98" spans="1:12" s="90" customFormat="1" ht="15.75" customHeight="1">
      <c r="A98" s="43" t="s">
        <v>88</v>
      </c>
      <c r="B98" s="45" t="s">
        <v>119</v>
      </c>
      <c r="C98" s="91">
        <f t="shared" si="2"/>
        <v>0</v>
      </c>
      <c r="D98" s="116"/>
      <c r="E98" s="116"/>
      <c r="F98" s="116"/>
      <c r="G98" s="92">
        <f t="shared" si="3"/>
        <v>0</v>
      </c>
      <c r="H98" s="44">
        <f>'9.1'!H98</f>
        <v>4</v>
      </c>
      <c r="I98" s="93"/>
      <c r="J98" s="93"/>
      <c r="K98" s="93"/>
      <c r="L98" s="120" t="s">
        <v>442</v>
      </c>
    </row>
    <row r="99" spans="1:12" ht="15.75" customHeight="1">
      <c r="A99" s="43" t="s">
        <v>89</v>
      </c>
      <c r="B99" s="45" t="s">
        <v>152</v>
      </c>
      <c r="C99" s="91">
        <f t="shared" si="2"/>
        <v>2</v>
      </c>
      <c r="D99" s="91"/>
      <c r="E99" s="91"/>
      <c r="F99" s="91"/>
      <c r="G99" s="92">
        <f t="shared" si="3"/>
        <v>2</v>
      </c>
      <c r="H99" s="44">
        <f>'9.1'!H99</f>
        <v>1</v>
      </c>
      <c r="I99" s="93">
        <v>1</v>
      </c>
      <c r="J99" s="93" t="s">
        <v>217</v>
      </c>
      <c r="K99" s="93"/>
      <c r="L99" s="111" t="s">
        <v>340</v>
      </c>
    </row>
    <row r="100" spans="1:12" ht="12">
      <c r="A100" s="103"/>
      <c r="B100" s="103"/>
      <c r="C100" s="103"/>
      <c r="D100" s="103"/>
      <c r="E100" s="103"/>
      <c r="F100" s="103"/>
      <c r="G100" s="104"/>
      <c r="H100" s="103"/>
      <c r="I100" s="103"/>
      <c r="J100" s="103"/>
      <c r="K100" s="103"/>
      <c r="L100" s="103"/>
    </row>
    <row r="106" spans="1:12" ht="12">
      <c r="A106" s="105"/>
      <c r="B106" s="105"/>
      <c r="C106" s="105"/>
      <c r="D106" s="105"/>
      <c r="E106" s="105"/>
      <c r="F106" s="105"/>
      <c r="G106" s="106"/>
      <c r="H106" s="105"/>
      <c r="I106" s="105"/>
      <c r="J106" s="105"/>
      <c r="K106" s="105"/>
      <c r="L106" s="105"/>
    </row>
    <row r="110" spans="1:12" ht="12">
      <c r="A110" s="105"/>
      <c r="B110" s="105"/>
      <c r="C110" s="105"/>
      <c r="D110" s="105"/>
      <c r="E110" s="105"/>
      <c r="F110" s="105"/>
      <c r="G110" s="106"/>
      <c r="H110" s="105"/>
      <c r="I110" s="105"/>
      <c r="J110" s="105"/>
      <c r="K110" s="105"/>
      <c r="L110" s="105"/>
    </row>
    <row r="113" spans="1:12" ht="12">
      <c r="A113" s="105"/>
      <c r="B113" s="105"/>
      <c r="C113" s="105"/>
      <c r="D113" s="105"/>
      <c r="E113" s="105"/>
      <c r="F113" s="105"/>
      <c r="G113" s="106"/>
      <c r="H113" s="105"/>
      <c r="I113" s="105"/>
      <c r="J113" s="105"/>
      <c r="K113" s="105"/>
      <c r="L113" s="105"/>
    </row>
    <row r="117" spans="1:12" ht="12">
      <c r="A117" s="105"/>
      <c r="B117" s="105"/>
      <c r="C117" s="105"/>
      <c r="D117" s="105"/>
      <c r="E117" s="105"/>
      <c r="F117" s="105"/>
      <c r="G117" s="106"/>
      <c r="H117" s="105"/>
      <c r="I117" s="105"/>
      <c r="J117" s="105"/>
      <c r="K117" s="105"/>
      <c r="L117" s="105"/>
    </row>
    <row r="120" spans="1:12" ht="12">
      <c r="A120" s="105"/>
      <c r="B120" s="105"/>
      <c r="C120" s="105"/>
      <c r="D120" s="105"/>
      <c r="E120" s="105"/>
      <c r="F120" s="105"/>
      <c r="G120" s="106"/>
      <c r="H120" s="105"/>
      <c r="I120" s="105"/>
      <c r="J120" s="105"/>
      <c r="K120" s="105"/>
      <c r="L120" s="105"/>
    </row>
    <row r="124" spans="1:12" ht="12">
      <c r="A124" s="105"/>
      <c r="B124" s="105"/>
      <c r="C124" s="105"/>
      <c r="D124" s="105"/>
      <c r="E124" s="105"/>
      <c r="F124" s="105"/>
      <c r="G124" s="106"/>
      <c r="H124" s="105"/>
      <c r="I124" s="105"/>
      <c r="J124" s="105"/>
      <c r="K124" s="105"/>
      <c r="L124" s="105"/>
    </row>
  </sheetData>
  <sheetProtection/>
  <autoFilter ref="A7:L7"/>
  <mergeCells count="14">
    <mergeCell ref="E4:E6"/>
    <mergeCell ref="F4:F6"/>
    <mergeCell ref="G4:G6"/>
    <mergeCell ref="J3:J6"/>
    <mergeCell ref="A1:L1"/>
    <mergeCell ref="A2:L2"/>
    <mergeCell ref="A3:A6"/>
    <mergeCell ref="C3:G3"/>
    <mergeCell ref="H3:H6"/>
    <mergeCell ref="I3:I6"/>
    <mergeCell ref="K3:K6"/>
    <mergeCell ref="L3:L6"/>
    <mergeCell ref="C4:C6"/>
    <mergeCell ref="D4:D6"/>
  </mergeCells>
  <dataValidations count="3">
    <dataValidation type="list" allowBlank="1" showInputMessage="1" showErrorMessage="1" sqref="B8:B99">
      <formula1>$B$4:$B$6</formula1>
    </dataValidation>
    <dataValidation type="list" allowBlank="1" showInputMessage="1" showErrorMessage="1" sqref="K7:L7 L60">
      <formula1>'9.2'!#REF!</formula1>
    </dataValidation>
    <dataValidation type="list" allowBlank="1" showInputMessage="1" showErrorMessage="1" sqref="B7:G7">
      <formula1>$B$5:$B$6</formula1>
    </dataValidation>
  </dataValidations>
  <hyperlinks>
    <hyperlink ref="L66" r:id="rId1" display="http://minfin.pnzreg.ru/norm_doc"/>
    <hyperlink ref="L11" r:id="rId2" display="http://www.gfu.vrn.ru/bud001/przakonavnesenie/"/>
    <hyperlink ref="L14" r:id="rId3" display="http://depfin.adm44.ru/info/law/proetjzko/index.aspx"/>
    <hyperlink ref="L17" r:id="rId4" display="http://budget.mosreg.ru/byudzhet-dlya-grazhdan/proekt-zakona-o-vnesenii-izmenenij-v-zakon-o-byudzhete-moskovskoj-oblasti/"/>
    <hyperlink ref="L20" r:id="rId5" display="http://www.finsmol.ru/minfin/nJM5lLS7"/>
    <hyperlink ref="L40" r:id="rId6" display="http://minfin.kalmregion.ru/spetsialnye-proekty/proekty-npa-razmeshchaemye-dlya-provedeniya-nezavisimoy-antikorruptsionnoy-ekspertizy/"/>
    <hyperlink ref="L41" r:id="rId7" display="http://www.crimea.gov.ru/lawmaking-activity/laws-drafts"/>
    <hyperlink ref="L42" r:id="rId8" display="http://www.minfinkubani.ru/budget_execution/budget_law/index.php"/>
    <hyperlink ref="L45" r:id="rId9" display="http://www.minfin.donland.ru/docs/s/8"/>
    <hyperlink ref="L78" r:id="rId10" display="http://www.minfin-altai.ru/regulatory/bills/the-draft-law-of-the-altai-republic-on-amendments-to-the-law-of-the-altai-republic-about-republican-.php"/>
    <hyperlink ref="L9" r:id="rId11" display="http://bryanskoblfin.ru/Show/Category/10?page=1&amp;ItemId=4"/>
    <hyperlink ref="L35" r:id="rId12" display="http://finance.pskov.ru/proekty"/>
    <hyperlink ref="L69" r:id="rId13" display="http://ufo.ulntc.ru/index.php?mgf=kor/pro/zproekt"/>
    <hyperlink ref="L82" r:id="rId14" display="http://fin22.ru/projects/p2016/"/>
    <hyperlink ref="L87" r:id="rId15" display="http://www.mfnso.nso.ru/page/457"/>
    <hyperlink ref="L95" r:id="rId16" display="http://www.fin.amurobl.ru/oblastnoy-byudzhet/proekty-zakonov-amurskoy-oblasti/o-vnesenii-izmeneniy-v-zakon-o-byudzhete/"/>
    <hyperlink ref="L99" r:id="rId17" display="http://чукотка.рф/power/priority_areas/open-budget/budget-citizens/budget-2016/vnesenie-izmenenii-v-byudzhet/"/>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6" r:id="rId18"/>
  <headerFooter>
    <oddFooter>&amp;C&amp;"Times New Roman,обычный"&amp;8&amp;A&amp;R&amp;P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124"/>
  <sheetViews>
    <sheetView zoomScalePageLayoutView="0" workbookViewId="0" topLeftCell="A1">
      <pane xSplit="1" ySplit="6" topLeftCell="B88" activePane="bottomRight" state="frozen"/>
      <selection pane="topLeft" activeCell="A1" sqref="A1"/>
      <selection pane="topRight" activeCell="B1" sqref="B1"/>
      <selection pane="bottomLeft" activeCell="A7" sqref="A7"/>
      <selection pane="bottomRight" activeCell="N99" sqref="N99"/>
    </sheetView>
  </sheetViews>
  <sheetFormatPr defaultColWidth="8.8515625" defaultRowHeight="15"/>
  <cols>
    <col min="1" max="1" width="33.421875" style="87" customWidth="1"/>
    <col min="2" max="2" width="44.7109375" style="87" customWidth="1"/>
    <col min="3" max="3" width="6.7109375" style="87" customWidth="1"/>
    <col min="4" max="4" width="7.7109375" style="87" customWidth="1"/>
    <col min="5" max="6" width="6.7109375" style="87" customWidth="1"/>
    <col min="7" max="7" width="6.7109375" style="107" customWidth="1"/>
    <col min="8" max="8" width="15.7109375" style="87" customWidth="1"/>
    <col min="9" max="9" width="18.57421875" style="87" customWidth="1"/>
    <col min="10" max="10" width="17.421875" style="87" customWidth="1"/>
    <col min="11" max="11" width="16.140625" style="87" customWidth="1"/>
    <col min="12" max="12" width="13.7109375" style="87" customWidth="1"/>
    <col min="13" max="14" width="20.7109375" style="87" customWidth="1"/>
    <col min="15" max="16384" width="8.8515625" style="87" customWidth="1"/>
  </cols>
  <sheetData>
    <row r="1" spans="1:14" ht="29.25" customHeight="1">
      <c r="A1" s="157" t="s">
        <v>157</v>
      </c>
      <c r="B1" s="157"/>
      <c r="C1" s="157"/>
      <c r="D1" s="157"/>
      <c r="E1" s="157"/>
      <c r="F1" s="157"/>
      <c r="G1" s="157"/>
      <c r="H1" s="157"/>
      <c r="I1" s="157"/>
      <c r="J1" s="157"/>
      <c r="K1" s="157"/>
      <c r="L1" s="157"/>
      <c r="M1" s="157"/>
      <c r="N1" s="157"/>
    </row>
    <row r="2" spans="1:14" ht="27" customHeight="1">
      <c r="A2" s="158" t="s">
        <v>615</v>
      </c>
      <c r="B2" s="159"/>
      <c r="C2" s="159"/>
      <c r="D2" s="159"/>
      <c r="E2" s="159"/>
      <c r="F2" s="159"/>
      <c r="G2" s="159"/>
      <c r="H2" s="159"/>
      <c r="I2" s="159"/>
      <c r="J2" s="159"/>
      <c r="K2" s="159"/>
      <c r="L2" s="159"/>
      <c r="M2" s="159"/>
      <c r="N2" s="159"/>
    </row>
    <row r="3" spans="1:14" ht="66.75" customHeight="1">
      <c r="A3" s="148" t="s">
        <v>111</v>
      </c>
      <c r="B3" s="114" t="s">
        <v>156</v>
      </c>
      <c r="C3" s="160" t="s">
        <v>115</v>
      </c>
      <c r="D3" s="161"/>
      <c r="E3" s="161"/>
      <c r="F3" s="161"/>
      <c r="G3" s="161"/>
      <c r="H3" s="148" t="s">
        <v>609</v>
      </c>
      <c r="I3" s="148" t="s">
        <v>158</v>
      </c>
      <c r="J3" s="146" t="s">
        <v>159</v>
      </c>
      <c r="K3" s="156"/>
      <c r="L3" s="162" t="s">
        <v>215</v>
      </c>
      <c r="M3" s="148" t="s">
        <v>151</v>
      </c>
      <c r="N3" s="148" t="s">
        <v>95</v>
      </c>
    </row>
    <row r="4" spans="1:14" ht="27" customHeight="1">
      <c r="A4" s="149"/>
      <c r="B4" s="88" t="s">
        <v>152</v>
      </c>
      <c r="C4" s="148" t="s">
        <v>98</v>
      </c>
      <c r="D4" s="148" t="s">
        <v>516</v>
      </c>
      <c r="E4" s="148" t="s">
        <v>502</v>
      </c>
      <c r="F4" s="148" t="s">
        <v>503</v>
      </c>
      <c r="G4" s="153" t="s">
        <v>112</v>
      </c>
      <c r="H4" s="149"/>
      <c r="I4" s="149"/>
      <c r="J4" s="146" t="s">
        <v>160</v>
      </c>
      <c r="K4" s="146" t="s">
        <v>507</v>
      </c>
      <c r="L4" s="151"/>
      <c r="M4" s="149"/>
      <c r="N4" s="149"/>
    </row>
    <row r="5" spans="1:14" ht="16.5" customHeight="1">
      <c r="A5" s="151"/>
      <c r="B5" s="88" t="s">
        <v>113</v>
      </c>
      <c r="C5" s="151"/>
      <c r="D5" s="151"/>
      <c r="E5" s="151"/>
      <c r="F5" s="151"/>
      <c r="G5" s="154"/>
      <c r="H5" s="151"/>
      <c r="I5" s="151"/>
      <c r="J5" s="156"/>
      <c r="K5" s="156"/>
      <c r="L5" s="151"/>
      <c r="M5" s="151"/>
      <c r="N5" s="151"/>
    </row>
    <row r="6" spans="1:14" s="89" customFormat="1" ht="16.5" customHeight="1">
      <c r="A6" s="152"/>
      <c r="B6" s="88" t="s">
        <v>119</v>
      </c>
      <c r="C6" s="152"/>
      <c r="D6" s="152"/>
      <c r="E6" s="152"/>
      <c r="F6" s="152"/>
      <c r="G6" s="155"/>
      <c r="H6" s="152"/>
      <c r="I6" s="152"/>
      <c r="J6" s="156"/>
      <c r="K6" s="156"/>
      <c r="L6" s="152"/>
      <c r="M6" s="152"/>
      <c r="N6" s="152"/>
    </row>
    <row r="7" spans="1:14" s="90" customFormat="1" ht="15.75" customHeight="1">
      <c r="A7" s="39" t="s">
        <v>0</v>
      </c>
      <c r="B7" s="41"/>
      <c r="C7" s="41"/>
      <c r="D7" s="41"/>
      <c r="E7" s="41"/>
      <c r="F7" s="41"/>
      <c r="G7" s="41"/>
      <c r="H7" s="41"/>
      <c r="I7" s="41"/>
      <c r="J7" s="41"/>
      <c r="K7" s="41"/>
      <c r="L7" s="41"/>
      <c r="M7" s="41"/>
      <c r="N7" s="41"/>
    </row>
    <row r="8" spans="1:14" ht="15.75" customHeight="1">
      <c r="A8" s="42" t="s">
        <v>1</v>
      </c>
      <c r="B8" s="45" t="s">
        <v>119</v>
      </c>
      <c r="C8" s="91">
        <f>IF(B8="Да, публикуются или внесение изменений в бюджет не осуществлялось",2,0)</f>
        <v>0</v>
      </c>
      <c r="D8" s="91"/>
      <c r="E8" s="91"/>
      <c r="F8" s="91"/>
      <c r="G8" s="92">
        <f>C8*(1-D8)*(1-E8)*(1-F8)</f>
        <v>0</v>
      </c>
      <c r="H8" s="44">
        <f>'9.1'!H8</f>
        <v>5</v>
      </c>
      <c r="I8" s="44"/>
      <c r="J8" s="44"/>
      <c r="K8" s="44"/>
      <c r="L8" s="44"/>
      <c r="M8" s="95"/>
      <c r="N8" s="109" t="s">
        <v>251</v>
      </c>
    </row>
    <row r="9" spans="1:14" ht="15.75" customHeight="1">
      <c r="A9" s="42" t="s">
        <v>2</v>
      </c>
      <c r="B9" s="45" t="s">
        <v>152</v>
      </c>
      <c r="C9" s="91">
        <f aca="true" t="shared" si="0" ref="C9:C72">IF(B9="Да, публикуются или внесение изменений в бюджет не осуществлялось",2,0)</f>
        <v>2</v>
      </c>
      <c r="D9" s="91"/>
      <c r="E9" s="91"/>
      <c r="F9" s="91"/>
      <c r="G9" s="92">
        <f aca="true" t="shared" si="1" ref="G9:G72">C9*(1-D9)*(1-E9)*(1-F9)</f>
        <v>2</v>
      </c>
      <c r="H9" s="44">
        <f>'9.1'!H9</f>
        <v>5</v>
      </c>
      <c r="I9" s="44">
        <v>5</v>
      </c>
      <c r="J9" s="44" t="s">
        <v>252</v>
      </c>
      <c r="K9" s="44" t="s">
        <v>252</v>
      </c>
      <c r="L9" s="44" t="s">
        <v>218</v>
      </c>
      <c r="M9" s="95"/>
      <c r="N9" s="111" t="s">
        <v>625</v>
      </c>
    </row>
    <row r="10" spans="1:14" ht="15.75" customHeight="1">
      <c r="A10" s="42" t="s">
        <v>3</v>
      </c>
      <c r="B10" s="45" t="s">
        <v>113</v>
      </c>
      <c r="C10" s="91">
        <f t="shared" si="0"/>
        <v>0</v>
      </c>
      <c r="D10" s="91"/>
      <c r="E10" s="91"/>
      <c r="F10" s="91"/>
      <c r="G10" s="92">
        <f t="shared" si="1"/>
        <v>0</v>
      </c>
      <c r="H10" s="44">
        <f>'9.1'!H10</f>
        <v>8</v>
      </c>
      <c r="I10" s="44">
        <v>7</v>
      </c>
      <c r="J10" s="44" t="s">
        <v>252</v>
      </c>
      <c r="K10" s="45" t="s">
        <v>508</v>
      </c>
      <c r="L10" s="44" t="s">
        <v>218</v>
      </c>
      <c r="M10" s="95" t="s">
        <v>257</v>
      </c>
      <c r="N10" s="111" t="s">
        <v>626</v>
      </c>
    </row>
    <row r="11" spans="1:14" ht="15.75" customHeight="1">
      <c r="A11" s="42" t="s">
        <v>4</v>
      </c>
      <c r="B11" s="45" t="s">
        <v>119</v>
      </c>
      <c r="C11" s="91">
        <f t="shared" si="0"/>
        <v>0</v>
      </c>
      <c r="D11" s="91"/>
      <c r="E11" s="91"/>
      <c r="F11" s="91"/>
      <c r="G11" s="92">
        <f t="shared" si="1"/>
        <v>0</v>
      </c>
      <c r="H11" s="44">
        <f>'9.1'!H11</f>
        <v>2</v>
      </c>
      <c r="I11" s="44"/>
      <c r="J11" s="44"/>
      <c r="K11" s="44"/>
      <c r="L11" s="44"/>
      <c r="M11" s="95"/>
      <c r="N11" s="111" t="s">
        <v>627</v>
      </c>
    </row>
    <row r="12" spans="1:14" ht="15.75" customHeight="1">
      <c r="A12" s="42" t="s">
        <v>5</v>
      </c>
      <c r="B12" s="45" t="s">
        <v>152</v>
      </c>
      <c r="C12" s="91">
        <f t="shared" si="0"/>
        <v>2</v>
      </c>
      <c r="D12" s="91"/>
      <c r="E12" s="91"/>
      <c r="F12" s="91"/>
      <c r="G12" s="92">
        <f t="shared" si="1"/>
        <v>2</v>
      </c>
      <c r="H12" s="44">
        <f>'9.1'!H12</f>
        <v>6</v>
      </c>
      <c r="I12" s="44">
        <v>6</v>
      </c>
      <c r="J12" s="44" t="s">
        <v>252</v>
      </c>
      <c r="K12" s="44" t="s">
        <v>252</v>
      </c>
      <c r="L12" s="44" t="s">
        <v>218</v>
      </c>
      <c r="M12" s="95"/>
      <c r="N12" s="111" t="s">
        <v>628</v>
      </c>
    </row>
    <row r="13" spans="1:14" ht="15.75" customHeight="1">
      <c r="A13" s="42" t="s">
        <v>6</v>
      </c>
      <c r="B13" s="45" t="s">
        <v>152</v>
      </c>
      <c r="C13" s="91">
        <f t="shared" si="0"/>
        <v>2</v>
      </c>
      <c r="D13" s="91"/>
      <c r="E13" s="91"/>
      <c r="F13" s="91"/>
      <c r="G13" s="92">
        <f t="shared" si="1"/>
        <v>2</v>
      </c>
      <c r="H13" s="44">
        <f>'9.1'!H13</f>
        <v>1</v>
      </c>
      <c r="I13" s="44">
        <v>1</v>
      </c>
      <c r="J13" s="44" t="s">
        <v>252</v>
      </c>
      <c r="K13" s="44" t="s">
        <v>252</v>
      </c>
      <c r="L13" s="44" t="s">
        <v>218</v>
      </c>
      <c r="M13" s="95"/>
      <c r="N13" s="111" t="s">
        <v>629</v>
      </c>
    </row>
    <row r="14" spans="1:14" ht="15.75" customHeight="1">
      <c r="A14" s="42" t="s">
        <v>7</v>
      </c>
      <c r="B14" s="45" t="s">
        <v>152</v>
      </c>
      <c r="C14" s="91">
        <f t="shared" si="0"/>
        <v>2</v>
      </c>
      <c r="D14" s="91"/>
      <c r="E14" s="91"/>
      <c r="F14" s="91"/>
      <c r="G14" s="92">
        <f t="shared" si="1"/>
        <v>2</v>
      </c>
      <c r="H14" s="44">
        <f>'9.1'!H14</f>
        <v>4</v>
      </c>
      <c r="I14" s="44">
        <v>4</v>
      </c>
      <c r="J14" s="44" t="s">
        <v>252</v>
      </c>
      <c r="K14" s="44" t="s">
        <v>252</v>
      </c>
      <c r="L14" s="44" t="s">
        <v>218</v>
      </c>
      <c r="M14" s="95"/>
      <c r="N14" s="111" t="s">
        <v>511</v>
      </c>
    </row>
    <row r="15" spans="1:14" s="90" customFormat="1" ht="15.75" customHeight="1">
      <c r="A15" s="42" t="s">
        <v>8</v>
      </c>
      <c r="B15" s="45" t="s">
        <v>119</v>
      </c>
      <c r="C15" s="91">
        <f t="shared" si="0"/>
        <v>0</v>
      </c>
      <c r="D15" s="91"/>
      <c r="E15" s="91"/>
      <c r="F15" s="91"/>
      <c r="G15" s="92">
        <f t="shared" si="1"/>
        <v>0</v>
      </c>
      <c r="H15" s="44">
        <f>'9.1'!H15</f>
        <v>2</v>
      </c>
      <c r="I15" s="44"/>
      <c r="J15" s="44"/>
      <c r="K15" s="44"/>
      <c r="L15" s="110"/>
      <c r="M15" s="100"/>
      <c r="N15" s="111" t="s">
        <v>267</v>
      </c>
    </row>
    <row r="16" spans="1:14" s="90" customFormat="1" ht="15.75" customHeight="1">
      <c r="A16" s="42" t="s">
        <v>9</v>
      </c>
      <c r="B16" s="45" t="s">
        <v>119</v>
      </c>
      <c r="C16" s="91">
        <f t="shared" si="0"/>
        <v>0</v>
      </c>
      <c r="D16" s="91"/>
      <c r="E16" s="91"/>
      <c r="F16" s="91"/>
      <c r="G16" s="92">
        <f t="shared" si="1"/>
        <v>0</v>
      </c>
      <c r="H16" s="44">
        <f>'9.1'!H16</f>
        <v>3</v>
      </c>
      <c r="I16" s="44"/>
      <c r="J16" s="44"/>
      <c r="K16" s="44"/>
      <c r="L16" s="44"/>
      <c r="M16" s="95"/>
      <c r="N16" s="111" t="s">
        <v>192</v>
      </c>
    </row>
    <row r="17" spans="1:14" ht="15.75" customHeight="1">
      <c r="A17" s="42" t="s">
        <v>10</v>
      </c>
      <c r="B17" s="45" t="s">
        <v>119</v>
      </c>
      <c r="C17" s="91">
        <f t="shared" si="0"/>
        <v>0</v>
      </c>
      <c r="D17" s="91"/>
      <c r="E17" s="91"/>
      <c r="F17" s="91"/>
      <c r="G17" s="92">
        <f t="shared" si="1"/>
        <v>0</v>
      </c>
      <c r="H17" s="44">
        <f>'9.1'!H17</f>
        <v>3</v>
      </c>
      <c r="I17" s="44"/>
      <c r="J17" s="44"/>
      <c r="K17" s="44"/>
      <c r="L17" s="44"/>
      <c r="M17" s="95" t="s">
        <v>512</v>
      </c>
      <c r="N17" s="129" t="s">
        <v>270</v>
      </c>
    </row>
    <row r="18" spans="1:14" ht="15.75" customHeight="1">
      <c r="A18" s="42" t="s">
        <v>11</v>
      </c>
      <c r="B18" s="45" t="s">
        <v>152</v>
      </c>
      <c r="C18" s="91">
        <f t="shared" si="0"/>
        <v>2</v>
      </c>
      <c r="D18" s="91"/>
      <c r="E18" s="91"/>
      <c r="F18" s="91"/>
      <c r="G18" s="92">
        <f t="shared" si="1"/>
        <v>2</v>
      </c>
      <c r="H18" s="44">
        <f>'9.1'!H18</f>
        <v>8</v>
      </c>
      <c r="I18" s="44">
        <v>8</v>
      </c>
      <c r="J18" s="44" t="s">
        <v>252</v>
      </c>
      <c r="K18" s="44" t="s">
        <v>256</v>
      </c>
      <c r="L18" s="44" t="s">
        <v>217</v>
      </c>
      <c r="M18" s="95"/>
      <c r="N18" s="111" t="s">
        <v>271</v>
      </c>
    </row>
    <row r="19" spans="1:14" ht="15.75" customHeight="1">
      <c r="A19" s="42" t="s">
        <v>12</v>
      </c>
      <c r="B19" s="45" t="s">
        <v>152</v>
      </c>
      <c r="C19" s="91">
        <f t="shared" si="0"/>
        <v>2</v>
      </c>
      <c r="D19" s="91"/>
      <c r="E19" s="91"/>
      <c r="F19" s="91">
        <v>0.5</v>
      </c>
      <c r="G19" s="92">
        <f t="shared" si="1"/>
        <v>1</v>
      </c>
      <c r="H19" s="44">
        <f>'9.1'!H19</f>
        <v>5</v>
      </c>
      <c r="I19" s="44">
        <v>5</v>
      </c>
      <c r="J19" s="44" t="s">
        <v>252</v>
      </c>
      <c r="K19" s="44" t="s">
        <v>515</v>
      </c>
      <c r="L19" s="44" t="s">
        <v>220</v>
      </c>
      <c r="M19" s="95" t="s">
        <v>517</v>
      </c>
      <c r="N19" s="111" t="s">
        <v>193</v>
      </c>
    </row>
    <row r="20" spans="1:14" ht="15.75" customHeight="1">
      <c r="A20" s="42" t="s">
        <v>13</v>
      </c>
      <c r="B20" s="45" t="s">
        <v>119</v>
      </c>
      <c r="C20" s="91">
        <f t="shared" si="0"/>
        <v>0</v>
      </c>
      <c r="D20" s="91"/>
      <c r="E20" s="91"/>
      <c r="F20" s="91"/>
      <c r="G20" s="92">
        <f t="shared" si="1"/>
        <v>0</v>
      </c>
      <c r="H20" s="44">
        <f>'9.1'!H20</f>
        <v>2</v>
      </c>
      <c r="I20" s="44"/>
      <c r="J20" s="44"/>
      <c r="K20" s="44"/>
      <c r="L20" s="44"/>
      <c r="M20" s="95"/>
      <c r="N20" s="111" t="s">
        <v>194</v>
      </c>
    </row>
    <row r="21" spans="1:14" ht="15.75" customHeight="1">
      <c r="A21" s="42" t="s">
        <v>14</v>
      </c>
      <c r="B21" s="45" t="s">
        <v>152</v>
      </c>
      <c r="C21" s="91">
        <f t="shared" si="0"/>
        <v>2</v>
      </c>
      <c r="D21" s="91"/>
      <c r="E21" s="91"/>
      <c r="F21" s="91"/>
      <c r="G21" s="92">
        <f t="shared" si="1"/>
        <v>2</v>
      </c>
      <c r="H21" s="44">
        <f>'9.1'!H21</f>
        <v>7</v>
      </c>
      <c r="I21" s="44">
        <v>7</v>
      </c>
      <c r="J21" s="44" t="s">
        <v>252</v>
      </c>
      <c r="K21" s="44" t="s">
        <v>252</v>
      </c>
      <c r="L21" s="44" t="s">
        <v>217</v>
      </c>
      <c r="M21" s="95"/>
      <c r="N21" s="111" t="s">
        <v>277</v>
      </c>
    </row>
    <row r="22" spans="1:14" ht="15.75" customHeight="1">
      <c r="A22" s="42" t="s">
        <v>15</v>
      </c>
      <c r="B22" s="45" t="s">
        <v>113</v>
      </c>
      <c r="C22" s="91">
        <f t="shared" si="0"/>
        <v>0</v>
      </c>
      <c r="D22" s="91"/>
      <c r="E22" s="91"/>
      <c r="F22" s="91"/>
      <c r="G22" s="92">
        <f t="shared" si="1"/>
        <v>0</v>
      </c>
      <c r="H22" s="44">
        <f>'9.1'!H22</f>
        <v>4</v>
      </c>
      <c r="I22" s="44">
        <v>3</v>
      </c>
      <c r="J22" s="44" t="s">
        <v>252</v>
      </c>
      <c r="K22" s="44" t="s">
        <v>252</v>
      </c>
      <c r="L22" s="44" t="s">
        <v>218</v>
      </c>
      <c r="M22" s="95" t="s">
        <v>438</v>
      </c>
      <c r="N22" s="111" t="s">
        <v>437</v>
      </c>
    </row>
    <row r="23" spans="1:14" ht="15.75" customHeight="1">
      <c r="A23" s="42" t="s">
        <v>16</v>
      </c>
      <c r="B23" s="45" t="s">
        <v>152</v>
      </c>
      <c r="C23" s="91">
        <f t="shared" si="0"/>
        <v>2</v>
      </c>
      <c r="D23" s="91"/>
      <c r="E23" s="91"/>
      <c r="F23" s="91"/>
      <c r="G23" s="92">
        <f t="shared" si="1"/>
        <v>2</v>
      </c>
      <c r="H23" s="44">
        <f>'9.1'!H23</f>
        <v>2</v>
      </c>
      <c r="I23" s="44">
        <v>2</v>
      </c>
      <c r="J23" s="44" t="s">
        <v>252</v>
      </c>
      <c r="K23" s="44" t="s">
        <v>256</v>
      </c>
      <c r="L23" s="45" t="s">
        <v>509</v>
      </c>
      <c r="M23" s="95"/>
      <c r="N23" s="111" t="s">
        <v>280</v>
      </c>
    </row>
    <row r="24" spans="1:14" ht="15.75" customHeight="1">
      <c r="A24" s="42" t="s">
        <v>17</v>
      </c>
      <c r="B24" s="45" t="s">
        <v>119</v>
      </c>
      <c r="C24" s="91">
        <f t="shared" si="0"/>
        <v>0</v>
      </c>
      <c r="D24" s="91"/>
      <c r="E24" s="91"/>
      <c r="F24" s="91"/>
      <c r="G24" s="92">
        <f t="shared" si="1"/>
        <v>0</v>
      </c>
      <c r="H24" s="44">
        <f>'9.1'!H24</f>
        <v>2</v>
      </c>
      <c r="I24" s="44"/>
      <c r="J24" s="44"/>
      <c r="K24" s="44"/>
      <c r="L24" s="44"/>
      <c r="M24" s="95"/>
      <c r="N24" s="111" t="s">
        <v>183</v>
      </c>
    </row>
    <row r="25" spans="1:14" ht="15.75" customHeight="1">
      <c r="A25" s="42" t="s">
        <v>18</v>
      </c>
      <c r="B25" s="45" t="s">
        <v>152</v>
      </c>
      <c r="C25" s="91">
        <f t="shared" si="0"/>
        <v>2</v>
      </c>
      <c r="D25" s="91"/>
      <c r="E25" s="91"/>
      <c r="F25" s="91"/>
      <c r="G25" s="92">
        <f t="shared" si="1"/>
        <v>2</v>
      </c>
      <c r="H25" s="44">
        <f>'9.1'!H25</f>
        <v>1</v>
      </c>
      <c r="I25" s="44">
        <v>1</v>
      </c>
      <c r="J25" s="44" t="s">
        <v>252</v>
      </c>
      <c r="K25" s="44" t="s">
        <v>252</v>
      </c>
      <c r="L25" s="44"/>
      <c r="M25" s="95"/>
      <c r="N25" s="111" t="s">
        <v>284</v>
      </c>
    </row>
    <row r="26" spans="1:14" s="90" customFormat="1" ht="15.75" customHeight="1">
      <c r="A26" s="39" t="s">
        <v>19</v>
      </c>
      <c r="B26" s="78"/>
      <c r="C26" s="97"/>
      <c r="D26" s="98"/>
      <c r="E26" s="98"/>
      <c r="F26" s="98"/>
      <c r="G26" s="98"/>
      <c r="H26" s="83"/>
      <c r="I26" s="99"/>
      <c r="J26" s="99"/>
      <c r="K26" s="99"/>
      <c r="L26" s="99"/>
      <c r="M26" s="78"/>
      <c r="N26" s="79"/>
    </row>
    <row r="27" spans="1:14" ht="15.75" customHeight="1">
      <c r="A27" s="42" t="s">
        <v>20</v>
      </c>
      <c r="B27" s="45" t="s">
        <v>152</v>
      </c>
      <c r="C27" s="91">
        <f t="shared" si="0"/>
        <v>2</v>
      </c>
      <c r="D27" s="91"/>
      <c r="E27" s="91"/>
      <c r="F27" s="91"/>
      <c r="G27" s="92">
        <f t="shared" si="1"/>
        <v>2</v>
      </c>
      <c r="H27" s="44">
        <f>'9.1'!H27</f>
        <v>3</v>
      </c>
      <c r="I27" s="44">
        <v>3</v>
      </c>
      <c r="J27" s="44" t="s">
        <v>252</v>
      </c>
      <c r="K27" s="44" t="s">
        <v>254</v>
      </c>
      <c r="L27" s="44" t="s">
        <v>218</v>
      </c>
      <c r="M27" s="95" t="s">
        <v>436</v>
      </c>
      <c r="N27" s="111" t="s">
        <v>286</v>
      </c>
    </row>
    <row r="28" spans="1:14" ht="15.75" customHeight="1">
      <c r="A28" s="43" t="s">
        <v>21</v>
      </c>
      <c r="B28" s="45" t="s">
        <v>119</v>
      </c>
      <c r="C28" s="91">
        <f t="shared" si="0"/>
        <v>0</v>
      </c>
      <c r="D28" s="91"/>
      <c r="E28" s="91"/>
      <c r="F28" s="91"/>
      <c r="G28" s="92">
        <f t="shared" si="1"/>
        <v>0</v>
      </c>
      <c r="H28" s="44">
        <f>'9.1'!H28</f>
        <v>2</v>
      </c>
      <c r="I28" s="44"/>
      <c r="J28" s="44"/>
      <c r="K28" s="44"/>
      <c r="L28" s="44"/>
      <c r="M28" s="95"/>
      <c r="N28" s="111" t="s">
        <v>195</v>
      </c>
    </row>
    <row r="29" spans="1:14" ht="15.75" customHeight="1">
      <c r="A29" s="43" t="s">
        <v>22</v>
      </c>
      <c r="B29" s="45" t="s">
        <v>119</v>
      </c>
      <c r="C29" s="91">
        <f t="shared" si="0"/>
        <v>0</v>
      </c>
      <c r="D29" s="91"/>
      <c r="E29" s="91"/>
      <c r="F29" s="91"/>
      <c r="G29" s="92">
        <f t="shared" si="1"/>
        <v>0</v>
      </c>
      <c r="H29" s="44">
        <f>'9.1'!H29</f>
        <v>3</v>
      </c>
      <c r="I29" s="44"/>
      <c r="J29" s="44"/>
      <c r="K29" s="44"/>
      <c r="L29" s="44"/>
      <c r="M29" s="95"/>
      <c r="N29" s="111" t="s">
        <v>196</v>
      </c>
    </row>
    <row r="30" spans="1:14" ht="15.75" customHeight="1">
      <c r="A30" s="43" t="s">
        <v>23</v>
      </c>
      <c r="B30" s="45" t="s">
        <v>119</v>
      </c>
      <c r="C30" s="91">
        <f t="shared" si="0"/>
        <v>0</v>
      </c>
      <c r="D30" s="91"/>
      <c r="E30" s="91"/>
      <c r="F30" s="91"/>
      <c r="G30" s="92">
        <f t="shared" si="1"/>
        <v>0</v>
      </c>
      <c r="H30" s="44">
        <f>'9.1'!H30</f>
        <v>3</v>
      </c>
      <c r="I30" s="44" t="s">
        <v>530</v>
      </c>
      <c r="J30" s="44" t="s">
        <v>254</v>
      </c>
      <c r="K30" s="44" t="s">
        <v>254</v>
      </c>
      <c r="L30" s="45" t="s">
        <v>531</v>
      </c>
      <c r="M30" s="95" t="s">
        <v>617</v>
      </c>
      <c r="N30" s="120" t="s">
        <v>293</v>
      </c>
    </row>
    <row r="31" spans="1:14" ht="15.75" customHeight="1">
      <c r="A31" s="43" t="s">
        <v>24</v>
      </c>
      <c r="B31" s="45" t="s">
        <v>119</v>
      </c>
      <c r="C31" s="91">
        <f t="shared" si="0"/>
        <v>0</v>
      </c>
      <c r="D31" s="91"/>
      <c r="E31" s="91"/>
      <c r="F31" s="91"/>
      <c r="G31" s="92">
        <f t="shared" si="1"/>
        <v>0</v>
      </c>
      <c r="H31" s="44">
        <f>'9.1'!H31</f>
        <v>1</v>
      </c>
      <c r="I31" s="44"/>
      <c r="J31" s="44"/>
      <c r="K31" s="44"/>
      <c r="L31" s="44"/>
      <c r="M31" s="95"/>
      <c r="N31" s="108" t="s">
        <v>197</v>
      </c>
    </row>
    <row r="32" spans="1:15" ht="15.75" customHeight="1">
      <c r="A32" s="42" t="s">
        <v>25</v>
      </c>
      <c r="B32" s="45" t="s">
        <v>152</v>
      </c>
      <c r="C32" s="91">
        <f t="shared" si="0"/>
        <v>2</v>
      </c>
      <c r="D32" s="91"/>
      <c r="E32" s="91">
        <v>0.5</v>
      </c>
      <c r="F32" s="91"/>
      <c r="G32" s="92">
        <f t="shared" si="1"/>
        <v>1</v>
      </c>
      <c r="H32" s="44">
        <f>'9.1'!H32</f>
        <v>2</v>
      </c>
      <c r="I32" s="44">
        <v>2</v>
      </c>
      <c r="J32" s="44" t="s">
        <v>252</v>
      </c>
      <c r="K32" s="44" t="s">
        <v>252</v>
      </c>
      <c r="L32" s="44" t="s">
        <v>218</v>
      </c>
      <c r="M32" s="45" t="s">
        <v>532</v>
      </c>
      <c r="N32" s="111" t="s">
        <v>435</v>
      </c>
      <c r="O32" s="87" t="s">
        <v>295</v>
      </c>
    </row>
    <row r="33" spans="1:14" s="90" customFormat="1" ht="15.75" customHeight="1">
      <c r="A33" s="42" t="s">
        <v>26</v>
      </c>
      <c r="B33" s="45" t="s">
        <v>152</v>
      </c>
      <c r="C33" s="91">
        <f t="shared" si="0"/>
        <v>2</v>
      </c>
      <c r="D33" s="91"/>
      <c r="E33" s="91"/>
      <c r="F33" s="91"/>
      <c r="G33" s="92">
        <f t="shared" si="1"/>
        <v>2</v>
      </c>
      <c r="H33" s="44">
        <f>'9.1'!H33</f>
        <v>1</v>
      </c>
      <c r="I33" s="44">
        <v>1</v>
      </c>
      <c r="J33" s="44" t="s">
        <v>252</v>
      </c>
      <c r="K33" s="94" t="s">
        <v>252</v>
      </c>
      <c r="L33" s="44" t="s">
        <v>621</v>
      </c>
      <c r="M33" s="95"/>
      <c r="N33" s="111" t="s">
        <v>296</v>
      </c>
    </row>
    <row r="34" spans="1:14" ht="15.75" customHeight="1">
      <c r="A34" s="42" t="s">
        <v>27</v>
      </c>
      <c r="B34" s="45" t="s">
        <v>152</v>
      </c>
      <c r="C34" s="91">
        <f t="shared" si="0"/>
        <v>2</v>
      </c>
      <c r="D34" s="91"/>
      <c r="E34" s="91"/>
      <c r="F34" s="91"/>
      <c r="G34" s="92">
        <f t="shared" si="1"/>
        <v>2</v>
      </c>
      <c r="H34" s="44">
        <f>'9.1'!H34</f>
        <v>5</v>
      </c>
      <c r="I34" s="44">
        <v>4</v>
      </c>
      <c r="J34" s="44" t="s">
        <v>252</v>
      </c>
      <c r="K34" s="44" t="s">
        <v>252</v>
      </c>
      <c r="L34" s="44" t="s">
        <v>218</v>
      </c>
      <c r="M34" s="45" t="s">
        <v>550</v>
      </c>
      <c r="N34" s="111" t="s">
        <v>198</v>
      </c>
    </row>
    <row r="35" spans="1:14" ht="15.75" customHeight="1">
      <c r="A35" s="43" t="s">
        <v>28</v>
      </c>
      <c r="B35" s="45" t="s">
        <v>119</v>
      </c>
      <c r="C35" s="91">
        <f t="shared" si="0"/>
        <v>0</v>
      </c>
      <c r="D35" s="91"/>
      <c r="E35" s="91"/>
      <c r="F35" s="91"/>
      <c r="G35" s="92">
        <f t="shared" si="1"/>
        <v>0</v>
      </c>
      <c r="H35" s="44">
        <f>'9.1'!H35</f>
        <v>2</v>
      </c>
      <c r="I35" s="44"/>
      <c r="J35" s="44"/>
      <c r="K35" s="44"/>
      <c r="L35" s="44"/>
      <c r="M35" s="95"/>
      <c r="N35" s="111" t="s">
        <v>538</v>
      </c>
    </row>
    <row r="36" spans="1:14" ht="15.75" customHeight="1">
      <c r="A36" s="43" t="s">
        <v>29</v>
      </c>
      <c r="B36" s="45" t="s">
        <v>152</v>
      </c>
      <c r="C36" s="91">
        <f t="shared" si="0"/>
        <v>2</v>
      </c>
      <c r="D36" s="91"/>
      <c r="E36" s="91"/>
      <c r="F36" s="91"/>
      <c r="G36" s="92">
        <f t="shared" si="1"/>
        <v>2</v>
      </c>
      <c r="H36" s="44">
        <f>'9.1'!H36</f>
        <v>1</v>
      </c>
      <c r="I36" s="44">
        <v>1</v>
      </c>
      <c r="J36" s="44" t="s">
        <v>254</v>
      </c>
      <c r="K36" s="44" t="s">
        <v>254</v>
      </c>
      <c r="L36" s="44" t="s">
        <v>218</v>
      </c>
      <c r="M36" s="95"/>
      <c r="N36" s="111" t="s">
        <v>303</v>
      </c>
    </row>
    <row r="37" spans="1:14" ht="15.75" customHeight="1">
      <c r="A37" s="42" t="s">
        <v>30</v>
      </c>
      <c r="B37" s="45" t="s">
        <v>152</v>
      </c>
      <c r="C37" s="91">
        <f t="shared" si="0"/>
        <v>2</v>
      </c>
      <c r="D37" s="91"/>
      <c r="E37" s="91"/>
      <c r="F37" s="91"/>
      <c r="G37" s="92">
        <f t="shared" si="1"/>
        <v>2</v>
      </c>
      <c r="H37" s="44">
        <f>'9.1'!H37</f>
        <v>2</v>
      </c>
      <c r="I37" s="44">
        <v>2</v>
      </c>
      <c r="J37" s="44" t="s">
        <v>252</v>
      </c>
      <c r="K37" s="44" t="s">
        <v>252</v>
      </c>
      <c r="L37" s="44" t="s">
        <v>218</v>
      </c>
      <c r="M37" s="95"/>
      <c r="N37" s="111" t="s">
        <v>304</v>
      </c>
    </row>
    <row r="38" spans="1:14" s="90" customFormat="1" ht="15.75" customHeight="1">
      <c r="A38" s="39" t="s">
        <v>31</v>
      </c>
      <c r="B38" s="78"/>
      <c r="C38" s="97"/>
      <c r="D38" s="98"/>
      <c r="E38" s="98"/>
      <c r="F38" s="98"/>
      <c r="G38" s="98"/>
      <c r="H38" s="83"/>
      <c r="I38" s="99"/>
      <c r="J38" s="99"/>
      <c r="K38" s="99"/>
      <c r="L38" s="99"/>
      <c r="M38" s="78"/>
      <c r="N38" s="79"/>
    </row>
    <row r="39" spans="1:14" ht="15.75" customHeight="1">
      <c r="A39" s="42" t="s">
        <v>32</v>
      </c>
      <c r="B39" s="45" t="s">
        <v>119</v>
      </c>
      <c r="C39" s="91">
        <f t="shared" si="0"/>
        <v>0</v>
      </c>
      <c r="D39" s="91"/>
      <c r="E39" s="91"/>
      <c r="F39" s="91"/>
      <c r="G39" s="92">
        <f t="shared" si="1"/>
        <v>0</v>
      </c>
      <c r="H39" s="44">
        <f>'9.1'!H39</f>
        <v>2</v>
      </c>
      <c r="I39" s="44"/>
      <c r="J39" s="44"/>
      <c r="K39" s="44"/>
      <c r="L39" s="44"/>
      <c r="M39" s="95"/>
      <c r="N39" s="111" t="s">
        <v>307</v>
      </c>
    </row>
    <row r="40" spans="1:18" ht="15.75" customHeight="1">
      <c r="A40" s="42" t="s">
        <v>33</v>
      </c>
      <c r="B40" s="45" t="s">
        <v>119</v>
      </c>
      <c r="C40" s="91">
        <f t="shared" si="0"/>
        <v>0</v>
      </c>
      <c r="D40" s="91"/>
      <c r="E40" s="91"/>
      <c r="F40" s="91"/>
      <c r="G40" s="92">
        <f t="shared" si="1"/>
        <v>0</v>
      </c>
      <c r="H40" s="44">
        <f>'9.1'!H40</f>
        <v>2</v>
      </c>
      <c r="I40" s="44"/>
      <c r="J40" s="44"/>
      <c r="K40" s="44"/>
      <c r="L40" s="44"/>
      <c r="M40" s="95"/>
      <c r="N40" s="111" t="s">
        <v>309</v>
      </c>
      <c r="R40" s="100"/>
    </row>
    <row r="41" spans="1:18" ht="15.75" customHeight="1">
      <c r="A41" s="42" t="s">
        <v>109</v>
      </c>
      <c r="B41" s="45" t="s">
        <v>119</v>
      </c>
      <c r="C41" s="91">
        <f t="shared" si="0"/>
        <v>0</v>
      </c>
      <c r="D41" s="91"/>
      <c r="E41" s="91"/>
      <c r="F41" s="91"/>
      <c r="G41" s="92">
        <f t="shared" si="1"/>
        <v>0</v>
      </c>
      <c r="H41" s="44">
        <f>'9.1'!H41</f>
        <v>7</v>
      </c>
      <c r="I41" s="44"/>
      <c r="J41" s="44"/>
      <c r="K41" s="44"/>
      <c r="L41" s="44"/>
      <c r="M41" s="45"/>
      <c r="N41" s="123" t="s">
        <v>310</v>
      </c>
      <c r="R41" s="100"/>
    </row>
    <row r="42" spans="1:18" ht="15.75" customHeight="1">
      <c r="A42" s="42" t="s">
        <v>34</v>
      </c>
      <c r="B42" s="45" t="s">
        <v>152</v>
      </c>
      <c r="C42" s="91">
        <f t="shared" si="0"/>
        <v>2</v>
      </c>
      <c r="D42" s="91"/>
      <c r="E42" s="91"/>
      <c r="F42" s="91"/>
      <c r="G42" s="92">
        <f t="shared" si="1"/>
        <v>2</v>
      </c>
      <c r="H42" s="44">
        <f>'9.1'!H42</f>
        <v>4</v>
      </c>
      <c r="I42" s="44">
        <v>3</v>
      </c>
      <c r="J42" s="44" t="s">
        <v>252</v>
      </c>
      <c r="K42" s="44" t="s">
        <v>252</v>
      </c>
      <c r="L42" s="44" t="s">
        <v>218</v>
      </c>
      <c r="M42" s="100" t="s">
        <v>549</v>
      </c>
      <c r="N42" s="111" t="s">
        <v>200</v>
      </c>
      <c r="R42" s="100"/>
    </row>
    <row r="43" spans="1:18" ht="15.75" customHeight="1">
      <c r="A43" s="42" t="s">
        <v>35</v>
      </c>
      <c r="B43" s="45" t="s">
        <v>119</v>
      </c>
      <c r="C43" s="91">
        <f t="shared" si="0"/>
        <v>0</v>
      </c>
      <c r="D43" s="91"/>
      <c r="E43" s="91"/>
      <c r="F43" s="91"/>
      <c r="G43" s="92">
        <f t="shared" si="1"/>
        <v>0</v>
      </c>
      <c r="H43" s="44">
        <f>'9.1'!H43</f>
        <v>2</v>
      </c>
      <c r="I43" s="44"/>
      <c r="J43" s="44"/>
      <c r="K43" s="44"/>
      <c r="L43" s="44"/>
      <c r="M43" s="44"/>
      <c r="N43" s="111" t="s">
        <v>313</v>
      </c>
      <c r="R43" s="100"/>
    </row>
    <row r="44" spans="1:18" ht="15.75" customHeight="1">
      <c r="A44" s="42" t="s">
        <v>36</v>
      </c>
      <c r="B44" s="45" t="s">
        <v>152</v>
      </c>
      <c r="C44" s="91">
        <f t="shared" si="0"/>
        <v>2</v>
      </c>
      <c r="D44" s="91"/>
      <c r="E44" s="91"/>
      <c r="F44" s="91"/>
      <c r="G44" s="92">
        <f t="shared" si="1"/>
        <v>2</v>
      </c>
      <c r="H44" s="44">
        <f>'9.1'!H44</f>
        <v>4</v>
      </c>
      <c r="I44" s="44">
        <v>4</v>
      </c>
      <c r="J44" s="44" t="s">
        <v>252</v>
      </c>
      <c r="K44" s="44" t="s">
        <v>252</v>
      </c>
      <c r="L44" s="44" t="s">
        <v>218</v>
      </c>
      <c r="M44" s="44"/>
      <c r="N44" s="120" t="s">
        <v>315</v>
      </c>
      <c r="R44" s="100"/>
    </row>
    <row r="45" spans="1:18" s="90" customFormat="1" ht="15.75" customHeight="1">
      <c r="A45" s="43" t="s">
        <v>37</v>
      </c>
      <c r="B45" s="45" t="s">
        <v>119</v>
      </c>
      <c r="C45" s="91">
        <f t="shared" si="0"/>
        <v>0</v>
      </c>
      <c r="D45" s="92"/>
      <c r="E45" s="92"/>
      <c r="F45" s="92"/>
      <c r="G45" s="92">
        <f t="shared" si="1"/>
        <v>0</v>
      </c>
      <c r="H45" s="44">
        <f>'9.1'!H45</f>
        <v>5</v>
      </c>
      <c r="I45" s="101"/>
      <c r="J45" s="101"/>
      <c r="K45" s="101"/>
      <c r="L45" s="101"/>
      <c r="M45" s="101"/>
      <c r="N45" s="117" t="s">
        <v>201</v>
      </c>
      <c r="R45" s="100"/>
    </row>
    <row r="46" spans="1:18" ht="15.75" customHeight="1">
      <c r="A46" s="42" t="s">
        <v>110</v>
      </c>
      <c r="B46" s="45" t="s">
        <v>152</v>
      </c>
      <c r="C46" s="91">
        <f t="shared" si="0"/>
        <v>2</v>
      </c>
      <c r="D46" s="91"/>
      <c r="E46" s="91"/>
      <c r="F46" s="91"/>
      <c r="G46" s="92">
        <f t="shared" si="1"/>
        <v>2</v>
      </c>
      <c r="H46" s="44">
        <f>'9.1'!H46</f>
        <v>2</v>
      </c>
      <c r="I46" s="44">
        <v>2</v>
      </c>
      <c r="J46" s="44"/>
      <c r="K46" s="44"/>
      <c r="L46" s="44" t="s">
        <v>218</v>
      </c>
      <c r="M46" s="45"/>
      <c r="N46" s="123" t="s">
        <v>319</v>
      </c>
      <c r="R46" s="100"/>
    </row>
    <row r="47" spans="1:18" ht="15.75" customHeight="1">
      <c r="A47" s="39" t="s">
        <v>38</v>
      </c>
      <c r="B47" s="81"/>
      <c r="C47" s="97"/>
      <c r="D47" s="97"/>
      <c r="E47" s="97"/>
      <c r="F47" s="97"/>
      <c r="G47" s="98"/>
      <c r="H47" s="83"/>
      <c r="I47" s="83"/>
      <c r="J47" s="83"/>
      <c r="K47" s="83"/>
      <c r="L47" s="83"/>
      <c r="M47" s="83"/>
      <c r="N47" s="83"/>
      <c r="R47" s="100"/>
    </row>
    <row r="48" spans="1:18" ht="15.75" customHeight="1">
      <c r="A48" s="42" t="s">
        <v>39</v>
      </c>
      <c r="B48" s="45" t="s">
        <v>119</v>
      </c>
      <c r="C48" s="91">
        <f t="shared" si="0"/>
        <v>0</v>
      </c>
      <c r="D48" s="91"/>
      <c r="E48" s="91"/>
      <c r="F48" s="91"/>
      <c r="G48" s="92">
        <f t="shared" si="1"/>
        <v>0</v>
      </c>
      <c r="H48" s="44">
        <f>'9.1'!H48</f>
        <v>2</v>
      </c>
      <c r="I48" s="44"/>
      <c r="J48" s="44"/>
      <c r="K48" s="44"/>
      <c r="L48" s="44"/>
      <c r="M48" s="95"/>
      <c r="N48" s="111" t="s">
        <v>412</v>
      </c>
      <c r="R48" s="100"/>
    </row>
    <row r="49" spans="1:18" ht="15.75" customHeight="1">
      <c r="A49" s="42" t="s">
        <v>40</v>
      </c>
      <c r="B49" s="45" t="s">
        <v>119</v>
      </c>
      <c r="C49" s="91">
        <f t="shared" si="0"/>
        <v>0</v>
      </c>
      <c r="D49" s="91"/>
      <c r="E49" s="91"/>
      <c r="F49" s="91"/>
      <c r="G49" s="92">
        <f t="shared" si="1"/>
        <v>0</v>
      </c>
      <c r="H49" s="44">
        <f>'9.1'!H49</f>
        <v>1</v>
      </c>
      <c r="I49" s="44"/>
      <c r="J49" s="44"/>
      <c r="K49" s="44"/>
      <c r="L49" s="44"/>
      <c r="M49" s="95"/>
      <c r="N49" s="111" t="s">
        <v>184</v>
      </c>
      <c r="R49" s="100"/>
    </row>
    <row r="50" spans="1:18" ht="15.75" customHeight="1">
      <c r="A50" s="42" t="s">
        <v>41</v>
      </c>
      <c r="B50" s="45" t="s">
        <v>152</v>
      </c>
      <c r="C50" s="91">
        <f t="shared" si="0"/>
        <v>2</v>
      </c>
      <c r="D50" s="91"/>
      <c r="E50" s="91"/>
      <c r="F50" s="91"/>
      <c r="G50" s="92">
        <f t="shared" si="1"/>
        <v>2</v>
      </c>
      <c r="H50" s="44">
        <f>'9.1'!H50</f>
        <v>3</v>
      </c>
      <c r="I50" s="44">
        <v>2</v>
      </c>
      <c r="J50" s="44" t="s">
        <v>252</v>
      </c>
      <c r="K50" s="44" t="s">
        <v>252</v>
      </c>
      <c r="L50" s="44" t="s">
        <v>218</v>
      </c>
      <c r="M50" s="45" t="s">
        <v>612</v>
      </c>
      <c r="N50" s="111" t="s">
        <v>202</v>
      </c>
      <c r="R50" s="100"/>
    </row>
    <row r="51" spans="1:18" ht="15.75" customHeight="1">
      <c r="A51" s="42" t="s">
        <v>42</v>
      </c>
      <c r="B51" s="45" t="s">
        <v>119</v>
      </c>
      <c r="C51" s="91">
        <f t="shared" si="0"/>
        <v>0</v>
      </c>
      <c r="D51" s="91"/>
      <c r="E51" s="91"/>
      <c r="F51" s="91"/>
      <c r="G51" s="92">
        <f t="shared" si="1"/>
        <v>0</v>
      </c>
      <c r="H51" s="44">
        <f>'9.1'!H51</f>
        <v>4</v>
      </c>
      <c r="I51" s="44"/>
      <c r="J51" s="44"/>
      <c r="K51" s="44"/>
      <c r="L51" s="44"/>
      <c r="M51" s="95"/>
      <c r="N51" s="111" t="s">
        <v>421</v>
      </c>
      <c r="R51" s="100"/>
    </row>
    <row r="52" spans="1:18" s="90" customFormat="1" ht="15.75" customHeight="1">
      <c r="A52" s="43" t="s">
        <v>92</v>
      </c>
      <c r="B52" s="45" t="s">
        <v>119</v>
      </c>
      <c r="C52" s="91">
        <f t="shared" si="0"/>
        <v>0</v>
      </c>
      <c r="D52" s="91"/>
      <c r="E52" s="91"/>
      <c r="F52" s="91"/>
      <c r="G52" s="92">
        <f t="shared" si="1"/>
        <v>0</v>
      </c>
      <c r="H52" s="44">
        <f>'9.1'!H52</f>
        <v>4</v>
      </c>
      <c r="I52" s="44"/>
      <c r="J52" s="44"/>
      <c r="K52" s="44"/>
      <c r="L52" s="44"/>
      <c r="M52" s="95"/>
      <c r="N52" s="111" t="s">
        <v>424</v>
      </c>
      <c r="R52" s="100"/>
    </row>
    <row r="53" spans="1:18" s="90" customFormat="1" ht="15.75" customHeight="1">
      <c r="A53" s="42" t="s">
        <v>43</v>
      </c>
      <c r="B53" s="45" t="s">
        <v>119</v>
      </c>
      <c r="C53" s="91">
        <f t="shared" si="0"/>
        <v>0</v>
      </c>
      <c r="D53" s="92"/>
      <c r="E53" s="92"/>
      <c r="F53" s="92"/>
      <c r="G53" s="92">
        <f t="shared" si="1"/>
        <v>0</v>
      </c>
      <c r="H53" s="45" t="str">
        <f>'9.1'!H53</f>
        <v>1 (постановлением Правительства ЧР №149 от 07.10.2016 г. направлен в законодательный орган; 20.10.2016 принят законодательным органом)</v>
      </c>
      <c r="I53" s="101"/>
      <c r="J53" s="101"/>
      <c r="K53" s="101"/>
      <c r="L53" s="101"/>
      <c r="M53" s="95" t="s">
        <v>567</v>
      </c>
      <c r="N53" s="120" t="s">
        <v>426</v>
      </c>
      <c r="R53" s="100"/>
    </row>
    <row r="54" spans="1:18" ht="15.75" customHeight="1">
      <c r="A54" s="42" t="s">
        <v>44</v>
      </c>
      <c r="B54" s="45" t="s">
        <v>152</v>
      </c>
      <c r="C54" s="91">
        <f t="shared" si="0"/>
        <v>2</v>
      </c>
      <c r="D54" s="91"/>
      <c r="E54" s="91"/>
      <c r="F54" s="91"/>
      <c r="G54" s="92">
        <f t="shared" si="1"/>
        <v>2</v>
      </c>
      <c r="H54" s="44">
        <f>'9.1'!H54</f>
        <v>3</v>
      </c>
      <c r="I54" s="44">
        <v>3</v>
      </c>
      <c r="J54" s="44" t="s">
        <v>252</v>
      </c>
      <c r="K54" s="44" t="s">
        <v>252</v>
      </c>
      <c r="L54" s="44" t="s">
        <v>218</v>
      </c>
      <c r="M54" s="100" t="s">
        <v>430</v>
      </c>
      <c r="N54" s="111" t="s">
        <v>429</v>
      </c>
      <c r="R54" s="100"/>
    </row>
    <row r="55" spans="1:18" ht="15.75" customHeight="1">
      <c r="A55" s="39" t="s">
        <v>45</v>
      </c>
      <c r="B55" s="81"/>
      <c r="C55" s="97"/>
      <c r="D55" s="97"/>
      <c r="E55" s="97"/>
      <c r="F55" s="97"/>
      <c r="G55" s="98"/>
      <c r="H55" s="83"/>
      <c r="I55" s="83"/>
      <c r="J55" s="83"/>
      <c r="K55" s="83"/>
      <c r="L55" s="83"/>
      <c r="M55" s="78"/>
      <c r="N55" s="83"/>
      <c r="R55" s="100"/>
    </row>
    <row r="56" spans="1:18" ht="15.75" customHeight="1">
      <c r="A56" s="43" t="s">
        <v>46</v>
      </c>
      <c r="B56" s="45" t="s">
        <v>152</v>
      </c>
      <c r="C56" s="91">
        <f t="shared" si="0"/>
        <v>2</v>
      </c>
      <c r="D56" s="91"/>
      <c r="E56" s="91"/>
      <c r="F56" s="91"/>
      <c r="G56" s="92">
        <f t="shared" si="1"/>
        <v>2</v>
      </c>
      <c r="H56" s="44">
        <f>'9.1'!H56</f>
        <v>2</v>
      </c>
      <c r="I56" s="44">
        <v>2</v>
      </c>
      <c r="J56" s="44" t="s">
        <v>252</v>
      </c>
      <c r="K56" s="44" t="s">
        <v>252</v>
      </c>
      <c r="L56" s="44" t="s">
        <v>218</v>
      </c>
      <c r="M56" s="95"/>
      <c r="N56" s="111" t="s">
        <v>204</v>
      </c>
      <c r="R56" s="100"/>
    </row>
    <row r="57" spans="1:18" ht="15.75" customHeight="1">
      <c r="A57" s="43" t="s">
        <v>47</v>
      </c>
      <c r="B57" s="45" t="s">
        <v>119</v>
      </c>
      <c r="C57" s="91">
        <f t="shared" si="0"/>
        <v>0</v>
      </c>
      <c r="D57" s="91"/>
      <c r="E57" s="91"/>
      <c r="F57" s="91"/>
      <c r="G57" s="92">
        <f t="shared" si="1"/>
        <v>0</v>
      </c>
      <c r="H57" s="44">
        <f>'9.1'!H57</f>
        <v>2</v>
      </c>
      <c r="I57" s="44"/>
      <c r="J57" s="44"/>
      <c r="K57" s="44"/>
      <c r="L57" s="44"/>
      <c r="M57" s="95"/>
      <c r="N57" s="111" t="s">
        <v>205</v>
      </c>
      <c r="R57" s="100"/>
    </row>
    <row r="58" spans="1:18" ht="15.75" customHeight="1">
      <c r="A58" s="43" t="s">
        <v>48</v>
      </c>
      <c r="B58" s="45" t="s">
        <v>119</v>
      </c>
      <c r="C58" s="91">
        <f t="shared" si="0"/>
        <v>0</v>
      </c>
      <c r="D58" s="91"/>
      <c r="E58" s="91"/>
      <c r="F58" s="91"/>
      <c r="G58" s="92">
        <f t="shared" si="1"/>
        <v>0</v>
      </c>
      <c r="H58" s="44">
        <f>'9.1'!H58</f>
        <v>7</v>
      </c>
      <c r="I58" s="44"/>
      <c r="J58" s="44"/>
      <c r="K58" s="44"/>
      <c r="L58" s="44"/>
      <c r="M58" s="95"/>
      <c r="N58" s="111" t="s">
        <v>206</v>
      </c>
      <c r="R58" s="100"/>
    </row>
    <row r="59" spans="1:18" ht="15.75" customHeight="1">
      <c r="A59" s="43" t="s">
        <v>49</v>
      </c>
      <c r="B59" s="45" t="s">
        <v>152</v>
      </c>
      <c r="C59" s="91">
        <f t="shared" si="0"/>
        <v>2</v>
      </c>
      <c r="D59" s="91"/>
      <c r="E59" s="91"/>
      <c r="F59" s="91"/>
      <c r="G59" s="92">
        <f t="shared" si="1"/>
        <v>2</v>
      </c>
      <c r="H59" s="44">
        <f>'9.1'!H59</f>
        <v>1</v>
      </c>
      <c r="I59" s="44">
        <v>1</v>
      </c>
      <c r="J59" s="44" t="s">
        <v>254</v>
      </c>
      <c r="K59" s="44" t="s">
        <v>254</v>
      </c>
      <c r="L59" s="44" t="s">
        <v>217</v>
      </c>
      <c r="M59" s="95"/>
      <c r="N59" s="111" t="s">
        <v>405</v>
      </c>
      <c r="R59" s="100"/>
    </row>
    <row r="60" spans="1:18" s="90" customFormat="1" ht="15.75" customHeight="1">
      <c r="A60" s="42" t="s">
        <v>50</v>
      </c>
      <c r="B60" s="45" t="s">
        <v>119</v>
      </c>
      <c r="C60" s="91">
        <f t="shared" si="0"/>
        <v>0</v>
      </c>
      <c r="D60" s="91"/>
      <c r="E60" s="91"/>
      <c r="F60" s="91"/>
      <c r="G60" s="92">
        <f t="shared" si="1"/>
        <v>0</v>
      </c>
      <c r="H60" s="44">
        <f>'9.1'!H60</f>
        <v>4</v>
      </c>
      <c r="I60" s="44"/>
      <c r="J60" s="44"/>
      <c r="K60" s="44"/>
      <c r="L60" s="44"/>
      <c r="M60" s="95"/>
      <c r="N60" s="111" t="s">
        <v>403</v>
      </c>
      <c r="R60" s="100"/>
    </row>
    <row r="61" spans="1:18" ht="15.75" customHeight="1">
      <c r="A61" s="42" t="s">
        <v>51</v>
      </c>
      <c r="B61" s="45" t="s">
        <v>152</v>
      </c>
      <c r="C61" s="91">
        <f t="shared" si="0"/>
        <v>2</v>
      </c>
      <c r="D61" s="91"/>
      <c r="E61" s="91"/>
      <c r="F61" s="91"/>
      <c r="G61" s="92">
        <f t="shared" si="1"/>
        <v>2</v>
      </c>
      <c r="H61" s="44">
        <f>'9.1'!H61</f>
        <v>2</v>
      </c>
      <c r="I61" s="44">
        <v>2</v>
      </c>
      <c r="J61" s="44" t="s">
        <v>252</v>
      </c>
      <c r="K61" s="44" t="s">
        <v>252</v>
      </c>
      <c r="L61" s="44" t="s">
        <v>217</v>
      </c>
      <c r="M61" s="95"/>
      <c r="N61" s="111" t="s">
        <v>399</v>
      </c>
      <c r="R61" s="100"/>
    </row>
    <row r="62" spans="1:18" ht="15.75" customHeight="1">
      <c r="A62" s="43" t="s">
        <v>52</v>
      </c>
      <c r="B62" s="45" t="s">
        <v>119</v>
      </c>
      <c r="C62" s="91">
        <f t="shared" si="0"/>
        <v>0</v>
      </c>
      <c r="D62" s="91"/>
      <c r="E62" s="91"/>
      <c r="F62" s="91"/>
      <c r="G62" s="92">
        <f t="shared" si="1"/>
        <v>0</v>
      </c>
      <c r="H62" s="44">
        <f>'9.1'!H62</f>
        <v>4</v>
      </c>
      <c r="I62" s="44"/>
      <c r="J62" s="44"/>
      <c r="K62" s="44"/>
      <c r="L62" s="44"/>
      <c r="M62" s="95"/>
      <c r="N62" s="111" t="s">
        <v>396</v>
      </c>
      <c r="R62" s="100"/>
    </row>
    <row r="63" spans="1:18" s="90" customFormat="1" ht="15.75" customHeight="1">
      <c r="A63" s="43" t="s">
        <v>53</v>
      </c>
      <c r="B63" s="45" t="s">
        <v>152</v>
      </c>
      <c r="C63" s="91">
        <f t="shared" si="0"/>
        <v>2</v>
      </c>
      <c r="D63" s="91"/>
      <c r="E63" s="91"/>
      <c r="F63" s="91"/>
      <c r="G63" s="92">
        <f t="shared" si="1"/>
        <v>2</v>
      </c>
      <c r="H63" s="44">
        <f>'9.1'!H63</f>
        <v>2</v>
      </c>
      <c r="I63" s="44">
        <v>2</v>
      </c>
      <c r="J63" s="44" t="s">
        <v>252</v>
      </c>
      <c r="K63" s="44" t="s">
        <v>252</v>
      </c>
      <c r="L63" s="44" t="s">
        <v>218</v>
      </c>
      <c r="M63" s="95"/>
      <c r="N63" s="76" t="s">
        <v>394</v>
      </c>
      <c r="R63" s="100"/>
    </row>
    <row r="64" spans="1:18" ht="15.75" customHeight="1">
      <c r="A64" s="43" t="s">
        <v>54</v>
      </c>
      <c r="B64" s="45" t="s">
        <v>119</v>
      </c>
      <c r="C64" s="91">
        <f t="shared" si="0"/>
        <v>0</v>
      </c>
      <c r="D64" s="91"/>
      <c r="E64" s="91"/>
      <c r="F64" s="91"/>
      <c r="G64" s="92">
        <f t="shared" si="1"/>
        <v>0</v>
      </c>
      <c r="H64" s="44">
        <f>'9.1'!H64</f>
        <v>6</v>
      </c>
      <c r="I64" s="44"/>
      <c r="J64" s="44"/>
      <c r="K64" s="44"/>
      <c r="L64" s="44"/>
      <c r="M64" s="95"/>
      <c r="N64" s="111" t="s">
        <v>207</v>
      </c>
      <c r="R64" s="100"/>
    </row>
    <row r="65" spans="1:18" ht="15.75" customHeight="1">
      <c r="A65" s="42" t="s">
        <v>55</v>
      </c>
      <c r="B65" s="45" t="s">
        <v>152</v>
      </c>
      <c r="C65" s="91">
        <f t="shared" si="0"/>
        <v>2</v>
      </c>
      <c r="D65" s="91"/>
      <c r="E65" s="91"/>
      <c r="F65" s="91"/>
      <c r="G65" s="92">
        <f t="shared" si="1"/>
        <v>2</v>
      </c>
      <c r="H65" s="44">
        <f>'9.1'!H65</f>
        <v>3</v>
      </c>
      <c r="I65" s="44">
        <v>3</v>
      </c>
      <c r="J65" s="44" t="s">
        <v>252</v>
      </c>
      <c r="K65" s="44" t="s">
        <v>252</v>
      </c>
      <c r="L65" s="44" t="s">
        <v>218</v>
      </c>
      <c r="M65" s="95"/>
      <c r="N65" s="77" t="s">
        <v>392</v>
      </c>
      <c r="R65" s="100"/>
    </row>
    <row r="66" spans="1:18" ht="15.75" customHeight="1">
      <c r="A66" s="43" t="s">
        <v>56</v>
      </c>
      <c r="B66" s="45" t="s">
        <v>152</v>
      </c>
      <c r="C66" s="91">
        <f t="shared" si="0"/>
        <v>2</v>
      </c>
      <c r="D66" s="91"/>
      <c r="E66" s="91"/>
      <c r="F66" s="91"/>
      <c r="G66" s="92">
        <f t="shared" si="1"/>
        <v>2</v>
      </c>
      <c r="H66" s="44">
        <f>'9.1'!H66</f>
        <v>4</v>
      </c>
      <c r="I66" s="44">
        <v>4</v>
      </c>
      <c r="J66" s="44" t="s">
        <v>252</v>
      </c>
      <c r="K66" s="44" t="s">
        <v>252</v>
      </c>
      <c r="L66" s="44" t="s">
        <v>218</v>
      </c>
      <c r="M66" s="95"/>
      <c r="N66" s="111" t="s">
        <v>222</v>
      </c>
      <c r="R66" s="100"/>
    </row>
    <row r="67" spans="1:18" ht="15.75" customHeight="1">
      <c r="A67" s="43" t="s">
        <v>57</v>
      </c>
      <c r="B67" s="45" t="s">
        <v>119</v>
      </c>
      <c r="C67" s="91">
        <f t="shared" si="0"/>
        <v>0</v>
      </c>
      <c r="D67" s="91"/>
      <c r="E67" s="91"/>
      <c r="F67" s="91"/>
      <c r="G67" s="92">
        <f t="shared" si="1"/>
        <v>0</v>
      </c>
      <c r="H67" s="44">
        <f>'9.1'!H67</f>
        <v>7</v>
      </c>
      <c r="I67" s="44"/>
      <c r="J67" s="44"/>
      <c r="K67" s="44"/>
      <c r="L67" s="44"/>
      <c r="M67" s="95"/>
      <c r="N67" s="111" t="s">
        <v>582</v>
      </c>
      <c r="R67" s="100"/>
    </row>
    <row r="68" spans="1:18" s="90" customFormat="1" ht="15.75" customHeight="1">
      <c r="A68" s="43" t="s">
        <v>58</v>
      </c>
      <c r="B68" s="45" t="s">
        <v>119</v>
      </c>
      <c r="C68" s="91">
        <f t="shared" si="0"/>
        <v>0</v>
      </c>
      <c r="D68" s="92"/>
      <c r="E68" s="92"/>
      <c r="F68" s="92"/>
      <c r="G68" s="92">
        <f t="shared" si="1"/>
        <v>0</v>
      </c>
      <c r="H68" s="44">
        <f>'9.1'!H68</f>
        <v>8</v>
      </c>
      <c r="I68" s="101"/>
      <c r="J68" s="101"/>
      <c r="K68" s="101"/>
      <c r="L68" s="101"/>
      <c r="M68" s="95"/>
      <c r="N68" s="111" t="s">
        <v>386</v>
      </c>
      <c r="R68" s="100"/>
    </row>
    <row r="69" spans="1:18" ht="15.75" customHeight="1">
      <c r="A69" s="42" t="s">
        <v>59</v>
      </c>
      <c r="B69" s="45" t="s">
        <v>152</v>
      </c>
      <c r="C69" s="91">
        <f t="shared" si="0"/>
        <v>2</v>
      </c>
      <c r="D69" s="91"/>
      <c r="E69" s="91"/>
      <c r="F69" s="91"/>
      <c r="G69" s="92">
        <f t="shared" si="1"/>
        <v>2</v>
      </c>
      <c r="H69" s="44">
        <f>'9.1'!H69</f>
        <v>4</v>
      </c>
      <c r="I69" s="44">
        <v>4</v>
      </c>
      <c r="J69" s="44" t="s">
        <v>252</v>
      </c>
      <c r="K69" s="44" t="s">
        <v>252</v>
      </c>
      <c r="L69" s="44" t="s">
        <v>218</v>
      </c>
      <c r="M69" s="95" t="s">
        <v>587</v>
      </c>
      <c r="N69" s="111" t="s">
        <v>585</v>
      </c>
      <c r="R69" s="100"/>
    </row>
    <row r="70" spans="1:18" ht="15.75" customHeight="1">
      <c r="A70" s="39" t="s">
        <v>60</v>
      </c>
      <c r="B70" s="81"/>
      <c r="C70" s="97"/>
      <c r="D70" s="97"/>
      <c r="E70" s="97"/>
      <c r="F70" s="97"/>
      <c r="G70" s="98"/>
      <c r="H70" s="83"/>
      <c r="I70" s="83"/>
      <c r="J70" s="83"/>
      <c r="K70" s="83"/>
      <c r="L70" s="83"/>
      <c r="M70" s="78"/>
      <c r="N70" s="79"/>
      <c r="R70" s="100"/>
    </row>
    <row r="71" spans="1:18" ht="15.75" customHeight="1">
      <c r="A71" s="43" t="s">
        <v>61</v>
      </c>
      <c r="B71" s="45" t="s">
        <v>119</v>
      </c>
      <c r="C71" s="91">
        <f t="shared" si="0"/>
        <v>0</v>
      </c>
      <c r="D71" s="91"/>
      <c r="E71" s="91"/>
      <c r="F71" s="91"/>
      <c r="G71" s="92">
        <f t="shared" si="1"/>
        <v>0</v>
      </c>
      <c r="H71" s="44">
        <f>'9.1'!H71</f>
        <v>3</v>
      </c>
      <c r="I71" s="44"/>
      <c r="J71" s="44"/>
      <c r="K71" s="44"/>
      <c r="L71" s="44"/>
      <c r="M71" s="95"/>
      <c r="N71" s="111" t="s">
        <v>372</v>
      </c>
      <c r="R71" s="100"/>
    </row>
    <row r="72" spans="1:14" ht="15.75" customHeight="1">
      <c r="A72" s="42" t="s">
        <v>62</v>
      </c>
      <c r="B72" s="45" t="s">
        <v>152</v>
      </c>
      <c r="C72" s="91">
        <f t="shared" si="0"/>
        <v>2</v>
      </c>
      <c r="D72" s="91"/>
      <c r="E72" s="91"/>
      <c r="F72" s="91"/>
      <c r="G72" s="92">
        <f t="shared" si="1"/>
        <v>2</v>
      </c>
      <c r="H72" s="44">
        <f>'9.1'!H72</f>
        <v>1</v>
      </c>
      <c r="I72" s="44">
        <v>1</v>
      </c>
      <c r="J72" s="44" t="s">
        <v>252</v>
      </c>
      <c r="K72" s="44" t="s">
        <v>252</v>
      </c>
      <c r="L72" s="44" t="s">
        <v>218</v>
      </c>
      <c r="M72" s="95" t="s">
        <v>373</v>
      </c>
      <c r="N72" s="109" t="s">
        <v>209</v>
      </c>
    </row>
    <row r="73" spans="1:14" s="90" customFormat="1" ht="15.75" customHeight="1">
      <c r="A73" s="43" t="s">
        <v>63</v>
      </c>
      <c r="B73" s="45" t="s">
        <v>119</v>
      </c>
      <c r="C73" s="91">
        <f aca="true" t="shared" si="2" ref="C73:C99">IF(B73="Да, публикуются или внесение изменений в бюджет не осуществлялось",2,0)</f>
        <v>0</v>
      </c>
      <c r="D73" s="91"/>
      <c r="E73" s="91"/>
      <c r="F73" s="91"/>
      <c r="G73" s="92">
        <f aca="true" t="shared" si="3" ref="G73:G99">C73*(1-D73)*(1-E73)*(1-F73)</f>
        <v>0</v>
      </c>
      <c r="H73" s="44">
        <f>'9.1'!H73</f>
        <v>1</v>
      </c>
      <c r="I73" s="44"/>
      <c r="J73" s="44"/>
      <c r="K73" s="44"/>
      <c r="L73" s="44"/>
      <c r="M73" s="95"/>
      <c r="N73" s="111" t="s">
        <v>376</v>
      </c>
    </row>
    <row r="74" spans="1:14" ht="15.75" customHeight="1">
      <c r="A74" s="42" t="s">
        <v>64</v>
      </c>
      <c r="B74" s="45" t="s">
        <v>119</v>
      </c>
      <c r="C74" s="91">
        <f t="shared" si="2"/>
        <v>0</v>
      </c>
      <c r="D74" s="91"/>
      <c r="E74" s="91"/>
      <c r="F74" s="91"/>
      <c r="G74" s="92">
        <f t="shared" si="3"/>
        <v>0</v>
      </c>
      <c r="H74" s="44">
        <f>'9.1'!H74</f>
        <v>5</v>
      </c>
      <c r="I74" s="44"/>
      <c r="J74" s="44"/>
      <c r="K74" s="44"/>
      <c r="L74" s="44"/>
      <c r="M74" s="95"/>
      <c r="N74" s="111" t="s">
        <v>378</v>
      </c>
    </row>
    <row r="75" spans="1:14" s="90" customFormat="1" ht="15.75" customHeight="1">
      <c r="A75" s="45" t="s">
        <v>65</v>
      </c>
      <c r="B75" s="45" t="s">
        <v>152</v>
      </c>
      <c r="C75" s="91">
        <f t="shared" si="2"/>
        <v>2</v>
      </c>
      <c r="D75" s="92"/>
      <c r="E75" s="92"/>
      <c r="F75" s="92"/>
      <c r="G75" s="92">
        <f t="shared" si="3"/>
        <v>2</v>
      </c>
      <c r="H75" s="44">
        <f>'9.1'!H75</f>
        <v>1</v>
      </c>
      <c r="I75" s="44">
        <v>1</v>
      </c>
      <c r="J75" s="44" t="s">
        <v>252</v>
      </c>
      <c r="K75" s="44" t="s">
        <v>252</v>
      </c>
      <c r="L75" s="44" t="s">
        <v>218</v>
      </c>
      <c r="M75" s="95"/>
      <c r="N75" s="111" t="s">
        <v>381</v>
      </c>
    </row>
    <row r="76" spans="1:14" ht="15.75" customHeight="1">
      <c r="A76" s="43" t="s">
        <v>66</v>
      </c>
      <c r="B76" s="45" t="s">
        <v>152</v>
      </c>
      <c r="C76" s="91">
        <f t="shared" si="2"/>
        <v>2</v>
      </c>
      <c r="D76" s="91"/>
      <c r="E76" s="91"/>
      <c r="F76" s="91"/>
      <c r="G76" s="92">
        <f t="shared" si="3"/>
        <v>2</v>
      </c>
      <c r="H76" s="44">
        <f>'9.1'!H76</f>
        <v>3</v>
      </c>
      <c r="I76" s="44">
        <v>3</v>
      </c>
      <c r="J76" s="44" t="s">
        <v>252</v>
      </c>
      <c r="K76" s="44" t="s">
        <v>252</v>
      </c>
      <c r="L76" s="44" t="s">
        <v>217</v>
      </c>
      <c r="M76" s="95"/>
      <c r="N76" s="111" t="s">
        <v>382</v>
      </c>
    </row>
    <row r="77" spans="1:14" ht="15.75" customHeight="1">
      <c r="A77" s="39" t="s">
        <v>67</v>
      </c>
      <c r="B77" s="81"/>
      <c r="C77" s="97"/>
      <c r="D77" s="97"/>
      <c r="E77" s="97"/>
      <c r="F77" s="97"/>
      <c r="G77" s="98"/>
      <c r="H77" s="83"/>
      <c r="I77" s="83"/>
      <c r="J77" s="83"/>
      <c r="K77" s="83"/>
      <c r="L77" s="83"/>
      <c r="M77" s="78"/>
      <c r="N77" s="79"/>
    </row>
    <row r="78" spans="1:14" ht="15.75" customHeight="1">
      <c r="A78" s="43" t="s">
        <v>68</v>
      </c>
      <c r="B78" s="45" t="s">
        <v>152</v>
      </c>
      <c r="C78" s="91">
        <f t="shared" si="2"/>
        <v>2</v>
      </c>
      <c r="D78" s="91"/>
      <c r="E78" s="91"/>
      <c r="F78" s="91"/>
      <c r="G78" s="92">
        <f t="shared" si="3"/>
        <v>2</v>
      </c>
      <c r="H78" s="44">
        <f>'9.1'!H78</f>
        <v>1</v>
      </c>
      <c r="I78" s="44">
        <v>1</v>
      </c>
      <c r="J78" s="44" t="s">
        <v>252</v>
      </c>
      <c r="K78" s="44" t="s">
        <v>252</v>
      </c>
      <c r="L78" s="44" t="s">
        <v>218</v>
      </c>
      <c r="M78" s="95"/>
      <c r="N78" s="111" t="s">
        <v>211</v>
      </c>
    </row>
    <row r="79" spans="1:14" ht="15.75" customHeight="1">
      <c r="A79" s="42" t="s">
        <v>69</v>
      </c>
      <c r="B79" s="45" t="s">
        <v>119</v>
      </c>
      <c r="C79" s="91">
        <f t="shared" si="2"/>
        <v>0</v>
      </c>
      <c r="D79" s="91"/>
      <c r="E79" s="91"/>
      <c r="F79" s="91"/>
      <c r="G79" s="92">
        <f t="shared" si="3"/>
        <v>0</v>
      </c>
      <c r="H79" s="44">
        <f>'9.1'!H79</f>
        <v>2</v>
      </c>
      <c r="I79" s="44"/>
      <c r="J79" s="44"/>
      <c r="K79" s="44"/>
      <c r="L79" s="44"/>
      <c r="M79" s="95"/>
      <c r="N79" s="111" t="s">
        <v>352</v>
      </c>
    </row>
    <row r="80" spans="1:14" ht="15.75" customHeight="1">
      <c r="A80" s="43" t="s">
        <v>70</v>
      </c>
      <c r="B80" s="45" t="s">
        <v>119</v>
      </c>
      <c r="C80" s="91">
        <f t="shared" si="2"/>
        <v>0</v>
      </c>
      <c r="D80" s="91"/>
      <c r="E80" s="91"/>
      <c r="F80" s="91"/>
      <c r="G80" s="92">
        <f t="shared" si="3"/>
        <v>0</v>
      </c>
      <c r="H80" s="44">
        <f>'9.1'!H80</f>
        <v>3</v>
      </c>
      <c r="I80" s="44"/>
      <c r="J80" s="44"/>
      <c r="K80" s="44"/>
      <c r="L80" s="44"/>
      <c r="M80" s="95"/>
      <c r="N80" s="111" t="s">
        <v>354</v>
      </c>
    </row>
    <row r="81" spans="1:14" ht="15.75" customHeight="1">
      <c r="A81" s="43" t="s">
        <v>71</v>
      </c>
      <c r="B81" s="45" t="s">
        <v>119</v>
      </c>
      <c r="C81" s="91">
        <f t="shared" si="2"/>
        <v>0</v>
      </c>
      <c r="D81" s="91"/>
      <c r="E81" s="91"/>
      <c r="F81" s="91"/>
      <c r="G81" s="92">
        <f t="shared" si="3"/>
        <v>0</v>
      </c>
      <c r="H81" s="44">
        <f>'9.1'!H81</f>
        <v>2</v>
      </c>
      <c r="I81" s="44"/>
      <c r="J81" s="44"/>
      <c r="K81" s="44"/>
      <c r="L81" s="44"/>
      <c r="M81" s="95"/>
      <c r="N81" s="111" t="s">
        <v>356</v>
      </c>
    </row>
    <row r="82" spans="1:14" ht="15.75" customHeight="1">
      <c r="A82" s="43" t="s">
        <v>72</v>
      </c>
      <c r="B82" s="45" t="s">
        <v>152</v>
      </c>
      <c r="C82" s="91">
        <f t="shared" si="2"/>
        <v>2</v>
      </c>
      <c r="D82" s="91"/>
      <c r="E82" s="91"/>
      <c r="F82" s="91"/>
      <c r="G82" s="92">
        <f t="shared" si="3"/>
        <v>2</v>
      </c>
      <c r="H82" s="44">
        <f>'9.1'!H82</f>
        <v>2</v>
      </c>
      <c r="I82" s="44">
        <v>2</v>
      </c>
      <c r="J82" s="44" t="s">
        <v>252</v>
      </c>
      <c r="K82" s="44" t="s">
        <v>252</v>
      </c>
      <c r="L82" s="44" t="s">
        <v>218</v>
      </c>
      <c r="M82" s="95" t="s">
        <v>596</v>
      </c>
      <c r="N82" s="127" t="s">
        <v>359</v>
      </c>
    </row>
    <row r="83" spans="1:14" ht="15.75" customHeight="1">
      <c r="A83" s="43" t="s">
        <v>73</v>
      </c>
      <c r="B83" s="45" t="s">
        <v>152</v>
      </c>
      <c r="C83" s="91">
        <f t="shared" si="2"/>
        <v>2</v>
      </c>
      <c r="D83" s="91"/>
      <c r="E83" s="91"/>
      <c r="F83" s="91"/>
      <c r="G83" s="92">
        <f t="shared" si="3"/>
        <v>2</v>
      </c>
      <c r="H83" s="44">
        <f>'9.1'!H83</f>
        <v>3</v>
      </c>
      <c r="I83" s="44">
        <v>3</v>
      </c>
      <c r="J83" s="44" t="s">
        <v>252</v>
      </c>
      <c r="K83" s="44" t="s">
        <v>252</v>
      </c>
      <c r="L83" s="44" t="s">
        <v>218</v>
      </c>
      <c r="M83" s="95"/>
      <c r="N83" s="121" t="s">
        <v>212</v>
      </c>
    </row>
    <row r="84" spans="1:14" ht="15.75" customHeight="1">
      <c r="A84" s="42" t="s">
        <v>74</v>
      </c>
      <c r="B84" s="45" t="s">
        <v>152</v>
      </c>
      <c r="C84" s="91">
        <f t="shared" si="2"/>
        <v>2</v>
      </c>
      <c r="D84" s="91"/>
      <c r="E84" s="91"/>
      <c r="F84" s="91"/>
      <c r="G84" s="92">
        <f t="shared" si="3"/>
        <v>2</v>
      </c>
      <c r="H84" s="44">
        <f>'9.1'!H84</f>
        <v>2</v>
      </c>
      <c r="I84" s="44">
        <v>2</v>
      </c>
      <c r="J84" s="44" t="s">
        <v>252</v>
      </c>
      <c r="K84" s="44" t="s">
        <v>254</v>
      </c>
      <c r="L84" s="44" t="s">
        <v>218</v>
      </c>
      <c r="M84" s="95"/>
      <c r="N84" s="111" t="s">
        <v>246</v>
      </c>
    </row>
    <row r="85" spans="1:14" ht="15.75" customHeight="1">
      <c r="A85" s="43" t="s">
        <v>75</v>
      </c>
      <c r="B85" s="45" t="s">
        <v>152</v>
      </c>
      <c r="C85" s="91">
        <f t="shared" si="2"/>
        <v>2</v>
      </c>
      <c r="D85" s="91"/>
      <c r="E85" s="91"/>
      <c r="F85" s="91"/>
      <c r="G85" s="92">
        <f t="shared" si="3"/>
        <v>2</v>
      </c>
      <c r="H85" s="44">
        <f>'9.1'!H85</f>
        <v>1</v>
      </c>
      <c r="I85" s="44">
        <v>1</v>
      </c>
      <c r="J85" s="44" t="s">
        <v>252</v>
      </c>
      <c r="K85" s="44" t="s">
        <v>252</v>
      </c>
      <c r="L85" s="44" t="s">
        <v>218</v>
      </c>
      <c r="M85" s="95"/>
      <c r="N85" s="111" t="s">
        <v>363</v>
      </c>
    </row>
    <row r="86" spans="1:14" s="90" customFormat="1" ht="15.75" customHeight="1">
      <c r="A86" s="43" t="s">
        <v>76</v>
      </c>
      <c r="B86" s="45" t="s">
        <v>119</v>
      </c>
      <c r="C86" s="91">
        <f t="shared" si="2"/>
        <v>0</v>
      </c>
      <c r="D86" s="91"/>
      <c r="E86" s="91"/>
      <c r="F86" s="91"/>
      <c r="G86" s="92">
        <f t="shared" si="3"/>
        <v>0</v>
      </c>
      <c r="H86" s="44">
        <f>'9.1'!H86</f>
        <v>6</v>
      </c>
      <c r="I86" s="44"/>
      <c r="J86" s="44"/>
      <c r="K86" s="44"/>
      <c r="L86" s="44"/>
      <c r="M86" s="95"/>
      <c r="N86" s="111" t="s">
        <v>366</v>
      </c>
    </row>
    <row r="87" spans="1:14" ht="15.75" customHeight="1">
      <c r="A87" s="43" t="s">
        <v>77</v>
      </c>
      <c r="B87" s="45" t="s">
        <v>119</v>
      </c>
      <c r="C87" s="91">
        <f t="shared" si="2"/>
        <v>0</v>
      </c>
      <c r="D87" s="91"/>
      <c r="E87" s="91"/>
      <c r="F87" s="91"/>
      <c r="G87" s="92">
        <f t="shared" si="3"/>
        <v>0</v>
      </c>
      <c r="H87" s="44">
        <f>'9.1'!H87</f>
        <v>3</v>
      </c>
      <c r="I87" s="44"/>
      <c r="J87" s="44"/>
      <c r="K87" s="44"/>
      <c r="L87" s="44"/>
      <c r="M87" s="95"/>
      <c r="N87" s="127" t="s">
        <v>213</v>
      </c>
    </row>
    <row r="88" spans="1:14" s="90" customFormat="1" ht="15.75" customHeight="1">
      <c r="A88" s="42" t="s">
        <v>78</v>
      </c>
      <c r="B88" s="45" t="s">
        <v>152</v>
      </c>
      <c r="C88" s="91">
        <f t="shared" si="2"/>
        <v>2</v>
      </c>
      <c r="D88" s="92"/>
      <c r="E88" s="92"/>
      <c r="F88" s="92"/>
      <c r="G88" s="92">
        <f t="shared" si="3"/>
        <v>2</v>
      </c>
      <c r="H88" s="44">
        <f>'9.1'!H88</f>
        <v>2</v>
      </c>
      <c r="I88" s="44">
        <v>2</v>
      </c>
      <c r="J88" s="44" t="s">
        <v>252</v>
      </c>
      <c r="K88" s="44" t="s">
        <v>252</v>
      </c>
      <c r="L88" s="44" t="s">
        <v>218</v>
      </c>
      <c r="M88" s="95"/>
      <c r="N88" s="111" t="s">
        <v>344</v>
      </c>
    </row>
    <row r="89" spans="1:14" ht="15.75" customHeight="1">
      <c r="A89" s="43" t="s">
        <v>79</v>
      </c>
      <c r="B89" s="45" t="s">
        <v>152</v>
      </c>
      <c r="C89" s="91">
        <f t="shared" si="2"/>
        <v>2</v>
      </c>
      <c r="D89" s="91"/>
      <c r="E89" s="91"/>
      <c r="F89" s="91"/>
      <c r="G89" s="92">
        <f t="shared" si="3"/>
        <v>2</v>
      </c>
      <c r="H89" s="44">
        <f>'9.1'!H89</f>
        <v>4</v>
      </c>
      <c r="I89" s="44">
        <v>4</v>
      </c>
      <c r="J89" s="44" t="s">
        <v>252</v>
      </c>
      <c r="K89" s="44" t="s">
        <v>252</v>
      </c>
      <c r="L89" s="44" t="s">
        <v>218</v>
      </c>
      <c r="M89" s="95"/>
      <c r="N89" s="111" t="s">
        <v>341</v>
      </c>
    </row>
    <row r="90" spans="1:14" ht="15.75" customHeight="1">
      <c r="A90" s="39" t="s">
        <v>80</v>
      </c>
      <c r="B90" s="81"/>
      <c r="C90" s="97"/>
      <c r="D90" s="97"/>
      <c r="E90" s="97"/>
      <c r="F90" s="97"/>
      <c r="G90" s="98"/>
      <c r="H90" s="83"/>
      <c r="I90" s="83"/>
      <c r="J90" s="83"/>
      <c r="K90" s="83"/>
      <c r="L90" s="83"/>
      <c r="M90" s="78"/>
      <c r="N90" s="79"/>
    </row>
    <row r="91" spans="1:14" ht="15.75" customHeight="1">
      <c r="A91" s="43" t="s">
        <v>81</v>
      </c>
      <c r="B91" s="45" t="s">
        <v>119</v>
      </c>
      <c r="C91" s="91">
        <f t="shared" si="2"/>
        <v>0</v>
      </c>
      <c r="D91" s="91"/>
      <c r="E91" s="91"/>
      <c r="F91" s="91"/>
      <c r="G91" s="92">
        <f t="shared" si="3"/>
        <v>0</v>
      </c>
      <c r="H91" s="44">
        <f>'9.1'!H91</f>
        <v>1</v>
      </c>
      <c r="I91" s="44"/>
      <c r="J91" s="44"/>
      <c r="K91" s="44"/>
      <c r="L91" s="44"/>
      <c r="M91" s="95"/>
      <c r="N91" s="111" t="s">
        <v>322</v>
      </c>
    </row>
    <row r="92" spans="1:14" ht="15.75" customHeight="1">
      <c r="A92" s="43" t="s">
        <v>82</v>
      </c>
      <c r="B92" s="45" t="s">
        <v>119</v>
      </c>
      <c r="C92" s="91">
        <f t="shared" si="2"/>
        <v>0</v>
      </c>
      <c r="D92" s="91"/>
      <c r="E92" s="91"/>
      <c r="F92" s="91"/>
      <c r="G92" s="92">
        <f t="shared" si="3"/>
        <v>0</v>
      </c>
      <c r="H92" s="44">
        <f>'9.1'!H92</f>
        <v>3</v>
      </c>
      <c r="I92" s="44"/>
      <c r="J92" s="44"/>
      <c r="K92" s="44"/>
      <c r="L92" s="44"/>
      <c r="M92" s="95"/>
      <c r="N92" s="111" t="s">
        <v>325</v>
      </c>
    </row>
    <row r="93" spans="1:14" ht="15.75" customHeight="1">
      <c r="A93" s="43" t="s">
        <v>83</v>
      </c>
      <c r="B93" s="45" t="s">
        <v>119</v>
      </c>
      <c r="C93" s="91">
        <f t="shared" si="2"/>
        <v>0</v>
      </c>
      <c r="D93" s="91"/>
      <c r="E93" s="91"/>
      <c r="F93" s="91"/>
      <c r="G93" s="92">
        <f t="shared" si="3"/>
        <v>0</v>
      </c>
      <c r="H93" s="44">
        <f>'9.1'!H93</f>
        <v>5</v>
      </c>
      <c r="I93" s="44"/>
      <c r="J93" s="44"/>
      <c r="K93" s="44"/>
      <c r="L93" s="44"/>
      <c r="M93" s="95" t="s">
        <v>600</v>
      </c>
      <c r="N93" s="111" t="s">
        <v>214</v>
      </c>
    </row>
    <row r="94" spans="1:14" ht="15.75" customHeight="1">
      <c r="A94" s="42" t="s">
        <v>84</v>
      </c>
      <c r="B94" s="45" t="s">
        <v>152</v>
      </c>
      <c r="C94" s="91">
        <f t="shared" si="2"/>
        <v>2</v>
      </c>
      <c r="D94" s="91"/>
      <c r="E94" s="91"/>
      <c r="F94" s="91"/>
      <c r="G94" s="92">
        <f t="shared" si="3"/>
        <v>2</v>
      </c>
      <c r="H94" s="44">
        <f>'9.1'!H94</f>
        <v>2</v>
      </c>
      <c r="I94" s="44">
        <v>2</v>
      </c>
      <c r="J94" s="44" t="s">
        <v>252</v>
      </c>
      <c r="K94" s="44" t="s">
        <v>252</v>
      </c>
      <c r="L94" s="44" t="s">
        <v>218</v>
      </c>
      <c r="M94" s="95"/>
      <c r="N94" s="111" t="s">
        <v>328</v>
      </c>
    </row>
    <row r="95" spans="1:14" ht="15.75" customHeight="1">
      <c r="A95" s="43" t="s">
        <v>85</v>
      </c>
      <c r="B95" s="45" t="s">
        <v>152</v>
      </c>
      <c r="C95" s="91">
        <f t="shared" si="2"/>
        <v>2</v>
      </c>
      <c r="D95" s="91"/>
      <c r="E95" s="91"/>
      <c r="F95" s="91"/>
      <c r="G95" s="92">
        <f t="shared" si="3"/>
        <v>2</v>
      </c>
      <c r="H95" s="44">
        <f>'9.1'!H95</f>
        <v>8</v>
      </c>
      <c r="I95" s="44">
        <v>8</v>
      </c>
      <c r="J95" s="44" t="s">
        <v>252</v>
      </c>
      <c r="K95" s="44" t="s">
        <v>252</v>
      </c>
      <c r="L95" s="44" t="s">
        <v>218</v>
      </c>
      <c r="M95" s="95"/>
      <c r="N95" s="111" t="s">
        <v>331</v>
      </c>
    </row>
    <row r="96" spans="1:14" ht="15.75" customHeight="1">
      <c r="A96" s="43" t="s">
        <v>86</v>
      </c>
      <c r="B96" s="45" t="s">
        <v>119</v>
      </c>
      <c r="C96" s="91">
        <f t="shared" si="2"/>
        <v>0</v>
      </c>
      <c r="D96" s="91"/>
      <c r="E96" s="91"/>
      <c r="F96" s="91"/>
      <c r="G96" s="92">
        <f t="shared" si="3"/>
        <v>0</v>
      </c>
      <c r="H96" s="44">
        <f>'9.1'!H96</f>
        <v>5</v>
      </c>
      <c r="I96" s="44"/>
      <c r="J96" s="44"/>
      <c r="K96" s="44"/>
      <c r="L96" s="44"/>
      <c r="M96" s="95"/>
      <c r="N96" s="111" t="s">
        <v>333</v>
      </c>
    </row>
    <row r="97" spans="1:14" ht="15.75" customHeight="1">
      <c r="A97" s="42" t="s">
        <v>87</v>
      </c>
      <c r="B97" s="45" t="s">
        <v>152</v>
      </c>
      <c r="C97" s="91">
        <f t="shared" si="2"/>
        <v>2</v>
      </c>
      <c r="D97" s="91"/>
      <c r="E97" s="91"/>
      <c r="F97" s="91"/>
      <c r="G97" s="92">
        <f t="shared" si="3"/>
        <v>2</v>
      </c>
      <c r="H97" s="44">
        <f>'9.1'!H97</f>
        <v>2</v>
      </c>
      <c r="I97" s="44">
        <v>2</v>
      </c>
      <c r="J97" s="44" t="s">
        <v>252</v>
      </c>
      <c r="K97" s="44" t="s">
        <v>252</v>
      </c>
      <c r="L97" s="93" t="s">
        <v>220</v>
      </c>
      <c r="M97" s="95"/>
      <c r="N97" s="108" t="s">
        <v>338</v>
      </c>
    </row>
    <row r="98" spans="1:14" s="90" customFormat="1" ht="15.75" customHeight="1">
      <c r="A98" s="43" t="s">
        <v>88</v>
      </c>
      <c r="B98" s="45" t="s">
        <v>119</v>
      </c>
      <c r="C98" s="91">
        <f t="shared" si="2"/>
        <v>0</v>
      </c>
      <c r="D98" s="116"/>
      <c r="E98" s="116"/>
      <c r="F98" s="116"/>
      <c r="G98" s="92">
        <f t="shared" si="3"/>
        <v>0</v>
      </c>
      <c r="H98" s="44">
        <f>'9.1'!H98</f>
        <v>4</v>
      </c>
      <c r="I98" s="84"/>
      <c r="J98" s="84"/>
      <c r="K98" s="84"/>
      <c r="L98" s="84"/>
      <c r="M98" s="95"/>
      <c r="N98" s="120" t="s">
        <v>442</v>
      </c>
    </row>
    <row r="99" spans="1:14" ht="15.75" customHeight="1">
      <c r="A99" s="43" t="s">
        <v>89</v>
      </c>
      <c r="B99" s="45" t="s">
        <v>119</v>
      </c>
      <c r="C99" s="91">
        <f t="shared" si="2"/>
        <v>0</v>
      </c>
      <c r="D99" s="91"/>
      <c r="E99" s="91"/>
      <c r="F99" s="91"/>
      <c r="G99" s="92">
        <f t="shared" si="3"/>
        <v>0</v>
      </c>
      <c r="H99" s="44">
        <f>'9.1'!H99</f>
        <v>1</v>
      </c>
      <c r="I99" s="44"/>
      <c r="J99" s="44"/>
      <c r="K99" s="44"/>
      <c r="L99" s="44"/>
      <c r="M99" s="95"/>
      <c r="N99" s="111" t="s">
        <v>340</v>
      </c>
    </row>
    <row r="100" spans="1:14" ht="12">
      <c r="A100" s="103"/>
      <c r="B100" s="103"/>
      <c r="C100" s="103"/>
      <c r="D100" s="103"/>
      <c r="E100" s="103"/>
      <c r="F100" s="103"/>
      <c r="G100" s="104"/>
      <c r="H100" s="103"/>
      <c r="I100" s="103"/>
      <c r="J100" s="103"/>
      <c r="K100" s="103"/>
      <c r="L100" s="103"/>
      <c r="M100" s="103"/>
      <c r="N100" s="103"/>
    </row>
    <row r="106" spans="1:14" ht="12">
      <c r="A106" s="105"/>
      <c r="B106" s="105"/>
      <c r="C106" s="105"/>
      <c r="D106" s="105"/>
      <c r="E106" s="105"/>
      <c r="F106" s="105"/>
      <c r="G106" s="106"/>
      <c r="H106" s="105"/>
      <c r="I106" s="105"/>
      <c r="J106" s="105"/>
      <c r="K106" s="105"/>
      <c r="L106" s="105"/>
      <c r="M106" s="105"/>
      <c r="N106" s="105"/>
    </row>
    <row r="110" spans="1:14" ht="12">
      <c r="A110" s="105"/>
      <c r="B110" s="105"/>
      <c r="C110" s="105"/>
      <c r="D110" s="105"/>
      <c r="E110" s="105"/>
      <c r="F110" s="105"/>
      <c r="G110" s="106"/>
      <c r="H110" s="105"/>
      <c r="I110" s="105"/>
      <c r="J110" s="105"/>
      <c r="K110" s="105"/>
      <c r="L110" s="105"/>
      <c r="M110" s="105"/>
      <c r="N110" s="105"/>
    </row>
    <row r="113" spans="1:14" ht="12">
      <c r="A113" s="105"/>
      <c r="B113" s="105"/>
      <c r="C113" s="105"/>
      <c r="D113" s="105"/>
      <c r="E113" s="105"/>
      <c r="F113" s="105"/>
      <c r="G113" s="106"/>
      <c r="H113" s="105"/>
      <c r="I113" s="105"/>
      <c r="J113" s="105"/>
      <c r="K113" s="105"/>
      <c r="L113" s="105"/>
      <c r="M113" s="105"/>
      <c r="N113" s="105"/>
    </row>
    <row r="117" spans="1:14" ht="12">
      <c r="A117" s="105"/>
      <c r="B117" s="105"/>
      <c r="C117" s="105"/>
      <c r="D117" s="105"/>
      <c r="E117" s="105"/>
      <c r="F117" s="105"/>
      <c r="G117" s="106"/>
      <c r="H117" s="105"/>
      <c r="I117" s="105"/>
      <c r="J117" s="105"/>
      <c r="K117" s="105"/>
      <c r="L117" s="105"/>
      <c r="M117" s="105"/>
      <c r="N117" s="105"/>
    </row>
    <row r="120" spans="1:14" ht="12">
      <c r="A120" s="105"/>
      <c r="B120" s="105"/>
      <c r="C120" s="105"/>
      <c r="D120" s="105"/>
      <c r="E120" s="105"/>
      <c r="F120" s="105"/>
      <c r="G120" s="106"/>
      <c r="H120" s="105"/>
      <c r="I120" s="105"/>
      <c r="J120" s="105"/>
      <c r="K120" s="105"/>
      <c r="L120" s="105"/>
      <c r="M120" s="105"/>
      <c r="N120" s="105"/>
    </row>
    <row r="124" spans="1:14" ht="12">
      <c r="A124" s="105"/>
      <c r="B124" s="105"/>
      <c r="C124" s="105"/>
      <c r="D124" s="105"/>
      <c r="E124" s="105"/>
      <c r="F124" s="105"/>
      <c r="G124" s="106"/>
      <c r="H124" s="105"/>
      <c r="I124" s="105"/>
      <c r="J124" s="105"/>
      <c r="K124" s="105"/>
      <c r="L124" s="105"/>
      <c r="M124" s="105"/>
      <c r="N124" s="105"/>
    </row>
  </sheetData>
  <sheetProtection/>
  <autoFilter ref="A7:N7"/>
  <mergeCells count="17">
    <mergeCell ref="A1:N1"/>
    <mergeCell ref="A2:N2"/>
    <mergeCell ref="A3:A6"/>
    <mergeCell ref="C3:G3"/>
    <mergeCell ref="H3:H6"/>
    <mergeCell ref="C4:C6"/>
    <mergeCell ref="I3:I6"/>
    <mergeCell ref="M3:M6"/>
    <mergeCell ref="N3:N6"/>
    <mergeCell ref="J3:K3"/>
    <mergeCell ref="J4:J6"/>
    <mergeCell ref="K4:K6"/>
    <mergeCell ref="D4:D6"/>
    <mergeCell ref="E4:E6"/>
    <mergeCell ref="F4:F6"/>
    <mergeCell ref="G4:G6"/>
    <mergeCell ref="L3:L6"/>
  </mergeCells>
  <dataValidations count="3">
    <dataValidation type="list" allowBlank="1" showInputMessage="1" showErrorMessage="1" sqref="B8:B99">
      <formula1>$B$4:$B$6</formula1>
    </dataValidation>
    <dataValidation type="list" allowBlank="1" showInputMessage="1" showErrorMessage="1" sqref="B7:G7">
      <formula1>$B$5:$B$6</formula1>
    </dataValidation>
    <dataValidation type="list" allowBlank="1" showInputMessage="1" showErrorMessage="1" sqref="M7:N7">
      <formula1>'9.3'!#REF!</formula1>
    </dataValidation>
  </dataValidations>
  <hyperlinks>
    <hyperlink ref="N20" r:id="rId1" display="http://www.finsmol.ru/minfin/nJM5lLS7"/>
    <hyperlink ref="N16" r:id="rId2" display="http://www.admlip.ru/economy/finances/proekty/"/>
    <hyperlink ref="N28" r:id="rId3" display="http://minfin.rkomi.ru/minfin_rkomi/minfin_rbudj/budjet/"/>
    <hyperlink ref="N39" r:id="rId4" display="http://www.minfin01-maykop.ru/Show/Category/12?page=3&amp;ItemId=58 "/>
    <hyperlink ref="N40" r:id="rId5" display="http://minfin.kalmregion.ru/spetsialnye-proekty/proekty-npa-razmeshchaemye-dlya-provedeniya-nezavisimoy-antikorruptsionnoy-ekspertizy/"/>
    <hyperlink ref="N44" r:id="rId6" display="http://volgafin.volganet.ru/norms/acts/4667/"/>
    <hyperlink ref="N91" r:id="rId7" display="https://minfin.sakha.gov.ru/zakonoproekty-2016"/>
    <hyperlink ref="N30" r:id="rId8" display="http://www.kspvo.ru/activitiesp/eam/"/>
    <hyperlink ref="N27" r:id="rId9" display="http://minfin.karelia.ru/2016-god/"/>
    <hyperlink ref="N45" r:id="rId10" display="http://www.minfin.donland.ru/docs/s/8"/>
    <hyperlink ref="N60" r:id="rId11" display="http://www.mfur.ru/budjet/ispolnenie/zakon/2016/proekt_zakona.php"/>
    <hyperlink ref="N71" r:id="rId12" display="http://www.finupr.kurganobl.ru/dokuments/proektakt/proektakt.php"/>
    <hyperlink ref="N15" r:id="rId13" display="http://adm.rkursk.ru/index.php?id=693"/>
    <hyperlink ref="N14" r:id="rId14" display="http://depfin.adm44.ru/info/law/proetjzko/index.aspx;"/>
    <hyperlink ref="N17" r:id="rId15" display="http://budget.mosreg.ru/byudzhet-dlya-grazhdan/proekt-zakona-o-vnesenii-izmenenij-v-zakon-o-byudzhete-moskovskoj-oblasti/"/>
    <hyperlink ref="N19" r:id="rId16" display="http://minfin.ryazangov.ru/documents/draft_documents/"/>
    <hyperlink ref="N22" r:id="rId17" display="http://portal.tverfin.ru/Show/Category/5?page=1&amp;ItemId=271&amp;filterYear=2016"/>
    <hyperlink ref="N42" r:id="rId18" display="http://www.minfinkubani.ru/budget_execution/budget_law/index.php"/>
    <hyperlink ref="N59" r:id="rId19" display="http://minfin.tatarstan.ru/rus/vnesenie-izmeneniy-v-zakon-o-byudzhete.htm"/>
    <hyperlink ref="N69" r:id="rId20" display="http://ufo.ulntc.ru/index.php?mgf=kor/pro/zproekt"/>
    <hyperlink ref="N85" r:id="rId21" display="http://openbudget.gfu.ru/budget/law_project/"/>
    <hyperlink ref="N83" r:id="rId22" display="http://минфин.забайкальскийкрай.рф/budget/edge/proj_zzk.html"/>
    <hyperlink ref="N84" r:id="rId23" display="http://minfin.krskstate.ru/openbudget/budget"/>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4" r:id="rId24"/>
  <headerFooter>
    <oddFooter>&amp;C&amp;"Times New Roman,обычный"&amp;8&amp;A&amp;R&amp;P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124"/>
  <sheetViews>
    <sheetView zoomScalePageLayoutView="0" workbookViewId="0" topLeftCell="A1">
      <pane ySplit="7" topLeftCell="A80" activePane="bottomLeft" state="frozen"/>
      <selection pane="topLeft" activeCell="A1" sqref="A1"/>
      <selection pane="bottomLeft" activeCell="L99" sqref="L99"/>
    </sheetView>
  </sheetViews>
  <sheetFormatPr defaultColWidth="8.8515625" defaultRowHeight="15"/>
  <cols>
    <col min="1" max="1" width="33.421875" style="87" customWidth="1"/>
    <col min="2" max="2" width="44.7109375" style="87" customWidth="1"/>
    <col min="3" max="3" width="6.7109375" style="87" customWidth="1"/>
    <col min="4" max="4" width="7.7109375" style="87" customWidth="1"/>
    <col min="5" max="6" width="6.7109375" style="87" customWidth="1"/>
    <col min="7" max="7" width="6.7109375" style="107" customWidth="1"/>
    <col min="8" max="10" width="15.7109375" style="87" customWidth="1"/>
    <col min="11" max="12" width="20.7109375" style="87" customWidth="1"/>
    <col min="13" max="16384" width="8.8515625" style="87" customWidth="1"/>
  </cols>
  <sheetData>
    <row r="1" spans="1:12" ht="29.25" customHeight="1">
      <c r="A1" s="157" t="s">
        <v>161</v>
      </c>
      <c r="B1" s="157"/>
      <c r="C1" s="157"/>
      <c r="D1" s="157"/>
      <c r="E1" s="157"/>
      <c r="F1" s="157"/>
      <c r="G1" s="157"/>
      <c r="H1" s="157"/>
      <c r="I1" s="157"/>
      <c r="J1" s="157"/>
      <c r="K1" s="157"/>
      <c r="L1" s="157"/>
    </row>
    <row r="2" spans="1:12" ht="27" customHeight="1">
      <c r="A2" s="158" t="s">
        <v>615</v>
      </c>
      <c r="B2" s="159"/>
      <c r="C2" s="159"/>
      <c r="D2" s="159"/>
      <c r="E2" s="159"/>
      <c r="F2" s="159"/>
      <c r="G2" s="159"/>
      <c r="H2" s="159"/>
      <c r="I2" s="159"/>
      <c r="J2" s="159"/>
      <c r="K2" s="159"/>
      <c r="L2" s="159"/>
    </row>
    <row r="3" spans="1:12" ht="66.75" customHeight="1">
      <c r="A3" s="148" t="s">
        <v>111</v>
      </c>
      <c r="B3" s="114" t="s">
        <v>162</v>
      </c>
      <c r="C3" s="160" t="s">
        <v>116</v>
      </c>
      <c r="D3" s="161"/>
      <c r="E3" s="161"/>
      <c r="F3" s="161"/>
      <c r="G3" s="161"/>
      <c r="H3" s="148" t="s">
        <v>609</v>
      </c>
      <c r="I3" s="148" t="s">
        <v>163</v>
      </c>
      <c r="J3" s="148" t="s">
        <v>215</v>
      </c>
      <c r="K3" s="148" t="s">
        <v>151</v>
      </c>
      <c r="L3" s="148" t="s">
        <v>95</v>
      </c>
    </row>
    <row r="4" spans="1:12" ht="27" customHeight="1">
      <c r="A4" s="149"/>
      <c r="B4" s="88" t="s">
        <v>152</v>
      </c>
      <c r="C4" s="148" t="s">
        <v>98</v>
      </c>
      <c r="D4" s="148" t="s">
        <v>501</v>
      </c>
      <c r="E4" s="148" t="s">
        <v>502</v>
      </c>
      <c r="F4" s="148" t="s">
        <v>503</v>
      </c>
      <c r="G4" s="153" t="s">
        <v>112</v>
      </c>
      <c r="H4" s="149"/>
      <c r="I4" s="149"/>
      <c r="J4" s="149"/>
      <c r="K4" s="149"/>
      <c r="L4" s="149"/>
    </row>
    <row r="5" spans="1:12" ht="16.5" customHeight="1">
      <c r="A5" s="151"/>
      <c r="B5" s="88" t="s">
        <v>113</v>
      </c>
      <c r="C5" s="151"/>
      <c r="D5" s="151"/>
      <c r="E5" s="151"/>
      <c r="F5" s="151"/>
      <c r="G5" s="154"/>
      <c r="H5" s="151"/>
      <c r="I5" s="151"/>
      <c r="J5" s="149"/>
      <c r="K5" s="151"/>
      <c r="L5" s="151"/>
    </row>
    <row r="6" spans="1:12" s="89" customFormat="1" ht="16.5" customHeight="1">
      <c r="A6" s="152"/>
      <c r="B6" s="88" t="s">
        <v>119</v>
      </c>
      <c r="C6" s="152"/>
      <c r="D6" s="152"/>
      <c r="E6" s="152"/>
      <c r="F6" s="152"/>
      <c r="G6" s="155"/>
      <c r="H6" s="152"/>
      <c r="I6" s="152"/>
      <c r="J6" s="150"/>
      <c r="K6" s="152"/>
      <c r="L6" s="152"/>
    </row>
    <row r="7" spans="1:12" s="90" customFormat="1" ht="15.75" customHeight="1">
      <c r="A7" s="39" t="s">
        <v>0</v>
      </c>
      <c r="B7" s="41"/>
      <c r="C7" s="41"/>
      <c r="D7" s="41"/>
      <c r="E7" s="41"/>
      <c r="F7" s="41"/>
      <c r="G7" s="41"/>
      <c r="H7" s="41"/>
      <c r="I7" s="41"/>
      <c r="J7" s="41"/>
      <c r="K7" s="41"/>
      <c r="L7" s="41"/>
    </row>
    <row r="8" spans="1:12" ht="15.75" customHeight="1">
      <c r="A8" s="42" t="s">
        <v>1</v>
      </c>
      <c r="B8" s="45" t="s">
        <v>152</v>
      </c>
      <c r="C8" s="91">
        <f>IF(B8="Да, публикуются или внесение изменений в бюджет не осуществлялось",2,0)</f>
        <v>2</v>
      </c>
      <c r="D8" s="91">
        <v>0.5</v>
      </c>
      <c r="E8" s="91">
        <v>0.5</v>
      </c>
      <c r="F8" s="91"/>
      <c r="G8" s="92">
        <f>C8*(1-D8)*(1-E8)*(1-F8)</f>
        <v>0.5</v>
      </c>
      <c r="H8" s="44">
        <f>'9.1'!H8</f>
        <v>5</v>
      </c>
      <c r="I8" s="44">
        <v>5</v>
      </c>
      <c r="J8" s="93" t="s">
        <v>218</v>
      </c>
      <c r="K8" s="95" t="s">
        <v>506</v>
      </c>
      <c r="L8" s="120" t="s">
        <v>249</v>
      </c>
    </row>
    <row r="9" spans="1:12" ht="15.75" customHeight="1">
      <c r="A9" s="42" t="s">
        <v>2</v>
      </c>
      <c r="B9" s="45" t="s">
        <v>152</v>
      </c>
      <c r="C9" s="91">
        <f aca="true" t="shared" si="0" ref="C9:C72">IF(B9="Да, публикуются или внесение изменений в бюджет не осуществлялось",2,0)</f>
        <v>2</v>
      </c>
      <c r="D9" s="91"/>
      <c r="E9" s="91"/>
      <c r="F9" s="91"/>
      <c r="G9" s="92">
        <f aca="true" t="shared" si="1" ref="G9:G72">C9*(1-D9)*(1-E9)*(1-F9)</f>
        <v>2</v>
      </c>
      <c r="H9" s="44">
        <f>'9.1'!H9</f>
        <v>5</v>
      </c>
      <c r="I9" s="44">
        <v>5</v>
      </c>
      <c r="J9" s="93" t="s">
        <v>216</v>
      </c>
      <c r="K9" s="93"/>
      <c r="L9" s="111" t="s">
        <v>188</v>
      </c>
    </row>
    <row r="10" spans="1:12" ht="15.75" customHeight="1">
      <c r="A10" s="42" t="s">
        <v>3</v>
      </c>
      <c r="B10" s="45" t="s">
        <v>152</v>
      </c>
      <c r="C10" s="91">
        <f t="shared" si="0"/>
        <v>2</v>
      </c>
      <c r="D10" s="91"/>
      <c r="E10" s="91"/>
      <c r="F10" s="91"/>
      <c r="G10" s="92">
        <f t="shared" si="1"/>
        <v>2</v>
      </c>
      <c r="H10" s="44">
        <f>'9.1'!H10</f>
        <v>8</v>
      </c>
      <c r="I10" s="44">
        <v>8</v>
      </c>
      <c r="J10" s="93" t="s">
        <v>216</v>
      </c>
      <c r="K10" s="93"/>
      <c r="L10" s="111" t="s">
        <v>227</v>
      </c>
    </row>
    <row r="11" spans="1:14" ht="15.75" customHeight="1">
      <c r="A11" s="42" t="s">
        <v>4</v>
      </c>
      <c r="B11" s="45" t="s">
        <v>152</v>
      </c>
      <c r="C11" s="91">
        <f t="shared" si="0"/>
        <v>2</v>
      </c>
      <c r="D11" s="91"/>
      <c r="E11" s="91"/>
      <c r="F11" s="91"/>
      <c r="G11" s="92">
        <f t="shared" si="1"/>
        <v>2</v>
      </c>
      <c r="H11" s="44">
        <f>'9.1'!H11</f>
        <v>2</v>
      </c>
      <c r="I11" s="44">
        <v>2</v>
      </c>
      <c r="J11" s="93" t="s">
        <v>521</v>
      </c>
      <c r="K11" s="93" t="s">
        <v>522</v>
      </c>
      <c r="L11" s="111" t="s">
        <v>520</v>
      </c>
      <c r="N11" s="119"/>
    </row>
    <row r="12" spans="1:12" ht="15.75" customHeight="1">
      <c r="A12" s="42" t="s">
        <v>5</v>
      </c>
      <c r="B12" s="45" t="s">
        <v>152</v>
      </c>
      <c r="C12" s="91">
        <f t="shared" si="0"/>
        <v>2</v>
      </c>
      <c r="D12" s="91"/>
      <c r="E12" s="91"/>
      <c r="F12" s="91"/>
      <c r="G12" s="92">
        <f t="shared" si="1"/>
        <v>2</v>
      </c>
      <c r="H12" s="44">
        <f>'9.1'!H12</f>
        <v>6</v>
      </c>
      <c r="I12" s="44">
        <v>6</v>
      </c>
      <c r="J12" s="93" t="s">
        <v>217</v>
      </c>
      <c r="K12" s="93"/>
      <c r="L12" s="111" t="s">
        <v>261</v>
      </c>
    </row>
    <row r="13" spans="1:12" ht="15.75" customHeight="1">
      <c r="A13" s="42" t="s">
        <v>6</v>
      </c>
      <c r="B13" s="45" t="s">
        <v>152</v>
      </c>
      <c r="C13" s="91">
        <f t="shared" si="0"/>
        <v>2</v>
      </c>
      <c r="D13" s="91"/>
      <c r="E13" s="91"/>
      <c r="F13" s="91"/>
      <c r="G13" s="92">
        <f t="shared" si="1"/>
        <v>2</v>
      </c>
      <c r="H13" s="44">
        <f>'9.1'!H13</f>
        <v>1</v>
      </c>
      <c r="I13" s="44">
        <v>1</v>
      </c>
      <c r="J13" s="93" t="s">
        <v>216</v>
      </c>
      <c r="K13" s="93"/>
      <c r="L13" s="121" t="s">
        <v>264</v>
      </c>
    </row>
    <row r="14" spans="1:12" ht="15.75" customHeight="1">
      <c r="A14" s="42" t="s">
        <v>7</v>
      </c>
      <c r="B14" s="45" t="s">
        <v>152</v>
      </c>
      <c r="C14" s="91">
        <f t="shared" si="0"/>
        <v>2</v>
      </c>
      <c r="D14" s="91"/>
      <c r="E14" s="91"/>
      <c r="F14" s="91"/>
      <c r="G14" s="92">
        <f t="shared" si="1"/>
        <v>2</v>
      </c>
      <c r="H14" s="44">
        <f>'9.1'!H14</f>
        <v>4</v>
      </c>
      <c r="I14" s="44">
        <v>4</v>
      </c>
      <c r="J14" s="93" t="s">
        <v>216</v>
      </c>
      <c r="K14" s="93"/>
      <c r="L14" s="111" t="s">
        <v>266</v>
      </c>
    </row>
    <row r="15" spans="1:12" s="90" customFormat="1" ht="15.75" customHeight="1">
      <c r="A15" s="42" t="s">
        <v>8</v>
      </c>
      <c r="B15" s="45" t="s">
        <v>152</v>
      </c>
      <c r="C15" s="91">
        <f t="shared" si="0"/>
        <v>2</v>
      </c>
      <c r="D15" s="91"/>
      <c r="E15" s="91"/>
      <c r="F15" s="91"/>
      <c r="G15" s="92">
        <f t="shared" si="1"/>
        <v>2</v>
      </c>
      <c r="H15" s="44">
        <f>'9.1'!H15</f>
        <v>2</v>
      </c>
      <c r="I15" s="44">
        <v>2</v>
      </c>
      <c r="J15" s="93" t="s">
        <v>216</v>
      </c>
      <c r="K15" s="44"/>
      <c r="L15" s="77" t="s">
        <v>267</v>
      </c>
    </row>
    <row r="16" spans="1:12" s="90" customFormat="1" ht="15.75" customHeight="1">
      <c r="A16" s="42" t="s">
        <v>9</v>
      </c>
      <c r="B16" s="45" t="s">
        <v>152</v>
      </c>
      <c r="C16" s="91">
        <f t="shared" si="0"/>
        <v>2</v>
      </c>
      <c r="D16" s="91"/>
      <c r="E16" s="91"/>
      <c r="F16" s="91"/>
      <c r="G16" s="92">
        <f t="shared" si="1"/>
        <v>2</v>
      </c>
      <c r="H16" s="44">
        <f>'9.1'!H16</f>
        <v>3</v>
      </c>
      <c r="I16" s="44">
        <v>3</v>
      </c>
      <c r="J16" s="93" t="s">
        <v>217</v>
      </c>
      <c r="K16" s="93"/>
      <c r="L16" s="111" t="s">
        <v>228</v>
      </c>
    </row>
    <row r="17" spans="1:12" ht="15.75" customHeight="1">
      <c r="A17" s="42" t="s">
        <v>10</v>
      </c>
      <c r="B17" s="45" t="s">
        <v>152</v>
      </c>
      <c r="C17" s="91">
        <f t="shared" si="0"/>
        <v>2</v>
      </c>
      <c r="D17" s="91"/>
      <c r="E17" s="91"/>
      <c r="F17" s="91"/>
      <c r="G17" s="92">
        <f t="shared" si="1"/>
        <v>2</v>
      </c>
      <c r="H17" s="44">
        <f>'9.1'!H17</f>
        <v>3</v>
      </c>
      <c r="I17" s="44">
        <v>3</v>
      </c>
      <c r="J17" s="93" t="s">
        <v>217</v>
      </c>
      <c r="K17" s="93"/>
      <c r="L17" s="111" t="s">
        <v>269</v>
      </c>
    </row>
    <row r="18" spans="1:12" ht="15.75" customHeight="1">
      <c r="A18" s="42" t="s">
        <v>11</v>
      </c>
      <c r="B18" s="45" t="s">
        <v>119</v>
      </c>
      <c r="C18" s="91">
        <f t="shared" si="0"/>
        <v>0</v>
      </c>
      <c r="D18" s="91"/>
      <c r="E18" s="91"/>
      <c r="F18" s="91"/>
      <c r="G18" s="92">
        <f t="shared" si="1"/>
        <v>0</v>
      </c>
      <c r="H18" s="44">
        <f>'9.1'!H18</f>
        <v>8</v>
      </c>
      <c r="I18" s="44"/>
      <c r="J18" s="95"/>
      <c r="K18" s="93"/>
      <c r="L18" s="111" t="s">
        <v>272</v>
      </c>
    </row>
    <row r="19" spans="1:12" ht="15.75" customHeight="1">
      <c r="A19" s="42" t="s">
        <v>12</v>
      </c>
      <c r="B19" s="45" t="s">
        <v>152</v>
      </c>
      <c r="C19" s="91">
        <f t="shared" si="0"/>
        <v>2</v>
      </c>
      <c r="D19" s="91"/>
      <c r="E19" s="91"/>
      <c r="F19" s="91">
        <v>0.5</v>
      </c>
      <c r="G19" s="92">
        <f t="shared" si="1"/>
        <v>1</v>
      </c>
      <c r="H19" s="44">
        <f>'9.1'!H19</f>
        <v>5</v>
      </c>
      <c r="I19" s="44">
        <v>5</v>
      </c>
      <c r="J19" s="95" t="s">
        <v>248</v>
      </c>
      <c r="K19" s="95" t="s">
        <v>518</v>
      </c>
      <c r="L19" s="111" t="s">
        <v>229</v>
      </c>
    </row>
    <row r="20" spans="1:12" ht="15.75" customHeight="1">
      <c r="A20" s="42" t="s">
        <v>13</v>
      </c>
      <c r="B20" s="45" t="s">
        <v>152</v>
      </c>
      <c r="C20" s="91">
        <f t="shared" si="0"/>
        <v>2</v>
      </c>
      <c r="D20" s="91">
        <v>0.5</v>
      </c>
      <c r="E20" s="91"/>
      <c r="F20" s="91"/>
      <c r="G20" s="92">
        <f t="shared" si="1"/>
        <v>1</v>
      </c>
      <c r="H20" s="44">
        <f>'9.1'!H20</f>
        <v>2</v>
      </c>
      <c r="I20" s="44">
        <v>2</v>
      </c>
      <c r="J20" s="93" t="s">
        <v>218</v>
      </c>
      <c r="K20" s="95" t="s">
        <v>524</v>
      </c>
      <c r="L20" s="111" t="s">
        <v>523</v>
      </c>
    </row>
    <row r="21" spans="1:12" ht="15.75" customHeight="1">
      <c r="A21" s="42" t="s">
        <v>14</v>
      </c>
      <c r="B21" s="45" t="s">
        <v>152</v>
      </c>
      <c r="C21" s="91">
        <f t="shared" si="0"/>
        <v>2</v>
      </c>
      <c r="D21" s="91"/>
      <c r="E21" s="91"/>
      <c r="F21" s="91"/>
      <c r="G21" s="92">
        <f t="shared" si="1"/>
        <v>2</v>
      </c>
      <c r="H21" s="44">
        <f>'9.1'!H21</f>
        <v>7</v>
      </c>
      <c r="I21" s="44">
        <v>7</v>
      </c>
      <c r="J21" s="93" t="s">
        <v>220</v>
      </c>
      <c r="K21" s="93"/>
      <c r="L21" s="111" t="s">
        <v>278</v>
      </c>
    </row>
    <row r="22" spans="1:12" ht="15.75" customHeight="1">
      <c r="A22" s="42" t="s">
        <v>15</v>
      </c>
      <c r="B22" s="45" t="s">
        <v>152</v>
      </c>
      <c r="C22" s="91">
        <f t="shared" si="0"/>
        <v>2</v>
      </c>
      <c r="D22" s="91"/>
      <c r="E22" s="91"/>
      <c r="F22" s="91"/>
      <c r="G22" s="92">
        <f t="shared" si="1"/>
        <v>2</v>
      </c>
      <c r="H22" s="44">
        <f>'9.1'!H22</f>
        <v>4</v>
      </c>
      <c r="I22" s="44">
        <v>4</v>
      </c>
      <c r="J22" s="93" t="s">
        <v>216</v>
      </c>
      <c r="K22" s="93"/>
      <c r="L22" s="111" t="s">
        <v>437</v>
      </c>
    </row>
    <row r="23" spans="1:12" ht="15.75" customHeight="1">
      <c r="A23" s="42" t="s">
        <v>16</v>
      </c>
      <c r="B23" s="45" t="s">
        <v>152</v>
      </c>
      <c r="C23" s="91">
        <f t="shared" si="0"/>
        <v>2</v>
      </c>
      <c r="D23" s="91"/>
      <c r="E23" s="91"/>
      <c r="F23" s="91"/>
      <c r="G23" s="92">
        <f t="shared" si="1"/>
        <v>2</v>
      </c>
      <c r="H23" s="44">
        <f>'9.1'!H23</f>
        <v>2</v>
      </c>
      <c r="I23" s="44">
        <v>2</v>
      </c>
      <c r="J23" s="93" t="s">
        <v>216</v>
      </c>
      <c r="K23" s="93"/>
      <c r="L23" s="111" t="s">
        <v>281</v>
      </c>
    </row>
    <row r="24" spans="1:12" ht="15.75" customHeight="1">
      <c r="A24" s="42" t="s">
        <v>17</v>
      </c>
      <c r="B24" s="45" t="s">
        <v>152</v>
      </c>
      <c r="C24" s="91">
        <f t="shared" si="0"/>
        <v>2</v>
      </c>
      <c r="D24" s="91"/>
      <c r="E24" s="91"/>
      <c r="F24" s="91"/>
      <c r="G24" s="92">
        <f t="shared" si="1"/>
        <v>2</v>
      </c>
      <c r="H24" s="44">
        <f>'9.1'!H24</f>
        <v>2</v>
      </c>
      <c r="I24" s="44">
        <v>2</v>
      </c>
      <c r="J24" s="93" t="s">
        <v>216</v>
      </c>
      <c r="K24" s="93"/>
      <c r="L24" s="111" t="s">
        <v>528</v>
      </c>
    </row>
    <row r="25" spans="1:12" ht="15.75" customHeight="1">
      <c r="A25" s="42" t="s">
        <v>18</v>
      </c>
      <c r="B25" s="45" t="s">
        <v>152</v>
      </c>
      <c r="C25" s="91">
        <f t="shared" si="0"/>
        <v>2</v>
      </c>
      <c r="D25" s="91"/>
      <c r="E25" s="91"/>
      <c r="F25" s="91"/>
      <c r="G25" s="92">
        <f t="shared" si="1"/>
        <v>2</v>
      </c>
      <c r="H25" s="44">
        <f>'9.1'!H25</f>
        <v>1</v>
      </c>
      <c r="I25" s="44">
        <v>1</v>
      </c>
      <c r="J25" s="93" t="s">
        <v>217</v>
      </c>
      <c r="K25" s="93"/>
      <c r="L25" s="111" t="s">
        <v>284</v>
      </c>
    </row>
    <row r="26" spans="1:12" s="90" customFormat="1" ht="15.75" customHeight="1">
      <c r="A26" s="39" t="s">
        <v>19</v>
      </c>
      <c r="B26" s="78"/>
      <c r="C26" s="97"/>
      <c r="D26" s="98"/>
      <c r="E26" s="98"/>
      <c r="F26" s="98"/>
      <c r="G26" s="98"/>
      <c r="H26" s="83"/>
      <c r="I26" s="99"/>
      <c r="J26" s="99"/>
      <c r="K26" s="99"/>
      <c r="L26" s="79"/>
    </row>
    <row r="27" spans="1:12" ht="15.75" customHeight="1">
      <c r="A27" s="42" t="s">
        <v>20</v>
      </c>
      <c r="B27" s="45" t="s">
        <v>152</v>
      </c>
      <c r="C27" s="91">
        <f t="shared" si="0"/>
        <v>2</v>
      </c>
      <c r="D27" s="91"/>
      <c r="E27" s="91"/>
      <c r="F27" s="91"/>
      <c r="G27" s="92">
        <f t="shared" si="1"/>
        <v>2</v>
      </c>
      <c r="H27" s="44">
        <f>'9.1'!H27</f>
        <v>3</v>
      </c>
      <c r="I27" s="44">
        <v>3</v>
      </c>
      <c r="J27" s="93" t="s">
        <v>219</v>
      </c>
      <c r="K27" s="95" t="s">
        <v>225</v>
      </c>
      <c r="L27" s="111" t="s">
        <v>286</v>
      </c>
    </row>
    <row r="28" spans="1:12" ht="15.75" customHeight="1">
      <c r="A28" s="43" t="s">
        <v>21</v>
      </c>
      <c r="B28" s="45" t="s">
        <v>152</v>
      </c>
      <c r="C28" s="91">
        <f t="shared" si="0"/>
        <v>2</v>
      </c>
      <c r="D28" s="91"/>
      <c r="E28" s="91"/>
      <c r="F28" s="91"/>
      <c r="G28" s="92">
        <f t="shared" si="1"/>
        <v>2</v>
      </c>
      <c r="H28" s="44">
        <f>'9.1'!H28</f>
        <v>2</v>
      </c>
      <c r="I28" s="44">
        <v>2</v>
      </c>
      <c r="J28" s="93" t="s">
        <v>217</v>
      </c>
      <c r="K28" s="93"/>
      <c r="L28" s="111" t="s">
        <v>195</v>
      </c>
    </row>
    <row r="29" spans="1:12" ht="15.75" customHeight="1">
      <c r="A29" s="43" t="s">
        <v>22</v>
      </c>
      <c r="B29" s="45" t="s">
        <v>152</v>
      </c>
      <c r="C29" s="91">
        <f t="shared" si="0"/>
        <v>2</v>
      </c>
      <c r="D29" s="91"/>
      <c r="E29" s="91"/>
      <c r="F29" s="91"/>
      <c r="G29" s="92">
        <f t="shared" si="1"/>
        <v>2</v>
      </c>
      <c r="H29" s="44">
        <f>'9.1'!H29</f>
        <v>3</v>
      </c>
      <c r="I29" s="44">
        <v>3</v>
      </c>
      <c r="J29" s="93" t="s">
        <v>217</v>
      </c>
      <c r="K29" s="93"/>
      <c r="L29" s="111" t="s">
        <v>196</v>
      </c>
    </row>
    <row r="30" spans="1:12" ht="15.75" customHeight="1">
      <c r="A30" s="43" t="s">
        <v>23</v>
      </c>
      <c r="B30" s="45" t="s">
        <v>152</v>
      </c>
      <c r="C30" s="91">
        <f t="shared" si="0"/>
        <v>2</v>
      </c>
      <c r="D30" s="91"/>
      <c r="E30" s="91"/>
      <c r="F30" s="91"/>
      <c r="G30" s="92">
        <f t="shared" si="1"/>
        <v>2</v>
      </c>
      <c r="H30" s="44">
        <f>'9.1'!H30</f>
        <v>3</v>
      </c>
      <c r="I30" s="44">
        <v>3</v>
      </c>
      <c r="J30" s="93" t="s">
        <v>216</v>
      </c>
      <c r="K30" s="93"/>
      <c r="L30" s="120" t="s">
        <v>433</v>
      </c>
    </row>
    <row r="31" spans="1:12" ht="15.75" customHeight="1">
      <c r="A31" s="43" t="s">
        <v>24</v>
      </c>
      <c r="B31" s="45" t="s">
        <v>152</v>
      </c>
      <c r="C31" s="91">
        <f t="shared" si="0"/>
        <v>2</v>
      </c>
      <c r="D31" s="91"/>
      <c r="E31" s="91"/>
      <c r="F31" s="91"/>
      <c r="G31" s="92">
        <f t="shared" si="1"/>
        <v>2</v>
      </c>
      <c r="H31" s="44">
        <f>'9.1'!H31</f>
        <v>1</v>
      </c>
      <c r="I31" s="44">
        <v>1</v>
      </c>
      <c r="J31" s="93" t="s">
        <v>216</v>
      </c>
      <c r="K31" s="93"/>
      <c r="L31" s="111" t="s">
        <v>197</v>
      </c>
    </row>
    <row r="32" spans="1:14" ht="15.75" customHeight="1">
      <c r="A32" s="42" t="s">
        <v>25</v>
      </c>
      <c r="B32" s="45" t="s">
        <v>152</v>
      </c>
      <c r="C32" s="91">
        <f t="shared" si="0"/>
        <v>2</v>
      </c>
      <c r="D32" s="91"/>
      <c r="E32" s="91">
        <v>0.5</v>
      </c>
      <c r="F32" s="91"/>
      <c r="G32" s="92">
        <f t="shared" si="1"/>
        <v>1</v>
      </c>
      <c r="H32" s="44">
        <f>'9.1'!H32</f>
        <v>2</v>
      </c>
      <c r="I32" s="44">
        <v>2</v>
      </c>
      <c r="J32" s="93" t="s">
        <v>216</v>
      </c>
      <c r="K32" s="45" t="s">
        <v>532</v>
      </c>
      <c r="L32" s="111" t="s">
        <v>435</v>
      </c>
      <c r="M32" s="96"/>
      <c r="N32" s="112"/>
    </row>
    <row r="33" spans="1:12" s="90" customFormat="1" ht="15.75" customHeight="1">
      <c r="A33" s="42" t="s">
        <v>26</v>
      </c>
      <c r="B33" s="45" t="s">
        <v>152</v>
      </c>
      <c r="C33" s="91">
        <f t="shared" si="0"/>
        <v>2</v>
      </c>
      <c r="D33" s="91">
        <v>0.5</v>
      </c>
      <c r="E33" s="91"/>
      <c r="F33" s="91"/>
      <c r="G33" s="92">
        <f t="shared" si="1"/>
        <v>1</v>
      </c>
      <c r="H33" s="44">
        <f>'9.1'!H33</f>
        <v>1</v>
      </c>
      <c r="I33" s="44">
        <v>1</v>
      </c>
      <c r="J33" s="95" t="s">
        <v>536</v>
      </c>
      <c r="K33" s="95" t="s">
        <v>537</v>
      </c>
      <c r="L33" s="111" t="s">
        <v>230</v>
      </c>
    </row>
    <row r="34" spans="1:12" ht="15.75" customHeight="1">
      <c r="A34" s="42" t="s">
        <v>27</v>
      </c>
      <c r="B34" s="45" t="s">
        <v>152</v>
      </c>
      <c r="C34" s="91">
        <f t="shared" si="0"/>
        <v>2</v>
      </c>
      <c r="D34" s="91"/>
      <c r="E34" s="91"/>
      <c r="F34" s="91"/>
      <c r="G34" s="92">
        <f t="shared" si="1"/>
        <v>2</v>
      </c>
      <c r="H34" s="44">
        <f>'9.1'!H34</f>
        <v>5</v>
      </c>
      <c r="I34" s="44">
        <v>5</v>
      </c>
      <c r="J34" s="93" t="s">
        <v>217</v>
      </c>
      <c r="K34" s="93"/>
      <c r="L34" s="111" t="s">
        <v>198</v>
      </c>
    </row>
    <row r="35" spans="1:12" ht="15.75" customHeight="1">
      <c r="A35" s="43" t="s">
        <v>28</v>
      </c>
      <c r="B35" s="45" t="s">
        <v>119</v>
      </c>
      <c r="C35" s="91">
        <f t="shared" si="0"/>
        <v>0</v>
      </c>
      <c r="D35" s="91"/>
      <c r="E35" s="91"/>
      <c r="F35" s="91"/>
      <c r="G35" s="92">
        <f t="shared" si="1"/>
        <v>0</v>
      </c>
      <c r="H35" s="44">
        <f>'9.1'!H35</f>
        <v>2</v>
      </c>
      <c r="I35" s="44"/>
      <c r="J35" s="93"/>
      <c r="K35" s="93"/>
      <c r="L35" s="111" t="s">
        <v>539</v>
      </c>
    </row>
    <row r="36" spans="1:12" ht="15.75" customHeight="1">
      <c r="A36" s="43" t="s">
        <v>29</v>
      </c>
      <c r="B36" s="45" t="s">
        <v>152</v>
      </c>
      <c r="C36" s="91">
        <f t="shared" si="0"/>
        <v>2</v>
      </c>
      <c r="D36" s="91"/>
      <c r="E36" s="91"/>
      <c r="F36" s="91"/>
      <c r="G36" s="92">
        <f t="shared" si="1"/>
        <v>2</v>
      </c>
      <c r="H36" s="44">
        <f>'9.1'!H36</f>
        <v>1</v>
      </c>
      <c r="I36" s="44">
        <v>1</v>
      </c>
      <c r="J36" s="45" t="s">
        <v>224</v>
      </c>
      <c r="K36" s="93"/>
      <c r="L36" s="111" t="s">
        <v>300</v>
      </c>
    </row>
    <row r="37" spans="1:12" ht="15.75" customHeight="1">
      <c r="A37" s="42" t="s">
        <v>30</v>
      </c>
      <c r="B37" s="45" t="s">
        <v>152</v>
      </c>
      <c r="C37" s="91">
        <f t="shared" si="0"/>
        <v>2</v>
      </c>
      <c r="D37" s="91">
        <v>0.5</v>
      </c>
      <c r="E37" s="91"/>
      <c r="F37" s="91"/>
      <c r="G37" s="92">
        <f t="shared" si="1"/>
        <v>1</v>
      </c>
      <c r="H37" s="44">
        <f>'9.1'!H37</f>
        <v>2</v>
      </c>
      <c r="I37" s="44">
        <v>2</v>
      </c>
      <c r="J37" s="93" t="s">
        <v>218</v>
      </c>
      <c r="K37" s="95" t="s">
        <v>540</v>
      </c>
      <c r="L37" s="111" t="s">
        <v>304</v>
      </c>
    </row>
    <row r="38" spans="1:12" s="90" customFormat="1" ht="15.75" customHeight="1">
      <c r="A38" s="39" t="s">
        <v>31</v>
      </c>
      <c r="B38" s="78"/>
      <c r="C38" s="97"/>
      <c r="D38" s="98"/>
      <c r="E38" s="98"/>
      <c r="F38" s="98"/>
      <c r="G38" s="98"/>
      <c r="H38" s="83"/>
      <c r="I38" s="99"/>
      <c r="J38" s="99"/>
      <c r="K38" s="99"/>
      <c r="L38" s="79"/>
    </row>
    <row r="39" spans="1:12" ht="15.75" customHeight="1">
      <c r="A39" s="42" t="s">
        <v>32</v>
      </c>
      <c r="B39" s="45" t="s">
        <v>152</v>
      </c>
      <c r="C39" s="91">
        <f t="shared" si="0"/>
        <v>2</v>
      </c>
      <c r="D39" s="91"/>
      <c r="E39" s="91"/>
      <c r="F39" s="91"/>
      <c r="G39" s="92">
        <f t="shared" si="1"/>
        <v>2</v>
      </c>
      <c r="H39" s="44">
        <f>'9.1'!H39</f>
        <v>2</v>
      </c>
      <c r="I39" s="44"/>
      <c r="J39" s="93" t="s">
        <v>217</v>
      </c>
      <c r="K39" s="93"/>
      <c r="L39" s="111" t="s">
        <v>231</v>
      </c>
    </row>
    <row r="40" spans="1:16" ht="15.75" customHeight="1">
      <c r="A40" s="42" t="s">
        <v>33</v>
      </c>
      <c r="B40" s="45" t="s">
        <v>152</v>
      </c>
      <c r="C40" s="91">
        <f t="shared" si="0"/>
        <v>2</v>
      </c>
      <c r="D40" s="91"/>
      <c r="E40" s="91">
        <v>0.5</v>
      </c>
      <c r="F40" s="91"/>
      <c r="G40" s="92">
        <f t="shared" si="1"/>
        <v>1</v>
      </c>
      <c r="H40" s="44">
        <f>'9.1'!H40</f>
        <v>2</v>
      </c>
      <c r="I40" s="44">
        <v>2</v>
      </c>
      <c r="J40" s="93" t="s">
        <v>543</v>
      </c>
      <c r="K40" s="95" t="s">
        <v>542</v>
      </c>
      <c r="L40" s="111" t="s">
        <v>541</v>
      </c>
      <c r="M40" s="113"/>
      <c r="P40" s="100"/>
    </row>
    <row r="41" spans="1:16" ht="15.75" customHeight="1">
      <c r="A41" s="42" t="s">
        <v>109</v>
      </c>
      <c r="B41" s="45" t="s">
        <v>152</v>
      </c>
      <c r="C41" s="91">
        <f t="shared" si="0"/>
        <v>2</v>
      </c>
      <c r="D41" s="91">
        <v>0.5</v>
      </c>
      <c r="E41" s="91">
        <v>0.5</v>
      </c>
      <c r="F41" s="91"/>
      <c r="G41" s="92">
        <f t="shared" si="1"/>
        <v>0.5</v>
      </c>
      <c r="H41" s="44">
        <f>'9.1'!H41</f>
        <v>7</v>
      </c>
      <c r="I41" s="44">
        <v>7</v>
      </c>
      <c r="J41" s="93" t="s">
        <v>218</v>
      </c>
      <c r="K41" s="109" t="s">
        <v>548</v>
      </c>
      <c r="L41" s="123" t="s">
        <v>547</v>
      </c>
      <c r="P41" s="100"/>
    </row>
    <row r="42" spans="1:16" ht="15.75" customHeight="1">
      <c r="A42" s="42" t="s">
        <v>34</v>
      </c>
      <c r="B42" s="45" t="s">
        <v>152</v>
      </c>
      <c r="C42" s="91">
        <f t="shared" si="0"/>
        <v>2</v>
      </c>
      <c r="D42" s="91"/>
      <c r="E42" s="91"/>
      <c r="F42" s="91"/>
      <c r="G42" s="92">
        <f t="shared" si="1"/>
        <v>2</v>
      </c>
      <c r="H42" s="44">
        <f>'9.1'!H42</f>
        <v>4</v>
      </c>
      <c r="I42" s="44">
        <v>4</v>
      </c>
      <c r="J42" s="93" t="s">
        <v>217</v>
      </c>
      <c r="K42" s="45"/>
      <c r="L42" s="111" t="s">
        <v>200</v>
      </c>
      <c r="P42" s="100"/>
    </row>
    <row r="43" spans="1:16" ht="15.75" customHeight="1">
      <c r="A43" s="42" t="s">
        <v>35</v>
      </c>
      <c r="B43" s="45" t="s">
        <v>152</v>
      </c>
      <c r="C43" s="91">
        <f t="shared" si="0"/>
        <v>2</v>
      </c>
      <c r="D43" s="91"/>
      <c r="E43" s="91"/>
      <c r="F43" s="91"/>
      <c r="G43" s="92">
        <f t="shared" si="1"/>
        <v>2</v>
      </c>
      <c r="H43" s="44">
        <f>'9.1'!H43</f>
        <v>2</v>
      </c>
      <c r="I43" s="44">
        <v>2</v>
      </c>
      <c r="J43" s="93" t="s">
        <v>217</v>
      </c>
      <c r="K43" s="44"/>
      <c r="L43" s="111" t="s">
        <v>314</v>
      </c>
      <c r="P43" s="100"/>
    </row>
    <row r="44" spans="1:16" ht="15.75" customHeight="1">
      <c r="A44" s="42" t="s">
        <v>36</v>
      </c>
      <c r="B44" s="45" t="s">
        <v>152</v>
      </c>
      <c r="C44" s="91">
        <f t="shared" si="0"/>
        <v>2</v>
      </c>
      <c r="D44" s="91"/>
      <c r="E44" s="91"/>
      <c r="F44" s="91"/>
      <c r="G44" s="92">
        <f t="shared" si="1"/>
        <v>2</v>
      </c>
      <c r="H44" s="44">
        <f>'9.1'!H44</f>
        <v>4</v>
      </c>
      <c r="I44" s="44">
        <v>4</v>
      </c>
      <c r="J44" s="93" t="s">
        <v>217</v>
      </c>
      <c r="K44" s="44"/>
      <c r="L44" s="120" t="s">
        <v>315</v>
      </c>
      <c r="P44" s="100"/>
    </row>
    <row r="45" spans="1:16" s="90" customFormat="1" ht="15.75" customHeight="1">
      <c r="A45" s="43" t="s">
        <v>37</v>
      </c>
      <c r="B45" s="45" t="s">
        <v>152</v>
      </c>
      <c r="C45" s="91">
        <f t="shared" si="0"/>
        <v>2</v>
      </c>
      <c r="D45" s="92"/>
      <c r="E45" s="92"/>
      <c r="F45" s="92"/>
      <c r="G45" s="92">
        <f t="shared" si="1"/>
        <v>2</v>
      </c>
      <c r="H45" s="44">
        <f>'9.1'!H45</f>
        <v>5</v>
      </c>
      <c r="I45" s="44">
        <v>5</v>
      </c>
      <c r="J45" s="93" t="s">
        <v>247</v>
      </c>
      <c r="K45" s="101"/>
      <c r="L45" s="128" t="s">
        <v>232</v>
      </c>
      <c r="P45" s="100"/>
    </row>
    <row r="46" spans="1:16" ht="15.75" customHeight="1">
      <c r="A46" s="42" t="s">
        <v>110</v>
      </c>
      <c r="B46" s="45" t="s">
        <v>119</v>
      </c>
      <c r="C46" s="91">
        <f t="shared" si="0"/>
        <v>0</v>
      </c>
      <c r="D46" s="91">
        <v>0.5</v>
      </c>
      <c r="E46" s="91"/>
      <c r="F46" s="91"/>
      <c r="G46" s="92">
        <f t="shared" si="1"/>
        <v>0</v>
      </c>
      <c r="H46" s="44"/>
      <c r="I46" s="44"/>
      <c r="J46" s="93"/>
      <c r="K46" s="45" t="s">
        <v>614</v>
      </c>
      <c r="L46" s="123" t="s">
        <v>319</v>
      </c>
      <c r="M46" s="113"/>
      <c r="P46" s="100"/>
    </row>
    <row r="47" spans="1:16" ht="15.75" customHeight="1">
      <c r="A47" s="39" t="s">
        <v>38</v>
      </c>
      <c r="B47" s="81"/>
      <c r="C47" s="97"/>
      <c r="D47" s="97"/>
      <c r="E47" s="97"/>
      <c r="F47" s="97"/>
      <c r="G47" s="98"/>
      <c r="H47" s="83"/>
      <c r="I47" s="83"/>
      <c r="J47" s="83"/>
      <c r="K47" s="83"/>
      <c r="L47" s="83"/>
      <c r="P47" s="100"/>
    </row>
    <row r="48" spans="1:16" ht="15.75" customHeight="1">
      <c r="A48" s="42" t="s">
        <v>39</v>
      </c>
      <c r="B48" s="45" t="s">
        <v>152</v>
      </c>
      <c r="C48" s="91">
        <f t="shared" si="0"/>
        <v>2</v>
      </c>
      <c r="D48" s="91"/>
      <c r="E48" s="91"/>
      <c r="F48" s="91"/>
      <c r="G48" s="92">
        <f t="shared" si="1"/>
        <v>2</v>
      </c>
      <c r="H48" s="44">
        <f>'9.1'!H48</f>
        <v>2</v>
      </c>
      <c r="I48" s="44">
        <v>2</v>
      </c>
      <c r="J48" s="93" t="s">
        <v>217</v>
      </c>
      <c r="K48" s="44"/>
      <c r="L48" s="111" t="s">
        <v>414</v>
      </c>
      <c r="P48" s="100"/>
    </row>
    <row r="49" spans="1:16" ht="15.75" customHeight="1">
      <c r="A49" s="42" t="s">
        <v>40</v>
      </c>
      <c r="B49" s="45" t="s">
        <v>119</v>
      </c>
      <c r="C49" s="91">
        <f t="shared" si="0"/>
        <v>0</v>
      </c>
      <c r="D49" s="91"/>
      <c r="E49" s="91"/>
      <c r="F49" s="91"/>
      <c r="G49" s="92">
        <f t="shared" si="1"/>
        <v>0</v>
      </c>
      <c r="H49" s="44">
        <f>'9.1'!H49</f>
        <v>1</v>
      </c>
      <c r="I49" s="44"/>
      <c r="J49" s="93"/>
      <c r="K49" s="44"/>
      <c r="L49" s="111" t="s">
        <v>184</v>
      </c>
      <c r="P49" s="100"/>
    </row>
    <row r="50" spans="1:16" ht="15.75" customHeight="1">
      <c r="A50" s="42" t="s">
        <v>41</v>
      </c>
      <c r="B50" s="45" t="s">
        <v>113</v>
      </c>
      <c r="C50" s="91">
        <f t="shared" si="0"/>
        <v>0</v>
      </c>
      <c r="D50" s="91"/>
      <c r="E50" s="91"/>
      <c r="F50" s="91"/>
      <c r="G50" s="92">
        <f t="shared" si="1"/>
        <v>0</v>
      </c>
      <c r="H50" s="44">
        <f>'9.1'!H50</f>
        <v>3</v>
      </c>
      <c r="I50" s="44">
        <v>2</v>
      </c>
      <c r="J50" s="93" t="s">
        <v>558</v>
      </c>
      <c r="K50" s="45" t="s">
        <v>611</v>
      </c>
      <c r="L50" s="111" t="s">
        <v>419</v>
      </c>
      <c r="P50" s="100"/>
    </row>
    <row r="51" spans="1:16" ht="15.75" customHeight="1">
      <c r="A51" s="42" t="s">
        <v>42</v>
      </c>
      <c r="B51" s="45" t="s">
        <v>152</v>
      </c>
      <c r="C51" s="91">
        <f t="shared" si="0"/>
        <v>2</v>
      </c>
      <c r="D51" s="91">
        <v>0.5</v>
      </c>
      <c r="E51" s="91"/>
      <c r="F51" s="91"/>
      <c r="G51" s="92">
        <f t="shared" si="1"/>
        <v>1</v>
      </c>
      <c r="H51" s="44">
        <f>'9.1'!H51</f>
        <v>4</v>
      </c>
      <c r="I51" s="44">
        <v>4</v>
      </c>
      <c r="J51" s="93" t="s">
        <v>218</v>
      </c>
      <c r="K51" s="45" t="s">
        <v>540</v>
      </c>
      <c r="L51" s="111" t="s">
        <v>203</v>
      </c>
      <c r="P51" s="100"/>
    </row>
    <row r="52" spans="1:16" s="90" customFormat="1" ht="15.75" customHeight="1">
      <c r="A52" s="43" t="s">
        <v>92</v>
      </c>
      <c r="B52" s="45" t="s">
        <v>113</v>
      </c>
      <c r="C52" s="91">
        <f t="shared" si="0"/>
        <v>0</v>
      </c>
      <c r="D52" s="91">
        <v>0.5</v>
      </c>
      <c r="E52" s="91">
        <v>0.5</v>
      </c>
      <c r="F52" s="91"/>
      <c r="G52" s="92">
        <f t="shared" si="1"/>
        <v>0</v>
      </c>
      <c r="H52" s="44">
        <f>'9.1'!H52</f>
        <v>4</v>
      </c>
      <c r="I52" s="44">
        <v>2</v>
      </c>
      <c r="J52" s="95" t="s">
        <v>562</v>
      </c>
      <c r="K52" s="45" t="s">
        <v>563</v>
      </c>
      <c r="L52" s="111" t="s">
        <v>423</v>
      </c>
      <c r="P52" s="100"/>
    </row>
    <row r="53" spans="1:16" s="90" customFormat="1" ht="15.75" customHeight="1">
      <c r="A53" s="42" t="s">
        <v>43</v>
      </c>
      <c r="B53" s="45" t="s">
        <v>152</v>
      </c>
      <c r="C53" s="91">
        <f t="shared" si="0"/>
        <v>2</v>
      </c>
      <c r="D53" s="92"/>
      <c r="E53" s="92"/>
      <c r="F53" s="92"/>
      <c r="G53" s="92">
        <f t="shared" si="1"/>
        <v>2</v>
      </c>
      <c r="H53" s="45" t="str">
        <f>'9.1'!H53</f>
        <v>1 (постановлением Правительства ЧР №149 от 07.10.2016 г. направлен в законодательный орган; 20.10.2016 принят законодательным органом)</v>
      </c>
      <c r="I53" s="101"/>
      <c r="J53" s="93"/>
      <c r="K53" s="45" t="s">
        <v>568</v>
      </c>
      <c r="L53" s="120" t="s">
        <v>426</v>
      </c>
      <c r="P53" s="100"/>
    </row>
    <row r="54" spans="1:16" ht="15.75" customHeight="1">
      <c r="A54" s="42" t="s">
        <v>44</v>
      </c>
      <c r="B54" s="45" t="s">
        <v>152</v>
      </c>
      <c r="C54" s="91">
        <f t="shared" si="0"/>
        <v>2</v>
      </c>
      <c r="D54" s="91"/>
      <c r="E54" s="91"/>
      <c r="F54" s="91"/>
      <c r="G54" s="92">
        <f t="shared" si="1"/>
        <v>2</v>
      </c>
      <c r="H54" s="44">
        <f>'9.1'!H54</f>
        <v>3</v>
      </c>
      <c r="I54" s="44">
        <v>3</v>
      </c>
      <c r="J54" s="93" t="s">
        <v>216</v>
      </c>
      <c r="K54" s="44"/>
      <c r="L54" s="111" t="s">
        <v>428</v>
      </c>
      <c r="P54" s="100"/>
    </row>
    <row r="55" spans="1:16" ht="15.75" customHeight="1">
      <c r="A55" s="39" t="s">
        <v>45</v>
      </c>
      <c r="B55" s="81"/>
      <c r="C55" s="97"/>
      <c r="D55" s="97"/>
      <c r="E55" s="97"/>
      <c r="F55" s="97"/>
      <c r="G55" s="98"/>
      <c r="H55" s="83"/>
      <c r="I55" s="83"/>
      <c r="J55" s="99"/>
      <c r="K55" s="83"/>
      <c r="L55" s="79"/>
      <c r="P55" s="100"/>
    </row>
    <row r="56" spans="1:16" ht="15.75" customHeight="1">
      <c r="A56" s="43" t="s">
        <v>46</v>
      </c>
      <c r="B56" s="45" t="s">
        <v>152</v>
      </c>
      <c r="C56" s="91">
        <f t="shared" si="0"/>
        <v>2</v>
      </c>
      <c r="D56" s="91"/>
      <c r="E56" s="91"/>
      <c r="F56" s="91"/>
      <c r="G56" s="92">
        <f t="shared" si="1"/>
        <v>2</v>
      </c>
      <c r="H56" s="44">
        <f>'9.1'!H56</f>
        <v>2</v>
      </c>
      <c r="I56" s="44">
        <v>2</v>
      </c>
      <c r="J56" s="93" t="s">
        <v>217</v>
      </c>
      <c r="K56" s="44"/>
      <c r="L56" s="111" t="s">
        <v>204</v>
      </c>
      <c r="P56" s="100"/>
    </row>
    <row r="57" spans="1:16" ht="15.75" customHeight="1">
      <c r="A57" s="43" t="s">
        <v>47</v>
      </c>
      <c r="B57" s="45" t="s">
        <v>119</v>
      </c>
      <c r="C57" s="91">
        <f t="shared" si="0"/>
        <v>0</v>
      </c>
      <c r="D57" s="91"/>
      <c r="E57" s="91"/>
      <c r="F57" s="91"/>
      <c r="G57" s="92">
        <f t="shared" si="1"/>
        <v>0</v>
      </c>
      <c r="H57" s="44">
        <f>'9.1'!H57</f>
        <v>2</v>
      </c>
      <c r="I57" s="44"/>
      <c r="J57" s="93"/>
      <c r="K57" s="44"/>
      <c r="L57" s="111" t="s">
        <v>234</v>
      </c>
      <c r="P57" s="100"/>
    </row>
    <row r="58" spans="1:16" ht="15.75" customHeight="1">
      <c r="A58" s="43" t="s">
        <v>48</v>
      </c>
      <c r="B58" s="45" t="s">
        <v>152</v>
      </c>
      <c r="C58" s="91">
        <f t="shared" si="0"/>
        <v>2</v>
      </c>
      <c r="D58" s="91"/>
      <c r="E58" s="91"/>
      <c r="F58" s="91"/>
      <c r="G58" s="92">
        <f t="shared" si="1"/>
        <v>2</v>
      </c>
      <c r="H58" s="44">
        <f>'9.1'!H58</f>
        <v>7</v>
      </c>
      <c r="I58" s="44">
        <v>7</v>
      </c>
      <c r="J58" s="93" t="s">
        <v>217</v>
      </c>
      <c r="K58" s="44"/>
      <c r="L58" s="111" t="s">
        <v>409</v>
      </c>
      <c r="P58" s="100"/>
    </row>
    <row r="59" spans="1:16" ht="15.75" customHeight="1">
      <c r="A59" s="43" t="s">
        <v>49</v>
      </c>
      <c r="B59" s="45" t="s">
        <v>152</v>
      </c>
      <c r="C59" s="91">
        <f t="shared" si="0"/>
        <v>2</v>
      </c>
      <c r="D59" s="91"/>
      <c r="E59" s="91"/>
      <c r="F59" s="91"/>
      <c r="G59" s="92">
        <f t="shared" si="1"/>
        <v>2</v>
      </c>
      <c r="H59" s="44">
        <f>'9.1'!H59</f>
        <v>1</v>
      </c>
      <c r="I59" s="44">
        <v>1</v>
      </c>
      <c r="J59" s="95" t="s">
        <v>577</v>
      </c>
      <c r="K59" s="44"/>
      <c r="L59" s="111" t="s">
        <v>406</v>
      </c>
      <c r="P59" s="100"/>
    </row>
    <row r="60" spans="1:16" s="90" customFormat="1" ht="15.75" customHeight="1">
      <c r="A60" s="42" t="s">
        <v>50</v>
      </c>
      <c r="B60" s="45" t="s">
        <v>152</v>
      </c>
      <c r="C60" s="91">
        <f t="shared" si="0"/>
        <v>2</v>
      </c>
      <c r="D60" s="91"/>
      <c r="E60" s="91"/>
      <c r="F60" s="91"/>
      <c r="G60" s="92">
        <f t="shared" si="1"/>
        <v>2</v>
      </c>
      <c r="H60" s="44">
        <f>'9.1'!H60</f>
        <v>4</v>
      </c>
      <c r="I60" s="44">
        <v>4</v>
      </c>
      <c r="J60" s="93" t="s">
        <v>217</v>
      </c>
      <c r="K60" s="44"/>
      <c r="L60" s="111" t="s">
        <v>402</v>
      </c>
      <c r="P60" s="100"/>
    </row>
    <row r="61" spans="1:16" ht="15.75" customHeight="1">
      <c r="A61" s="42" t="s">
        <v>51</v>
      </c>
      <c r="B61" s="45" t="s">
        <v>152</v>
      </c>
      <c r="C61" s="91">
        <f t="shared" si="0"/>
        <v>2</v>
      </c>
      <c r="D61" s="91"/>
      <c r="E61" s="91">
        <v>0.5</v>
      </c>
      <c r="F61" s="91"/>
      <c r="G61" s="92">
        <f t="shared" si="1"/>
        <v>1</v>
      </c>
      <c r="H61" s="44">
        <f>'9.1'!H61</f>
        <v>2</v>
      </c>
      <c r="I61" s="44">
        <v>2</v>
      </c>
      <c r="J61" s="93" t="s">
        <v>217</v>
      </c>
      <c r="K61" s="45" t="s">
        <v>573</v>
      </c>
      <c r="L61" s="111" t="s">
        <v>400</v>
      </c>
      <c r="P61" s="100"/>
    </row>
    <row r="62" spans="1:16" ht="15.75" customHeight="1">
      <c r="A62" s="43" t="s">
        <v>52</v>
      </c>
      <c r="B62" s="45" t="s">
        <v>152</v>
      </c>
      <c r="C62" s="91">
        <f t="shared" si="0"/>
        <v>2</v>
      </c>
      <c r="D62" s="91"/>
      <c r="E62" s="91"/>
      <c r="F62" s="91"/>
      <c r="G62" s="92">
        <f t="shared" si="1"/>
        <v>2</v>
      </c>
      <c r="H62" s="44">
        <f>'9.1'!H62</f>
        <v>4</v>
      </c>
      <c r="I62" s="44">
        <v>4</v>
      </c>
      <c r="J62" s="93" t="s">
        <v>216</v>
      </c>
      <c r="K62" s="44"/>
      <c r="L62" s="111" t="s">
        <v>396</v>
      </c>
      <c r="P62" s="100"/>
    </row>
    <row r="63" spans="1:16" s="90" customFormat="1" ht="15.75" customHeight="1">
      <c r="A63" s="43" t="s">
        <v>53</v>
      </c>
      <c r="B63" s="45" t="s">
        <v>152</v>
      </c>
      <c r="C63" s="91">
        <f t="shared" si="0"/>
        <v>2</v>
      </c>
      <c r="D63" s="91">
        <v>0.5</v>
      </c>
      <c r="E63" s="91"/>
      <c r="F63" s="91"/>
      <c r="G63" s="92">
        <f t="shared" si="1"/>
        <v>1</v>
      </c>
      <c r="H63" s="44">
        <f>'9.1'!H63</f>
        <v>2</v>
      </c>
      <c r="I63" s="44">
        <v>2</v>
      </c>
      <c r="J63" s="95" t="s">
        <v>578</v>
      </c>
      <c r="K63" s="45" t="s">
        <v>579</v>
      </c>
      <c r="L63" s="76" t="s">
        <v>394</v>
      </c>
      <c r="P63" s="100"/>
    </row>
    <row r="64" spans="1:16" ht="15.75" customHeight="1">
      <c r="A64" s="43" t="s">
        <v>54</v>
      </c>
      <c r="B64" s="45" t="s">
        <v>152</v>
      </c>
      <c r="C64" s="91">
        <f t="shared" si="0"/>
        <v>2</v>
      </c>
      <c r="D64" s="91">
        <v>0.5</v>
      </c>
      <c r="E64" s="91"/>
      <c r="F64" s="91"/>
      <c r="G64" s="92">
        <f t="shared" si="1"/>
        <v>1</v>
      </c>
      <c r="H64" s="44">
        <f>'9.1'!H64</f>
        <v>6</v>
      </c>
      <c r="I64" s="44">
        <v>6</v>
      </c>
      <c r="J64" s="93" t="s">
        <v>218</v>
      </c>
      <c r="K64" s="45" t="s">
        <v>540</v>
      </c>
      <c r="L64" s="111" t="s">
        <v>235</v>
      </c>
      <c r="P64" s="100"/>
    </row>
    <row r="65" spans="1:16" ht="15.75" customHeight="1">
      <c r="A65" s="42" t="s">
        <v>55</v>
      </c>
      <c r="B65" s="45" t="s">
        <v>152</v>
      </c>
      <c r="C65" s="91">
        <f t="shared" si="0"/>
        <v>2</v>
      </c>
      <c r="D65" s="91"/>
      <c r="E65" s="91"/>
      <c r="F65" s="91"/>
      <c r="G65" s="92">
        <f t="shared" si="1"/>
        <v>2</v>
      </c>
      <c r="H65" s="44">
        <f>'9.1'!H65</f>
        <v>3</v>
      </c>
      <c r="I65" s="44">
        <v>3</v>
      </c>
      <c r="J65" s="93" t="s">
        <v>217</v>
      </c>
      <c r="K65" s="44"/>
      <c r="L65" s="77" t="s">
        <v>392</v>
      </c>
      <c r="P65" s="100"/>
    </row>
    <row r="66" spans="1:16" ht="15.75" customHeight="1">
      <c r="A66" s="43" t="s">
        <v>56</v>
      </c>
      <c r="B66" s="45" t="s">
        <v>152</v>
      </c>
      <c r="C66" s="91">
        <f t="shared" si="0"/>
        <v>2</v>
      </c>
      <c r="D66" s="91"/>
      <c r="E66" s="91"/>
      <c r="F66" s="91"/>
      <c r="G66" s="92">
        <f t="shared" si="1"/>
        <v>2</v>
      </c>
      <c r="H66" s="44">
        <f>'9.1'!H66</f>
        <v>4</v>
      </c>
      <c r="I66" s="44">
        <v>4</v>
      </c>
      <c r="J66" s="93" t="s">
        <v>217</v>
      </c>
      <c r="K66" s="44"/>
      <c r="L66" s="111" t="s">
        <v>236</v>
      </c>
      <c r="P66" s="100"/>
    </row>
    <row r="67" spans="1:16" ht="15.75" customHeight="1">
      <c r="A67" s="43" t="s">
        <v>57</v>
      </c>
      <c r="B67" s="45" t="s">
        <v>152</v>
      </c>
      <c r="C67" s="91">
        <f t="shared" si="0"/>
        <v>2</v>
      </c>
      <c r="D67" s="91"/>
      <c r="E67" s="91"/>
      <c r="F67" s="91"/>
      <c r="G67" s="92">
        <f t="shared" si="1"/>
        <v>2</v>
      </c>
      <c r="H67" s="44">
        <f>'9.1'!H67</f>
        <v>7</v>
      </c>
      <c r="I67" s="44">
        <v>7</v>
      </c>
      <c r="J67" s="93" t="s">
        <v>217</v>
      </c>
      <c r="K67" s="44"/>
      <c r="L67" s="111" t="s">
        <v>581</v>
      </c>
      <c r="P67" s="100"/>
    </row>
    <row r="68" spans="1:16" s="90" customFormat="1" ht="15.75" customHeight="1">
      <c r="A68" s="43" t="s">
        <v>58</v>
      </c>
      <c r="B68" s="45" t="s">
        <v>152</v>
      </c>
      <c r="C68" s="91">
        <f t="shared" si="0"/>
        <v>2</v>
      </c>
      <c r="D68" s="92"/>
      <c r="E68" s="92"/>
      <c r="F68" s="92"/>
      <c r="G68" s="92">
        <f t="shared" si="1"/>
        <v>2</v>
      </c>
      <c r="H68" s="44">
        <f>'9.1'!H68</f>
        <v>8</v>
      </c>
      <c r="I68" s="101">
        <v>8</v>
      </c>
      <c r="J68" s="93" t="s">
        <v>217</v>
      </c>
      <c r="K68" s="101"/>
      <c r="L68" s="111" t="s">
        <v>387</v>
      </c>
      <c r="P68" s="100"/>
    </row>
    <row r="69" spans="1:16" ht="15.75" customHeight="1">
      <c r="A69" s="42" t="s">
        <v>59</v>
      </c>
      <c r="B69" s="45" t="s">
        <v>152</v>
      </c>
      <c r="C69" s="91">
        <f t="shared" si="0"/>
        <v>2</v>
      </c>
      <c r="D69" s="91"/>
      <c r="E69" s="91"/>
      <c r="F69" s="91"/>
      <c r="G69" s="92">
        <f t="shared" si="1"/>
        <v>2</v>
      </c>
      <c r="H69" s="44">
        <f>'9.1'!H69</f>
        <v>4</v>
      </c>
      <c r="I69" s="44">
        <v>4</v>
      </c>
      <c r="J69" s="93" t="s">
        <v>217</v>
      </c>
      <c r="K69" s="45" t="s">
        <v>588</v>
      </c>
      <c r="L69" s="111" t="s">
        <v>583</v>
      </c>
      <c r="P69" s="100"/>
    </row>
    <row r="70" spans="1:16" ht="15.75" customHeight="1">
      <c r="A70" s="39" t="s">
        <v>60</v>
      </c>
      <c r="B70" s="81"/>
      <c r="C70" s="97"/>
      <c r="D70" s="97"/>
      <c r="E70" s="97"/>
      <c r="F70" s="97"/>
      <c r="G70" s="98"/>
      <c r="H70" s="83"/>
      <c r="I70" s="83"/>
      <c r="J70" s="99"/>
      <c r="K70" s="83"/>
      <c r="L70" s="79"/>
      <c r="P70" s="100"/>
    </row>
    <row r="71" spans="1:16" ht="15.75" customHeight="1">
      <c r="A71" s="43" t="s">
        <v>61</v>
      </c>
      <c r="B71" s="45" t="s">
        <v>152</v>
      </c>
      <c r="C71" s="91">
        <f t="shared" si="0"/>
        <v>2</v>
      </c>
      <c r="D71" s="91"/>
      <c r="E71" s="91"/>
      <c r="F71" s="91"/>
      <c r="G71" s="92">
        <f t="shared" si="1"/>
        <v>2</v>
      </c>
      <c r="H71" s="44">
        <f>'9.1'!H71</f>
        <v>3</v>
      </c>
      <c r="I71" s="44">
        <v>3</v>
      </c>
      <c r="J71" s="93" t="s">
        <v>216</v>
      </c>
      <c r="K71" s="45"/>
      <c r="L71" s="111" t="s">
        <v>369</v>
      </c>
      <c r="P71" s="100"/>
    </row>
    <row r="72" spans="1:12" ht="15.75" customHeight="1">
      <c r="A72" s="42" t="s">
        <v>62</v>
      </c>
      <c r="B72" s="45" t="s">
        <v>152</v>
      </c>
      <c r="C72" s="91">
        <f t="shared" si="0"/>
        <v>2</v>
      </c>
      <c r="D72" s="91"/>
      <c r="E72" s="91"/>
      <c r="F72" s="91"/>
      <c r="G72" s="92">
        <f t="shared" si="1"/>
        <v>2</v>
      </c>
      <c r="H72" s="44">
        <f>'9.1'!H72</f>
        <v>1</v>
      </c>
      <c r="I72" s="44">
        <v>1</v>
      </c>
      <c r="J72" s="93" t="s">
        <v>216</v>
      </c>
      <c r="K72" s="44"/>
      <c r="L72" s="109" t="s">
        <v>209</v>
      </c>
    </row>
    <row r="73" spans="1:12" s="90" customFormat="1" ht="15.75" customHeight="1">
      <c r="A73" s="43" t="s">
        <v>63</v>
      </c>
      <c r="B73" s="45" t="s">
        <v>152</v>
      </c>
      <c r="C73" s="91">
        <f aca="true" t="shared" si="2" ref="C73:C99">IF(B73="Да, публикуются или внесение изменений в бюджет не осуществлялось",2,0)</f>
        <v>2</v>
      </c>
      <c r="D73" s="91"/>
      <c r="E73" s="91"/>
      <c r="F73" s="91"/>
      <c r="G73" s="92">
        <f aca="true" t="shared" si="3" ref="G73:G99">C73*(1-D73)*(1-E73)*(1-F73)</f>
        <v>2</v>
      </c>
      <c r="H73" s="44">
        <f>'9.1'!H73</f>
        <v>1</v>
      </c>
      <c r="I73" s="44">
        <v>1</v>
      </c>
      <c r="J73" s="45" t="s">
        <v>223</v>
      </c>
      <c r="K73" s="44"/>
      <c r="L73" s="111" t="s">
        <v>210</v>
      </c>
    </row>
    <row r="74" spans="1:12" ht="15.75" customHeight="1">
      <c r="A74" s="42" t="s">
        <v>64</v>
      </c>
      <c r="B74" s="45" t="s">
        <v>152</v>
      </c>
      <c r="C74" s="91">
        <f t="shared" si="2"/>
        <v>2</v>
      </c>
      <c r="D74" s="91"/>
      <c r="E74" s="91"/>
      <c r="F74" s="91"/>
      <c r="G74" s="92">
        <f t="shared" si="3"/>
        <v>2</v>
      </c>
      <c r="H74" s="44">
        <f>'9.1'!H74</f>
        <v>5</v>
      </c>
      <c r="I74" s="44">
        <v>5</v>
      </c>
      <c r="J74" s="95" t="s">
        <v>377</v>
      </c>
      <c r="K74" s="44"/>
      <c r="L74" s="111" t="s">
        <v>380</v>
      </c>
    </row>
    <row r="75" spans="1:12" s="90" customFormat="1" ht="15.75" customHeight="1">
      <c r="A75" s="45" t="s">
        <v>65</v>
      </c>
      <c r="B75" s="45" t="s">
        <v>152</v>
      </c>
      <c r="C75" s="91">
        <f t="shared" si="2"/>
        <v>2</v>
      </c>
      <c r="D75" s="92"/>
      <c r="E75" s="92"/>
      <c r="F75" s="92"/>
      <c r="G75" s="92">
        <f t="shared" si="3"/>
        <v>2</v>
      </c>
      <c r="H75" s="44">
        <f>'9.1'!H75</f>
        <v>1</v>
      </c>
      <c r="I75" s="44">
        <v>1</v>
      </c>
      <c r="J75" s="95" t="s">
        <v>377</v>
      </c>
      <c r="K75" s="101"/>
      <c r="L75" s="111" t="s">
        <v>381</v>
      </c>
    </row>
    <row r="76" spans="1:12" ht="15.75" customHeight="1">
      <c r="A76" s="43" t="s">
        <v>66</v>
      </c>
      <c r="B76" s="45" t="s">
        <v>152</v>
      </c>
      <c r="C76" s="91">
        <f t="shared" si="2"/>
        <v>2</v>
      </c>
      <c r="D76" s="91"/>
      <c r="E76" s="91"/>
      <c r="F76" s="91"/>
      <c r="G76" s="92">
        <f t="shared" si="3"/>
        <v>2</v>
      </c>
      <c r="H76" s="44">
        <f>'9.1'!H76</f>
        <v>3</v>
      </c>
      <c r="I76" s="44">
        <v>3</v>
      </c>
      <c r="J76" s="95" t="s">
        <v>384</v>
      </c>
      <c r="K76" s="44"/>
      <c r="L76" s="111" t="s">
        <v>383</v>
      </c>
    </row>
    <row r="77" spans="1:12" ht="15.75" customHeight="1">
      <c r="A77" s="39" t="s">
        <v>67</v>
      </c>
      <c r="B77" s="81"/>
      <c r="C77" s="97"/>
      <c r="D77" s="97"/>
      <c r="E77" s="97"/>
      <c r="F77" s="97"/>
      <c r="G77" s="98"/>
      <c r="H77" s="83"/>
      <c r="I77" s="83"/>
      <c r="J77" s="99"/>
      <c r="K77" s="83"/>
      <c r="L77" s="79"/>
    </row>
    <row r="78" spans="1:12" ht="15.75" customHeight="1">
      <c r="A78" s="43" t="s">
        <v>68</v>
      </c>
      <c r="B78" s="45" t="s">
        <v>152</v>
      </c>
      <c r="C78" s="91">
        <f t="shared" si="2"/>
        <v>2</v>
      </c>
      <c r="D78" s="91"/>
      <c r="E78" s="91"/>
      <c r="F78" s="91"/>
      <c r="G78" s="92">
        <f t="shared" si="3"/>
        <v>2</v>
      </c>
      <c r="H78" s="44">
        <f>'9.1'!H78</f>
        <v>1</v>
      </c>
      <c r="I78" s="44">
        <v>1</v>
      </c>
      <c r="J78" s="93" t="s">
        <v>216</v>
      </c>
      <c r="K78" s="44"/>
      <c r="L78" s="126" t="s">
        <v>348</v>
      </c>
    </row>
    <row r="79" spans="1:12" ht="15.75" customHeight="1">
      <c r="A79" s="42" t="s">
        <v>69</v>
      </c>
      <c r="B79" s="45" t="s">
        <v>152</v>
      </c>
      <c r="C79" s="91">
        <f t="shared" si="2"/>
        <v>2</v>
      </c>
      <c r="D79" s="91"/>
      <c r="E79" s="91"/>
      <c r="F79" s="91"/>
      <c r="G79" s="92">
        <f t="shared" si="3"/>
        <v>2</v>
      </c>
      <c r="H79" s="44">
        <f>'9.1'!H79</f>
        <v>2</v>
      </c>
      <c r="I79" s="44"/>
      <c r="J79" s="93" t="s">
        <v>592</v>
      </c>
      <c r="K79" s="44"/>
      <c r="L79" s="111" t="s">
        <v>237</v>
      </c>
    </row>
    <row r="80" spans="1:12" ht="15.75" customHeight="1">
      <c r="A80" s="43" t="s">
        <v>70</v>
      </c>
      <c r="B80" s="45" t="s">
        <v>152</v>
      </c>
      <c r="C80" s="91">
        <f t="shared" si="2"/>
        <v>2</v>
      </c>
      <c r="D80" s="91">
        <v>0.5</v>
      </c>
      <c r="E80" s="91"/>
      <c r="F80" s="91"/>
      <c r="G80" s="92">
        <f t="shared" si="3"/>
        <v>1</v>
      </c>
      <c r="H80" s="44">
        <f>'9.1'!H80</f>
        <v>3</v>
      </c>
      <c r="I80" s="44">
        <v>3</v>
      </c>
      <c r="J80" s="93" t="s">
        <v>218</v>
      </c>
      <c r="K80" s="45" t="s">
        <v>594</v>
      </c>
      <c r="L80" s="111" t="s">
        <v>355</v>
      </c>
    </row>
    <row r="81" spans="1:12" ht="15.75" customHeight="1">
      <c r="A81" s="43" t="s">
        <v>71</v>
      </c>
      <c r="B81" s="45" t="s">
        <v>152</v>
      </c>
      <c r="C81" s="91">
        <f t="shared" si="2"/>
        <v>2</v>
      </c>
      <c r="D81" s="91"/>
      <c r="E81" s="91"/>
      <c r="F81" s="91"/>
      <c r="G81" s="92">
        <f t="shared" si="3"/>
        <v>2</v>
      </c>
      <c r="H81" s="44">
        <f>'9.1'!H81</f>
        <v>2</v>
      </c>
      <c r="I81" s="44">
        <v>2</v>
      </c>
      <c r="J81" s="93" t="s">
        <v>217</v>
      </c>
      <c r="K81" s="44"/>
      <c r="L81" s="111" t="s">
        <v>356</v>
      </c>
    </row>
    <row r="82" spans="1:12" ht="15.75" customHeight="1">
      <c r="A82" s="43" t="s">
        <v>72</v>
      </c>
      <c r="B82" s="45" t="s">
        <v>152</v>
      </c>
      <c r="C82" s="91">
        <f t="shared" si="2"/>
        <v>2</v>
      </c>
      <c r="D82" s="91"/>
      <c r="E82" s="91"/>
      <c r="F82" s="91"/>
      <c r="G82" s="92">
        <f t="shared" si="3"/>
        <v>2</v>
      </c>
      <c r="H82" s="44">
        <f>'9.1'!H82</f>
        <v>2</v>
      </c>
      <c r="I82" s="44">
        <v>2</v>
      </c>
      <c r="J82" s="93" t="s">
        <v>217</v>
      </c>
      <c r="K82" s="44"/>
      <c r="L82" s="127" t="s">
        <v>358</v>
      </c>
    </row>
    <row r="83" spans="1:12" ht="15.75" customHeight="1">
      <c r="A83" s="43" t="s">
        <v>73</v>
      </c>
      <c r="B83" s="45" t="s">
        <v>152</v>
      </c>
      <c r="C83" s="91">
        <f t="shared" si="2"/>
        <v>2</v>
      </c>
      <c r="D83" s="91">
        <v>0.5</v>
      </c>
      <c r="E83" s="91"/>
      <c r="F83" s="91"/>
      <c r="G83" s="92">
        <f t="shared" si="3"/>
        <v>1</v>
      </c>
      <c r="H83" s="44">
        <f>'9.1'!H83</f>
        <v>3</v>
      </c>
      <c r="I83" s="44">
        <v>3</v>
      </c>
      <c r="J83" s="93" t="s">
        <v>218</v>
      </c>
      <c r="K83" s="45" t="s">
        <v>594</v>
      </c>
      <c r="L83" s="111" t="s">
        <v>361</v>
      </c>
    </row>
    <row r="84" spans="1:12" ht="15.75" customHeight="1">
      <c r="A84" s="42" t="s">
        <v>74</v>
      </c>
      <c r="B84" s="45" t="s">
        <v>152</v>
      </c>
      <c r="C84" s="91">
        <f t="shared" si="2"/>
        <v>2</v>
      </c>
      <c r="D84" s="91"/>
      <c r="E84" s="91"/>
      <c r="F84" s="91"/>
      <c r="G84" s="92">
        <f t="shared" si="3"/>
        <v>2</v>
      </c>
      <c r="H84" s="44">
        <f>'9.1'!H84</f>
        <v>2</v>
      </c>
      <c r="I84" s="44">
        <v>2</v>
      </c>
      <c r="J84" s="93" t="s">
        <v>598</v>
      </c>
      <c r="K84" s="45"/>
      <c r="L84" s="111" t="s">
        <v>246</v>
      </c>
    </row>
    <row r="85" spans="1:12" ht="15.75" customHeight="1">
      <c r="A85" s="43" t="s">
        <v>75</v>
      </c>
      <c r="B85" s="45" t="s">
        <v>152</v>
      </c>
      <c r="C85" s="91">
        <f t="shared" si="2"/>
        <v>2</v>
      </c>
      <c r="D85" s="91"/>
      <c r="E85" s="91"/>
      <c r="F85" s="91"/>
      <c r="G85" s="92">
        <f t="shared" si="3"/>
        <v>2</v>
      </c>
      <c r="H85" s="44">
        <f>'9.1'!H85</f>
        <v>1</v>
      </c>
      <c r="I85" s="44">
        <v>1</v>
      </c>
      <c r="J85" s="93" t="s">
        <v>216</v>
      </c>
      <c r="K85" s="44"/>
      <c r="L85" s="111" t="s">
        <v>364</v>
      </c>
    </row>
    <row r="86" spans="1:12" s="90" customFormat="1" ht="15.75" customHeight="1">
      <c r="A86" s="43" t="s">
        <v>76</v>
      </c>
      <c r="B86" s="45" t="s">
        <v>152</v>
      </c>
      <c r="C86" s="91">
        <f t="shared" si="2"/>
        <v>2</v>
      </c>
      <c r="D86" s="91"/>
      <c r="E86" s="91"/>
      <c r="F86" s="91"/>
      <c r="G86" s="92">
        <f t="shared" si="3"/>
        <v>2</v>
      </c>
      <c r="H86" s="44">
        <f>'9.1'!H86</f>
        <v>6</v>
      </c>
      <c r="I86" s="44">
        <v>6</v>
      </c>
      <c r="J86" s="93" t="s">
        <v>216</v>
      </c>
      <c r="K86" s="45"/>
      <c r="L86" s="111" t="s">
        <v>367</v>
      </c>
    </row>
    <row r="87" spans="1:12" ht="15.75" customHeight="1">
      <c r="A87" s="43" t="s">
        <v>77</v>
      </c>
      <c r="B87" s="45" t="s">
        <v>152</v>
      </c>
      <c r="C87" s="91">
        <f t="shared" si="2"/>
        <v>2</v>
      </c>
      <c r="D87" s="91"/>
      <c r="E87" s="91"/>
      <c r="F87" s="91"/>
      <c r="G87" s="92">
        <f t="shared" si="3"/>
        <v>2</v>
      </c>
      <c r="H87" s="44">
        <f>'9.1'!H87</f>
        <v>3</v>
      </c>
      <c r="I87" s="44">
        <v>3</v>
      </c>
      <c r="J87" s="93" t="s">
        <v>216</v>
      </c>
      <c r="K87" s="44"/>
      <c r="L87" s="127" t="s">
        <v>213</v>
      </c>
    </row>
    <row r="88" spans="1:12" s="90" customFormat="1" ht="15.75" customHeight="1">
      <c r="A88" s="42" t="s">
        <v>78</v>
      </c>
      <c r="B88" s="45" t="s">
        <v>152</v>
      </c>
      <c r="C88" s="91">
        <f t="shared" si="2"/>
        <v>2</v>
      </c>
      <c r="D88" s="92"/>
      <c r="E88" s="92"/>
      <c r="F88" s="92"/>
      <c r="G88" s="92">
        <f t="shared" si="3"/>
        <v>2</v>
      </c>
      <c r="H88" s="44">
        <f>'9.1'!H88</f>
        <v>2</v>
      </c>
      <c r="I88" s="101">
        <v>2</v>
      </c>
      <c r="J88" s="95" t="s">
        <v>597</v>
      </c>
      <c r="K88" s="101"/>
      <c r="L88" s="111" t="s">
        <v>344</v>
      </c>
    </row>
    <row r="89" spans="1:12" ht="15.75" customHeight="1">
      <c r="A89" s="43" t="s">
        <v>79</v>
      </c>
      <c r="B89" s="45" t="s">
        <v>152</v>
      </c>
      <c r="C89" s="91">
        <f t="shared" si="2"/>
        <v>2</v>
      </c>
      <c r="D89" s="91"/>
      <c r="E89" s="91"/>
      <c r="F89" s="91"/>
      <c r="G89" s="92">
        <f t="shared" si="3"/>
        <v>2</v>
      </c>
      <c r="H89" s="44">
        <f>'9.1'!H89</f>
        <v>4</v>
      </c>
      <c r="I89" s="44">
        <v>4</v>
      </c>
      <c r="J89" s="95" t="s">
        <v>248</v>
      </c>
      <c r="K89" s="44"/>
      <c r="L89" s="111" t="s">
        <v>238</v>
      </c>
    </row>
    <row r="90" spans="1:12" ht="15.75" customHeight="1">
      <c r="A90" s="39" t="s">
        <v>80</v>
      </c>
      <c r="B90" s="81"/>
      <c r="C90" s="97"/>
      <c r="D90" s="97"/>
      <c r="E90" s="97"/>
      <c r="F90" s="97"/>
      <c r="G90" s="98"/>
      <c r="H90" s="83"/>
      <c r="I90" s="83"/>
      <c r="J90" s="99"/>
      <c r="K90" s="83"/>
      <c r="L90" s="79"/>
    </row>
    <row r="91" spans="1:12" ht="15.75" customHeight="1">
      <c r="A91" s="43" t="s">
        <v>81</v>
      </c>
      <c r="B91" s="45" t="s">
        <v>152</v>
      </c>
      <c r="C91" s="91">
        <f t="shared" si="2"/>
        <v>2</v>
      </c>
      <c r="D91" s="91"/>
      <c r="E91" s="91"/>
      <c r="F91" s="91"/>
      <c r="G91" s="92">
        <f t="shared" si="3"/>
        <v>2</v>
      </c>
      <c r="H91" s="44">
        <f>'9.1'!H91</f>
        <v>1</v>
      </c>
      <c r="I91" s="44">
        <v>1</v>
      </c>
      <c r="J91" s="95" t="s">
        <v>321</v>
      </c>
      <c r="K91" s="93"/>
      <c r="L91" s="111" t="s">
        <v>320</v>
      </c>
    </row>
    <row r="92" spans="1:12" ht="15.75" customHeight="1">
      <c r="A92" s="43" t="s">
        <v>82</v>
      </c>
      <c r="B92" s="45" t="s">
        <v>152</v>
      </c>
      <c r="C92" s="91">
        <f t="shared" si="2"/>
        <v>2</v>
      </c>
      <c r="D92" s="91"/>
      <c r="E92" s="91"/>
      <c r="F92" s="91"/>
      <c r="G92" s="92">
        <f t="shared" si="3"/>
        <v>2</v>
      </c>
      <c r="H92" s="44">
        <f>'9.1'!H92</f>
        <v>3</v>
      </c>
      <c r="I92" s="44">
        <v>3</v>
      </c>
      <c r="J92" s="93" t="s">
        <v>216</v>
      </c>
      <c r="K92" s="93"/>
      <c r="L92" s="111" t="s">
        <v>323</v>
      </c>
    </row>
    <row r="93" spans="1:12" ht="15.75" customHeight="1">
      <c r="A93" s="43" t="s">
        <v>83</v>
      </c>
      <c r="B93" s="45" t="s">
        <v>152</v>
      </c>
      <c r="C93" s="91">
        <f t="shared" si="2"/>
        <v>2</v>
      </c>
      <c r="D93" s="91"/>
      <c r="E93" s="91"/>
      <c r="F93" s="91"/>
      <c r="G93" s="92">
        <f t="shared" si="3"/>
        <v>2</v>
      </c>
      <c r="H93" s="44">
        <f>'9.1'!H93</f>
        <v>5</v>
      </c>
      <c r="I93" s="44">
        <v>5</v>
      </c>
      <c r="J93" s="93" t="s">
        <v>217</v>
      </c>
      <c r="K93" s="93"/>
      <c r="L93" s="111" t="s">
        <v>214</v>
      </c>
    </row>
    <row r="94" spans="1:12" ht="15.75" customHeight="1">
      <c r="A94" s="42" t="s">
        <v>84</v>
      </c>
      <c r="B94" s="45" t="s">
        <v>152</v>
      </c>
      <c r="C94" s="91">
        <f t="shared" si="2"/>
        <v>2</v>
      </c>
      <c r="D94" s="91">
        <v>0.5</v>
      </c>
      <c r="E94" s="91"/>
      <c r="F94" s="91"/>
      <c r="G94" s="92">
        <f t="shared" si="3"/>
        <v>1</v>
      </c>
      <c r="H94" s="44">
        <f>'9.1'!H94</f>
        <v>2</v>
      </c>
      <c r="I94" s="44">
        <v>2</v>
      </c>
      <c r="J94" s="95" t="s">
        <v>602</v>
      </c>
      <c r="K94" s="45" t="s">
        <v>601</v>
      </c>
      <c r="L94" s="111" t="s">
        <v>239</v>
      </c>
    </row>
    <row r="95" spans="1:12" ht="15.75" customHeight="1">
      <c r="A95" s="43" t="s">
        <v>85</v>
      </c>
      <c r="B95" s="45" t="s">
        <v>152</v>
      </c>
      <c r="C95" s="91">
        <f t="shared" si="2"/>
        <v>2</v>
      </c>
      <c r="D95" s="91"/>
      <c r="E95" s="91"/>
      <c r="F95" s="91"/>
      <c r="G95" s="92">
        <f t="shared" si="3"/>
        <v>2</v>
      </c>
      <c r="H95" s="44">
        <f>'9.1'!H95</f>
        <v>8</v>
      </c>
      <c r="I95" s="44">
        <v>8</v>
      </c>
      <c r="J95" s="93" t="s">
        <v>216</v>
      </c>
      <c r="K95" s="93"/>
      <c r="L95" s="111" t="s">
        <v>240</v>
      </c>
    </row>
    <row r="96" spans="1:12" ht="15.75" customHeight="1">
      <c r="A96" s="43" t="s">
        <v>86</v>
      </c>
      <c r="B96" s="45" t="s">
        <v>113</v>
      </c>
      <c r="C96" s="91">
        <f t="shared" si="2"/>
        <v>0</v>
      </c>
      <c r="D96" s="91"/>
      <c r="E96" s="91">
        <v>0.5</v>
      </c>
      <c r="F96" s="91"/>
      <c r="G96" s="92">
        <f t="shared" si="3"/>
        <v>0</v>
      </c>
      <c r="H96" s="44">
        <f>'9.1'!H96</f>
        <v>5</v>
      </c>
      <c r="I96" s="44">
        <v>4</v>
      </c>
      <c r="J96" s="93" t="s">
        <v>217</v>
      </c>
      <c r="K96" s="95" t="s">
        <v>607</v>
      </c>
      <c r="L96" s="111" t="s">
        <v>332</v>
      </c>
    </row>
    <row r="97" spans="1:12" ht="15.75" customHeight="1">
      <c r="A97" s="42" t="s">
        <v>87</v>
      </c>
      <c r="B97" s="45" t="s">
        <v>152</v>
      </c>
      <c r="C97" s="91">
        <f t="shared" si="2"/>
        <v>2</v>
      </c>
      <c r="D97" s="91"/>
      <c r="E97" s="91"/>
      <c r="F97" s="91"/>
      <c r="G97" s="92">
        <f t="shared" si="3"/>
        <v>2</v>
      </c>
      <c r="H97" s="44">
        <f>'9.1'!H97</f>
        <v>2</v>
      </c>
      <c r="I97" s="44">
        <v>2</v>
      </c>
      <c r="J97" s="93" t="s">
        <v>217</v>
      </c>
      <c r="K97" s="93"/>
      <c r="L97" s="108" t="s">
        <v>338</v>
      </c>
    </row>
    <row r="98" spans="1:12" s="90" customFormat="1" ht="15.75" customHeight="1">
      <c r="A98" s="43" t="s">
        <v>88</v>
      </c>
      <c r="B98" s="45" t="s">
        <v>152</v>
      </c>
      <c r="C98" s="91">
        <f t="shared" si="2"/>
        <v>2</v>
      </c>
      <c r="D98" s="91"/>
      <c r="E98" s="91">
        <v>0.5</v>
      </c>
      <c r="F98" s="116"/>
      <c r="G98" s="92">
        <f t="shared" si="3"/>
        <v>1</v>
      </c>
      <c r="H98" s="44">
        <f>'9.1'!H98</f>
        <v>4</v>
      </c>
      <c r="I98" s="44">
        <v>4</v>
      </c>
      <c r="J98" s="95" t="s">
        <v>618</v>
      </c>
      <c r="K98" s="95" t="s">
        <v>620</v>
      </c>
      <c r="L98" s="120" t="s">
        <v>619</v>
      </c>
    </row>
    <row r="99" spans="1:12" ht="15.75" customHeight="1">
      <c r="A99" s="43" t="s">
        <v>89</v>
      </c>
      <c r="B99" s="45" t="s">
        <v>152</v>
      </c>
      <c r="C99" s="91">
        <f t="shared" si="2"/>
        <v>2</v>
      </c>
      <c r="D99" s="91"/>
      <c r="E99" s="91"/>
      <c r="F99" s="91"/>
      <c r="G99" s="92">
        <f t="shared" si="3"/>
        <v>2</v>
      </c>
      <c r="H99" s="44">
        <f>'9.1'!H99</f>
        <v>1</v>
      </c>
      <c r="I99" s="44">
        <v>1</v>
      </c>
      <c r="J99" s="93" t="s">
        <v>217</v>
      </c>
      <c r="K99" s="93"/>
      <c r="L99" s="111" t="s">
        <v>340</v>
      </c>
    </row>
    <row r="100" spans="1:12" ht="12">
      <c r="A100" s="103"/>
      <c r="B100" s="103"/>
      <c r="C100" s="103"/>
      <c r="D100" s="103"/>
      <c r="E100" s="103"/>
      <c r="F100" s="103"/>
      <c r="G100" s="104"/>
      <c r="H100" s="103"/>
      <c r="I100" s="103"/>
      <c r="J100" s="103"/>
      <c r="K100" s="103"/>
      <c r="L100" s="103"/>
    </row>
    <row r="106" spans="1:12" ht="12">
      <c r="A106" s="105"/>
      <c r="B106" s="105"/>
      <c r="C106" s="105"/>
      <c r="D106" s="105"/>
      <c r="E106" s="105"/>
      <c r="F106" s="105"/>
      <c r="G106" s="106"/>
      <c r="H106" s="105"/>
      <c r="I106" s="105"/>
      <c r="J106" s="105"/>
      <c r="K106" s="105"/>
      <c r="L106" s="105"/>
    </row>
    <row r="110" spans="1:12" ht="12">
      <c r="A110" s="105"/>
      <c r="B110" s="105"/>
      <c r="C110" s="105"/>
      <c r="D110" s="105"/>
      <c r="E110" s="105"/>
      <c r="F110" s="105"/>
      <c r="G110" s="106"/>
      <c r="H110" s="105"/>
      <c r="I110" s="105"/>
      <c r="J110" s="105"/>
      <c r="K110" s="105"/>
      <c r="L110" s="105"/>
    </row>
    <row r="113" spans="1:12" ht="12">
      <c r="A113" s="105"/>
      <c r="B113" s="105"/>
      <c r="C113" s="105"/>
      <c r="D113" s="105"/>
      <c r="E113" s="105"/>
      <c r="F113" s="105"/>
      <c r="G113" s="106"/>
      <c r="H113" s="105"/>
      <c r="I113" s="105"/>
      <c r="J113" s="105"/>
      <c r="K113" s="105"/>
      <c r="L113" s="105"/>
    </row>
    <row r="117" spans="1:12" ht="12">
      <c r="A117" s="105"/>
      <c r="B117" s="105"/>
      <c r="C117" s="105"/>
      <c r="D117" s="105"/>
      <c r="E117" s="105"/>
      <c r="F117" s="105"/>
      <c r="G117" s="106"/>
      <c r="H117" s="105"/>
      <c r="I117" s="105"/>
      <c r="J117" s="105"/>
      <c r="K117" s="105"/>
      <c r="L117" s="105"/>
    </row>
    <row r="120" spans="1:12" ht="12">
      <c r="A120" s="105"/>
      <c r="B120" s="105"/>
      <c r="C120" s="105"/>
      <c r="D120" s="105"/>
      <c r="E120" s="105"/>
      <c r="F120" s="105"/>
      <c r="G120" s="106"/>
      <c r="H120" s="105"/>
      <c r="I120" s="105"/>
      <c r="J120" s="105"/>
      <c r="K120" s="105"/>
      <c r="L120" s="105"/>
    </row>
    <row r="124" spans="1:12" ht="12">
      <c r="A124" s="105"/>
      <c r="B124" s="105"/>
      <c r="C124" s="105"/>
      <c r="D124" s="105"/>
      <c r="E124" s="105"/>
      <c r="F124" s="105"/>
      <c r="G124" s="106"/>
      <c r="H124" s="105"/>
      <c r="I124" s="105"/>
      <c r="J124" s="105"/>
      <c r="K124" s="105"/>
      <c r="L124" s="105"/>
    </row>
  </sheetData>
  <sheetProtection/>
  <autoFilter ref="A7:L7"/>
  <mergeCells count="14">
    <mergeCell ref="E4:E6"/>
    <mergeCell ref="F4:F6"/>
    <mergeCell ref="G4:G6"/>
    <mergeCell ref="J3:J6"/>
    <mergeCell ref="A1:L1"/>
    <mergeCell ref="A2:L2"/>
    <mergeCell ref="A3:A6"/>
    <mergeCell ref="C3:G3"/>
    <mergeCell ref="H3:H6"/>
    <mergeCell ref="I3:I6"/>
    <mergeCell ref="K3:K6"/>
    <mergeCell ref="L3:L6"/>
    <mergeCell ref="C4:C6"/>
    <mergeCell ref="D4:D6"/>
  </mergeCells>
  <dataValidations count="3">
    <dataValidation type="list" allowBlank="1" showInputMessage="1" showErrorMessage="1" sqref="B8:B99">
      <formula1>$B$4:$B$6</formula1>
    </dataValidation>
    <dataValidation type="list" allowBlank="1" showInputMessage="1" showErrorMessage="1" sqref="K7:L7">
      <formula1>'9.4'!#REF!</formula1>
    </dataValidation>
    <dataValidation type="list" allowBlank="1" showInputMessage="1" showErrorMessage="1" sqref="B7:G7">
      <formula1>$B$5:$B$6</formula1>
    </dataValidation>
  </dataValidations>
  <hyperlinks>
    <hyperlink ref="L16" r:id="rId1" display="http://www.admlip.ru/economy/finances/pravovye-akty/"/>
    <hyperlink ref="L94" r:id="rId2" display="http://minfin.khabkrai.ru/portal/Show/Category/34?ItemId=227"/>
    <hyperlink ref="L79" r:id="rId3" display="http://минфинрб.рф/normbase/17/"/>
    <hyperlink ref="L21" r:id="rId4" display="http://fin.tmbreg.ru/6347/2010/8065.html"/>
    <hyperlink ref="L46" r:id="rId5" display="http://ob.sev.gov.ru/dokumenty/izmeneniya-v-budzhet/2016-god-izmeneniya"/>
    <hyperlink ref="L92" r:id="rId6" display="http://www.kamgov.ru/minfin/budzet-2016?page=1"/>
    <hyperlink ref="L93" r:id="rId7" display="http://primorsky.ru/authorities/executive-agencies/departments/finance/laws.php"/>
    <hyperlink ref="L89" r:id="rId8" display="http://acts.findep.org/acts.html"/>
    <hyperlink ref="L78" r:id="rId9" display="http://www.minfin-altai.ru/regulatory/normativno_pravovye_akty/zakony/zakony_o_byudzhete_po_godam/the-laws-on-the-budget-2015.php"/>
    <hyperlink ref="L81" r:id="rId10" display="http://r-19.ru/authorities/ministry-of-finance-of-the-republic-of-khakassia/docs/byudzhet-respubliki-khakasiya-na-2016-god/"/>
    <hyperlink ref="L69" r:id="rId11" display="http://ufo.ulntc.ru/index.php?mgf=budget&amp;slep=net"/>
    <hyperlink ref="L66" r:id="rId12" display="http://finance.pnzreg.ru/budget/changes_additions"/>
    <hyperlink ref="L48" r:id="rId13" display="http://minfin.e-dag.ru/documenti/zakony-rd"/>
    <hyperlink ref="L53" r:id="rId14" display="http://www.minfinchr.ru/respublikanskij-byudzhet/proekt-zakona-chechenskoj-respubliki-o-respublikanskom-byudzhete-na-ocherednoj-finansovyj-god-i-planovyj-period-s-prilozheniyami"/>
    <hyperlink ref="L75" r:id="rId15" display="http://depfin.admhmao.ru/otkrytyy-byudzhet/"/>
    <hyperlink ref="L40" r:id="rId16" display="http://minfin.kalmregion.ru/dokumenty/normativnye-pravovye-akty-respubliki-kalmykiya/zakony-respubliki-kalmykiya/; "/>
    <hyperlink ref="L35" r:id="rId17" display="http://finance.pskov.ru/ob-upravlenii/pravovaya-baza"/>
    <hyperlink ref="L71" r:id="rId18" display="http://www.finupr.kurganobl.ru/index.php?test=bud16"/>
    <hyperlink ref="L8" r:id="rId19" display="http://beldepfin.ru/byudzhet-2016/"/>
    <hyperlink ref="L10" r:id="rId20" display="http://dtf.avo.ru/index.php?option=com_content&amp;view=article&amp;id=236&amp;Itemid=25"/>
    <hyperlink ref="L18" r:id="rId21" display="http://adm.vintech.ru:8096/ebudget/Menu/Page/37"/>
    <hyperlink ref="L19" r:id="rId22" display="http://minfin.ryazangov.ru/documents/documents_RO/"/>
    <hyperlink ref="L11" r:id="rId23" display="http://www.gfu.vrn.ru/bud001/zakon85oz/"/>
    <hyperlink ref="L22" r:id="rId24" display="http://portal.tverfin.ru/Show/Category/5?page=1&amp;ItemId=271&amp;filterYear=2016"/>
    <hyperlink ref="L24" r:id="rId25" display="http://www.yarregion.ru/depts/depfin/tmpPages/docs.aspx (Бюджетное законодательство - 2016)"/>
    <hyperlink ref="L33" r:id="rId26" display="http://minfin.gov-murman.ru/open-budget/regional_budget/law_of_budget/"/>
    <hyperlink ref="L50" r:id="rId27" display="http://pravitelstvo.kbr.ru/oigv/minfin/npi/zakonodatelstva_i_podzakonnye_normativnye_akty.php"/>
    <hyperlink ref="L51" r:id="rId28" display="http://minfin09.ru/category/load/%D0%BD%D0%BE%D1%80%D0%BC%D0%B0%D1%82%D0%B8%D0%B2%D0%BD%D0%BE-%D0%BF%D1%80%D0%B0%D0%B2%D0%BE%D0%B2%D1%8B%D0%B5-%D0%B8-%D0%B8%D0%BD%D1%8B%D0%B5-%D0%B0%D0%BA%D1%82%D1%8B/zakon_o_bjudzhete_kchr/"/>
    <hyperlink ref="L57" r:id="rId29" display="http://mari-el.gov.ru/minfin/Pages/ordersMinfin.aspx"/>
    <hyperlink ref="L58" r:id="rId30" display="http://www.minfinrm.ru/norm-akty-new/zakony/norm-prav-akty/budget-2016/"/>
    <hyperlink ref="L61" r:id="rId31" display="http://budget.cap.ru/Show/Category/157?ItemId=375"/>
    <hyperlink ref="L63" r:id="rId32" display="http://www.minfin.kirov.ru/otkrytyy-byudzhet/dlya-spetsialistov/oblastnoy-byudzhet/byudzhet-2016-2018/"/>
    <hyperlink ref="L64" r:id="rId33" display="http://mf.nnov.ru/index.php?option=com_k2&amp;view=item&amp;layout=item&amp;id=31&amp;Itemid=260"/>
    <hyperlink ref="L67" r:id="rId34" display="http://minfin-samara.ru/2016-2018/"/>
    <hyperlink ref="L80" r:id="rId35" display="http://www.minfintuva.ru/old/index.php/byudzhet"/>
    <hyperlink ref="L83" r:id="rId36" display="http://минфин.забайкальскийкрай.рф/documents/zakon.html"/>
    <hyperlink ref="L86" r:id="rId37" display="http://www.ofukem.ru/content/blogcategory/159/183/"/>
    <hyperlink ref="L96" r:id="rId38" display="http://iis.minfin.49gov.ru/ebudget/Menu/Page/68"/>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0" r:id="rId39"/>
  <headerFooter>
    <oddFooter>&amp;C&amp;"Times New Roman,обычный"&amp;8&amp;A&amp;R&amp;P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125"/>
  <sheetViews>
    <sheetView zoomScalePageLayoutView="0" workbookViewId="0" topLeftCell="A1">
      <pane ySplit="8" topLeftCell="A9" activePane="bottomLeft" state="frozen"/>
      <selection pane="topLeft" activeCell="A1" sqref="A1"/>
      <selection pane="bottomLeft" activeCell="N100" sqref="N100"/>
    </sheetView>
  </sheetViews>
  <sheetFormatPr defaultColWidth="8.8515625" defaultRowHeight="15"/>
  <cols>
    <col min="1" max="1" width="33.421875" style="87" customWidth="1"/>
    <col min="2" max="2" width="49.421875" style="87" customWidth="1"/>
    <col min="3" max="3" width="6.7109375" style="87" customWidth="1"/>
    <col min="4" max="4" width="7.7109375" style="87" customWidth="1"/>
    <col min="5" max="6" width="6.7109375" style="87" customWidth="1"/>
    <col min="7" max="7" width="6.7109375" style="107" customWidth="1"/>
    <col min="8" max="8" width="17.7109375" style="87" customWidth="1"/>
    <col min="9" max="10" width="15.7109375" style="87" customWidth="1"/>
    <col min="11" max="11" width="13.140625" style="87" customWidth="1"/>
    <col min="12" max="12" width="15.7109375" style="87" customWidth="1"/>
    <col min="13" max="14" width="20.7109375" style="87" customWidth="1"/>
    <col min="15" max="16384" width="8.8515625" style="87" customWidth="1"/>
  </cols>
  <sheetData>
    <row r="1" spans="1:14" ht="29.25" customHeight="1">
      <c r="A1" s="157" t="s">
        <v>164</v>
      </c>
      <c r="B1" s="157"/>
      <c r="C1" s="157"/>
      <c r="D1" s="157"/>
      <c r="E1" s="157"/>
      <c r="F1" s="157"/>
      <c r="G1" s="157"/>
      <c r="H1" s="157"/>
      <c r="I1" s="157"/>
      <c r="J1" s="157"/>
      <c r="K1" s="157"/>
      <c r="L1" s="157"/>
      <c r="M1" s="157"/>
      <c r="N1" s="157"/>
    </row>
    <row r="2" spans="1:14" ht="27" customHeight="1">
      <c r="A2" s="158" t="s">
        <v>615</v>
      </c>
      <c r="B2" s="159"/>
      <c r="C2" s="159"/>
      <c r="D2" s="159"/>
      <c r="E2" s="159"/>
      <c r="F2" s="159"/>
      <c r="G2" s="159"/>
      <c r="H2" s="159"/>
      <c r="I2" s="159"/>
      <c r="J2" s="159"/>
      <c r="K2" s="159"/>
      <c r="L2" s="159"/>
      <c r="M2" s="159"/>
      <c r="N2" s="159"/>
    </row>
    <row r="3" spans="1:14" ht="66.75" customHeight="1">
      <c r="A3" s="148" t="s">
        <v>111</v>
      </c>
      <c r="B3" s="114" t="s">
        <v>165</v>
      </c>
      <c r="C3" s="160" t="s">
        <v>117</v>
      </c>
      <c r="D3" s="161"/>
      <c r="E3" s="161"/>
      <c r="F3" s="161"/>
      <c r="G3" s="161"/>
      <c r="H3" s="148" t="s">
        <v>610</v>
      </c>
      <c r="I3" s="148" t="s">
        <v>168</v>
      </c>
      <c r="J3" s="148" t="s">
        <v>169</v>
      </c>
      <c r="K3" s="148" t="s">
        <v>623</v>
      </c>
      <c r="L3" s="148" t="s">
        <v>215</v>
      </c>
      <c r="M3" s="148" t="s">
        <v>151</v>
      </c>
      <c r="N3" s="148" t="s">
        <v>95</v>
      </c>
    </row>
    <row r="4" spans="1:14" ht="27" customHeight="1">
      <c r="A4" s="149"/>
      <c r="B4" s="88" t="s">
        <v>167</v>
      </c>
      <c r="C4" s="148" t="s">
        <v>98</v>
      </c>
      <c r="D4" s="148" t="s">
        <v>501</v>
      </c>
      <c r="E4" s="148" t="s">
        <v>502</v>
      </c>
      <c r="F4" s="148" t="s">
        <v>503</v>
      </c>
      <c r="G4" s="153" t="s">
        <v>112</v>
      </c>
      <c r="H4" s="149"/>
      <c r="I4" s="149"/>
      <c r="J4" s="149"/>
      <c r="K4" s="149"/>
      <c r="L4" s="149"/>
      <c r="M4" s="149"/>
      <c r="N4" s="149"/>
    </row>
    <row r="5" spans="1:14" ht="27" customHeight="1">
      <c r="A5" s="149"/>
      <c r="B5" s="88" t="s">
        <v>166</v>
      </c>
      <c r="C5" s="149"/>
      <c r="D5" s="149"/>
      <c r="E5" s="149"/>
      <c r="F5" s="149"/>
      <c r="G5" s="163"/>
      <c r="H5" s="149"/>
      <c r="I5" s="149"/>
      <c r="J5" s="149"/>
      <c r="K5" s="149"/>
      <c r="L5" s="149"/>
      <c r="M5" s="149"/>
      <c r="N5" s="149"/>
    </row>
    <row r="6" spans="1:14" ht="16.5" customHeight="1">
      <c r="A6" s="151"/>
      <c r="B6" s="88" t="s">
        <v>113</v>
      </c>
      <c r="C6" s="151"/>
      <c r="D6" s="151"/>
      <c r="E6" s="151"/>
      <c r="F6" s="151"/>
      <c r="G6" s="154"/>
      <c r="H6" s="151"/>
      <c r="I6" s="151"/>
      <c r="J6" s="149"/>
      <c r="K6" s="149"/>
      <c r="L6" s="149"/>
      <c r="M6" s="151"/>
      <c r="N6" s="151"/>
    </row>
    <row r="7" spans="1:14" s="89" customFormat="1" ht="16.5" customHeight="1">
      <c r="A7" s="152"/>
      <c r="B7" s="88" t="s">
        <v>119</v>
      </c>
      <c r="C7" s="152"/>
      <c r="D7" s="152"/>
      <c r="E7" s="152"/>
      <c r="F7" s="152"/>
      <c r="G7" s="155"/>
      <c r="H7" s="152"/>
      <c r="I7" s="152"/>
      <c r="J7" s="150"/>
      <c r="K7" s="150"/>
      <c r="L7" s="150"/>
      <c r="M7" s="152"/>
      <c r="N7" s="152"/>
    </row>
    <row r="8" spans="1:14" s="90" customFormat="1" ht="15.75" customHeight="1">
      <c r="A8" s="39" t="s">
        <v>0</v>
      </c>
      <c r="B8" s="41"/>
      <c r="C8" s="41"/>
      <c r="D8" s="41"/>
      <c r="E8" s="41"/>
      <c r="F8" s="41"/>
      <c r="G8" s="41"/>
      <c r="H8" s="41"/>
      <c r="I8" s="41"/>
      <c r="J8" s="41"/>
      <c r="K8" s="41"/>
      <c r="L8" s="41"/>
      <c r="M8" s="41"/>
      <c r="N8" s="41"/>
    </row>
    <row r="9" spans="1:14" ht="15.75" customHeight="1">
      <c r="A9" s="42" t="s">
        <v>1</v>
      </c>
      <c r="B9" s="45" t="s">
        <v>119</v>
      </c>
      <c r="C9" s="91">
        <f>IF(B9="Да, публикуются в структурированном виде, с указанием наименований всех составляющих",2,IF(B9="Да, публикуются, но не в структурированном виде и (или) без указания наименований всех составляющих",1,0))</f>
        <v>0</v>
      </c>
      <c r="D9" s="91"/>
      <c r="E9" s="91"/>
      <c r="F9" s="91"/>
      <c r="G9" s="92">
        <f>C9*(1-D9)*(1-E9)*(1-F9)</f>
        <v>0</v>
      </c>
      <c r="H9" s="47">
        <v>42545</v>
      </c>
      <c r="I9" s="44" t="s">
        <v>254</v>
      </c>
      <c r="J9" s="44"/>
      <c r="K9" s="44"/>
      <c r="L9" s="93"/>
      <c r="M9" s="93"/>
      <c r="N9" s="120" t="s">
        <v>249</v>
      </c>
    </row>
    <row r="10" spans="1:14" ht="15.75" customHeight="1">
      <c r="A10" s="42" t="s">
        <v>2</v>
      </c>
      <c r="B10" s="45" t="s">
        <v>167</v>
      </c>
      <c r="C10" s="91">
        <f aca="true" t="shared" si="0" ref="C10:C73">IF(B10="Да, публикуются в структурированном виде, с указанием наименований всех составляющих",2,IF(B10="Да, публикуются, но не в структурированном виде и (или) без указания наименований всех составляющих",1,0))</f>
        <v>2</v>
      </c>
      <c r="D10" s="91"/>
      <c r="E10" s="91"/>
      <c r="F10" s="91"/>
      <c r="G10" s="92">
        <f aca="true" t="shared" si="1" ref="G10:G73">C10*(1-D10)*(1-E10)*(1-F10)</f>
        <v>2</v>
      </c>
      <c r="H10" s="47">
        <v>42584</v>
      </c>
      <c r="I10" s="44" t="s">
        <v>252</v>
      </c>
      <c r="J10" s="94">
        <v>42584</v>
      </c>
      <c r="K10" s="94"/>
      <c r="L10" s="93" t="s">
        <v>216</v>
      </c>
      <c r="M10" s="93"/>
      <c r="N10" s="121" t="s">
        <v>188</v>
      </c>
    </row>
    <row r="11" spans="1:14" ht="15.75" customHeight="1">
      <c r="A11" s="42" t="s">
        <v>3</v>
      </c>
      <c r="B11" s="45" t="s">
        <v>167</v>
      </c>
      <c r="C11" s="91">
        <f t="shared" si="0"/>
        <v>2</v>
      </c>
      <c r="D11" s="91"/>
      <c r="E11" s="91"/>
      <c r="F11" s="91"/>
      <c r="G11" s="92">
        <f t="shared" si="1"/>
        <v>2</v>
      </c>
      <c r="H11" s="47">
        <v>42604</v>
      </c>
      <c r="I11" s="44" t="s">
        <v>252</v>
      </c>
      <c r="J11" s="94">
        <v>42611</v>
      </c>
      <c r="K11" s="44"/>
      <c r="L11" s="93" t="s">
        <v>216</v>
      </c>
      <c r="M11" s="93"/>
      <c r="N11" s="121" t="s">
        <v>227</v>
      </c>
    </row>
    <row r="12" spans="1:14" ht="15.75" customHeight="1">
      <c r="A12" s="42" t="s">
        <v>4</v>
      </c>
      <c r="B12" s="45" t="s">
        <v>167</v>
      </c>
      <c r="C12" s="91">
        <f t="shared" si="0"/>
        <v>2</v>
      </c>
      <c r="D12" s="91">
        <v>0.5</v>
      </c>
      <c r="E12" s="91"/>
      <c r="F12" s="91"/>
      <c r="G12" s="92">
        <f t="shared" si="1"/>
        <v>1</v>
      </c>
      <c r="H12" s="47">
        <v>42531</v>
      </c>
      <c r="I12" s="44" t="s">
        <v>252</v>
      </c>
      <c r="J12" s="44" t="s">
        <v>256</v>
      </c>
      <c r="K12" s="94">
        <v>42580</v>
      </c>
      <c r="L12" s="95" t="s">
        <v>602</v>
      </c>
      <c r="M12" s="95" t="s">
        <v>613</v>
      </c>
      <c r="N12" s="111" t="s">
        <v>513</v>
      </c>
    </row>
    <row r="13" spans="1:14" ht="15.75" customHeight="1">
      <c r="A13" s="42" t="s">
        <v>5</v>
      </c>
      <c r="B13" s="45" t="s">
        <v>167</v>
      </c>
      <c r="C13" s="91">
        <f t="shared" si="0"/>
        <v>2</v>
      </c>
      <c r="D13" s="91"/>
      <c r="E13" s="91"/>
      <c r="F13" s="91"/>
      <c r="G13" s="92">
        <f t="shared" si="1"/>
        <v>2</v>
      </c>
      <c r="H13" s="47">
        <v>42563</v>
      </c>
      <c r="I13" s="44" t="s">
        <v>252</v>
      </c>
      <c r="J13" s="94">
        <v>42572</v>
      </c>
      <c r="K13" s="44"/>
      <c r="L13" s="95" t="s">
        <v>248</v>
      </c>
      <c r="M13" s="93"/>
      <c r="N13" s="111" t="s">
        <v>243</v>
      </c>
    </row>
    <row r="14" spans="1:14" ht="15.75" customHeight="1">
      <c r="A14" s="42" t="s">
        <v>6</v>
      </c>
      <c r="B14" s="45" t="s">
        <v>166</v>
      </c>
      <c r="C14" s="91">
        <f t="shared" si="0"/>
        <v>1</v>
      </c>
      <c r="D14" s="91"/>
      <c r="E14" s="91"/>
      <c r="F14" s="91"/>
      <c r="G14" s="92">
        <f t="shared" si="1"/>
        <v>1</v>
      </c>
      <c r="H14" s="47">
        <v>42611</v>
      </c>
      <c r="I14" s="44" t="s">
        <v>252</v>
      </c>
      <c r="J14" s="44" t="s">
        <v>256</v>
      </c>
      <c r="K14" s="94">
        <v>42612</v>
      </c>
      <c r="L14" s="44" t="s">
        <v>216</v>
      </c>
      <c r="M14" s="45" t="s">
        <v>510</v>
      </c>
      <c r="N14" s="77" t="s">
        <v>264</v>
      </c>
    </row>
    <row r="15" spans="1:14" s="90" customFormat="1" ht="15.75" customHeight="1">
      <c r="A15" s="42" t="s">
        <v>7</v>
      </c>
      <c r="B15" s="45" t="s">
        <v>167</v>
      </c>
      <c r="C15" s="91">
        <f t="shared" si="0"/>
        <v>2</v>
      </c>
      <c r="D15" s="91"/>
      <c r="E15" s="91"/>
      <c r="F15" s="91"/>
      <c r="G15" s="92">
        <f t="shared" si="1"/>
        <v>2</v>
      </c>
      <c r="H15" s="47">
        <v>42550</v>
      </c>
      <c r="I15" s="44" t="s">
        <v>252</v>
      </c>
      <c r="J15" s="44" t="s">
        <v>256</v>
      </c>
      <c r="K15" s="94">
        <v>42538</v>
      </c>
      <c r="L15" s="44" t="s">
        <v>216</v>
      </c>
      <c r="M15" s="45" t="s">
        <v>434</v>
      </c>
      <c r="N15" s="77" t="s">
        <v>266</v>
      </c>
    </row>
    <row r="16" spans="1:14" s="90" customFormat="1" ht="15.75" customHeight="1">
      <c r="A16" s="42" t="s">
        <v>8</v>
      </c>
      <c r="B16" s="45" t="s">
        <v>167</v>
      </c>
      <c r="C16" s="91">
        <f t="shared" si="0"/>
        <v>2</v>
      </c>
      <c r="D16" s="91"/>
      <c r="E16" s="91"/>
      <c r="F16" s="91"/>
      <c r="G16" s="92">
        <f t="shared" si="1"/>
        <v>2</v>
      </c>
      <c r="H16" s="47">
        <v>42601</v>
      </c>
      <c r="I16" s="44" t="s">
        <v>252</v>
      </c>
      <c r="J16" s="94">
        <v>42606</v>
      </c>
      <c r="K16" s="44"/>
      <c r="L16" s="44" t="s">
        <v>216</v>
      </c>
      <c r="M16" s="44"/>
      <c r="N16" s="77" t="s">
        <v>268</v>
      </c>
    </row>
    <row r="17" spans="1:14" s="90" customFormat="1" ht="15.75" customHeight="1">
      <c r="A17" s="42" t="s">
        <v>9</v>
      </c>
      <c r="B17" s="45" t="s">
        <v>119</v>
      </c>
      <c r="C17" s="91">
        <f t="shared" si="0"/>
        <v>0</v>
      </c>
      <c r="D17" s="91"/>
      <c r="E17" s="91"/>
      <c r="F17" s="91"/>
      <c r="G17" s="92">
        <f t="shared" si="1"/>
        <v>0</v>
      </c>
      <c r="H17" s="47">
        <v>42578</v>
      </c>
      <c r="I17" s="44" t="s">
        <v>254</v>
      </c>
      <c r="J17" s="44"/>
      <c r="K17" s="44"/>
      <c r="L17" s="93"/>
      <c r="M17" s="93"/>
      <c r="N17" s="111" t="s">
        <v>228</v>
      </c>
    </row>
    <row r="18" spans="1:14" ht="15.75" customHeight="1">
      <c r="A18" s="42" t="s">
        <v>10</v>
      </c>
      <c r="B18" s="45" t="s">
        <v>167</v>
      </c>
      <c r="C18" s="91">
        <f t="shared" si="0"/>
        <v>2</v>
      </c>
      <c r="D18" s="91"/>
      <c r="E18" s="91"/>
      <c r="F18" s="91"/>
      <c r="G18" s="92">
        <f t="shared" si="1"/>
        <v>2</v>
      </c>
      <c r="H18" s="47">
        <v>42564</v>
      </c>
      <c r="I18" s="44" t="s">
        <v>252</v>
      </c>
      <c r="J18" s="44" t="s">
        <v>256</v>
      </c>
      <c r="K18" s="94">
        <v>42572</v>
      </c>
      <c r="L18" s="44" t="s">
        <v>216</v>
      </c>
      <c r="M18" s="93"/>
      <c r="N18" s="111" t="s">
        <v>269</v>
      </c>
    </row>
    <row r="19" spans="1:14" ht="15.75" customHeight="1">
      <c r="A19" s="42" t="s">
        <v>11</v>
      </c>
      <c r="B19" s="45" t="s">
        <v>113</v>
      </c>
      <c r="C19" s="91">
        <f t="shared" si="0"/>
        <v>0</v>
      </c>
      <c r="D19" s="91"/>
      <c r="E19" s="91"/>
      <c r="F19" s="91"/>
      <c r="G19" s="92">
        <f t="shared" si="1"/>
        <v>0</v>
      </c>
      <c r="H19" s="47">
        <v>42552</v>
      </c>
      <c r="I19" s="44" t="s">
        <v>254</v>
      </c>
      <c r="J19" s="44"/>
      <c r="K19" s="44"/>
      <c r="L19" s="93"/>
      <c r="M19" s="95" t="s">
        <v>514</v>
      </c>
      <c r="N19" s="111" t="s">
        <v>272</v>
      </c>
    </row>
    <row r="20" spans="1:14" ht="15.75" customHeight="1">
      <c r="A20" s="42" t="s">
        <v>12</v>
      </c>
      <c r="B20" s="45" t="s">
        <v>119</v>
      </c>
      <c r="C20" s="91">
        <f t="shared" si="0"/>
        <v>0</v>
      </c>
      <c r="D20" s="91"/>
      <c r="E20" s="91"/>
      <c r="F20" s="91"/>
      <c r="G20" s="92">
        <f t="shared" si="1"/>
        <v>0</v>
      </c>
      <c r="H20" s="47">
        <v>42590</v>
      </c>
      <c r="I20" s="44" t="s">
        <v>254</v>
      </c>
      <c r="J20" s="44"/>
      <c r="K20" s="44"/>
      <c r="L20" s="95"/>
      <c r="M20" s="93"/>
      <c r="N20" s="111" t="s">
        <v>519</v>
      </c>
    </row>
    <row r="21" spans="1:14" ht="15.75" customHeight="1">
      <c r="A21" s="42" t="s">
        <v>13</v>
      </c>
      <c r="B21" s="45" t="s">
        <v>166</v>
      </c>
      <c r="C21" s="91">
        <f t="shared" si="0"/>
        <v>1</v>
      </c>
      <c r="D21" s="91"/>
      <c r="E21" s="91">
        <v>0.5</v>
      </c>
      <c r="F21" s="91"/>
      <c r="G21" s="92">
        <f t="shared" si="1"/>
        <v>0.5</v>
      </c>
      <c r="H21" s="47">
        <v>42551</v>
      </c>
      <c r="I21" s="44" t="s">
        <v>252</v>
      </c>
      <c r="J21" s="94">
        <v>42599</v>
      </c>
      <c r="K21" s="44"/>
      <c r="L21" s="93" t="s">
        <v>219</v>
      </c>
      <c r="M21" s="95" t="s">
        <v>526</v>
      </c>
      <c r="N21" s="111" t="s">
        <v>525</v>
      </c>
    </row>
    <row r="22" spans="1:14" ht="15.75" customHeight="1">
      <c r="A22" s="42" t="s">
        <v>14</v>
      </c>
      <c r="B22" s="45" t="s">
        <v>167</v>
      </c>
      <c r="C22" s="91">
        <f t="shared" si="0"/>
        <v>2</v>
      </c>
      <c r="D22" s="91"/>
      <c r="E22" s="91"/>
      <c r="F22" s="91"/>
      <c r="G22" s="92">
        <f t="shared" si="1"/>
        <v>2</v>
      </c>
      <c r="H22" s="47">
        <v>42580</v>
      </c>
      <c r="I22" s="44" t="s">
        <v>252</v>
      </c>
      <c r="J22" s="44" t="s">
        <v>256</v>
      </c>
      <c r="K22" s="94">
        <v>42586</v>
      </c>
      <c r="L22" s="93" t="s">
        <v>216</v>
      </c>
      <c r="M22" s="93"/>
      <c r="N22" s="111" t="s">
        <v>278</v>
      </c>
    </row>
    <row r="23" spans="1:14" ht="15.75" customHeight="1">
      <c r="A23" s="42" t="s">
        <v>15</v>
      </c>
      <c r="B23" s="45" t="s">
        <v>166</v>
      </c>
      <c r="C23" s="91">
        <f t="shared" si="0"/>
        <v>1</v>
      </c>
      <c r="D23" s="91"/>
      <c r="E23" s="91"/>
      <c r="F23" s="91"/>
      <c r="G23" s="92">
        <f t="shared" si="1"/>
        <v>1</v>
      </c>
      <c r="H23" s="47">
        <v>42599</v>
      </c>
      <c r="I23" s="44" t="s">
        <v>252</v>
      </c>
      <c r="J23" s="94">
        <v>42625</v>
      </c>
      <c r="K23" s="44"/>
      <c r="L23" s="95" t="s">
        <v>248</v>
      </c>
      <c r="M23" s="93"/>
      <c r="N23" s="111" t="s">
        <v>437</v>
      </c>
    </row>
    <row r="24" spans="1:14" ht="15.75" customHeight="1">
      <c r="A24" s="42" t="s">
        <v>16</v>
      </c>
      <c r="B24" s="45" t="s">
        <v>166</v>
      </c>
      <c r="C24" s="91">
        <f t="shared" si="0"/>
        <v>1</v>
      </c>
      <c r="D24" s="91"/>
      <c r="E24" s="91"/>
      <c r="F24" s="91"/>
      <c r="G24" s="92">
        <f t="shared" si="1"/>
        <v>1</v>
      </c>
      <c r="H24" s="47">
        <v>42517</v>
      </c>
      <c r="I24" s="44" t="s">
        <v>252</v>
      </c>
      <c r="J24" s="94">
        <v>42535</v>
      </c>
      <c r="K24" s="44"/>
      <c r="L24" s="95" t="s">
        <v>248</v>
      </c>
      <c r="M24" s="95"/>
      <c r="N24" s="111" t="s">
        <v>281</v>
      </c>
    </row>
    <row r="25" spans="1:14" ht="15.75" customHeight="1">
      <c r="A25" s="42" t="s">
        <v>17</v>
      </c>
      <c r="B25" s="45" t="s">
        <v>119</v>
      </c>
      <c r="C25" s="91">
        <f t="shared" si="0"/>
        <v>0</v>
      </c>
      <c r="D25" s="91"/>
      <c r="E25" s="91"/>
      <c r="F25" s="91"/>
      <c r="G25" s="92">
        <f t="shared" si="1"/>
        <v>0</v>
      </c>
      <c r="H25" s="47">
        <v>42562</v>
      </c>
      <c r="I25" s="44" t="s">
        <v>254</v>
      </c>
      <c r="J25" s="44"/>
      <c r="K25" s="44"/>
      <c r="L25" s="93"/>
      <c r="M25" s="93"/>
      <c r="N25" s="111" t="s">
        <v>183</v>
      </c>
    </row>
    <row r="26" spans="1:14" ht="15.75" customHeight="1">
      <c r="A26" s="42" t="s">
        <v>18</v>
      </c>
      <c r="B26" s="45" t="s">
        <v>167</v>
      </c>
      <c r="C26" s="91">
        <f t="shared" si="0"/>
        <v>2</v>
      </c>
      <c r="D26" s="91"/>
      <c r="E26" s="91"/>
      <c r="F26" s="91"/>
      <c r="G26" s="92">
        <f t="shared" si="1"/>
        <v>2</v>
      </c>
      <c r="H26" s="73">
        <v>42487</v>
      </c>
      <c r="I26" s="44" t="s">
        <v>252</v>
      </c>
      <c r="J26" s="44" t="s">
        <v>256</v>
      </c>
      <c r="K26" s="94">
        <v>42515</v>
      </c>
      <c r="L26" s="93" t="s">
        <v>247</v>
      </c>
      <c r="M26" s="93"/>
      <c r="N26" s="111" t="s">
        <v>284</v>
      </c>
    </row>
    <row r="27" spans="1:14" s="90" customFormat="1" ht="15.75" customHeight="1">
      <c r="A27" s="39" t="s">
        <v>19</v>
      </c>
      <c r="B27" s="78"/>
      <c r="C27" s="97"/>
      <c r="D27" s="98"/>
      <c r="E27" s="98"/>
      <c r="F27" s="98"/>
      <c r="G27" s="98"/>
      <c r="H27" s="48"/>
      <c r="I27" s="99"/>
      <c r="J27" s="99"/>
      <c r="K27" s="99"/>
      <c r="L27" s="99"/>
      <c r="M27" s="99"/>
      <c r="N27" s="99"/>
    </row>
    <row r="28" spans="1:14" ht="15.75" customHeight="1">
      <c r="A28" s="42" t="s">
        <v>20</v>
      </c>
      <c r="B28" s="45" t="s">
        <v>167</v>
      </c>
      <c r="C28" s="91">
        <f t="shared" si="0"/>
        <v>2</v>
      </c>
      <c r="D28" s="91"/>
      <c r="E28" s="91"/>
      <c r="F28" s="91"/>
      <c r="G28" s="92">
        <f t="shared" si="1"/>
        <v>2</v>
      </c>
      <c r="H28" s="47">
        <v>42544</v>
      </c>
      <c r="I28" s="44" t="s">
        <v>252</v>
      </c>
      <c r="J28" s="44" t="s">
        <v>256</v>
      </c>
      <c r="K28" s="94">
        <v>42572</v>
      </c>
      <c r="L28" s="93" t="s">
        <v>247</v>
      </c>
      <c r="M28" s="44"/>
      <c r="N28" s="111" t="s">
        <v>285</v>
      </c>
    </row>
    <row r="29" spans="1:14" ht="15.75" customHeight="1">
      <c r="A29" s="43" t="s">
        <v>21</v>
      </c>
      <c r="B29" s="45" t="s">
        <v>167</v>
      </c>
      <c r="C29" s="91">
        <f t="shared" si="0"/>
        <v>2</v>
      </c>
      <c r="D29" s="91"/>
      <c r="E29" s="91"/>
      <c r="F29" s="91"/>
      <c r="G29" s="92">
        <f t="shared" si="1"/>
        <v>2</v>
      </c>
      <c r="H29" s="47">
        <v>42541</v>
      </c>
      <c r="I29" s="44" t="s">
        <v>252</v>
      </c>
      <c r="J29" s="44" t="s">
        <v>256</v>
      </c>
      <c r="K29" s="94">
        <v>42549</v>
      </c>
      <c r="L29" s="95" t="s">
        <v>290</v>
      </c>
      <c r="M29" s="44"/>
      <c r="N29" s="111" t="s">
        <v>195</v>
      </c>
    </row>
    <row r="30" spans="1:14" ht="15.75" customHeight="1">
      <c r="A30" s="43" t="s">
        <v>22</v>
      </c>
      <c r="B30" s="45" t="s">
        <v>167</v>
      </c>
      <c r="C30" s="91">
        <f t="shared" si="0"/>
        <v>2</v>
      </c>
      <c r="D30" s="91"/>
      <c r="E30" s="91"/>
      <c r="F30" s="91"/>
      <c r="G30" s="92">
        <f t="shared" si="1"/>
        <v>2</v>
      </c>
      <c r="H30" s="47">
        <v>42552</v>
      </c>
      <c r="I30" s="44" t="s">
        <v>252</v>
      </c>
      <c r="J30" s="94">
        <v>42557</v>
      </c>
      <c r="K30" s="44"/>
      <c r="L30" s="93" t="s">
        <v>216</v>
      </c>
      <c r="M30" s="44"/>
      <c r="N30" s="111" t="s">
        <v>196</v>
      </c>
    </row>
    <row r="31" spans="1:14" ht="15.75" customHeight="1">
      <c r="A31" s="42" t="s">
        <v>23</v>
      </c>
      <c r="B31" s="45" t="s">
        <v>167</v>
      </c>
      <c r="C31" s="91">
        <f t="shared" si="0"/>
        <v>2</v>
      </c>
      <c r="D31" s="91"/>
      <c r="E31" s="91"/>
      <c r="F31" s="91">
        <v>0.5</v>
      </c>
      <c r="G31" s="92">
        <f t="shared" si="1"/>
        <v>1</v>
      </c>
      <c r="H31" s="47">
        <v>42544</v>
      </c>
      <c r="I31" s="44" t="s">
        <v>252</v>
      </c>
      <c r="J31" s="94">
        <v>42553</v>
      </c>
      <c r="K31" s="102" t="s">
        <v>624</v>
      </c>
      <c r="L31" s="93" t="s">
        <v>216</v>
      </c>
      <c r="M31" s="45" t="s">
        <v>534</v>
      </c>
      <c r="N31" s="120" t="s">
        <v>433</v>
      </c>
    </row>
    <row r="32" spans="1:14" ht="15.75" customHeight="1">
      <c r="A32" s="43" t="s">
        <v>24</v>
      </c>
      <c r="B32" s="45" t="s">
        <v>119</v>
      </c>
      <c r="C32" s="91">
        <f t="shared" si="0"/>
        <v>0</v>
      </c>
      <c r="D32" s="91"/>
      <c r="E32" s="91"/>
      <c r="F32" s="91"/>
      <c r="G32" s="92">
        <f t="shared" si="1"/>
        <v>0</v>
      </c>
      <c r="H32" s="47">
        <v>42542</v>
      </c>
      <c r="I32" s="44" t="s">
        <v>254</v>
      </c>
      <c r="J32" s="44"/>
      <c r="K32" s="44"/>
      <c r="L32" s="93"/>
      <c r="M32" s="44"/>
      <c r="N32" s="108" t="s">
        <v>197</v>
      </c>
    </row>
    <row r="33" spans="1:14" ht="15.75" customHeight="1">
      <c r="A33" s="42" t="s">
        <v>25</v>
      </c>
      <c r="B33" s="45" t="s">
        <v>167</v>
      </c>
      <c r="C33" s="91">
        <f t="shared" si="0"/>
        <v>2</v>
      </c>
      <c r="D33" s="91"/>
      <c r="E33" s="91">
        <v>0.5</v>
      </c>
      <c r="F33" s="91"/>
      <c r="G33" s="92">
        <f t="shared" si="1"/>
        <v>1</v>
      </c>
      <c r="H33" s="47">
        <v>42558</v>
      </c>
      <c r="I33" s="44" t="s">
        <v>252</v>
      </c>
      <c r="J33" s="94">
        <v>42579</v>
      </c>
      <c r="K33" s="44"/>
      <c r="L33" s="95" t="s">
        <v>533</v>
      </c>
      <c r="M33" s="45" t="s">
        <v>532</v>
      </c>
      <c r="N33" s="111" t="s">
        <v>435</v>
      </c>
    </row>
    <row r="34" spans="1:14" s="90" customFormat="1" ht="15.75" customHeight="1">
      <c r="A34" s="42" t="s">
        <v>26</v>
      </c>
      <c r="B34" s="45" t="s">
        <v>167</v>
      </c>
      <c r="C34" s="91">
        <f t="shared" si="0"/>
        <v>2</v>
      </c>
      <c r="D34" s="91"/>
      <c r="E34" s="91"/>
      <c r="F34" s="91"/>
      <c r="G34" s="92">
        <f t="shared" si="1"/>
        <v>2</v>
      </c>
      <c r="H34" s="47">
        <v>42544</v>
      </c>
      <c r="I34" s="44" t="s">
        <v>252</v>
      </c>
      <c r="J34" s="94">
        <v>42549</v>
      </c>
      <c r="K34" s="44"/>
      <c r="L34" s="93" t="s">
        <v>216</v>
      </c>
      <c r="M34" s="84"/>
      <c r="N34" s="111" t="s">
        <v>230</v>
      </c>
    </row>
    <row r="35" spans="1:14" ht="15.75" customHeight="1">
      <c r="A35" s="42" t="s">
        <v>27</v>
      </c>
      <c r="B35" s="45" t="s">
        <v>167</v>
      </c>
      <c r="C35" s="91">
        <f t="shared" si="0"/>
        <v>2</v>
      </c>
      <c r="D35" s="91"/>
      <c r="E35" s="91"/>
      <c r="F35" s="91"/>
      <c r="G35" s="92">
        <f t="shared" si="1"/>
        <v>2</v>
      </c>
      <c r="H35" s="47">
        <v>42529</v>
      </c>
      <c r="I35" s="44" t="s">
        <v>252</v>
      </c>
      <c r="J35" s="94">
        <v>42537</v>
      </c>
      <c r="K35" s="44"/>
      <c r="L35" s="95" t="s">
        <v>248</v>
      </c>
      <c r="M35" s="44"/>
      <c r="N35" s="111" t="s">
        <v>198</v>
      </c>
    </row>
    <row r="36" spans="1:14" ht="15.75" customHeight="1">
      <c r="A36" s="43" t="s">
        <v>28</v>
      </c>
      <c r="B36" s="45" t="s">
        <v>119</v>
      </c>
      <c r="C36" s="91">
        <f t="shared" si="0"/>
        <v>0</v>
      </c>
      <c r="D36" s="91"/>
      <c r="E36" s="91"/>
      <c r="F36" s="91"/>
      <c r="G36" s="92">
        <f t="shared" si="1"/>
        <v>0</v>
      </c>
      <c r="H36" s="47">
        <v>42545</v>
      </c>
      <c r="I36" s="44" t="s">
        <v>254</v>
      </c>
      <c r="J36" s="44"/>
      <c r="K36" s="44"/>
      <c r="L36" s="95"/>
      <c r="M36" s="44"/>
      <c r="N36" s="111" t="s">
        <v>539</v>
      </c>
    </row>
    <row r="37" spans="1:14" ht="15.75" customHeight="1">
      <c r="A37" s="43" t="s">
        <v>29</v>
      </c>
      <c r="B37" s="45" t="s">
        <v>167</v>
      </c>
      <c r="C37" s="91">
        <f t="shared" si="0"/>
        <v>2</v>
      </c>
      <c r="D37" s="91"/>
      <c r="E37" s="91"/>
      <c r="F37" s="91"/>
      <c r="G37" s="92">
        <f t="shared" si="1"/>
        <v>2</v>
      </c>
      <c r="H37" s="47">
        <v>42538</v>
      </c>
      <c r="I37" s="44" t="s">
        <v>252</v>
      </c>
      <c r="J37" s="44" t="s">
        <v>256</v>
      </c>
      <c r="K37" s="94">
        <v>42565</v>
      </c>
      <c r="L37" s="45" t="s">
        <v>224</v>
      </c>
      <c r="M37" s="44"/>
      <c r="N37" s="111" t="s">
        <v>301</v>
      </c>
    </row>
    <row r="38" spans="1:14" ht="15.75" customHeight="1">
      <c r="A38" s="42" t="s">
        <v>30</v>
      </c>
      <c r="B38" s="45" t="s">
        <v>167</v>
      </c>
      <c r="C38" s="91">
        <f t="shared" si="0"/>
        <v>2</v>
      </c>
      <c r="D38" s="91"/>
      <c r="E38" s="91"/>
      <c r="F38" s="91"/>
      <c r="G38" s="92">
        <f t="shared" si="1"/>
        <v>2</v>
      </c>
      <c r="H38" s="47">
        <v>42555</v>
      </c>
      <c r="I38" s="44" t="s">
        <v>252</v>
      </c>
      <c r="J38" s="44" t="s">
        <v>256</v>
      </c>
      <c r="K38" s="94">
        <v>42607</v>
      </c>
      <c r="L38" s="95" t="s">
        <v>248</v>
      </c>
      <c r="M38" s="44"/>
      <c r="N38" s="111" t="s">
        <v>304</v>
      </c>
    </row>
    <row r="39" spans="1:14" s="90" customFormat="1" ht="15.75" customHeight="1">
      <c r="A39" s="39" t="s">
        <v>31</v>
      </c>
      <c r="B39" s="78"/>
      <c r="C39" s="97"/>
      <c r="D39" s="98"/>
      <c r="E39" s="98"/>
      <c r="F39" s="98"/>
      <c r="G39" s="98"/>
      <c r="H39" s="48"/>
      <c r="I39" s="99"/>
      <c r="J39" s="99"/>
      <c r="K39" s="99"/>
      <c r="L39" s="99"/>
      <c r="M39" s="99"/>
      <c r="N39" s="99"/>
    </row>
    <row r="40" spans="1:14" ht="15.75" customHeight="1">
      <c r="A40" s="42" t="s">
        <v>32</v>
      </c>
      <c r="B40" s="45" t="s">
        <v>167</v>
      </c>
      <c r="C40" s="91">
        <f t="shared" si="0"/>
        <v>2</v>
      </c>
      <c r="D40" s="91"/>
      <c r="E40" s="91"/>
      <c r="F40" s="91"/>
      <c r="G40" s="92">
        <f t="shared" si="1"/>
        <v>2</v>
      </c>
      <c r="H40" s="47">
        <v>42586</v>
      </c>
      <c r="I40" s="44" t="s">
        <v>252</v>
      </c>
      <c r="J40" s="94">
        <v>42611</v>
      </c>
      <c r="K40" s="44"/>
      <c r="L40" s="93" t="s">
        <v>226</v>
      </c>
      <c r="M40" s="44"/>
      <c r="N40" s="121" t="s">
        <v>231</v>
      </c>
    </row>
    <row r="41" spans="1:18" ht="15.75" customHeight="1">
      <c r="A41" s="42" t="s">
        <v>33</v>
      </c>
      <c r="B41" s="45" t="s">
        <v>167</v>
      </c>
      <c r="C41" s="91">
        <f t="shared" si="0"/>
        <v>2</v>
      </c>
      <c r="D41" s="91"/>
      <c r="E41" s="91"/>
      <c r="F41" s="91">
        <v>0.5</v>
      </c>
      <c r="G41" s="92">
        <f t="shared" si="1"/>
        <v>1</v>
      </c>
      <c r="H41" s="47">
        <v>42555</v>
      </c>
      <c r="I41" s="44" t="s">
        <v>252</v>
      </c>
      <c r="J41" s="94">
        <v>42556</v>
      </c>
      <c r="K41" s="102" t="s">
        <v>440</v>
      </c>
      <c r="L41" s="93" t="s">
        <v>217</v>
      </c>
      <c r="M41" s="45" t="s">
        <v>552</v>
      </c>
      <c r="N41" s="111" t="s">
        <v>441</v>
      </c>
      <c r="O41" s="113"/>
      <c r="R41" s="100"/>
    </row>
    <row r="42" spans="1:18" ht="15.75" customHeight="1">
      <c r="A42" s="42" t="s">
        <v>109</v>
      </c>
      <c r="B42" s="45" t="s">
        <v>119</v>
      </c>
      <c r="C42" s="91">
        <f t="shared" si="0"/>
        <v>0</v>
      </c>
      <c r="D42" s="91"/>
      <c r="E42" s="91"/>
      <c r="F42" s="91"/>
      <c r="G42" s="92">
        <f t="shared" si="1"/>
        <v>0</v>
      </c>
      <c r="H42" s="47">
        <v>42605</v>
      </c>
      <c r="I42" s="44" t="s">
        <v>254</v>
      </c>
      <c r="J42" s="44"/>
      <c r="K42" s="44"/>
      <c r="L42" s="44"/>
      <c r="M42" s="44"/>
      <c r="N42" s="118" t="s">
        <v>244</v>
      </c>
      <c r="R42" s="100"/>
    </row>
    <row r="43" spans="1:18" ht="15.75" customHeight="1">
      <c r="A43" s="42" t="s">
        <v>34</v>
      </c>
      <c r="B43" s="45" t="s">
        <v>167</v>
      </c>
      <c r="C43" s="91">
        <f t="shared" si="0"/>
        <v>2</v>
      </c>
      <c r="D43" s="91"/>
      <c r="E43" s="91"/>
      <c r="F43" s="91"/>
      <c r="G43" s="92">
        <f t="shared" si="1"/>
        <v>2</v>
      </c>
      <c r="H43" s="47">
        <v>42590</v>
      </c>
      <c r="I43" s="44" t="s">
        <v>252</v>
      </c>
      <c r="J43" s="44" t="s">
        <v>256</v>
      </c>
      <c r="K43" s="94">
        <v>42600</v>
      </c>
      <c r="L43" s="93" t="s">
        <v>217</v>
      </c>
      <c r="M43" s="44"/>
      <c r="N43" s="111" t="s">
        <v>311</v>
      </c>
      <c r="R43" s="100"/>
    </row>
    <row r="44" spans="1:18" ht="15.75" customHeight="1" thickBot="1">
      <c r="A44" s="42" t="s">
        <v>35</v>
      </c>
      <c r="B44" s="45" t="s">
        <v>166</v>
      </c>
      <c r="C44" s="91">
        <f t="shared" si="0"/>
        <v>1</v>
      </c>
      <c r="D44" s="91"/>
      <c r="E44" s="91"/>
      <c r="F44" s="91"/>
      <c r="G44" s="92">
        <f t="shared" si="1"/>
        <v>1</v>
      </c>
      <c r="H44" s="47">
        <v>42583</v>
      </c>
      <c r="I44" s="44" t="s">
        <v>252</v>
      </c>
      <c r="J44" s="44" t="s">
        <v>256</v>
      </c>
      <c r="K44" s="94">
        <v>42601</v>
      </c>
      <c r="L44" s="95" t="s">
        <v>248</v>
      </c>
      <c r="M44" s="44"/>
      <c r="N44" s="111" t="s">
        <v>314</v>
      </c>
      <c r="R44" s="100"/>
    </row>
    <row r="45" spans="1:18" ht="15.75" customHeight="1" thickBot="1">
      <c r="A45" s="42" t="s">
        <v>36</v>
      </c>
      <c r="B45" s="45" t="s">
        <v>167</v>
      </c>
      <c r="C45" s="91">
        <f t="shared" si="0"/>
        <v>2</v>
      </c>
      <c r="D45" s="91"/>
      <c r="E45" s="91"/>
      <c r="F45" s="91"/>
      <c r="G45" s="92">
        <f t="shared" si="1"/>
        <v>2</v>
      </c>
      <c r="H45" s="47">
        <v>42563</v>
      </c>
      <c r="I45" s="44" t="s">
        <v>252</v>
      </c>
      <c r="J45" s="94">
        <v>42584</v>
      </c>
      <c r="K45" s="44"/>
      <c r="L45" s="95" t="s">
        <v>248</v>
      </c>
      <c r="M45" s="44"/>
      <c r="N45" s="122" t="s">
        <v>315</v>
      </c>
      <c r="R45" s="100"/>
    </row>
    <row r="46" spans="1:18" s="90" customFormat="1" ht="15.75" customHeight="1">
      <c r="A46" s="42" t="s">
        <v>37</v>
      </c>
      <c r="B46" s="45" t="s">
        <v>166</v>
      </c>
      <c r="C46" s="91">
        <f t="shared" si="0"/>
        <v>1</v>
      </c>
      <c r="D46" s="92"/>
      <c r="E46" s="92"/>
      <c r="F46" s="91">
        <v>0.5</v>
      </c>
      <c r="G46" s="92">
        <f t="shared" si="1"/>
        <v>0.5</v>
      </c>
      <c r="H46" s="47">
        <v>42572</v>
      </c>
      <c r="I46" s="44" t="s">
        <v>252</v>
      </c>
      <c r="J46" s="94">
        <v>42597</v>
      </c>
      <c r="K46" s="45" t="s">
        <v>439</v>
      </c>
      <c r="L46" s="93" t="s">
        <v>217</v>
      </c>
      <c r="M46" s="45" t="s">
        <v>555</v>
      </c>
      <c r="N46" s="117" t="s">
        <v>232</v>
      </c>
      <c r="R46" s="100"/>
    </row>
    <row r="47" spans="1:18" ht="15.75" customHeight="1">
      <c r="A47" s="42" t="s">
        <v>110</v>
      </c>
      <c r="B47" s="45" t="s">
        <v>166</v>
      </c>
      <c r="C47" s="91">
        <f t="shared" si="0"/>
        <v>1</v>
      </c>
      <c r="D47" s="91">
        <v>0.5</v>
      </c>
      <c r="E47" s="91"/>
      <c r="F47" s="91"/>
      <c r="G47" s="92">
        <f t="shared" si="1"/>
        <v>0.5</v>
      </c>
      <c r="H47" s="47">
        <v>42544</v>
      </c>
      <c r="I47" s="44" t="s">
        <v>252</v>
      </c>
      <c r="J47" s="94">
        <v>42592</v>
      </c>
      <c r="K47" s="44"/>
      <c r="L47" s="93" t="s">
        <v>218</v>
      </c>
      <c r="M47" s="45" t="s">
        <v>540</v>
      </c>
      <c r="N47" s="123" t="s">
        <v>318</v>
      </c>
      <c r="R47" s="100"/>
    </row>
    <row r="48" spans="1:18" ht="15.75" customHeight="1">
      <c r="A48" s="39" t="s">
        <v>38</v>
      </c>
      <c r="B48" s="81"/>
      <c r="C48" s="97"/>
      <c r="D48" s="97"/>
      <c r="E48" s="97"/>
      <c r="F48" s="97"/>
      <c r="G48" s="98"/>
      <c r="H48" s="50"/>
      <c r="I48" s="83"/>
      <c r="J48" s="83"/>
      <c r="K48" s="83"/>
      <c r="L48" s="83"/>
      <c r="M48" s="83"/>
      <c r="N48" s="83"/>
      <c r="R48" s="100"/>
    </row>
    <row r="49" spans="1:18" ht="15.75" customHeight="1">
      <c r="A49" s="42" t="s">
        <v>39</v>
      </c>
      <c r="B49" s="45" t="s">
        <v>113</v>
      </c>
      <c r="C49" s="91">
        <f t="shared" si="0"/>
        <v>0</v>
      </c>
      <c r="D49" s="91"/>
      <c r="E49" s="91"/>
      <c r="F49" s="91"/>
      <c r="G49" s="92">
        <f t="shared" si="1"/>
        <v>0</v>
      </c>
      <c r="H49" s="47">
        <v>42496</v>
      </c>
      <c r="I49" s="44" t="s">
        <v>254</v>
      </c>
      <c r="J49" s="44"/>
      <c r="K49" s="44"/>
      <c r="L49" s="95"/>
      <c r="M49" s="45" t="s">
        <v>557</v>
      </c>
      <c r="N49" s="111" t="s">
        <v>414</v>
      </c>
      <c r="R49" s="100"/>
    </row>
    <row r="50" spans="1:18" ht="15.75" customHeight="1">
      <c r="A50" s="42" t="s">
        <v>40</v>
      </c>
      <c r="B50" s="45" t="s">
        <v>119</v>
      </c>
      <c r="C50" s="91">
        <f t="shared" si="0"/>
        <v>0</v>
      </c>
      <c r="D50" s="91"/>
      <c r="E50" s="91"/>
      <c r="F50" s="91"/>
      <c r="G50" s="92">
        <f t="shared" si="1"/>
        <v>0</v>
      </c>
      <c r="H50" s="47">
        <v>42509</v>
      </c>
      <c r="I50" s="44" t="s">
        <v>254</v>
      </c>
      <c r="J50" s="44"/>
      <c r="K50" s="44"/>
      <c r="L50" s="93"/>
      <c r="M50" s="45" t="s">
        <v>416</v>
      </c>
      <c r="N50" s="111" t="s">
        <v>184</v>
      </c>
      <c r="R50" s="100"/>
    </row>
    <row r="51" spans="1:18" ht="15.75" customHeight="1">
      <c r="A51" s="42" t="s">
        <v>41</v>
      </c>
      <c r="B51" s="45" t="s">
        <v>113</v>
      </c>
      <c r="C51" s="91">
        <f t="shared" si="0"/>
        <v>0</v>
      </c>
      <c r="D51" s="91"/>
      <c r="E51" s="91"/>
      <c r="F51" s="91"/>
      <c r="G51" s="92">
        <f t="shared" si="1"/>
        <v>0</v>
      </c>
      <c r="H51" s="47">
        <v>42530</v>
      </c>
      <c r="I51" s="44" t="s">
        <v>254</v>
      </c>
      <c r="J51" s="44"/>
      <c r="K51" s="94"/>
      <c r="L51" s="93"/>
      <c r="M51" s="45" t="s">
        <v>559</v>
      </c>
      <c r="N51" s="124" t="s">
        <v>419</v>
      </c>
      <c r="R51" s="100"/>
    </row>
    <row r="52" spans="1:18" ht="15.75" customHeight="1">
      <c r="A52" s="42" t="s">
        <v>42</v>
      </c>
      <c r="B52" s="45" t="s">
        <v>166</v>
      </c>
      <c r="C52" s="91">
        <f t="shared" si="0"/>
        <v>1</v>
      </c>
      <c r="D52" s="91">
        <v>0.5</v>
      </c>
      <c r="E52" s="91"/>
      <c r="F52" s="91"/>
      <c r="G52" s="92">
        <f t="shared" si="1"/>
        <v>0.5</v>
      </c>
      <c r="H52" s="47">
        <v>42552</v>
      </c>
      <c r="I52" s="44" t="s">
        <v>252</v>
      </c>
      <c r="J52" s="94">
        <v>42571</v>
      </c>
      <c r="K52" s="44"/>
      <c r="L52" s="95" t="s">
        <v>560</v>
      </c>
      <c r="M52" s="45" t="s">
        <v>556</v>
      </c>
      <c r="N52" s="111" t="s">
        <v>203</v>
      </c>
      <c r="R52" s="100"/>
    </row>
    <row r="53" spans="1:18" s="90" customFormat="1" ht="15.75" customHeight="1">
      <c r="A53" s="43" t="s">
        <v>92</v>
      </c>
      <c r="B53" s="45" t="s">
        <v>119</v>
      </c>
      <c r="C53" s="91">
        <f t="shared" si="0"/>
        <v>0</v>
      </c>
      <c r="D53" s="91"/>
      <c r="E53" s="91"/>
      <c r="F53" s="91"/>
      <c r="G53" s="92">
        <f t="shared" si="1"/>
        <v>0</v>
      </c>
      <c r="H53" s="47">
        <v>42559</v>
      </c>
      <c r="I53" s="44" t="s">
        <v>254</v>
      </c>
      <c r="J53" s="44"/>
      <c r="K53" s="44"/>
      <c r="L53" s="93"/>
      <c r="M53" s="45"/>
      <c r="N53" s="111" t="s">
        <v>425</v>
      </c>
      <c r="R53" s="100"/>
    </row>
    <row r="54" spans="1:18" s="90" customFormat="1" ht="15.75" customHeight="1">
      <c r="A54" s="42" t="s">
        <v>43</v>
      </c>
      <c r="B54" s="45" t="s">
        <v>167</v>
      </c>
      <c r="C54" s="91">
        <f t="shared" si="0"/>
        <v>2</v>
      </c>
      <c r="D54" s="92"/>
      <c r="E54" s="92"/>
      <c r="F54" s="92"/>
      <c r="G54" s="92">
        <f t="shared" si="1"/>
        <v>2</v>
      </c>
      <c r="H54" s="45" t="str">
        <f>'9.1'!H53</f>
        <v>1 (постановлением Правительства ЧР №149 от 07.10.2016 г. направлен в законодательный орган; 20.10.2016 принят законодательным органом)</v>
      </c>
      <c r="I54" s="45" t="s">
        <v>569</v>
      </c>
      <c r="J54" s="101"/>
      <c r="K54" s="101"/>
      <c r="L54" s="93" t="s">
        <v>217</v>
      </c>
      <c r="M54" s="101"/>
      <c r="N54" s="120" t="s">
        <v>233</v>
      </c>
      <c r="R54" s="100"/>
    </row>
    <row r="55" spans="1:18" ht="15.75" customHeight="1">
      <c r="A55" s="42" t="s">
        <v>44</v>
      </c>
      <c r="B55" s="45" t="s">
        <v>166</v>
      </c>
      <c r="C55" s="91">
        <f t="shared" si="0"/>
        <v>1</v>
      </c>
      <c r="D55" s="91"/>
      <c r="E55" s="91"/>
      <c r="F55" s="91"/>
      <c r="G55" s="92">
        <f t="shared" si="1"/>
        <v>1</v>
      </c>
      <c r="H55" s="47">
        <v>42580</v>
      </c>
      <c r="I55" s="44" t="s">
        <v>252</v>
      </c>
      <c r="J55" s="44" t="s">
        <v>256</v>
      </c>
      <c r="K55" s="94">
        <v>42594</v>
      </c>
      <c r="L55" s="95" t="s">
        <v>248</v>
      </c>
      <c r="M55" s="44"/>
      <c r="N55" s="111" t="s">
        <v>428</v>
      </c>
      <c r="R55" s="100"/>
    </row>
    <row r="56" spans="1:18" ht="15.75" customHeight="1">
      <c r="A56" s="39" t="s">
        <v>45</v>
      </c>
      <c r="B56" s="81"/>
      <c r="C56" s="97"/>
      <c r="D56" s="97"/>
      <c r="E56" s="97"/>
      <c r="F56" s="97"/>
      <c r="G56" s="98"/>
      <c r="H56" s="50"/>
      <c r="I56" s="83"/>
      <c r="J56" s="83"/>
      <c r="K56" s="83"/>
      <c r="L56" s="99"/>
      <c r="M56" s="83"/>
      <c r="N56" s="79"/>
      <c r="R56" s="100"/>
    </row>
    <row r="57" spans="1:18" ht="15.75" customHeight="1">
      <c r="A57" s="43" t="s">
        <v>46</v>
      </c>
      <c r="B57" s="45" t="s">
        <v>167</v>
      </c>
      <c r="C57" s="91">
        <f t="shared" si="0"/>
        <v>2</v>
      </c>
      <c r="D57" s="91"/>
      <c r="E57" s="91"/>
      <c r="F57" s="91"/>
      <c r="G57" s="92">
        <f t="shared" si="1"/>
        <v>2</v>
      </c>
      <c r="H57" s="47">
        <v>42538</v>
      </c>
      <c r="I57" s="44" t="s">
        <v>252</v>
      </c>
      <c r="J57" s="94">
        <v>42538</v>
      </c>
      <c r="K57" s="44"/>
      <c r="L57" s="93" t="s">
        <v>217</v>
      </c>
      <c r="M57" s="44"/>
      <c r="N57" s="111" t="s">
        <v>204</v>
      </c>
      <c r="R57" s="100"/>
    </row>
    <row r="58" spans="1:18" ht="15.75" customHeight="1">
      <c r="A58" s="43" t="s">
        <v>47</v>
      </c>
      <c r="B58" s="45" t="s">
        <v>119</v>
      </c>
      <c r="C58" s="91">
        <f t="shared" si="0"/>
        <v>0</v>
      </c>
      <c r="D58" s="91"/>
      <c r="E58" s="91"/>
      <c r="F58" s="91"/>
      <c r="G58" s="92">
        <f t="shared" si="1"/>
        <v>0</v>
      </c>
      <c r="H58" s="47">
        <v>42537</v>
      </c>
      <c r="I58" s="44" t="s">
        <v>254</v>
      </c>
      <c r="J58" s="44"/>
      <c r="K58" s="44"/>
      <c r="L58" s="93"/>
      <c r="M58" s="44"/>
      <c r="N58" s="111" t="s">
        <v>234</v>
      </c>
      <c r="R58" s="100"/>
    </row>
    <row r="59" spans="1:18" ht="15.75" customHeight="1">
      <c r="A59" s="43" t="s">
        <v>48</v>
      </c>
      <c r="B59" s="45" t="s">
        <v>119</v>
      </c>
      <c r="C59" s="91">
        <f t="shared" si="0"/>
        <v>0</v>
      </c>
      <c r="D59" s="91"/>
      <c r="E59" s="91"/>
      <c r="F59" s="91"/>
      <c r="G59" s="92">
        <f t="shared" si="1"/>
        <v>0</v>
      </c>
      <c r="H59" s="47">
        <v>42570</v>
      </c>
      <c r="I59" s="44" t="s">
        <v>254</v>
      </c>
      <c r="J59" s="44"/>
      <c r="K59" s="44"/>
      <c r="L59" s="93"/>
      <c r="M59" s="44"/>
      <c r="N59" s="111" t="s">
        <v>409</v>
      </c>
      <c r="R59" s="100"/>
    </row>
    <row r="60" spans="1:18" ht="15.75" customHeight="1">
      <c r="A60" s="43" t="s">
        <v>49</v>
      </c>
      <c r="B60" s="45" t="s">
        <v>167</v>
      </c>
      <c r="C60" s="91">
        <f t="shared" si="0"/>
        <v>2</v>
      </c>
      <c r="D60" s="91"/>
      <c r="E60" s="91"/>
      <c r="F60" s="91"/>
      <c r="G60" s="92">
        <f t="shared" si="1"/>
        <v>2</v>
      </c>
      <c r="H60" s="47">
        <v>42550</v>
      </c>
      <c r="I60" s="44" t="s">
        <v>252</v>
      </c>
      <c r="J60" s="44" t="s">
        <v>256</v>
      </c>
      <c r="K60" s="94">
        <v>42570</v>
      </c>
      <c r="L60" s="93" t="s">
        <v>217</v>
      </c>
      <c r="M60" s="44"/>
      <c r="N60" s="111" t="s">
        <v>405</v>
      </c>
      <c r="R60" s="100"/>
    </row>
    <row r="61" spans="1:18" s="90" customFormat="1" ht="15.75" customHeight="1">
      <c r="A61" s="42" t="s">
        <v>50</v>
      </c>
      <c r="B61" s="45" t="s">
        <v>167</v>
      </c>
      <c r="C61" s="91">
        <f t="shared" si="0"/>
        <v>2</v>
      </c>
      <c r="D61" s="91"/>
      <c r="E61" s="91"/>
      <c r="F61" s="91"/>
      <c r="G61" s="92">
        <f t="shared" si="1"/>
        <v>2</v>
      </c>
      <c r="H61" s="47">
        <v>42551</v>
      </c>
      <c r="I61" s="44" t="s">
        <v>252</v>
      </c>
      <c r="J61" s="44" t="s">
        <v>256</v>
      </c>
      <c r="K61" s="94">
        <v>42591</v>
      </c>
      <c r="L61" s="95" t="s">
        <v>248</v>
      </c>
      <c r="M61" s="44"/>
      <c r="N61" s="111" t="s">
        <v>402</v>
      </c>
      <c r="R61" s="100"/>
    </row>
    <row r="62" spans="1:18" ht="15.75" customHeight="1">
      <c r="A62" s="42" t="s">
        <v>51</v>
      </c>
      <c r="B62" s="45" t="s">
        <v>166</v>
      </c>
      <c r="C62" s="91">
        <f t="shared" si="0"/>
        <v>1</v>
      </c>
      <c r="D62" s="91"/>
      <c r="E62" s="91">
        <v>0.5</v>
      </c>
      <c r="F62" s="91"/>
      <c r="G62" s="92">
        <f t="shared" si="1"/>
        <v>0.5</v>
      </c>
      <c r="H62" s="47">
        <v>42598</v>
      </c>
      <c r="I62" s="44" t="s">
        <v>252</v>
      </c>
      <c r="J62" s="94">
        <v>42606</v>
      </c>
      <c r="K62" s="44"/>
      <c r="L62" s="95" t="s">
        <v>248</v>
      </c>
      <c r="M62" s="45" t="s">
        <v>574</v>
      </c>
      <c r="N62" s="111" t="s">
        <v>400</v>
      </c>
      <c r="R62" s="100"/>
    </row>
    <row r="63" spans="1:18" ht="15.75" customHeight="1">
      <c r="A63" s="43" t="s">
        <v>52</v>
      </c>
      <c r="B63" s="45" t="s">
        <v>166</v>
      </c>
      <c r="C63" s="91">
        <f t="shared" si="0"/>
        <v>1</v>
      </c>
      <c r="D63" s="91"/>
      <c r="E63" s="91"/>
      <c r="F63" s="91"/>
      <c r="G63" s="92">
        <f t="shared" si="1"/>
        <v>1</v>
      </c>
      <c r="H63" s="47">
        <v>42550</v>
      </c>
      <c r="I63" s="44" t="s">
        <v>252</v>
      </c>
      <c r="J63" s="94">
        <v>42576</v>
      </c>
      <c r="K63" s="44"/>
      <c r="L63" s="95" t="s">
        <v>248</v>
      </c>
      <c r="M63" s="44"/>
      <c r="N63" s="111" t="s">
        <v>396</v>
      </c>
      <c r="R63" s="100"/>
    </row>
    <row r="64" spans="1:18" s="90" customFormat="1" ht="15.75" customHeight="1">
      <c r="A64" s="43" t="s">
        <v>53</v>
      </c>
      <c r="B64" s="45" t="s">
        <v>167</v>
      </c>
      <c r="C64" s="91">
        <f t="shared" si="0"/>
        <v>2</v>
      </c>
      <c r="D64" s="91"/>
      <c r="E64" s="91"/>
      <c r="F64" s="91"/>
      <c r="G64" s="92">
        <f t="shared" si="1"/>
        <v>2</v>
      </c>
      <c r="H64" s="47">
        <v>42573</v>
      </c>
      <c r="I64" s="44" t="s">
        <v>252</v>
      </c>
      <c r="J64" s="44" t="s">
        <v>256</v>
      </c>
      <c r="K64" s="94">
        <v>42612</v>
      </c>
      <c r="L64" s="95" t="s">
        <v>248</v>
      </c>
      <c r="M64" s="45" t="s">
        <v>632</v>
      </c>
      <c r="N64" s="125" t="s">
        <v>394</v>
      </c>
      <c r="R64" s="100"/>
    </row>
    <row r="65" spans="1:18" ht="15.75" customHeight="1">
      <c r="A65" s="43" t="s">
        <v>54</v>
      </c>
      <c r="B65" s="45" t="s">
        <v>166</v>
      </c>
      <c r="C65" s="91">
        <f t="shared" si="0"/>
        <v>1</v>
      </c>
      <c r="D65" s="91"/>
      <c r="E65" s="91"/>
      <c r="F65" s="91"/>
      <c r="G65" s="92">
        <f t="shared" si="1"/>
        <v>1</v>
      </c>
      <c r="H65" s="47">
        <v>42580</v>
      </c>
      <c r="I65" s="44" t="s">
        <v>252</v>
      </c>
      <c r="J65" s="44" t="s">
        <v>256</v>
      </c>
      <c r="K65" s="44"/>
      <c r="L65" s="95" t="s">
        <v>580</v>
      </c>
      <c r="M65" s="45"/>
      <c r="N65" s="111" t="s">
        <v>235</v>
      </c>
      <c r="R65" s="100"/>
    </row>
    <row r="66" spans="1:18" ht="15.75" customHeight="1">
      <c r="A66" s="42" t="s">
        <v>55</v>
      </c>
      <c r="B66" s="45" t="s">
        <v>167</v>
      </c>
      <c r="C66" s="91">
        <f t="shared" si="0"/>
        <v>2</v>
      </c>
      <c r="D66" s="91"/>
      <c r="E66" s="91"/>
      <c r="F66" s="91"/>
      <c r="G66" s="92">
        <f t="shared" si="1"/>
        <v>2</v>
      </c>
      <c r="H66" s="47">
        <v>42488</v>
      </c>
      <c r="I66" s="44" t="s">
        <v>252</v>
      </c>
      <c r="J66" s="44" t="s">
        <v>256</v>
      </c>
      <c r="K66" s="94">
        <v>42495</v>
      </c>
      <c r="L66" s="93" t="s">
        <v>217</v>
      </c>
      <c r="M66" s="44"/>
      <c r="N66" s="77" t="s">
        <v>392</v>
      </c>
      <c r="R66" s="100"/>
    </row>
    <row r="67" spans="1:18" ht="15.75" customHeight="1">
      <c r="A67" s="43" t="s">
        <v>56</v>
      </c>
      <c r="B67" s="45" t="s">
        <v>167</v>
      </c>
      <c r="C67" s="91">
        <f t="shared" si="0"/>
        <v>2</v>
      </c>
      <c r="D67" s="91"/>
      <c r="E67" s="91"/>
      <c r="F67" s="91"/>
      <c r="G67" s="92">
        <f t="shared" si="1"/>
        <v>2</v>
      </c>
      <c r="H67" s="47">
        <v>42559</v>
      </c>
      <c r="I67" s="44" t="s">
        <v>252</v>
      </c>
      <c r="J67" s="44" t="s">
        <v>256</v>
      </c>
      <c r="K67" s="94">
        <v>42566</v>
      </c>
      <c r="L67" s="93" t="s">
        <v>217</v>
      </c>
      <c r="M67" s="44"/>
      <c r="N67" s="111" t="s">
        <v>245</v>
      </c>
      <c r="R67" s="100"/>
    </row>
    <row r="68" spans="1:18" ht="15.75" customHeight="1">
      <c r="A68" s="43" t="s">
        <v>57</v>
      </c>
      <c r="B68" s="45" t="s">
        <v>119</v>
      </c>
      <c r="C68" s="91">
        <f t="shared" si="0"/>
        <v>0</v>
      </c>
      <c r="D68" s="91"/>
      <c r="E68" s="91"/>
      <c r="F68" s="91"/>
      <c r="G68" s="92">
        <f t="shared" si="1"/>
        <v>0</v>
      </c>
      <c r="H68" s="47">
        <v>42550</v>
      </c>
      <c r="I68" s="44" t="s">
        <v>254</v>
      </c>
      <c r="J68" s="44"/>
      <c r="K68" s="44"/>
      <c r="L68" s="93"/>
      <c r="M68" s="44"/>
      <c r="N68" s="111" t="s">
        <v>581</v>
      </c>
      <c r="R68" s="100"/>
    </row>
    <row r="69" spans="1:18" s="90" customFormat="1" ht="15.75" customHeight="1">
      <c r="A69" s="43" t="s">
        <v>58</v>
      </c>
      <c r="B69" s="45" t="s">
        <v>167</v>
      </c>
      <c r="C69" s="91">
        <f t="shared" si="0"/>
        <v>2</v>
      </c>
      <c r="D69" s="92"/>
      <c r="E69" s="92"/>
      <c r="F69" s="92"/>
      <c r="G69" s="92">
        <f t="shared" si="1"/>
        <v>2</v>
      </c>
      <c r="H69" s="47">
        <v>42583</v>
      </c>
      <c r="I69" s="44" t="s">
        <v>252</v>
      </c>
      <c r="J69" s="44" t="s">
        <v>256</v>
      </c>
      <c r="K69" s="94">
        <v>42622</v>
      </c>
      <c r="L69" s="93" t="s">
        <v>217</v>
      </c>
      <c r="M69" s="45"/>
      <c r="N69" s="111" t="s">
        <v>387</v>
      </c>
      <c r="R69" s="100"/>
    </row>
    <row r="70" spans="1:18" ht="15.75" customHeight="1">
      <c r="A70" s="42" t="s">
        <v>59</v>
      </c>
      <c r="B70" s="45" t="s">
        <v>166</v>
      </c>
      <c r="C70" s="91">
        <f t="shared" si="0"/>
        <v>1</v>
      </c>
      <c r="D70" s="91"/>
      <c r="E70" s="91"/>
      <c r="F70" s="91"/>
      <c r="G70" s="92">
        <f t="shared" si="1"/>
        <v>1</v>
      </c>
      <c r="H70" s="47">
        <v>42576</v>
      </c>
      <c r="I70" s="44" t="s">
        <v>252</v>
      </c>
      <c r="J70" s="94">
        <v>42577</v>
      </c>
      <c r="K70" s="44"/>
      <c r="L70" s="95" t="s">
        <v>248</v>
      </c>
      <c r="M70" s="45" t="s">
        <v>589</v>
      </c>
      <c r="N70" s="108" t="s">
        <v>584</v>
      </c>
      <c r="R70" s="100"/>
    </row>
    <row r="71" spans="1:18" ht="15.75" customHeight="1">
      <c r="A71" s="39" t="s">
        <v>60</v>
      </c>
      <c r="B71" s="81"/>
      <c r="C71" s="97"/>
      <c r="D71" s="97"/>
      <c r="E71" s="97"/>
      <c r="F71" s="97"/>
      <c r="G71" s="98"/>
      <c r="H71" s="50"/>
      <c r="I71" s="83"/>
      <c r="J71" s="83"/>
      <c r="K71" s="83"/>
      <c r="L71" s="99"/>
      <c r="M71" s="83"/>
      <c r="N71" s="79"/>
      <c r="R71" s="100"/>
    </row>
    <row r="72" spans="1:18" ht="15.75" customHeight="1">
      <c r="A72" s="43" t="s">
        <v>61</v>
      </c>
      <c r="B72" s="45" t="s">
        <v>119</v>
      </c>
      <c r="C72" s="91">
        <f t="shared" si="0"/>
        <v>0</v>
      </c>
      <c r="D72" s="91"/>
      <c r="E72" s="91"/>
      <c r="F72" s="91"/>
      <c r="G72" s="92">
        <f t="shared" si="1"/>
        <v>0</v>
      </c>
      <c r="H72" s="47">
        <v>42555</v>
      </c>
      <c r="I72" s="44" t="s">
        <v>254</v>
      </c>
      <c r="J72" s="44"/>
      <c r="K72" s="44"/>
      <c r="L72" s="93"/>
      <c r="M72" s="44"/>
      <c r="N72" s="111" t="s">
        <v>369</v>
      </c>
      <c r="R72" s="100"/>
    </row>
    <row r="73" spans="1:14" ht="15.75" customHeight="1">
      <c r="A73" s="42" t="s">
        <v>62</v>
      </c>
      <c r="B73" s="45" t="s">
        <v>167</v>
      </c>
      <c r="C73" s="91">
        <f t="shared" si="0"/>
        <v>2</v>
      </c>
      <c r="D73" s="91"/>
      <c r="E73" s="91"/>
      <c r="F73" s="91"/>
      <c r="G73" s="92">
        <f t="shared" si="1"/>
        <v>2</v>
      </c>
      <c r="H73" s="47">
        <v>42555</v>
      </c>
      <c r="I73" s="44" t="s">
        <v>252</v>
      </c>
      <c r="J73" s="94">
        <v>42571</v>
      </c>
      <c r="K73" s="44"/>
      <c r="L73" s="95" t="s">
        <v>590</v>
      </c>
      <c r="M73" s="44"/>
      <c r="N73" s="120" t="s">
        <v>209</v>
      </c>
    </row>
    <row r="74" spans="1:14" s="90" customFormat="1" ht="15.75" customHeight="1">
      <c r="A74" s="43" t="s">
        <v>63</v>
      </c>
      <c r="B74" s="45" t="s">
        <v>167</v>
      </c>
      <c r="C74" s="91">
        <f aca="true" t="shared" si="2" ref="C74:C100">IF(B74="Да, публикуются в структурированном виде, с указанием наименований всех составляющих",2,IF(B74="Да, публикуются, но не в структурированном виде и (или) без указания наименований всех составляющих",1,0))</f>
        <v>2</v>
      </c>
      <c r="D74" s="91"/>
      <c r="E74" s="91"/>
      <c r="F74" s="91"/>
      <c r="G74" s="92">
        <f aca="true" t="shared" si="3" ref="G74:G100">C74*(1-D74)*(1-E74)*(1-F74)</f>
        <v>2</v>
      </c>
      <c r="H74" s="47">
        <v>42528</v>
      </c>
      <c r="I74" s="44" t="s">
        <v>252</v>
      </c>
      <c r="J74" s="44" t="s">
        <v>256</v>
      </c>
      <c r="K74" s="94">
        <v>42542</v>
      </c>
      <c r="L74" s="93" t="s">
        <v>216</v>
      </c>
      <c r="M74" s="44"/>
      <c r="N74" s="111" t="s">
        <v>210</v>
      </c>
    </row>
    <row r="75" spans="1:14" ht="15.75" customHeight="1">
      <c r="A75" s="42" t="s">
        <v>64</v>
      </c>
      <c r="B75" s="45" t="s">
        <v>167</v>
      </c>
      <c r="C75" s="91">
        <f t="shared" si="2"/>
        <v>2</v>
      </c>
      <c r="D75" s="91"/>
      <c r="E75" s="91"/>
      <c r="F75" s="91"/>
      <c r="G75" s="92">
        <f t="shared" si="3"/>
        <v>2</v>
      </c>
      <c r="H75" s="47">
        <v>42601</v>
      </c>
      <c r="I75" s="44" t="s">
        <v>252</v>
      </c>
      <c r="J75" s="44" t="s">
        <v>256</v>
      </c>
      <c r="K75" s="94">
        <v>42604</v>
      </c>
      <c r="L75" s="93" t="s">
        <v>220</v>
      </c>
      <c r="M75" s="44"/>
      <c r="N75" s="111" t="s">
        <v>221</v>
      </c>
    </row>
    <row r="76" spans="1:14" s="90" customFormat="1" ht="15.75" customHeight="1">
      <c r="A76" s="45" t="s">
        <v>65</v>
      </c>
      <c r="B76" s="45" t="s">
        <v>167</v>
      </c>
      <c r="C76" s="91">
        <f t="shared" si="2"/>
        <v>2</v>
      </c>
      <c r="D76" s="92"/>
      <c r="E76" s="92"/>
      <c r="F76" s="92"/>
      <c r="G76" s="92">
        <f t="shared" si="3"/>
        <v>2</v>
      </c>
      <c r="H76" s="47">
        <v>42487</v>
      </c>
      <c r="I76" s="44" t="s">
        <v>252</v>
      </c>
      <c r="J76" s="94">
        <v>42507</v>
      </c>
      <c r="K76" s="101"/>
      <c r="L76" s="93" t="s">
        <v>247</v>
      </c>
      <c r="M76" s="101"/>
      <c r="N76" s="111" t="s">
        <v>381</v>
      </c>
    </row>
    <row r="77" spans="1:14" ht="15.75" customHeight="1">
      <c r="A77" s="43" t="s">
        <v>66</v>
      </c>
      <c r="B77" s="45" t="s">
        <v>166</v>
      </c>
      <c r="C77" s="91">
        <f t="shared" si="2"/>
        <v>1</v>
      </c>
      <c r="D77" s="91"/>
      <c r="E77" s="91"/>
      <c r="F77" s="91"/>
      <c r="G77" s="92">
        <f t="shared" si="3"/>
        <v>1</v>
      </c>
      <c r="H77" s="47">
        <v>42544</v>
      </c>
      <c r="I77" s="44" t="s">
        <v>252</v>
      </c>
      <c r="J77" s="94">
        <v>42562</v>
      </c>
      <c r="K77" s="44"/>
      <c r="L77" s="95" t="s">
        <v>591</v>
      </c>
      <c r="M77" s="44"/>
      <c r="N77" s="111" t="s">
        <v>383</v>
      </c>
    </row>
    <row r="78" spans="1:14" ht="15.75" customHeight="1">
      <c r="A78" s="39" t="s">
        <v>67</v>
      </c>
      <c r="B78" s="81"/>
      <c r="C78" s="97"/>
      <c r="D78" s="97"/>
      <c r="E78" s="97"/>
      <c r="F78" s="97"/>
      <c r="G78" s="98"/>
      <c r="H78" s="50"/>
      <c r="I78" s="83"/>
      <c r="J78" s="83"/>
      <c r="K78" s="83"/>
      <c r="L78" s="99"/>
      <c r="M78" s="83"/>
      <c r="N78" s="79"/>
    </row>
    <row r="79" spans="1:14" ht="15.75" customHeight="1">
      <c r="A79" s="43" t="s">
        <v>68</v>
      </c>
      <c r="B79" s="45" t="s">
        <v>167</v>
      </c>
      <c r="C79" s="91">
        <f t="shared" si="2"/>
        <v>2</v>
      </c>
      <c r="D79" s="91"/>
      <c r="E79" s="91"/>
      <c r="F79" s="91"/>
      <c r="G79" s="92">
        <f t="shared" si="3"/>
        <v>2</v>
      </c>
      <c r="H79" s="47">
        <v>42521</v>
      </c>
      <c r="I79" s="44" t="s">
        <v>252</v>
      </c>
      <c r="J79" s="44" t="s">
        <v>256</v>
      </c>
      <c r="K79" s="94">
        <v>42521</v>
      </c>
      <c r="L79" s="93" t="s">
        <v>247</v>
      </c>
      <c r="M79" s="95"/>
      <c r="N79" s="126" t="s">
        <v>349</v>
      </c>
    </row>
    <row r="80" spans="1:14" ht="15.75" customHeight="1">
      <c r="A80" s="42" t="s">
        <v>69</v>
      </c>
      <c r="B80" s="45" t="s">
        <v>167</v>
      </c>
      <c r="C80" s="91">
        <f t="shared" si="2"/>
        <v>2</v>
      </c>
      <c r="D80" s="91"/>
      <c r="E80" s="91"/>
      <c r="F80" s="91"/>
      <c r="G80" s="92">
        <f t="shared" si="3"/>
        <v>2</v>
      </c>
      <c r="H80" s="47">
        <v>42524</v>
      </c>
      <c r="I80" s="44" t="s">
        <v>252</v>
      </c>
      <c r="J80" s="44" t="s">
        <v>256</v>
      </c>
      <c r="K80" s="94">
        <v>42527</v>
      </c>
      <c r="L80" s="93" t="s">
        <v>216</v>
      </c>
      <c r="M80" s="95"/>
      <c r="N80" s="111" t="s">
        <v>593</v>
      </c>
    </row>
    <row r="81" spans="1:14" ht="15.75" customHeight="1">
      <c r="A81" s="43" t="s">
        <v>70</v>
      </c>
      <c r="B81" s="45" t="s">
        <v>119</v>
      </c>
      <c r="C81" s="91">
        <f t="shared" si="2"/>
        <v>0</v>
      </c>
      <c r="D81" s="91"/>
      <c r="E81" s="91"/>
      <c r="F81" s="91"/>
      <c r="G81" s="92">
        <f t="shared" si="3"/>
        <v>0</v>
      </c>
      <c r="H81" s="47">
        <v>42543</v>
      </c>
      <c r="I81" s="44" t="s">
        <v>254</v>
      </c>
      <c r="J81" s="44"/>
      <c r="K81" s="44"/>
      <c r="L81" s="93"/>
      <c r="M81" s="93"/>
      <c r="N81" s="111" t="s">
        <v>355</v>
      </c>
    </row>
    <row r="82" spans="1:14" ht="15.75" customHeight="1">
      <c r="A82" s="43" t="s">
        <v>71</v>
      </c>
      <c r="B82" s="45" t="s">
        <v>119</v>
      </c>
      <c r="C82" s="91">
        <f t="shared" si="2"/>
        <v>0</v>
      </c>
      <c r="D82" s="91"/>
      <c r="E82" s="91"/>
      <c r="F82" s="91"/>
      <c r="G82" s="92">
        <f t="shared" si="3"/>
        <v>0</v>
      </c>
      <c r="H82" s="47">
        <v>42488</v>
      </c>
      <c r="I82" s="44" t="s">
        <v>254</v>
      </c>
      <c r="J82" s="44"/>
      <c r="K82" s="94"/>
      <c r="L82" s="93"/>
      <c r="M82" s="93"/>
      <c r="N82" s="111" t="s">
        <v>356</v>
      </c>
    </row>
    <row r="83" spans="1:14" ht="15.75" customHeight="1">
      <c r="A83" s="43" t="s">
        <v>72</v>
      </c>
      <c r="B83" s="45" t="s">
        <v>167</v>
      </c>
      <c r="C83" s="91">
        <f t="shared" si="2"/>
        <v>2</v>
      </c>
      <c r="D83" s="91"/>
      <c r="E83" s="91"/>
      <c r="F83" s="91"/>
      <c r="G83" s="92">
        <f t="shared" si="3"/>
        <v>2</v>
      </c>
      <c r="H83" s="47">
        <v>42591</v>
      </c>
      <c r="I83" s="44" t="s">
        <v>252</v>
      </c>
      <c r="J83" s="44" t="s">
        <v>256</v>
      </c>
      <c r="K83" s="94">
        <v>42625</v>
      </c>
      <c r="L83" s="93" t="s">
        <v>217</v>
      </c>
      <c r="M83" s="93"/>
      <c r="N83" s="127" t="s">
        <v>358</v>
      </c>
    </row>
    <row r="84" spans="1:14" ht="15.75" customHeight="1">
      <c r="A84" s="43" t="s">
        <v>73</v>
      </c>
      <c r="B84" s="45" t="s">
        <v>166</v>
      </c>
      <c r="C84" s="91">
        <f t="shared" si="2"/>
        <v>1</v>
      </c>
      <c r="D84" s="91"/>
      <c r="E84" s="91"/>
      <c r="F84" s="91"/>
      <c r="G84" s="92">
        <f t="shared" si="3"/>
        <v>1</v>
      </c>
      <c r="H84" s="47">
        <v>42572</v>
      </c>
      <c r="I84" s="44" t="s">
        <v>252</v>
      </c>
      <c r="J84" s="94">
        <v>42633</v>
      </c>
      <c r="K84" s="44"/>
      <c r="L84" s="95" t="s">
        <v>595</v>
      </c>
      <c r="M84" s="93"/>
      <c r="N84" s="111" t="s">
        <v>360</v>
      </c>
    </row>
    <row r="85" spans="1:14" ht="15.75" customHeight="1">
      <c r="A85" s="42" t="s">
        <v>74</v>
      </c>
      <c r="B85" s="45" t="s">
        <v>166</v>
      </c>
      <c r="C85" s="91">
        <f t="shared" si="2"/>
        <v>1</v>
      </c>
      <c r="D85" s="91"/>
      <c r="E85" s="91"/>
      <c r="F85" s="91"/>
      <c r="G85" s="92">
        <f t="shared" si="3"/>
        <v>1</v>
      </c>
      <c r="H85" s="47">
        <v>42516</v>
      </c>
      <c r="I85" s="44" t="s">
        <v>252</v>
      </c>
      <c r="J85" s="44" t="s">
        <v>256</v>
      </c>
      <c r="K85" s="94">
        <v>42541</v>
      </c>
      <c r="L85" s="93" t="s">
        <v>217</v>
      </c>
      <c r="M85" s="93"/>
      <c r="N85" s="111" t="s">
        <v>246</v>
      </c>
    </row>
    <row r="86" spans="1:14" ht="15.75" customHeight="1">
      <c r="A86" s="43" t="s">
        <v>75</v>
      </c>
      <c r="B86" s="45" t="s">
        <v>167</v>
      </c>
      <c r="C86" s="91">
        <f t="shared" si="2"/>
        <v>2</v>
      </c>
      <c r="D86" s="91"/>
      <c r="E86" s="91"/>
      <c r="F86" s="91"/>
      <c r="G86" s="92">
        <f t="shared" si="3"/>
        <v>2</v>
      </c>
      <c r="H86" s="47">
        <v>42542</v>
      </c>
      <c r="I86" s="44" t="s">
        <v>252</v>
      </c>
      <c r="J86" s="94">
        <v>42543</v>
      </c>
      <c r="K86" s="44"/>
      <c r="L86" s="93" t="s">
        <v>216</v>
      </c>
      <c r="M86" s="93"/>
      <c r="N86" s="111" t="s">
        <v>364</v>
      </c>
    </row>
    <row r="87" spans="1:14" s="90" customFormat="1" ht="15.75" customHeight="1">
      <c r="A87" s="43" t="s">
        <v>76</v>
      </c>
      <c r="B87" s="45" t="s">
        <v>167</v>
      </c>
      <c r="C87" s="91">
        <f t="shared" si="2"/>
        <v>2</v>
      </c>
      <c r="D87" s="91"/>
      <c r="E87" s="91"/>
      <c r="F87" s="91"/>
      <c r="G87" s="92">
        <f t="shared" si="3"/>
        <v>2</v>
      </c>
      <c r="H87" s="47">
        <v>42594</v>
      </c>
      <c r="I87" s="44" t="s">
        <v>252</v>
      </c>
      <c r="J87" s="45" t="s">
        <v>368</v>
      </c>
      <c r="K87" s="44"/>
      <c r="L87" s="93" t="s">
        <v>216</v>
      </c>
      <c r="M87" s="93"/>
      <c r="N87" s="111" t="s">
        <v>367</v>
      </c>
    </row>
    <row r="88" spans="1:14" ht="15.75" customHeight="1">
      <c r="A88" s="43" t="s">
        <v>77</v>
      </c>
      <c r="B88" s="45" t="s">
        <v>166</v>
      </c>
      <c r="C88" s="91">
        <f t="shared" si="2"/>
        <v>1</v>
      </c>
      <c r="D88" s="91"/>
      <c r="E88" s="91"/>
      <c r="F88" s="91"/>
      <c r="G88" s="92">
        <f t="shared" si="3"/>
        <v>1</v>
      </c>
      <c r="H88" s="47">
        <v>42550</v>
      </c>
      <c r="I88" s="44" t="s">
        <v>252</v>
      </c>
      <c r="J88" s="94">
        <v>42561</v>
      </c>
      <c r="K88" s="44"/>
      <c r="L88" s="95" t="s">
        <v>248</v>
      </c>
      <c r="M88" s="93"/>
      <c r="N88" s="127" t="s">
        <v>213</v>
      </c>
    </row>
    <row r="89" spans="1:14" s="90" customFormat="1" ht="15.75" customHeight="1">
      <c r="A89" s="42" t="s">
        <v>78</v>
      </c>
      <c r="B89" s="45" t="s">
        <v>167</v>
      </c>
      <c r="C89" s="91">
        <f t="shared" si="2"/>
        <v>2</v>
      </c>
      <c r="D89" s="92"/>
      <c r="E89" s="92"/>
      <c r="F89" s="92"/>
      <c r="G89" s="92">
        <f t="shared" si="3"/>
        <v>2</v>
      </c>
      <c r="H89" s="47">
        <v>42517</v>
      </c>
      <c r="I89" s="44" t="s">
        <v>252</v>
      </c>
      <c r="J89" s="94">
        <v>42536</v>
      </c>
      <c r="K89" s="101"/>
      <c r="L89" s="44" t="s">
        <v>216</v>
      </c>
      <c r="M89" s="93"/>
      <c r="N89" s="111" t="s">
        <v>343</v>
      </c>
    </row>
    <row r="90" spans="1:14" ht="15.75" customHeight="1">
      <c r="A90" s="43" t="s">
        <v>79</v>
      </c>
      <c r="B90" s="45" t="s">
        <v>167</v>
      </c>
      <c r="C90" s="91">
        <f t="shared" si="2"/>
        <v>2</v>
      </c>
      <c r="D90" s="91"/>
      <c r="E90" s="91"/>
      <c r="F90" s="91"/>
      <c r="G90" s="92">
        <f t="shared" si="3"/>
        <v>2</v>
      </c>
      <c r="H90" s="47">
        <v>42570</v>
      </c>
      <c r="I90" s="44" t="s">
        <v>252</v>
      </c>
      <c r="J90" s="44" t="s">
        <v>256</v>
      </c>
      <c r="K90" s="94">
        <v>42618</v>
      </c>
      <c r="L90" s="95" t="s">
        <v>248</v>
      </c>
      <c r="M90" s="93"/>
      <c r="N90" s="111" t="s">
        <v>238</v>
      </c>
    </row>
    <row r="91" spans="1:14" ht="15.75" customHeight="1">
      <c r="A91" s="39" t="s">
        <v>80</v>
      </c>
      <c r="B91" s="81"/>
      <c r="C91" s="97"/>
      <c r="D91" s="97"/>
      <c r="E91" s="97"/>
      <c r="F91" s="97"/>
      <c r="G91" s="98"/>
      <c r="H91" s="50"/>
      <c r="I91" s="83"/>
      <c r="J91" s="83"/>
      <c r="K91" s="83"/>
      <c r="L91" s="99"/>
      <c r="M91" s="99"/>
      <c r="N91" s="79"/>
    </row>
    <row r="92" spans="1:14" ht="15.75" customHeight="1">
      <c r="A92" s="43" t="s">
        <v>81</v>
      </c>
      <c r="B92" s="45" t="s">
        <v>119</v>
      </c>
      <c r="C92" s="91">
        <f t="shared" si="2"/>
        <v>0</v>
      </c>
      <c r="D92" s="91"/>
      <c r="E92" s="91"/>
      <c r="F92" s="91"/>
      <c r="G92" s="92">
        <f t="shared" si="3"/>
        <v>0</v>
      </c>
      <c r="H92" s="47">
        <v>42486</v>
      </c>
      <c r="I92" s="44" t="s">
        <v>254</v>
      </c>
      <c r="J92" s="44"/>
      <c r="K92" s="44"/>
      <c r="L92" s="93"/>
      <c r="M92" s="93"/>
      <c r="N92" s="111" t="s">
        <v>320</v>
      </c>
    </row>
    <row r="93" spans="1:14" ht="15.75" customHeight="1">
      <c r="A93" s="43" t="s">
        <v>82</v>
      </c>
      <c r="B93" s="45" t="s">
        <v>167</v>
      </c>
      <c r="C93" s="91">
        <f t="shared" si="2"/>
        <v>2</v>
      </c>
      <c r="D93" s="91"/>
      <c r="E93" s="91"/>
      <c r="F93" s="91"/>
      <c r="G93" s="92">
        <f t="shared" si="3"/>
        <v>2</v>
      </c>
      <c r="H93" s="47">
        <v>42520</v>
      </c>
      <c r="I93" s="44" t="s">
        <v>252</v>
      </c>
      <c r="J93" s="44" t="s">
        <v>256</v>
      </c>
      <c r="K93" s="94">
        <v>42520</v>
      </c>
      <c r="L93" s="93" t="s">
        <v>216</v>
      </c>
      <c r="M93" s="93"/>
      <c r="N93" s="111" t="s">
        <v>323</v>
      </c>
    </row>
    <row r="94" spans="1:14" ht="15.75" customHeight="1">
      <c r="A94" s="43" t="s">
        <v>83</v>
      </c>
      <c r="B94" s="45" t="s">
        <v>167</v>
      </c>
      <c r="C94" s="91">
        <f t="shared" si="2"/>
        <v>2</v>
      </c>
      <c r="D94" s="91"/>
      <c r="E94" s="91"/>
      <c r="F94" s="91"/>
      <c r="G94" s="92">
        <f t="shared" si="3"/>
        <v>2</v>
      </c>
      <c r="H94" s="47">
        <v>42576</v>
      </c>
      <c r="I94" s="44" t="s">
        <v>252</v>
      </c>
      <c r="J94" s="44" t="s">
        <v>256</v>
      </c>
      <c r="K94" s="45" t="s">
        <v>326</v>
      </c>
      <c r="L94" s="93" t="s">
        <v>216</v>
      </c>
      <c r="M94" s="93"/>
      <c r="N94" s="111" t="s">
        <v>327</v>
      </c>
    </row>
    <row r="95" spans="1:14" ht="15.75" customHeight="1">
      <c r="A95" s="42" t="s">
        <v>84</v>
      </c>
      <c r="B95" s="45" t="s">
        <v>167</v>
      </c>
      <c r="C95" s="91">
        <f t="shared" si="2"/>
        <v>2</v>
      </c>
      <c r="D95" s="91">
        <v>0.5</v>
      </c>
      <c r="E95" s="91"/>
      <c r="F95" s="91"/>
      <c r="G95" s="92">
        <f t="shared" si="3"/>
        <v>1</v>
      </c>
      <c r="H95" s="47">
        <v>42530</v>
      </c>
      <c r="I95" s="44" t="s">
        <v>252</v>
      </c>
      <c r="J95" s="94">
        <v>42559</v>
      </c>
      <c r="K95" s="44"/>
      <c r="L95" s="95" t="s">
        <v>602</v>
      </c>
      <c r="M95" s="45" t="s">
        <v>601</v>
      </c>
      <c r="N95" s="111" t="s">
        <v>329</v>
      </c>
    </row>
    <row r="96" spans="1:14" ht="15.75" customHeight="1">
      <c r="A96" s="43" t="s">
        <v>85</v>
      </c>
      <c r="B96" s="45" t="s">
        <v>166</v>
      </c>
      <c r="C96" s="91">
        <f t="shared" si="2"/>
        <v>1</v>
      </c>
      <c r="D96" s="91"/>
      <c r="E96" s="91"/>
      <c r="F96" s="91"/>
      <c r="G96" s="92">
        <f t="shared" si="3"/>
        <v>1</v>
      </c>
      <c r="H96" s="47">
        <v>42607</v>
      </c>
      <c r="I96" s="44" t="s">
        <v>252</v>
      </c>
      <c r="J96" s="94">
        <v>42638</v>
      </c>
      <c r="K96" s="44"/>
      <c r="L96" s="93" t="s">
        <v>216</v>
      </c>
      <c r="M96" s="95" t="s">
        <v>603</v>
      </c>
      <c r="N96" s="111" t="s">
        <v>604</v>
      </c>
    </row>
    <row r="97" spans="1:14" ht="15.75" customHeight="1">
      <c r="A97" s="43" t="s">
        <v>86</v>
      </c>
      <c r="B97" s="45" t="s">
        <v>167</v>
      </c>
      <c r="C97" s="91">
        <f t="shared" si="2"/>
        <v>2</v>
      </c>
      <c r="D97" s="91"/>
      <c r="E97" s="91"/>
      <c r="F97" s="91"/>
      <c r="G97" s="92">
        <f t="shared" si="3"/>
        <v>2</v>
      </c>
      <c r="H97" s="47">
        <v>42580</v>
      </c>
      <c r="I97" s="44" t="s">
        <v>252</v>
      </c>
      <c r="J97" s="44" t="s">
        <v>256</v>
      </c>
      <c r="K97" s="94">
        <v>42611</v>
      </c>
      <c r="L97" s="95" t="s">
        <v>248</v>
      </c>
      <c r="M97" s="93"/>
      <c r="N97" s="111" t="s">
        <v>332</v>
      </c>
    </row>
    <row r="98" spans="1:14" ht="15.75" customHeight="1">
      <c r="A98" s="42" t="s">
        <v>87</v>
      </c>
      <c r="B98" s="45" t="s">
        <v>167</v>
      </c>
      <c r="C98" s="91">
        <f t="shared" si="2"/>
        <v>2</v>
      </c>
      <c r="D98" s="91"/>
      <c r="E98" s="91"/>
      <c r="F98" s="91"/>
      <c r="G98" s="92">
        <f t="shared" si="3"/>
        <v>2</v>
      </c>
      <c r="H98" s="47">
        <v>42564</v>
      </c>
      <c r="I98" s="44" t="s">
        <v>252</v>
      </c>
      <c r="J98" s="94">
        <v>42594</v>
      </c>
      <c r="K98" s="44"/>
      <c r="L98" s="93" t="s">
        <v>217</v>
      </c>
      <c r="M98" s="93"/>
      <c r="N98" s="108" t="s">
        <v>338</v>
      </c>
    </row>
    <row r="99" spans="1:14" s="90" customFormat="1" ht="15.75" customHeight="1">
      <c r="A99" s="43" t="s">
        <v>88</v>
      </c>
      <c r="B99" s="45" t="s">
        <v>119</v>
      </c>
      <c r="C99" s="91">
        <f t="shared" si="2"/>
        <v>0</v>
      </c>
      <c r="D99" s="116"/>
      <c r="E99" s="116"/>
      <c r="F99" s="116"/>
      <c r="G99" s="92">
        <f t="shared" si="3"/>
        <v>0</v>
      </c>
      <c r="H99" s="73">
        <v>42570</v>
      </c>
      <c r="I99" s="44" t="s">
        <v>254</v>
      </c>
      <c r="J99" s="84"/>
      <c r="K99" s="84"/>
      <c r="L99" s="93"/>
      <c r="M99" s="93"/>
      <c r="N99" s="120" t="s">
        <v>443</v>
      </c>
    </row>
    <row r="100" spans="1:14" ht="15.75" customHeight="1">
      <c r="A100" s="43" t="s">
        <v>89</v>
      </c>
      <c r="B100" s="45" t="s">
        <v>119</v>
      </c>
      <c r="C100" s="91">
        <f t="shared" si="2"/>
        <v>0</v>
      </c>
      <c r="D100" s="91"/>
      <c r="E100" s="91"/>
      <c r="F100" s="91"/>
      <c r="G100" s="92">
        <f t="shared" si="3"/>
        <v>0</v>
      </c>
      <c r="H100" s="47">
        <v>42485</v>
      </c>
      <c r="I100" s="44" t="s">
        <v>254</v>
      </c>
      <c r="J100" s="44"/>
      <c r="K100" s="44"/>
      <c r="L100" s="93"/>
      <c r="M100" s="93"/>
      <c r="N100" s="111" t="s">
        <v>340</v>
      </c>
    </row>
    <row r="101" spans="1:14" ht="12">
      <c r="A101" s="103"/>
      <c r="B101" s="103"/>
      <c r="C101" s="103"/>
      <c r="D101" s="103"/>
      <c r="E101" s="103"/>
      <c r="F101" s="103"/>
      <c r="G101" s="104"/>
      <c r="H101" s="103"/>
      <c r="I101" s="103"/>
      <c r="J101" s="103"/>
      <c r="K101" s="103"/>
      <c r="L101" s="103"/>
      <c r="M101" s="103"/>
      <c r="N101" s="103"/>
    </row>
    <row r="107" spans="1:14" ht="12">
      <c r="A107" s="105"/>
      <c r="B107" s="105"/>
      <c r="C107" s="105"/>
      <c r="D107" s="105"/>
      <c r="E107" s="105"/>
      <c r="F107" s="105"/>
      <c r="G107" s="106"/>
      <c r="H107" s="105"/>
      <c r="I107" s="105"/>
      <c r="J107" s="105"/>
      <c r="K107" s="105"/>
      <c r="L107" s="105"/>
      <c r="M107" s="105"/>
      <c r="N107" s="105"/>
    </row>
    <row r="111" spans="1:14" ht="12">
      <c r="A111" s="105"/>
      <c r="B111" s="105"/>
      <c r="C111" s="105"/>
      <c r="D111" s="105"/>
      <c r="E111" s="105"/>
      <c r="F111" s="105"/>
      <c r="G111" s="106"/>
      <c r="H111" s="105"/>
      <c r="I111" s="105"/>
      <c r="J111" s="105"/>
      <c r="K111" s="105"/>
      <c r="L111" s="105"/>
      <c r="M111" s="105"/>
      <c r="N111" s="105"/>
    </row>
    <row r="114" spans="1:14" ht="12">
      <c r="A114" s="105"/>
      <c r="B114" s="105"/>
      <c r="C114" s="105"/>
      <c r="D114" s="105"/>
      <c r="E114" s="105"/>
      <c r="F114" s="105"/>
      <c r="G114" s="106"/>
      <c r="H114" s="105"/>
      <c r="I114" s="105"/>
      <c r="J114" s="105"/>
      <c r="K114" s="105"/>
      <c r="L114" s="105"/>
      <c r="M114" s="105"/>
      <c r="N114" s="105"/>
    </row>
    <row r="118" spans="1:14" ht="12">
      <c r="A118" s="105"/>
      <c r="B118" s="105"/>
      <c r="C118" s="105"/>
      <c r="D118" s="105"/>
      <c r="E118" s="105"/>
      <c r="F118" s="105"/>
      <c r="G118" s="106"/>
      <c r="H118" s="105"/>
      <c r="I118" s="105"/>
      <c r="J118" s="105"/>
      <c r="K118" s="105"/>
      <c r="L118" s="105"/>
      <c r="M118" s="105"/>
      <c r="N118" s="105"/>
    </row>
    <row r="121" spans="1:14" ht="12">
      <c r="A121" s="105"/>
      <c r="B121" s="105"/>
      <c r="C121" s="105"/>
      <c r="D121" s="105"/>
      <c r="E121" s="105"/>
      <c r="F121" s="105"/>
      <c r="G121" s="106"/>
      <c r="H121" s="105"/>
      <c r="I121" s="105"/>
      <c r="J121" s="105"/>
      <c r="K121" s="105"/>
      <c r="L121" s="105"/>
      <c r="M121" s="105"/>
      <c r="N121" s="105"/>
    </row>
    <row r="125" spans="1:14" ht="12">
      <c r="A125" s="105"/>
      <c r="B125" s="105"/>
      <c r="C125" s="105"/>
      <c r="D125" s="105"/>
      <c r="E125" s="105"/>
      <c r="F125" s="105"/>
      <c r="G125" s="106"/>
      <c r="H125" s="105"/>
      <c r="I125" s="105"/>
      <c r="J125" s="105"/>
      <c r="K125" s="105"/>
      <c r="L125" s="105"/>
      <c r="M125" s="105"/>
      <c r="N125" s="105"/>
    </row>
  </sheetData>
  <sheetProtection/>
  <autoFilter ref="A8:N8"/>
  <mergeCells count="16">
    <mergeCell ref="A1:N1"/>
    <mergeCell ref="A2:N2"/>
    <mergeCell ref="A3:A7"/>
    <mergeCell ref="C3:G3"/>
    <mergeCell ref="H3:H7"/>
    <mergeCell ref="I3:I7"/>
    <mergeCell ref="M3:M7"/>
    <mergeCell ref="N3:N7"/>
    <mergeCell ref="C4:C7"/>
    <mergeCell ref="D4:D7"/>
    <mergeCell ref="L3:L7"/>
    <mergeCell ref="K3:K7"/>
    <mergeCell ref="J3:J7"/>
    <mergeCell ref="E4:E7"/>
    <mergeCell ref="F4:F7"/>
    <mergeCell ref="G4:G7"/>
  </mergeCells>
  <dataValidations count="3">
    <dataValidation type="list" allowBlank="1" showInputMessage="1" showErrorMessage="1" sqref="B8:G8">
      <formula1>$B$6:$B$7</formula1>
    </dataValidation>
    <dataValidation type="list" allowBlank="1" showInputMessage="1" showErrorMessage="1" sqref="B9:B100">
      <formula1>$B$4:$B$7</formula1>
    </dataValidation>
    <dataValidation type="list" allowBlank="1" showInputMessage="1" showErrorMessage="1" sqref="M8:N8">
      <formula1>'9.5'!#REF!</formula1>
    </dataValidation>
  </dataValidations>
  <hyperlinks>
    <hyperlink ref="N10" r:id="rId1" display="http://bryanskoblfin.ru/Show/Category/10?page=1&amp;ItemId=4"/>
    <hyperlink ref="N11" r:id="rId2" display="http://dtf.avo.ru/index.php?option=com_content&amp;view=article&amp;id=236&amp;Itemid=25"/>
    <hyperlink ref="N17" r:id="rId3" display="http://www.admlip.ru/economy/finances/pravovye-akty/"/>
    <hyperlink ref="N13" r:id="rId4" display="http://df.ivanovoobl.ru/budget/zakon-ob-oblastnom-byudzhete/"/>
    <hyperlink ref="N90" r:id="rId5" display="http://acts.findep.org/acts.html"/>
    <hyperlink ref="N85" r:id="rId6" display="http://minfin.krskstate.ru/openbudget/budget"/>
    <hyperlink ref="N14" r:id="rId7" display="http://www.admoblkaluga.ru/main/work/finances/budget/obl_2016.php"/>
    <hyperlink ref="N15" r:id="rId8" display="http://depfin.adm44.ru/Budget/Zakon/zakon2016/index.aspx"/>
    <hyperlink ref="N18" r:id="rId9" display="http://budget.mosreg.ru/byudzhet-dlya-grazhdan/zakon-o-vnesenii-izmenenij-v-zakon-o-byudzhete-moskovskoj-oblasti/"/>
    <hyperlink ref="N53" r:id="rId10" display="http://www.mfrno-a.ru/zakon-o-budgete.php"/>
    <hyperlink ref="N33" r:id="rId11" display="http://budget.lenreg.ru/new/documents/?page=0&amp;sortOrder=&amp;type=budgetLaw&amp;sortName=&amp;sortDate="/>
    <hyperlink ref="N66" r:id="rId12" display="http://minfin.orb.ru/%D0%B7%D0%B0%D0%BA%D0%BE%D0%BD-%D0%BE%D0%B1-%D0%BE%D0%B1%D0%BB%D0%B0%D1%81%D1%82%D0%BD%D0%BE%D0%BC-%D0%B1%D1%8E%D0%B4%D0%B6%D0%B5%D1%82%D0%B5/"/>
    <hyperlink ref="N46" r:id="rId13" display="http://www.minfin.donland.ru/docs/s/4"/>
    <hyperlink ref="N74" r:id="rId14" display="http://admtyumen.ru/ogv_ru/finance/finance/bugjet.htm"/>
    <hyperlink ref="N92" r:id="rId15" display="https://minfin.sakha.gov.ru/2016-god"/>
    <hyperlink ref="N20" r:id="rId16" display="http://minfin.ryazangov.ru/documents/documents_RO/"/>
    <hyperlink ref="N12" r:id="rId17" display="http://www.gfu.vrn.ru/bud001/zakon200(85oz)/"/>
    <hyperlink ref="N24" r:id="rId18" display="http://dfto.ru/index.php/dokumenty"/>
    <hyperlink ref="N31" r:id="rId19" display="http://df35.ru/index.php?option=com_content&amp;view=category&amp;id=235&amp;Itemid=224"/>
    <hyperlink ref="N36" r:id="rId20" display="http://finance.pskov.ru/ob-upravlenii/pravovaya-baza"/>
    <hyperlink ref="N44" r:id="rId21" display="https://minfin.astrobl.ru/site-page/zakony-o-byudzhete-ao"/>
    <hyperlink ref="N47" r:id="rId22" display="http://ob.sev.gov.ru/dokumenty/zakon-o-byudzhete/2016-god-zakon"/>
    <hyperlink ref="N52" r:id="rId23" display="http://minfin09.ru/category/load/%D0%BD%D0%BE%D1%80%D0%BC%D0%B0%D1%82%D0%B8%D0%B2%D0%BD%D0%BE-%D0%BF%D1%80%D0%B0%D0%B2%D0%BE%D0%B2%D1%8B%D0%B5-%D0%B8-%D0%B8%D0%BD%D1%8B%D0%B5-%D0%B0%D0%BA%D1%82%D1%8B/zakon_o_bjudzhete_kchr/"/>
    <hyperlink ref="N55" r:id="rId24" display="http://openbudsk.ru/content/proekt2016/vnesizm16.php"/>
    <hyperlink ref="N61" r:id="rId25" display="http://www.mfur.ru/budjet/ispolnenie/zakon/2016/zakon.php"/>
    <hyperlink ref="N65" r:id="rId26" display="http://mf.nnov.ru/index.php?option=com_k2&amp;view=item&amp;layout=item&amp;id=31&amp;Itemid=260"/>
    <hyperlink ref="N69" r:id="rId27" display="http://saratov.gov.ru/gov/auth/minfin/bud_sar_obl/2016/Law/"/>
    <hyperlink ref="N73" r:id="rId28" display="http://minfin.midural.ru/document/category/20#document_list"/>
    <hyperlink ref="N75" r:id="rId29" display="http://www.minfin74.ru/mBudget/law/"/>
    <hyperlink ref="N77" r:id="rId30" display="http://www.yamalfin.ru/index.php?option=com_content&amp;view=category&amp;id=119:2016-03-23-05-17-15&amp;Itemid=102&amp;layout=default"/>
    <hyperlink ref="N80" r:id="rId31" display="http://budget.govrb.ru/ebudget/Show/Content/111"/>
    <hyperlink ref="N84" r:id="rId32" display="http://минфин.забайкальскийкрай.рф/documents/zakon/55007.html"/>
    <hyperlink ref="N88" r:id="rId33" display="http://www.mfnso.nso.ru/page/457"/>
    <hyperlink ref="N51" r:id="rId34" display="http://pravitelstvo.kbr.ru/oigv/minfin/npi/zakonodatelstva_i_podzakonnye_normativnye_akty.php"/>
    <hyperlink ref="N64" r:id="rId35" display="http://www.minfin.kirov.ru/otkrytyy-byudzhet/dlya-spetsialistov/oblastnoy-byudzhet/byudzhet-2016-2018/"/>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0" r:id="rId36"/>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Тимофеева Ольга Ивановна</cp:lastModifiedBy>
  <cp:lastPrinted>2016-10-20T05:46:48Z</cp:lastPrinted>
  <dcterms:created xsi:type="dcterms:W3CDTF">2014-03-12T05:40:39Z</dcterms:created>
  <dcterms:modified xsi:type="dcterms:W3CDTF">2017-02-02T12:51:20Z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