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imofeeva\Documents\01_Проекты\2014_02 Рейтинг открытости бюджетных данных\2015\4 этап\05_Для публикации 2015 год\Рейтинг 2015 год (excel)\"/>
    </mc:Choice>
  </mc:AlternateContent>
  <bookViews>
    <workbookView xWindow="0" yWindow="120" windowWidth="20730" windowHeight="11640" firstSheet="1" activeTab="2"/>
  </bookViews>
  <sheets>
    <sheet name=" Рейтинг (раздел 12)" sheetId="59" r:id="rId1"/>
    <sheet name="Рейтинг (раздел 12)" sheetId="60" r:id="rId2"/>
    <sheet name=" Оценка (раздел 12)" sheetId="12" r:id="rId3"/>
    <sheet name="Методика  (раздел 12)" sheetId="31" r:id="rId4"/>
    <sheet name="12.1" sheetId="14" r:id="rId5"/>
    <sheet name="12.2" sheetId="50" r:id="rId6"/>
    <sheet name="12.3" sheetId="51" r:id="rId7"/>
    <sheet name="12.4" sheetId="33" r:id="rId8"/>
    <sheet name="12.5" sheetId="54" r:id="rId9"/>
    <sheet name="12.6" sheetId="55" r:id="rId10"/>
    <sheet name="12.7" sheetId="56" r:id="rId11"/>
    <sheet name="12.8" sheetId="57" r:id="rId12"/>
  </sheets>
  <definedNames>
    <definedName name="_xlnm._FilterDatabase" localSheetId="4" hidden="1">'12.1'!$A$8:$D$102</definedName>
    <definedName name="_xlnm._FilterDatabase" localSheetId="5" hidden="1">'12.2'!$A$8:$J$101</definedName>
    <definedName name="_xlnm._FilterDatabase" localSheetId="6" hidden="1">'12.3'!$A$10:$G$10</definedName>
    <definedName name="_xlnm._FilterDatabase" localSheetId="7" hidden="1">'12.4'!$A$10:$K$10</definedName>
    <definedName name="_xlnm._FilterDatabase" localSheetId="8" hidden="1">'12.5'!$A$11:$K$11</definedName>
    <definedName name="_xlnm._FilterDatabase" localSheetId="9" hidden="1">'12.6'!$A$11:$H$11</definedName>
    <definedName name="_xlnm._FilterDatabase" localSheetId="10" hidden="1">'12.7'!$A$8:$M$8</definedName>
    <definedName name="_xlnm._FilterDatabase" localSheetId="11" hidden="1">'12.8'!$A$11:$L$11</definedName>
    <definedName name="_xlnm.Print_Titles" localSheetId="2">' Оценка (раздел 12)'!$A:$A,' Оценка (раздел 12)'!$3:$4</definedName>
    <definedName name="_xlnm.Print_Titles" localSheetId="0">' Рейтинг (раздел 12)'!$A:$A,' Рейтинг (раздел 12)'!$3:$4</definedName>
    <definedName name="_xlnm.Print_Titles" localSheetId="4">'12.1'!$4:$7</definedName>
    <definedName name="_xlnm.Print_Titles" localSheetId="5">'12.2'!$4:$7</definedName>
    <definedName name="_xlnm.Print_Titles" localSheetId="6">'12.3'!$4:$9</definedName>
    <definedName name="_xlnm.Print_Titles" localSheetId="7">'12.4'!$5:$9</definedName>
    <definedName name="_xlnm.Print_Titles" localSheetId="8">'12.5'!$5:$10</definedName>
    <definedName name="_xlnm.Print_Titles" localSheetId="9">'12.6'!$5:$10</definedName>
    <definedName name="_xlnm.Print_Titles" localSheetId="10">'12.7'!$5:$7</definedName>
    <definedName name="_xlnm.Print_Titles" localSheetId="11">'12.8'!$8:$10</definedName>
    <definedName name="_xlnm.Print_Titles" localSheetId="1">'Рейтинг (раздел 12)'!$A:$A,'Рейтинг (раздел 12)'!$3:$4</definedName>
    <definedName name="_xlnm.Print_Area" localSheetId="2">' Оценка (раздел 12)'!$A$1:$L$99</definedName>
    <definedName name="_xlnm.Print_Area" localSheetId="0">' Рейтинг (раздел 12)'!$A$1:$K$89</definedName>
    <definedName name="_xlnm.Print_Area" localSheetId="4">'12.1'!$A$1:$D$101</definedName>
    <definedName name="_xlnm.Print_Area" localSheetId="5">'12.2'!$A$1:$J$101</definedName>
    <definedName name="_xlnm.Print_Area" localSheetId="6">'12.3'!$A$1:$G$103</definedName>
    <definedName name="_xlnm.Print_Area" localSheetId="7">'12.4'!$A$1:$K$103</definedName>
    <definedName name="_xlnm.Print_Area" localSheetId="8">'12.5'!$A$1:$K$104</definedName>
    <definedName name="_xlnm.Print_Area" localSheetId="9">'12.6'!$A$1:$H$104</definedName>
    <definedName name="_xlnm.Print_Area" localSheetId="10">'12.7'!$A$1:$M$101</definedName>
    <definedName name="_xlnm.Print_Area" localSheetId="11">'12.8'!$A$1:$L$104</definedName>
    <definedName name="_xlnm.Print_Area" localSheetId="1">'Рейтинг (раздел 12)'!$A$1:$K$90</definedName>
  </definedNames>
  <calcPr calcId="152511" refMode="R1C1"/>
</workbook>
</file>

<file path=xl/calcChain.xml><?xml version="1.0" encoding="utf-8"?>
<calcChain xmlns="http://schemas.openxmlformats.org/spreadsheetml/2006/main">
  <c r="C5" i="60" l="1"/>
  <c r="K3" i="60"/>
  <c r="J3" i="60"/>
  <c r="I3" i="60"/>
  <c r="H3" i="60"/>
  <c r="G3" i="60"/>
  <c r="F3" i="60"/>
  <c r="E3" i="60"/>
  <c r="D3" i="60"/>
  <c r="D5" i="12" l="1"/>
  <c r="G12" i="55" l="1"/>
  <c r="I33" i="60" s="1"/>
  <c r="E12" i="55"/>
  <c r="E58" i="55"/>
  <c r="G58" i="55" s="1"/>
  <c r="I21" i="60" s="1"/>
  <c r="C47" i="14" l="1"/>
  <c r="D41" i="60" s="1"/>
  <c r="K3" i="59" l="1"/>
  <c r="J3" i="59"/>
  <c r="I3" i="59"/>
  <c r="H3" i="59"/>
  <c r="G3" i="59"/>
  <c r="F3" i="59"/>
  <c r="E3" i="59"/>
  <c r="D3" i="59"/>
  <c r="E3" i="12" l="1"/>
  <c r="F3" i="12"/>
  <c r="G3" i="12"/>
  <c r="H3" i="12"/>
  <c r="I3" i="12"/>
  <c r="J3" i="12"/>
  <c r="K3" i="12"/>
  <c r="L3" i="12"/>
  <c r="H12" i="33" l="1"/>
  <c r="H13" i="33"/>
  <c r="H14" i="33"/>
  <c r="H15" i="33"/>
  <c r="H16" i="33"/>
  <c r="H17" i="33"/>
  <c r="H18" i="33"/>
  <c r="H19" i="33"/>
  <c r="H20" i="33"/>
  <c r="H21" i="33"/>
  <c r="H22" i="33"/>
  <c r="H23" i="33"/>
  <c r="H24" i="33"/>
  <c r="H25" i="33"/>
  <c r="H26" i="33"/>
  <c r="H27" i="33"/>
  <c r="H28" i="33"/>
  <c r="H30" i="33"/>
  <c r="H31" i="33"/>
  <c r="H32" i="33"/>
  <c r="H33" i="33"/>
  <c r="H34" i="33"/>
  <c r="H35" i="33"/>
  <c r="H36" i="33"/>
  <c r="H37" i="33"/>
  <c r="H38" i="33"/>
  <c r="H39" i="33"/>
  <c r="H40" i="33"/>
  <c r="H42" i="33"/>
  <c r="H43" i="33"/>
  <c r="H44" i="33"/>
  <c r="H45" i="33"/>
  <c r="H46" i="33"/>
  <c r="H47" i="33"/>
  <c r="H49" i="33"/>
  <c r="H50" i="33"/>
  <c r="H51" i="33"/>
  <c r="H52" i="33"/>
  <c r="H53" i="33"/>
  <c r="H54" i="33"/>
  <c r="H55" i="33"/>
  <c r="H57" i="33"/>
  <c r="H58" i="33"/>
  <c r="H59" i="33"/>
  <c r="H60" i="33"/>
  <c r="H61" i="33"/>
  <c r="H62" i="33"/>
  <c r="H63" i="33"/>
  <c r="H64" i="33"/>
  <c r="H65" i="33"/>
  <c r="H66" i="33"/>
  <c r="H67" i="33"/>
  <c r="H68" i="33"/>
  <c r="H69" i="33"/>
  <c r="H70" i="33"/>
  <c r="H72" i="33"/>
  <c r="H73" i="33"/>
  <c r="H74" i="33"/>
  <c r="H75" i="33"/>
  <c r="H76" i="33"/>
  <c r="H77" i="33"/>
  <c r="H79" i="33"/>
  <c r="H80" i="33"/>
  <c r="H81" i="33"/>
  <c r="H82" i="33"/>
  <c r="H83" i="33"/>
  <c r="H84" i="33"/>
  <c r="H85" i="33"/>
  <c r="H86" i="33"/>
  <c r="H87" i="33"/>
  <c r="H88" i="33"/>
  <c r="H89" i="33"/>
  <c r="H90" i="33"/>
  <c r="H92" i="33"/>
  <c r="H93" i="33"/>
  <c r="H94" i="33"/>
  <c r="H95" i="33"/>
  <c r="H96" i="33"/>
  <c r="H97" i="33"/>
  <c r="H98" i="33"/>
  <c r="H99" i="33"/>
  <c r="H100" i="33"/>
  <c r="H102" i="33"/>
  <c r="H103" i="33"/>
  <c r="H11" i="33"/>
  <c r="C24" i="57" l="1"/>
  <c r="C104" i="57" l="1"/>
  <c r="I104" i="57" s="1"/>
  <c r="K104" i="57" s="1"/>
  <c r="C103" i="57"/>
  <c r="I103" i="57" s="1"/>
  <c r="K103" i="57" s="1"/>
  <c r="C101" i="57"/>
  <c r="I101" i="57" s="1"/>
  <c r="K101" i="57" s="1"/>
  <c r="C100" i="57"/>
  <c r="I100" i="57" s="1"/>
  <c r="K100" i="57" s="1"/>
  <c r="C99" i="57"/>
  <c r="I99" i="57" s="1"/>
  <c r="K99" i="57" s="1"/>
  <c r="C98" i="57"/>
  <c r="I98" i="57" s="1"/>
  <c r="K98" i="57" s="1"/>
  <c r="C97" i="57"/>
  <c r="I97" i="57" s="1"/>
  <c r="K97" i="57" s="1"/>
  <c r="C96" i="57"/>
  <c r="I96" i="57" s="1"/>
  <c r="K96" i="57" s="1"/>
  <c r="C95" i="57"/>
  <c r="I95" i="57" s="1"/>
  <c r="K95" i="57" s="1"/>
  <c r="C94" i="57"/>
  <c r="I94" i="57" s="1"/>
  <c r="K94" i="57" s="1"/>
  <c r="C93" i="57"/>
  <c r="I93" i="57" s="1"/>
  <c r="K93" i="57" s="1"/>
  <c r="C91" i="57"/>
  <c r="I91" i="57" s="1"/>
  <c r="K91" i="57" s="1"/>
  <c r="C90" i="57"/>
  <c r="I90" i="57" s="1"/>
  <c r="K90" i="57" s="1"/>
  <c r="C89" i="57"/>
  <c r="I89" i="57" s="1"/>
  <c r="K89" i="57" s="1"/>
  <c r="C88" i="57"/>
  <c r="I88" i="57" s="1"/>
  <c r="K88" i="57" s="1"/>
  <c r="C87" i="57"/>
  <c r="I87" i="57" s="1"/>
  <c r="K87" i="57" s="1"/>
  <c r="C86" i="57"/>
  <c r="I86" i="57" s="1"/>
  <c r="K86" i="57" s="1"/>
  <c r="C85" i="57"/>
  <c r="I85" i="57" s="1"/>
  <c r="K85" i="57" s="1"/>
  <c r="C84" i="57"/>
  <c r="I84" i="57" s="1"/>
  <c r="K84" i="57" s="1"/>
  <c r="C83" i="57"/>
  <c r="I83" i="57" s="1"/>
  <c r="K83" i="57" s="1"/>
  <c r="C82" i="57"/>
  <c r="I82" i="57" s="1"/>
  <c r="K82" i="57" s="1"/>
  <c r="C81" i="57"/>
  <c r="I81" i="57" s="1"/>
  <c r="K81" i="57" s="1"/>
  <c r="C80" i="57"/>
  <c r="I80" i="57" s="1"/>
  <c r="K80" i="57" s="1"/>
  <c r="C78" i="57"/>
  <c r="I78" i="57" s="1"/>
  <c r="K78" i="57" s="1"/>
  <c r="C77" i="57"/>
  <c r="I77" i="57" s="1"/>
  <c r="K77" i="57" s="1"/>
  <c r="C76" i="57"/>
  <c r="C75" i="57"/>
  <c r="I75" i="57" s="1"/>
  <c r="K75" i="57" s="1"/>
  <c r="C74" i="57"/>
  <c r="I74" i="57" s="1"/>
  <c r="K74" i="57" s="1"/>
  <c r="C73" i="57"/>
  <c r="I73" i="57" s="1"/>
  <c r="K73" i="57" s="1"/>
  <c r="C71" i="57"/>
  <c r="I71" i="57" s="1"/>
  <c r="K71" i="57" s="1"/>
  <c r="C70" i="57"/>
  <c r="I70" i="57" s="1"/>
  <c r="K70" i="57" s="1"/>
  <c r="C69" i="57"/>
  <c r="I69" i="57" s="1"/>
  <c r="K69" i="57" s="1"/>
  <c r="C68" i="57"/>
  <c r="I68" i="57" s="1"/>
  <c r="K68" i="57" s="1"/>
  <c r="C67" i="57"/>
  <c r="I67" i="57" s="1"/>
  <c r="K67" i="57" s="1"/>
  <c r="C66" i="57"/>
  <c r="I66" i="57" s="1"/>
  <c r="K66" i="57" s="1"/>
  <c r="C65" i="57"/>
  <c r="I65" i="57" s="1"/>
  <c r="K65" i="57" s="1"/>
  <c r="C64" i="57"/>
  <c r="I64" i="57" s="1"/>
  <c r="K64" i="57" s="1"/>
  <c r="C63" i="57"/>
  <c r="I63" i="57" s="1"/>
  <c r="K63" i="57" s="1"/>
  <c r="C62" i="57"/>
  <c r="I62" i="57" s="1"/>
  <c r="K62" i="57" s="1"/>
  <c r="C61" i="57"/>
  <c r="I61" i="57" s="1"/>
  <c r="K61" i="57" s="1"/>
  <c r="C60" i="57"/>
  <c r="I60" i="57" s="1"/>
  <c r="K60" i="57" s="1"/>
  <c r="C59" i="57"/>
  <c r="I59" i="57" s="1"/>
  <c r="K59" i="57" s="1"/>
  <c r="C58" i="57"/>
  <c r="I58" i="57" s="1"/>
  <c r="K58" i="57" s="1"/>
  <c r="C56" i="57"/>
  <c r="I56" i="57" s="1"/>
  <c r="K56" i="57" s="1"/>
  <c r="C55" i="57"/>
  <c r="I55" i="57" s="1"/>
  <c r="K55" i="57" s="1"/>
  <c r="C54" i="57"/>
  <c r="I54" i="57" s="1"/>
  <c r="K54" i="57" s="1"/>
  <c r="C53" i="57"/>
  <c r="I53" i="57" s="1"/>
  <c r="K53" i="57" s="1"/>
  <c r="I52" i="57"/>
  <c r="K52" i="57" s="1"/>
  <c r="C51" i="57"/>
  <c r="I51" i="57" s="1"/>
  <c r="K51" i="57" s="1"/>
  <c r="C50" i="57"/>
  <c r="I50" i="57" s="1"/>
  <c r="K50" i="57" s="1"/>
  <c r="C48" i="57"/>
  <c r="I48" i="57" s="1"/>
  <c r="K48" i="57" s="1"/>
  <c r="C47" i="57"/>
  <c r="I47" i="57" s="1"/>
  <c r="K47" i="57" s="1"/>
  <c r="C46" i="57"/>
  <c r="I46" i="57" s="1"/>
  <c r="K46" i="57" s="1"/>
  <c r="C45" i="57"/>
  <c r="I45" i="57" s="1"/>
  <c r="K45" i="57" s="1"/>
  <c r="C44" i="57"/>
  <c r="I44" i="57" s="1"/>
  <c r="K44" i="57" s="1"/>
  <c r="C43" i="57"/>
  <c r="I43" i="57" s="1"/>
  <c r="K43" i="57" s="1"/>
  <c r="C41" i="57"/>
  <c r="I41" i="57" s="1"/>
  <c r="K41" i="57" s="1"/>
  <c r="C40" i="57"/>
  <c r="I40" i="57" s="1"/>
  <c r="K40" i="57" s="1"/>
  <c r="C39" i="57"/>
  <c r="I39" i="57" s="1"/>
  <c r="K39" i="57" s="1"/>
  <c r="C38" i="57"/>
  <c r="I38" i="57" s="1"/>
  <c r="K38" i="57" s="1"/>
  <c r="C37" i="57"/>
  <c r="I37" i="57" s="1"/>
  <c r="K37" i="57" s="1"/>
  <c r="C36" i="57"/>
  <c r="I36" i="57" s="1"/>
  <c r="K36" i="57" s="1"/>
  <c r="C35" i="57"/>
  <c r="I35" i="57" s="1"/>
  <c r="K35" i="57" s="1"/>
  <c r="C34" i="57"/>
  <c r="I34" i="57" s="1"/>
  <c r="K34" i="57" s="1"/>
  <c r="C33" i="57"/>
  <c r="I33" i="57" s="1"/>
  <c r="K33" i="57" s="1"/>
  <c r="C32" i="57"/>
  <c r="I32" i="57" s="1"/>
  <c r="K32" i="57" s="1"/>
  <c r="C31" i="57"/>
  <c r="I31" i="57" s="1"/>
  <c r="K31" i="57" s="1"/>
  <c r="C29" i="57"/>
  <c r="I29" i="57" s="1"/>
  <c r="K29" i="57" s="1"/>
  <c r="C28" i="57"/>
  <c r="I28" i="57" s="1"/>
  <c r="K28" i="57" s="1"/>
  <c r="C27" i="57"/>
  <c r="I27" i="57" s="1"/>
  <c r="K27" i="57" s="1"/>
  <c r="C26" i="57"/>
  <c r="I26" i="57" s="1"/>
  <c r="K26" i="57" s="1"/>
  <c r="C25" i="57"/>
  <c r="I25" i="57" s="1"/>
  <c r="K25" i="57" s="1"/>
  <c r="I24" i="57"/>
  <c r="K24" i="57" s="1"/>
  <c r="C23" i="57"/>
  <c r="I23" i="57" s="1"/>
  <c r="K23" i="57" s="1"/>
  <c r="C22" i="57"/>
  <c r="I22" i="57" s="1"/>
  <c r="K22" i="57" s="1"/>
  <c r="C21" i="57"/>
  <c r="I21" i="57" s="1"/>
  <c r="K21" i="57" s="1"/>
  <c r="C20" i="57"/>
  <c r="I20" i="57" s="1"/>
  <c r="K20" i="57" s="1"/>
  <c r="C19" i="57"/>
  <c r="I19" i="57" s="1"/>
  <c r="K19" i="57" s="1"/>
  <c r="C18" i="57"/>
  <c r="I18" i="57" s="1"/>
  <c r="K18" i="57" s="1"/>
  <c r="C17" i="57"/>
  <c r="I17" i="57" s="1"/>
  <c r="K17" i="57" s="1"/>
  <c r="C16" i="57"/>
  <c r="I16" i="57" s="1"/>
  <c r="K16" i="57" s="1"/>
  <c r="C15" i="57"/>
  <c r="I15" i="57" s="1"/>
  <c r="K15" i="57" s="1"/>
  <c r="C14" i="57"/>
  <c r="I14" i="57" s="1"/>
  <c r="K14" i="57" s="1"/>
  <c r="C13" i="57"/>
  <c r="I13" i="57" s="1"/>
  <c r="K13" i="57" s="1"/>
  <c r="C12" i="57"/>
  <c r="I12" i="57" s="1"/>
  <c r="K12" i="57" s="1"/>
  <c r="A7" i="57"/>
  <c r="A6" i="57"/>
  <c r="A5" i="57"/>
  <c r="A4" i="57"/>
  <c r="A3" i="57"/>
  <c r="G101" i="56"/>
  <c r="I101" i="56" s="1"/>
  <c r="G100" i="56"/>
  <c r="I100" i="56" s="1"/>
  <c r="G98" i="56"/>
  <c r="I98" i="56" s="1"/>
  <c r="G97" i="56"/>
  <c r="I97" i="56" s="1"/>
  <c r="G96" i="56"/>
  <c r="I96" i="56" s="1"/>
  <c r="G95" i="56"/>
  <c r="I95" i="56" s="1"/>
  <c r="G94" i="56"/>
  <c r="I94" i="56" s="1"/>
  <c r="G93" i="56"/>
  <c r="I93" i="56" s="1"/>
  <c r="G92" i="56"/>
  <c r="I92" i="56" s="1"/>
  <c r="G91" i="56"/>
  <c r="I91" i="56" s="1"/>
  <c r="G90" i="56"/>
  <c r="I90" i="56" s="1"/>
  <c r="G88" i="56"/>
  <c r="I88" i="56" s="1"/>
  <c r="G87" i="56"/>
  <c r="I87" i="56" s="1"/>
  <c r="G86" i="56"/>
  <c r="I86" i="56" s="1"/>
  <c r="G85" i="56"/>
  <c r="I85" i="56" s="1"/>
  <c r="G84" i="56"/>
  <c r="I84" i="56" s="1"/>
  <c r="G83" i="56"/>
  <c r="I83" i="56" s="1"/>
  <c r="G82" i="56"/>
  <c r="I82" i="56" s="1"/>
  <c r="G81" i="56"/>
  <c r="I81" i="56" s="1"/>
  <c r="G80" i="56"/>
  <c r="I80" i="56" s="1"/>
  <c r="G79" i="56"/>
  <c r="I79" i="56" s="1"/>
  <c r="G78" i="56"/>
  <c r="I78" i="56" s="1"/>
  <c r="G77" i="56"/>
  <c r="I77" i="56" s="1"/>
  <c r="G75" i="56"/>
  <c r="I75" i="56" s="1"/>
  <c r="G74" i="56"/>
  <c r="I74" i="56" s="1"/>
  <c r="G73" i="56"/>
  <c r="I73" i="56" s="1"/>
  <c r="G72" i="56"/>
  <c r="I72" i="56" s="1"/>
  <c r="G71" i="56"/>
  <c r="I71" i="56" s="1"/>
  <c r="G70" i="56"/>
  <c r="I70" i="56" s="1"/>
  <c r="G68" i="56"/>
  <c r="I68" i="56" s="1"/>
  <c r="G67" i="56"/>
  <c r="I67" i="56" s="1"/>
  <c r="G66" i="56"/>
  <c r="I66" i="56" s="1"/>
  <c r="G65" i="56"/>
  <c r="I65" i="56" s="1"/>
  <c r="G64" i="56"/>
  <c r="I64" i="56" s="1"/>
  <c r="G63" i="56"/>
  <c r="I63" i="56" s="1"/>
  <c r="G62" i="56"/>
  <c r="I62" i="56" s="1"/>
  <c r="G61" i="56"/>
  <c r="I61" i="56" s="1"/>
  <c r="G60" i="56"/>
  <c r="I60" i="56" s="1"/>
  <c r="G59" i="56"/>
  <c r="I59" i="56" s="1"/>
  <c r="G58" i="56"/>
  <c r="I58" i="56" s="1"/>
  <c r="G57" i="56"/>
  <c r="I57" i="56" s="1"/>
  <c r="G56" i="56"/>
  <c r="I56" i="56" s="1"/>
  <c r="G55" i="56"/>
  <c r="I55" i="56" s="1"/>
  <c r="G53" i="56"/>
  <c r="I53" i="56" s="1"/>
  <c r="G52" i="56"/>
  <c r="I52" i="56" s="1"/>
  <c r="G51" i="56"/>
  <c r="I51" i="56" s="1"/>
  <c r="G50" i="56"/>
  <c r="I50" i="56" s="1"/>
  <c r="G49" i="56"/>
  <c r="I49" i="56" s="1"/>
  <c r="G48" i="56"/>
  <c r="I48" i="56" s="1"/>
  <c r="G47" i="56"/>
  <c r="I47" i="56" s="1"/>
  <c r="G45" i="56"/>
  <c r="I45" i="56" s="1"/>
  <c r="G44" i="56"/>
  <c r="I44" i="56" s="1"/>
  <c r="G43" i="56"/>
  <c r="I43" i="56" s="1"/>
  <c r="G42" i="56"/>
  <c r="I42" i="56" s="1"/>
  <c r="G41" i="56"/>
  <c r="I41" i="56" s="1"/>
  <c r="G40" i="56"/>
  <c r="I40" i="56" s="1"/>
  <c r="G38" i="56"/>
  <c r="I38" i="56" s="1"/>
  <c r="G37" i="56"/>
  <c r="I37" i="56" s="1"/>
  <c r="G36" i="56"/>
  <c r="I36" i="56" s="1"/>
  <c r="G35" i="56"/>
  <c r="I35" i="56" s="1"/>
  <c r="G34" i="56"/>
  <c r="I34" i="56" s="1"/>
  <c r="G33" i="56"/>
  <c r="I33" i="56" s="1"/>
  <c r="G32" i="56"/>
  <c r="I32" i="56" s="1"/>
  <c r="G31" i="56"/>
  <c r="I31" i="56" s="1"/>
  <c r="G30" i="56"/>
  <c r="I30" i="56" s="1"/>
  <c r="G29" i="56"/>
  <c r="I29" i="56" s="1"/>
  <c r="G28" i="56"/>
  <c r="I28" i="56" s="1"/>
  <c r="G26" i="56"/>
  <c r="I26" i="56" s="1"/>
  <c r="G25" i="56"/>
  <c r="I25" i="56" s="1"/>
  <c r="G24" i="56"/>
  <c r="I24" i="56" s="1"/>
  <c r="G23" i="56"/>
  <c r="I23" i="56" s="1"/>
  <c r="G22" i="56"/>
  <c r="I22" i="56" s="1"/>
  <c r="G21" i="56"/>
  <c r="I21" i="56" s="1"/>
  <c r="G20" i="56"/>
  <c r="I20" i="56" s="1"/>
  <c r="G19" i="56"/>
  <c r="I19" i="56" s="1"/>
  <c r="G18" i="56"/>
  <c r="I18" i="56" s="1"/>
  <c r="G17" i="56"/>
  <c r="I17" i="56" s="1"/>
  <c r="G16" i="56"/>
  <c r="I16" i="56" s="1"/>
  <c r="G15" i="56"/>
  <c r="I15" i="56" s="1"/>
  <c r="G14" i="56"/>
  <c r="I14" i="56" s="1"/>
  <c r="G13" i="56"/>
  <c r="I13" i="56" s="1"/>
  <c r="G12" i="56"/>
  <c r="I12" i="56" s="1"/>
  <c r="G11" i="56"/>
  <c r="I11" i="56" s="1"/>
  <c r="G10" i="56"/>
  <c r="I10" i="56" s="1"/>
  <c r="G9" i="56"/>
  <c r="I9" i="56" s="1"/>
  <c r="A4" i="56"/>
  <c r="A3" i="56"/>
  <c r="E104" i="55"/>
  <c r="G104" i="55" s="1"/>
  <c r="E103" i="55"/>
  <c r="G103" i="55" s="1"/>
  <c r="E101" i="55"/>
  <c r="G101" i="55" s="1"/>
  <c r="E100" i="55"/>
  <c r="G100" i="55" s="1"/>
  <c r="E99" i="55"/>
  <c r="G99" i="55" s="1"/>
  <c r="E98" i="55"/>
  <c r="G98" i="55" s="1"/>
  <c r="E97" i="55"/>
  <c r="G97" i="55" s="1"/>
  <c r="E96" i="55"/>
  <c r="G96" i="55" s="1"/>
  <c r="E95" i="55"/>
  <c r="G95" i="55" s="1"/>
  <c r="E94" i="55"/>
  <c r="G94" i="55" s="1"/>
  <c r="E93" i="55"/>
  <c r="G93" i="55" s="1"/>
  <c r="E91" i="55"/>
  <c r="G91" i="55" s="1"/>
  <c r="E90" i="55"/>
  <c r="G90" i="55" s="1"/>
  <c r="E89" i="55"/>
  <c r="G89" i="55" s="1"/>
  <c r="E88" i="55"/>
  <c r="G88" i="55" s="1"/>
  <c r="E87" i="55"/>
  <c r="G87" i="55" s="1"/>
  <c r="E86" i="55"/>
  <c r="G86" i="55" s="1"/>
  <c r="E85" i="55"/>
  <c r="G85" i="55" s="1"/>
  <c r="E84" i="55"/>
  <c r="G84" i="55" s="1"/>
  <c r="E83" i="55"/>
  <c r="G83" i="55" s="1"/>
  <c r="E82" i="55"/>
  <c r="G82" i="55" s="1"/>
  <c r="E81" i="55"/>
  <c r="G81" i="55" s="1"/>
  <c r="E80" i="55"/>
  <c r="G80" i="55" s="1"/>
  <c r="E78" i="55"/>
  <c r="G78" i="55" s="1"/>
  <c r="E77" i="55"/>
  <c r="G77" i="55" s="1"/>
  <c r="E76" i="55"/>
  <c r="G76" i="55" s="1"/>
  <c r="E75" i="55"/>
  <c r="G75" i="55" s="1"/>
  <c r="E74" i="55"/>
  <c r="G74" i="55" s="1"/>
  <c r="E73" i="55"/>
  <c r="G73" i="55" s="1"/>
  <c r="E71" i="55"/>
  <c r="G71" i="55" s="1"/>
  <c r="E70" i="55"/>
  <c r="G70" i="55" s="1"/>
  <c r="E69" i="55"/>
  <c r="G69" i="55" s="1"/>
  <c r="E68" i="55"/>
  <c r="G68" i="55" s="1"/>
  <c r="E67" i="55"/>
  <c r="G67" i="55" s="1"/>
  <c r="E66" i="55"/>
  <c r="G66" i="55" s="1"/>
  <c r="E65" i="55"/>
  <c r="G65" i="55" s="1"/>
  <c r="E64" i="55"/>
  <c r="G64" i="55" s="1"/>
  <c r="E63" i="55"/>
  <c r="G63" i="55" s="1"/>
  <c r="E62" i="55"/>
  <c r="G62" i="55" s="1"/>
  <c r="E61" i="55"/>
  <c r="G61" i="55" s="1"/>
  <c r="E60" i="55"/>
  <c r="G60" i="55" s="1"/>
  <c r="E59" i="55"/>
  <c r="G59" i="55" s="1"/>
  <c r="I51" i="59"/>
  <c r="E56" i="55"/>
  <c r="G56" i="55" s="1"/>
  <c r="E55" i="55"/>
  <c r="G55" i="55" s="1"/>
  <c r="E54" i="55"/>
  <c r="G54" i="55" s="1"/>
  <c r="E53" i="55"/>
  <c r="G53" i="55" s="1"/>
  <c r="E52" i="55"/>
  <c r="G52" i="55" s="1"/>
  <c r="E51" i="55"/>
  <c r="G51" i="55" s="1"/>
  <c r="E50" i="55"/>
  <c r="G50" i="55" s="1"/>
  <c r="E48" i="55"/>
  <c r="G48" i="55" s="1"/>
  <c r="E47" i="55"/>
  <c r="G47" i="55" s="1"/>
  <c r="E46" i="55"/>
  <c r="G46" i="55" s="1"/>
  <c r="E45" i="55"/>
  <c r="G45" i="55" s="1"/>
  <c r="E44" i="55"/>
  <c r="G44" i="55" s="1"/>
  <c r="E43" i="55"/>
  <c r="G43" i="55" s="1"/>
  <c r="E41" i="55"/>
  <c r="G41" i="55" s="1"/>
  <c r="E40" i="55"/>
  <c r="G40" i="55" s="1"/>
  <c r="E39" i="55"/>
  <c r="G39" i="55" s="1"/>
  <c r="E38" i="55"/>
  <c r="G38" i="55" s="1"/>
  <c r="E37" i="55"/>
  <c r="G37" i="55" s="1"/>
  <c r="E36" i="55"/>
  <c r="G36" i="55" s="1"/>
  <c r="E35" i="55"/>
  <c r="G35" i="55" s="1"/>
  <c r="E34" i="55"/>
  <c r="G34" i="55" s="1"/>
  <c r="E33" i="55"/>
  <c r="G33" i="55" s="1"/>
  <c r="E32" i="55"/>
  <c r="G32" i="55" s="1"/>
  <c r="E31" i="55"/>
  <c r="G31" i="55" s="1"/>
  <c r="E29" i="55"/>
  <c r="G29" i="55" s="1"/>
  <c r="E28" i="55"/>
  <c r="G28" i="55" s="1"/>
  <c r="E27" i="55"/>
  <c r="G27" i="55" s="1"/>
  <c r="E26" i="55"/>
  <c r="G26" i="55" s="1"/>
  <c r="E25" i="55"/>
  <c r="G25" i="55" s="1"/>
  <c r="E24" i="55"/>
  <c r="G24" i="55" s="1"/>
  <c r="E23" i="55"/>
  <c r="G23" i="55" s="1"/>
  <c r="E22" i="55"/>
  <c r="G22" i="55" s="1"/>
  <c r="E21" i="55"/>
  <c r="G21" i="55" s="1"/>
  <c r="E20" i="55"/>
  <c r="G20" i="55" s="1"/>
  <c r="E19" i="55"/>
  <c r="G19" i="55" s="1"/>
  <c r="E18" i="55"/>
  <c r="G18" i="55" s="1"/>
  <c r="E17" i="55"/>
  <c r="G17" i="55" s="1"/>
  <c r="E16" i="55"/>
  <c r="G16" i="55" s="1"/>
  <c r="E15" i="55"/>
  <c r="G15" i="55" s="1"/>
  <c r="E14" i="55"/>
  <c r="G14" i="55" s="1"/>
  <c r="E13" i="55"/>
  <c r="G13" i="55" s="1"/>
  <c r="I25" i="59"/>
  <c r="H104" i="54"/>
  <c r="J104" i="54" s="1"/>
  <c r="H103" i="54"/>
  <c r="J103" i="54" s="1"/>
  <c r="H101" i="54"/>
  <c r="J101" i="54" s="1"/>
  <c r="H100" i="54"/>
  <c r="J100" i="54" s="1"/>
  <c r="H99" i="54"/>
  <c r="J99" i="54" s="1"/>
  <c r="H98" i="54"/>
  <c r="J98" i="54" s="1"/>
  <c r="H97" i="54"/>
  <c r="J97" i="54" s="1"/>
  <c r="H96" i="54"/>
  <c r="J96" i="54" s="1"/>
  <c r="H95" i="54"/>
  <c r="J95" i="54" s="1"/>
  <c r="H94" i="54"/>
  <c r="J94" i="54" s="1"/>
  <c r="H93" i="54"/>
  <c r="J93" i="54" s="1"/>
  <c r="H91" i="54"/>
  <c r="J91" i="54" s="1"/>
  <c r="H90" i="54"/>
  <c r="J90" i="54" s="1"/>
  <c r="H89" i="54"/>
  <c r="J89" i="54" s="1"/>
  <c r="H88" i="54"/>
  <c r="J88" i="54" s="1"/>
  <c r="H87" i="54"/>
  <c r="J87" i="54" s="1"/>
  <c r="H86" i="54"/>
  <c r="J86" i="54" s="1"/>
  <c r="H85" i="54"/>
  <c r="J85" i="54" s="1"/>
  <c r="H84" i="54"/>
  <c r="J84" i="54" s="1"/>
  <c r="H83" i="54"/>
  <c r="J83" i="54" s="1"/>
  <c r="H82" i="54"/>
  <c r="J82" i="54" s="1"/>
  <c r="H81" i="54"/>
  <c r="J81" i="54" s="1"/>
  <c r="H80" i="54"/>
  <c r="J80" i="54" s="1"/>
  <c r="H78" i="54"/>
  <c r="J78" i="54" s="1"/>
  <c r="H77" i="54"/>
  <c r="J77" i="54" s="1"/>
  <c r="H76" i="54"/>
  <c r="J76" i="54" s="1"/>
  <c r="H75" i="54"/>
  <c r="J75" i="54" s="1"/>
  <c r="H74" i="54"/>
  <c r="J74" i="54" s="1"/>
  <c r="H73" i="54"/>
  <c r="J73" i="54" s="1"/>
  <c r="H71" i="54"/>
  <c r="J71" i="54" s="1"/>
  <c r="H70" i="54"/>
  <c r="J70" i="54" s="1"/>
  <c r="H69" i="54"/>
  <c r="J69" i="54" s="1"/>
  <c r="H68" i="54"/>
  <c r="J68" i="54" s="1"/>
  <c r="H67" i="54"/>
  <c r="J67" i="54" s="1"/>
  <c r="H66" i="54"/>
  <c r="J66" i="54" s="1"/>
  <c r="H65" i="54"/>
  <c r="J65" i="54" s="1"/>
  <c r="H64" i="54"/>
  <c r="J64" i="54" s="1"/>
  <c r="H63" i="54"/>
  <c r="J63" i="54" s="1"/>
  <c r="H62" i="54"/>
  <c r="J62" i="54" s="1"/>
  <c r="H61" i="54"/>
  <c r="J61" i="54" s="1"/>
  <c r="H60" i="54"/>
  <c r="J60" i="54" s="1"/>
  <c r="H59" i="54"/>
  <c r="J59" i="54" s="1"/>
  <c r="H58" i="54"/>
  <c r="J58" i="54" s="1"/>
  <c r="H56" i="54"/>
  <c r="J56" i="54" s="1"/>
  <c r="H55" i="54"/>
  <c r="J55" i="54" s="1"/>
  <c r="H54" i="54"/>
  <c r="J54" i="54" s="1"/>
  <c r="H53" i="54"/>
  <c r="J53" i="54" s="1"/>
  <c r="H52" i="54"/>
  <c r="J52" i="54" s="1"/>
  <c r="H51" i="54"/>
  <c r="J51" i="54" s="1"/>
  <c r="H50" i="54"/>
  <c r="J50" i="54" s="1"/>
  <c r="H48" i="54"/>
  <c r="J48" i="54" s="1"/>
  <c r="H47" i="54"/>
  <c r="J47" i="54" s="1"/>
  <c r="H46" i="54"/>
  <c r="J46" i="54" s="1"/>
  <c r="H45" i="54"/>
  <c r="J45" i="54" s="1"/>
  <c r="H44" i="54"/>
  <c r="J44" i="54" s="1"/>
  <c r="H43" i="54"/>
  <c r="J43" i="54" s="1"/>
  <c r="H41" i="54"/>
  <c r="J41" i="54" s="1"/>
  <c r="H55" i="60" s="1"/>
  <c r="H40" i="54"/>
  <c r="J40" i="54" s="1"/>
  <c r="H39" i="54"/>
  <c r="J39" i="54" s="1"/>
  <c r="H38" i="54"/>
  <c r="J38" i="54" s="1"/>
  <c r="H37" i="54"/>
  <c r="J37" i="54" s="1"/>
  <c r="H36" i="54"/>
  <c r="J36" i="54" s="1"/>
  <c r="H35" i="54"/>
  <c r="J35" i="54" s="1"/>
  <c r="H34" i="54"/>
  <c r="J34" i="54" s="1"/>
  <c r="H33" i="54"/>
  <c r="J33" i="54" s="1"/>
  <c r="H32" i="54"/>
  <c r="J32" i="54" s="1"/>
  <c r="H31" i="54"/>
  <c r="J31" i="54" s="1"/>
  <c r="H29" i="54"/>
  <c r="J29" i="54" s="1"/>
  <c r="H28" i="54"/>
  <c r="J28" i="54" s="1"/>
  <c r="H27" i="54"/>
  <c r="J27" i="54" s="1"/>
  <c r="H26" i="54"/>
  <c r="J26" i="54" s="1"/>
  <c r="H25" i="54"/>
  <c r="J25" i="54" s="1"/>
  <c r="H24" i="54"/>
  <c r="J24" i="54" s="1"/>
  <c r="H23" i="54"/>
  <c r="J23" i="54" s="1"/>
  <c r="H22" i="54"/>
  <c r="J22" i="54" s="1"/>
  <c r="H21" i="54"/>
  <c r="J21" i="54" s="1"/>
  <c r="H20" i="54"/>
  <c r="J20" i="54" s="1"/>
  <c r="H19" i="54"/>
  <c r="J19" i="54" s="1"/>
  <c r="H18" i="54"/>
  <c r="J18" i="54" s="1"/>
  <c r="H17" i="54"/>
  <c r="J17" i="54" s="1"/>
  <c r="H16" i="54"/>
  <c r="J16" i="54" s="1"/>
  <c r="H15" i="54"/>
  <c r="J15" i="54" s="1"/>
  <c r="H14" i="54"/>
  <c r="J14" i="54" s="1"/>
  <c r="H13" i="54"/>
  <c r="J13" i="54" s="1"/>
  <c r="H12" i="54"/>
  <c r="J12" i="54" s="1"/>
  <c r="J103" i="33"/>
  <c r="J102" i="33"/>
  <c r="J100" i="33"/>
  <c r="J99" i="33"/>
  <c r="J98" i="33"/>
  <c r="J97" i="33"/>
  <c r="J96" i="33"/>
  <c r="J95" i="33"/>
  <c r="J94" i="33"/>
  <c r="J93" i="33"/>
  <c r="J92" i="33"/>
  <c r="J90" i="33"/>
  <c r="J89" i="33"/>
  <c r="J88" i="33"/>
  <c r="J87" i="33"/>
  <c r="J86" i="33"/>
  <c r="J85" i="33"/>
  <c r="J84" i="33"/>
  <c r="J83" i="33"/>
  <c r="J82" i="33"/>
  <c r="J81" i="33"/>
  <c r="J80" i="33"/>
  <c r="J79" i="33"/>
  <c r="J77" i="33"/>
  <c r="J76" i="33"/>
  <c r="J75" i="33"/>
  <c r="J74" i="33"/>
  <c r="J73" i="33"/>
  <c r="J72" i="33"/>
  <c r="J70" i="33"/>
  <c r="J69" i="33"/>
  <c r="J68" i="33"/>
  <c r="J67" i="33"/>
  <c r="J66" i="33"/>
  <c r="J65" i="33"/>
  <c r="J64" i="33"/>
  <c r="J63" i="33"/>
  <c r="J62" i="33"/>
  <c r="J61" i="33"/>
  <c r="J60" i="33"/>
  <c r="J59" i="33"/>
  <c r="J58" i="33"/>
  <c r="J57" i="33"/>
  <c r="J55" i="33"/>
  <c r="J54" i="33"/>
  <c r="J53" i="33"/>
  <c r="J52" i="33"/>
  <c r="J51" i="33"/>
  <c r="J50" i="33"/>
  <c r="J49" i="33"/>
  <c r="J47" i="33"/>
  <c r="J46" i="33"/>
  <c r="J45" i="33"/>
  <c r="J44" i="33"/>
  <c r="J43" i="33"/>
  <c r="J42" i="33"/>
  <c r="J40" i="33"/>
  <c r="J39" i="33"/>
  <c r="J38" i="33"/>
  <c r="J37" i="33"/>
  <c r="J36" i="33"/>
  <c r="J35" i="33"/>
  <c r="J34" i="33"/>
  <c r="J33" i="33"/>
  <c r="J32" i="33"/>
  <c r="J31" i="33"/>
  <c r="J30" i="33"/>
  <c r="J28" i="33"/>
  <c r="J27" i="33"/>
  <c r="J26" i="33"/>
  <c r="J25" i="33"/>
  <c r="J24" i="33"/>
  <c r="J23" i="33"/>
  <c r="J22" i="33"/>
  <c r="J21" i="33"/>
  <c r="J20" i="33"/>
  <c r="J19" i="33"/>
  <c r="J18" i="33"/>
  <c r="J17" i="33"/>
  <c r="J16" i="33"/>
  <c r="J15" i="33"/>
  <c r="J14" i="33"/>
  <c r="J13" i="33"/>
  <c r="J12" i="33"/>
  <c r="J11" i="33"/>
  <c r="F103" i="51"/>
  <c r="F102" i="51"/>
  <c r="F100" i="51"/>
  <c r="F99" i="51"/>
  <c r="F98" i="51"/>
  <c r="F97" i="51"/>
  <c r="F96" i="51"/>
  <c r="F95" i="51"/>
  <c r="F94" i="51"/>
  <c r="F93" i="51"/>
  <c r="F92" i="51"/>
  <c r="F90" i="51"/>
  <c r="F89" i="51"/>
  <c r="D89" i="51"/>
  <c r="F88" i="51"/>
  <c r="F87" i="51"/>
  <c r="D87" i="51"/>
  <c r="F86" i="51"/>
  <c r="D86" i="51"/>
  <c r="F85" i="51"/>
  <c r="D85" i="51"/>
  <c r="F84" i="51"/>
  <c r="F83" i="51"/>
  <c r="F82" i="51"/>
  <c r="F81" i="51"/>
  <c r="F80" i="51"/>
  <c r="F79" i="51"/>
  <c r="F77" i="51"/>
  <c r="D77" i="51"/>
  <c r="F76" i="51"/>
  <c r="D76" i="51"/>
  <c r="F75" i="51"/>
  <c r="D75" i="51"/>
  <c r="F74" i="51"/>
  <c r="F73" i="51"/>
  <c r="F72" i="51"/>
  <c r="F70" i="51"/>
  <c r="F69" i="51"/>
  <c r="D69" i="51"/>
  <c r="F68" i="51"/>
  <c r="F67" i="51"/>
  <c r="D67" i="51"/>
  <c r="F66" i="51"/>
  <c r="D66" i="51"/>
  <c r="F65" i="51"/>
  <c r="F64" i="51"/>
  <c r="F63" i="51"/>
  <c r="D63" i="51"/>
  <c r="F62" i="51"/>
  <c r="F61" i="51"/>
  <c r="F60" i="51"/>
  <c r="F59" i="51"/>
  <c r="F58" i="51"/>
  <c r="F57" i="51"/>
  <c r="D57" i="51"/>
  <c r="F55" i="51"/>
  <c r="D55" i="51"/>
  <c r="F54" i="51"/>
  <c r="F53" i="51"/>
  <c r="F52" i="51"/>
  <c r="F51" i="51"/>
  <c r="F50" i="51"/>
  <c r="F49" i="51"/>
  <c r="F47" i="51"/>
  <c r="F46" i="51"/>
  <c r="D46" i="51"/>
  <c r="F45" i="51"/>
  <c r="F44" i="51"/>
  <c r="D44" i="51"/>
  <c r="F43" i="51"/>
  <c r="F42" i="51"/>
  <c r="D42" i="51"/>
  <c r="F40" i="51"/>
  <c r="F39" i="51"/>
  <c r="F38" i="51"/>
  <c r="F37" i="51"/>
  <c r="D37" i="51"/>
  <c r="F36" i="51"/>
  <c r="D36" i="51"/>
  <c r="F35" i="51"/>
  <c r="F34" i="51"/>
  <c r="F33" i="51"/>
  <c r="F32" i="51"/>
  <c r="F31" i="51"/>
  <c r="F30" i="51"/>
  <c r="D30" i="51"/>
  <c r="F28" i="51"/>
  <c r="F27" i="51"/>
  <c r="F26" i="51"/>
  <c r="D26" i="51"/>
  <c r="F25" i="51"/>
  <c r="D25" i="51"/>
  <c r="F24" i="51"/>
  <c r="D24" i="51"/>
  <c r="F23" i="51"/>
  <c r="F22" i="51"/>
  <c r="F21" i="51"/>
  <c r="F20" i="51"/>
  <c r="D20" i="51"/>
  <c r="F19" i="51"/>
  <c r="F18" i="51"/>
  <c r="F17" i="51"/>
  <c r="D17" i="51"/>
  <c r="F16" i="51"/>
  <c r="F15" i="51"/>
  <c r="F14" i="51"/>
  <c r="F13" i="51"/>
  <c r="F12" i="51"/>
  <c r="F11" i="51"/>
  <c r="D11" i="51"/>
  <c r="I101" i="50"/>
  <c r="I100" i="50"/>
  <c r="I98" i="50"/>
  <c r="I97" i="50"/>
  <c r="I96" i="50"/>
  <c r="I95" i="50"/>
  <c r="I94" i="50"/>
  <c r="I93" i="50"/>
  <c r="I92" i="50"/>
  <c r="I91" i="50"/>
  <c r="I90" i="50"/>
  <c r="I88" i="50"/>
  <c r="I87" i="50"/>
  <c r="I86" i="50"/>
  <c r="I85" i="50"/>
  <c r="I84" i="50"/>
  <c r="I83" i="50"/>
  <c r="I82" i="50"/>
  <c r="I81" i="50"/>
  <c r="I80" i="50"/>
  <c r="I79" i="50"/>
  <c r="I78" i="50"/>
  <c r="I77" i="50"/>
  <c r="I75" i="50"/>
  <c r="I74" i="50"/>
  <c r="I73" i="50"/>
  <c r="I72" i="50"/>
  <c r="I71" i="50"/>
  <c r="I70" i="50"/>
  <c r="I68" i="50"/>
  <c r="I67" i="50"/>
  <c r="I66" i="50"/>
  <c r="I65" i="50"/>
  <c r="I64" i="50"/>
  <c r="I63" i="50"/>
  <c r="I62" i="50"/>
  <c r="I61" i="50"/>
  <c r="I60" i="50"/>
  <c r="I59" i="50"/>
  <c r="I58" i="50"/>
  <c r="I57" i="50"/>
  <c r="I56" i="50"/>
  <c r="I55" i="50"/>
  <c r="I53" i="50"/>
  <c r="I52" i="50"/>
  <c r="I51" i="50"/>
  <c r="I50" i="50"/>
  <c r="I49" i="50"/>
  <c r="I48" i="50"/>
  <c r="I47" i="50"/>
  <c r="I45" i="50"/>
  <c r="I44" i="50"/>
  <c r="I43" i="50"/>
  <c r="I42" i="50"/>
  <c r="I41" i="50"/>
  <c r="I40" i="50"/>
  <c r="I38" i="50"/>
  <c r="I37" i="50"/>
  <c r="I36" i="50"/>
  <c r="I35" i="50"/>
  <c r="I34" i="50"/>
  <c r="I33" i="50"/>
  <c r="I32" i="50"/>
  <c r="I31" i="50"/>
  <c r="I30" i="50"/>
  <c r="I29" i="50"/>
  <c r="I28" i="50"/>
  <c r="I26" i="50"/>
  <c r="I25" i="50"/>
  <c r="I24" i="50"/>
  <c r="I23" i="50"/>
  <c r="I22" i="50"/>
  <c r="I21" i="50"/>
  <c r="I20" i="50"/>
  <c r="I19" i="50"/>
  <c r="I18" i="50"/>
  <c r="I17" i="50"/>
  <c r="I16" i="50"/>
  <c r="I15" i="50"/>
  <c r="I14" i="50"/>
  <c r="I13" i="50"/>
  <c r="I12" i="50"/>
  <c r="I11" i="50"/>
  <c r="I10" i="50"/>
  <c r="I9" i="50"/>
  <c r="C101" i="14"/>
  <c r="C100" i="14"/>
  <c r="C98" i="14"/>
  <c r="C97" i="14"/>
  <c r="C96" i="14"/>
  <c r="C95" i="14"/>
  <c r="C94" i="14"/>
  <c r="C93" i="14"/>
  <c r="C92" i="14"/>
  <c r="C91" i="14"/>
  <c r="C90" i="14"/>
  <c r="C88" i="14"/>
  <c r="C87" i="14"/>
  <c r="C86" i="14"/>
  <c r="C85" i="14"/>
  <c r="C84" i="14"/>
  <c r="C83" i="14"/>
  <c r="C82" i="14"/>
  <c r="C81" i="14"/>
  <c r="C80" i="14"/>
  <c r="C79" i="14"/>
  <c r="C78" i="14"/>
  <c r="C77" i="14"/>
  <c r="C75" i="14"/>
  <c r="C74" i="14"/>
  <c r="C73" i="14"/>
  <c r="C72" i="14"/>
  <c r="C71" i="14"/>
  <c r="C70" i="14"/>
  <c r="C68" i="14"/>
  <c r="C67" i="14"/>
  <c r="C66" i="14"/>
  <c r="C65" i="14"/>
  <c r="C64" i="14"/>
  <c r="C63" i="14"/>
  <c r="C62" i="14"/>
  <c r="C61" i="14"/>
  <c r="C60" i="14"/>
  <c r="C59" i="14"/>
  <c r="C58" i="14"/>
  <c r="C57" i="14"/>
  <c r="C56" i="14"/>
  <c r="C55" i="14"/>
  <c r="C53" i="14"/>
  <c r="C52" i="14"/>
  <c r="C51" i="14"/>
  <c r="C50" i="14"/>
  <c r="C49" i="14"/>
  <c r="C48" i="14"/>
  <c r="D70" i="59"/>
  <c r="C45" i="14"/>
  <c r="C44" i="14"/>
  <c r="C43" i="14"/>
  <c r="C42" i="14"/>
  <c r="C41" i="14"/>
  <c r="C40" i="14"/>
  <c r="C38" i="14"/>
  <c r="C37" i="14"/>
  <c r="C36" i="14"/>
  <c r="C35" i="14"/>
  <c r="C34" i="14"/>
  <c r="C33" i="14"/>
  <c r="C32" i="14"/>
  <c r="C31" i="14"/>
  <c r="C30" i="14"/>
  <c r="C29" i="14"/>
  <c r="C28" i="14"/>
  <c r="C26" i="14"/>
  <c r="C25" i="14"/>
  <c r="C24" i="14"/>
  <c r="C23" i="14"/>
  <c r="C22" i="14"/>
  <c r="C21" i="14"/>
  <c r="C20" i="14"/>
  <c r="C19" i="14"/>
  <c r="C18" i="14"/>
  <c r="C17" i="14"/>
  <c r="C16" i="14"/>
  <c r="C15" i="14"/>
  <c r="C14" i="14"/>
  <c r="C13" i="14"/>
  <c r="C12" i="14"/>
  <c r="C11" i="14"/>
  <c r="C10" i="14"/>
  <c r="C9" i="14"/>
  <c r="L93" i="12"/>
  <c r="L81" i="12"/>
  <c r="E78" i="12"/>
  <c r="L62" i="12"/>
  <c r="C102" i="14" l="1"/>
  <c r="D58" i="59"/>
  <c r="D65" i="60"/>
  <c r="D47" i="59"/>
  <c r="C47" i="59" s="1"/>
  <c r="D58" i="60"/>
  <c r="D10" i="59"/>
  <c r="D7" i="60"/>
  <c r="D68" i="59"/>
  <c r="C68" i="59" s="1"/>
  <c r="D75" i="60"/>
  <c r="D50" i="59"/>
  <c r="D60" i="60"/>
  <c r="D20" i="59"/>
  <c r="C20" i="59" s="1"/>
  <c r="D15" i="60"/>
  <c r="D78" i="59"/>
  <c r="D83" i="60"/>
  <c r="D30" i="59"/>
  <c r="C30" i="59" s="1"/>
  <c r="D28" i="60"/>
  <c r="C28" i="60" s="1"/>
  <c r="D8" i="59"/>
  <c r="D12" i="60"/>
  <c r="D40" i="59"/>
  <c r="C40" i="59" s="1"/>
  <c r="D50" i="60"/>
  <c r="C50" i="60" s="1"/>
  <c r="D89" i="59"/>
  <c r="D90" i="60"/>
  <c r="E45" i="59"/>
  <c r="E40" i="60"/>
  <c r="E12" i="59"/>
  <c r="E17" i="60"/>
  <c r="E27" i="59"/>
  <c r="E36" i="60"/>
  <c r="E11" i="59"/>
  <c r="E9" i="60"/>
  <c r="E73" i="59"/>
  <c r="C73" i="59" s="1"/>
  <c r="E78" i="60"/>
  <c r="E19" i="59"/>
  <c r="E14" i="60"/>
  <c r="E21" i="59"/>
  <c r="E26" i="60"/>
  <c r="E36" i="59"/>
  <c r="E45" i="60"/>
  <c r="E84" i="59"/>
  <c r="C84" i="59" s="1"/>
  <c r="E87" i="60"/>
  <c r="E24" i="59"/>
  <c r="E32" i="60"/>
  <c r="F56" i="59"/>
  <c r="F63" i="60"/>
  <c r="F60" i="59"/>
  <c r="F67" i="60"/>
  <c r="F62" i="59"/>
  <c r="F69" i="60"/>
  <c r="F27" i="59"/>
  <c r="F36" i="60"/>
  <c r="F11" i="59"/>
  <c r="F9" i="60"/>
  <c r="F72" i="59"/>
  <c r="F77" i="60"/>
  <c r="F75" i="59"/>
  <c r="F80" i="60"/>
  <c r="F78" i="59"/>
  <c r="F83" i="60"/>
  <c r="F22" i="59"/>
  <c r="C22" i="59" s="1"/>
  <c r="F29" i="60"/>
  <c r="F8" i="59"/>
  <c r="F12" i="60"/>
  <c r="F38" i="59"/>
  <c r="F47" i="60"/>
  <c r="F87" i="59"/>
  <c r="F88" i="60"/>
  <c r="G58" i="59"/>
  <c r="G65" i="60"/>
  <c r="G47" i="59"/>
  <c r="G58" i="60"/>
  <c r="G10" i="59"/>
  <c r="C10" i="59" s="1"/>
  <c r="G7" i="60"/>
  <c r="G68" i="59"/>
  <c r="G75" i="60"/>
  <c r="G33" i="59"/>
  <c r="G20" i="60"/>
  <c r="G75" i="59"/>
  <c r="G80" i="60"/>
  <c r="G52" i="59"/>
  <c r="G38" i="60"/>
  <c r="G30" i="59"/>
  <c r="G28" i="60"/>
  <c r="G8" i="59"/>
  <c r="G12" i="60"/>
  <c r="G7" i="59"/>
  <c r="G6" i="60"/>
  <c r="G41" i="59"/>
  <c r="G52" i="60"/>
  <c r="H57" i="59"/>
  <c r="H64" i="60"/>
  <c r="H46" i="59"/>
  <c r="H57" i="60"/>
  <c r="H54" i="59"/>
  <c r="H54" i="60"/>
  <c r="H66" i="59"/>
  <c r="H73" i="60"/>
  <c r="H11" i="59"/>
  <c r="H9" i="60"/>
  <c r="H73" i="59"/>
  <c r="H78" i="60"/>
  <c r="H19" i="59"/>
  <c r="H14" i="60"/>
  <c r="H80" i="59"/>
  <c r="H27" i="60"/>
  <c r="H82" i="59"/>
  <c r="H86" i="60"/>
  <c r="H39" i="59"/>
  <c r="H49" i="60"/>
  <c r="H42" i="59"/>
  <c r="H53" i="60"/>
  <c r="I32" i="59"/>
  <c r="I39" i="60"/>
  <c r="I17" i="59"/>
  <c r="I25" i="60"/>
  <c r="I64" i="59"/>
  <c r="I71" i="60"/>
  <c r="I67" i="59"/>
  <c r="I74" i="60"/>
  <c r="I72" i="59"/>
  <c r="I77" i="60"/>
  <c r="I29" i="59"/>
  <c r="I37" i="60"/>
  <c r="I14" i="59"/>
  <c r="I22" i="60"/>
  <c r="I23" i="59"/>
  <c r="I30" i="60"/>
  <c r="I83" i="59"/>
  <c r="I46" i="60"/>
  <c r="I85" i="59"/>
  <c r="I48" i="60"/>
  <c r="I88" i="59"/>
  <c r="I89" i="60"/>
  <c r="J57" i="59"/>
  <c r="J64" i="60"/>
  <c r="J46" i="59"/>
  <c r="J57" i="60"/>
  <c r="J12" i="59"/>
  <c r="J17" i="60"/>
  <c r="J27" i="59"/>
  <c r="J36" i="60"/>
  <c r="J11" i="59"/>
  <c r="J9" i="60"/>
  <c r="J73" i="59"/>
  <c r="J78" i="60"/>
  <c r="J19" i="59"/>
  <c r="J14" i="60"/>
  <c r="J21" i="59"/>
  <c r="J26" i="60"/>
  <c r="J36" i="59"/>
  <c r="J45" i="60"/>
  <c r="J84" i="59"/>
  <c r="J87" i="60"/>
  <c r="J24" i="59"/>
  <c r="J32" i="60"/>
  <c r="K56" i="59"/>
  <c r="K63" i="60"/>
  <c r="K9" i="59"/>
  <c r="K11" i="60"/>
  <c r="K13" i="59"/>
  <c r="K18" i="60"/>
  <c r="K15" i="59"/>
  <c r="K23" i="60"/>
  <c r="K18" i="59"/>
  <c r="K19" i="60"/>
  <c r="K5" i="59"/>
  <c r="K8" i="60"/>
  <c r="K76" i="59"/>
  <c r="K81" i="60"/>
  <c r="K35" i="59"/>
  <c r="K44" i="60"/>
  <c r="K81" i="59"/>
  <c r="K85" i="60"/>
  <c r="K38" i="59"/>
  <c r="K47" i="60"/>
  <c r="K87" i="59"/>
  <c r="K88" i="60"/>
  <c r="D56" i="59"/>
  <c r="C56" i="59" s="1"/>
  <c r="D63" i="60"/>
  <c r="D59" i="59"/>
  <c r="C59" i="59" s="1"/>
  <c r="D66" i="60"/>
  <c r="C66" i="60" s="1"/>
  <c r="D13" i="59"/>
  <c r="D18" i="60"/>
  <c r="D15" i="59"/>
  <c r="C15" i="59" s="1"/>
  <c r="D23" i="60"/>
  <c r="D18" i="59"/>
  <c r="C18" i="59" s="1"/>
  <c r="D19" i="60"/>
  <c r="D5" i="59"/>
  <c r="D8" i="60"/>
  <c r="D43" i="59"/>
  <c r="D56" i="60"/>
  <c r="D77" i="59"/>
  <c r="C77" i="59" s="1"/>
  <c r="D82" i="60"/>
  <c r="C82" i="60" s="1"/>
  <c r="D22" i="59"/>
  <c r="D29" i="60"/>
  <c r="D37" i="59"/>
  <c r="D16" i="60"/>
  <c r="C16" i="60" s="1"/>
  <c r="D53" i="59"/>
  <c r="D61" i="60"/>
  <c r="D87" i="59"/>
  <c r="C87" i="59" s="1"/>
  <c r="D88" i="60"/>
  <c r="E58" i="59"/>
  <c r="E65" i="60"/>
  <c r="E62" i="59"/>
  <c r="C62" i="59" s="1"/>
  <c r="E69" i="60"/>
  <c r="E10" i="59"/>
  <c r="E7" i="60"/>
  <c r="E68" i="59"/>
  <c r="E75" i="60"/>
  <c r="E33" i="59"/>
  <c r="E20" i="60"/>
  <c r="E20" i="59"/>
  <c r="E15" i="60"/>
  <c r="E78" i="59"/>
  <c r="E83" i="60"/>
  <c r="E55" i="59"/>
  <c r="C55" i="59" s="1"/>
  <c r="E62" i="60"/>
  <c r="E7" i="59"/>
  <c r="E6" i="60"/>
  <c r="E41" i="59"/>
  <c r="C41" i="59" s="1"/>
  <c r="E52" i="60"/>
  <c r="F44" i="59"/>
  <c r="F34" i="60"/>
  <c r="F47" i="59"/>
  <c r="F58" i="60"/>
  <c r="F65" i="59"/>
  <c r="F72" i="60"/>
  <c r="F68" i="59"/>
  <c r="F75" i="60"/>
  <c r="F73" i="59"/>
  <c r="F78" i="60"/>
  <c r="F6" i="59"/>
  <c r="F10" i="60"/>
  <c r="F31" i="59"/>
  <c r="F31" i="60"/>
  <c r="F84" i="59"/>
  <c r="F87" i="60"/>
  <c r="G56" i="59"/>
  <c r="G63" i="60"/>
  <c r="G9" i="59"/>
  <c r="G11" i="60"/>
  <c r="G13" i="59"/>
  <c r="G18" i="60"/>
  <c r="G15" i="59"/>
  <c r="G23" i="60"/>
  <c r="G18" i="59"/>
  <c r="G19" i="60"/>
  <c r="G5" i="59"/>
  <c r="G8" i="60"/>
  <c r="G76" i="59"/>
  <c r="G81" i="60"/>
  <c r="G35" i="59"/>
  <c r="G44" i="60"/>
  <c r="G81" i="59"/>
  <c r="G85" i="60"/>
  <c r="G53" i="59"/>
  <c r="G61" i="60"/>
  <c r="H25" i="59"/>
  <c r="H33" i="60"/>
  <c r="H60" i="59"/>
  <c r="H67" i="60"/>
  <c r="H62" i="59"/>
  <c r="H69" i="60"/>
  <c r="H10" i="59"/>
  <c r="H7" i="60"/>
  <c r="H68" i="59"/>
  <c r="H75" i="60"/>
  <c r="H50" i="59"/>
  <c r="H60" i="60"/>
  <c r="H75" i="59"/>
  <c r="H80" i="60"/>
  <c r="H52" i="59"/>
  <c r="H38" i="60"/>
  <c r="H30" i="59"/>
  <c r="H28" i="60"/>
  <c r="H8" i="59"/>
  <c r="H12" i="60"/>
  <c r="H40" i="59"/>
  <c r="H50" i="60"/>
  <c r="H89" i="59"/>
  <c r="H90" i="60"/>
  <c r="I45" i="59"/>
  <c r="I40" i="60"/>
  <c r="I12" i="59"/>
  <c r="I17" i="60"/>
  <c r="I27" i="59"/>
  <c r="I36" i="60"/>
  <c r="I66" i="59"/>
  <c r="I73" i="60"/>
  <c r="I11" i="59"/>
  <c r="I9" i="60"/>
  <c r="I70" i="59"/>
  <c r="I41" i="60"/>
  <c r="I74" i="59"/>
  <c r="I79" i="60"/>
  <c r="I19" i="59"/>
  <c r="C19" i="59" s="1"/>
  <c r="I14" i="60"/>
  <c r="I6" i="59"/>
  <c r="I10" i="60"/>
  <c r="I21" i="59"/>
  <c r="I26" i="60"/>
  <c r="I80" i="59"/>
  <c r="I27" i="60"/>
  <c r="I36" i="59"/>
  <c r="I45" i="60"/>
  <c r="I82" i="59"/>
  <c r="I86" i="60"/>
  <c r="I84" i="59"/>
  <c r="I87" i="60"/>
  <c r="I39" i="59"/>
  <c r="I49" i="60"/>
  <c r="I24" i="59"/>
  <c r="I32" i="60"/>
  <c r="I42" i="59"/>
  <c r="I53" i="60"/>
  <c r="J25" i="59"/>
  <c r="J33" i="60"/>
  <c r="J58" i="59"/>
  <c r="J65" i="60"/>
  <c r="J60" i="59"/>
  <c r="J67" i="60"/>
  <c r="J47" i="59"/>
  <c r="J58" i="60"/>
  <c r="J62" i="59"/>
  <c r="J69" i="60"/>
  <c r="J48" i="59"/>
  <c r="J59" i="60"/>
  <c r="J10" i="59"/>
  <c r="J7" i="60"/>
  <c r="J49" i="59"/>
  <c r="J55" i="60"/>
  <c r="J68" i="59"/>
  <c r="J75" i="60"/>
  <c r="J50" i="59"/>
  <c r="J60" i="60"/>
  <c r="J33" i="59"/>
  <c r="J20" i="60"/>
  <c r="J75" i="59"/>
  <c r="J80" i="60"/>
  <c r="J20" i="59"/>
  <c r="J15" i="60"/>
  <c r="J52" i="59"/>
  <c r="J38" i="60"/>
  <c r="J78" i="59"/>
  <c r="J83" i="60"/>
  <c r="J30" i="59"/>
  <c r="J28" i="60"/>
  <c r="J55" i="59"/>
  <c r="J62" i="60"/>
  <c r="J8" i="59"/>
  <c r="J12" i="60"/>
  <c r="J7" i="59"/>
  <c r="J6" i="60"/>
  <c r="J40" i="59"/>
  <c r="J50" i="60"/>
  <c r="J41" i="59"/>
  <c r="J52" i="60"/>
  <c r="J89" i="59"/>
  <c r="J90" i="60"/>
  <c r="K44" i="59"/>
  <c r="K34" i="60"/>
  <c r="K32" i="59"/>
  <c r="K39" i="60"/>
  <c r="K61" i="59"/>
  <c r="K68" i="60"/>
  <c r="K17" i="59"/>
  <c r="K25" i="60"/>
  <c r="K26" i="59"/>
  <c r="K35" i="60"/>
  <c r="K64" i="59"/>
  <c r="K71" i="60"/>
  <c r="K65" i="59"/>
  <c r="K72" i="60"/>
  <c r="K67" i="59"/>
  <c r="K74" i="60"/>
  <c r="K69" i="59"/>
  <c r="K76" i="60"/>
  <c r="K72" i="59"/>
  <c r="K77" i="60"/>
  <c r="K51" i="59"/>
  <c r="K21" i="60"/>
  <c r="K29" i="59"/>
  <c r="K37" i="60"/>
  <c r="K34" i="59"/>
  <c r="K43" i="60"/>
  <c r="K14" i="59"/>
  <c r="K22" i="60"/>
  <c r="K79" i="59"/>
  <c r="K84" i="60"/>
  <c r="K23" i="59"/>
  <c r="K30" i="60"/>
  <c r="K31" i="59"/>
  <c r="K31" i="60"/>
  <c r="K83" i="59"/>
  <c r="K46" i="60"/>
  <c r="K85" i="59"/>
  <c r="K48" i="60"/>
  <c r="K86" i="59"/>
  <c r="K51" i="60"/>
  <c r="K88" i="59"/>
  <c r="K89" i="60"/>
  <c r="G31" i="12"/>
  <c r="D44" i="59"/>
  <c r="D34" i="60"/>
  <c r="D32" i="59"/>
  <c r="D39" i="60"/>
  <c r="D61" i="59"/>
  <c r="D68" i="60"/>
  <c r="D17" i="59"/>
  <c r="C17" i="59" s="1"/>
  <c r="D25" i="60"/>
  <c r="D26" i="59"/>
  <c r="D35" i="60"/>
  <c r="D64" i="59"/>
  <c r="C64" i="59" s="1"/>
  <c r="D71" i="60"/>
  <c r="D65" i="59"/>
  <c r="D72" i="60"/>
  <c r="D67" i="59"/>
  <c r="C67" i="59" s="1"/>
  <c r="D74" i="60"/>
  <c r="D69" i="59"/>
  <c r="D76" i="60"/>
  <c r="D72" i="59"/>
  <c r="C72" i="59" s="1"/>
  <c r="D77" i="60"/>
  <c r="D51" i="59"/>
  <c r="D21" i="60"/>
  <c r="D29" i="59"/>
  <c r="C29" i="59" s="1"/>
  <c r="D37" i="60"/>
  <c r="D34" i="59"/>
  <c r="D43" i="60"/>
  <c r="D14" i="59"/>
  <c r="C14" i="59" s="1"/>
  <c r="D22" i="60"/>
  <c r="D79" i="59"/>
  <c r="D84" i="60"/>
  <c r="D23" i="59"/>
  <c r="C23" i="59" s="1"/>
  <c r="D30" i="60"/>
  <c r="D31" i="59"/>
  <c r="C31" i="59" s="1"/>
  <c r="D31" i="60"/>
  <c r="D83" i="59"/>
  <c r="C83" i="59" s="1"/>
  <c r="D46" i="60"/>
  <c r="D85" i="59"/>
  <c r="C85" i="59" s="1"/>
  <c r="D48" i="60"/>
  <c r="D86" i="59"/>
  <c r="C86" i="59" s="1"/>
  <c r="D51" i="60"/>
  <c r="D88" i="59"/>
  <c r="D89" i="60"/>
  <c r="E56" i="59"/>
  <c r="E63" i="60"/>
  <c r="E59" i="59"/>
  <c r="E66" i="60"/>
  <c r="E9" i="59"/>
  <c r="E11" i="60"/>
  <c r="E16" i="59"/>
  <c r="E24" i="60"/>
  <c r="E13" i="59"/>
  <c r="E18" i="60"/>
  <c r="E63" i="59"/>
  <c r="E70" i="60"/>
  <c r="E15" i="59"/>
  <c r="E23" i="60"/>
  <c r="E28" i="59"/>
  <c r="E13" i="60"/>
  <c r="E18" i="59"/>
  <c r="E19" i="60"/>
  <c r="E71" i="59"/>
  <c r="E42" i="60"/>
  <c r="E5" i="59"/>
  <c r="E8" i="60"/>
  <c r="E43" i="59"/>
  <c r="E56" i="60"/>
  <c r="E76" i="59"/>
  <c r="E81" i="60"/>
  <c r="E77" i="59"/>
  <c r="E82" i="60"/>
  <c r="E35" i="59"/>
  <c r="E44" i="60"/>
  <c r="E22" i="59"/>
  <c r="E29" i="60"/>
  <c r="E81" i="59"/>
  <c r="E85" i="60"/>
  <c r="E37" i="59"/>
  <c r="E16" i="60"/>
  <c r="E38" i="59"/>
  <c r="E47" i="60"/>
  <c r="E53" i="59"/>
  <c r="E61" i="60"/>
  <c r="E87" i="59"/>
  <c r="E88" i="60"/>
  <c r="F57" i="59"/>
  <c r="F64" i="60"/>
  <c r="F32" i="59"/>
  <c r="F39" i="60"/>
  <c r="F9" i="59"/>
  <c r="F11" i="60"/>
  <c r="F63" i="59"/>
  <c r="F70" i="60"/>
  <c r="F10" i="59"/>
  <c r="F7" i="60"/>
  <c r="F66" i="59"/>
  <c r="F73" i="60"/>
  <c r="F67" i="59"/>
  <c r="F74" i="60"/>
  <c r="F50" i="59"/>
  <c r="F60" i="60"/>
  <c r="F51" i="59"/>
  <c r="F21" i="60"/>
  <c r="F29" i="59"/>
  <c r="F37" i="60"/>
  <c r="F76" i="59"/>
  <c r="F81" i="60"/>
  <c r="F14" i="59"/>
  <c r="F22" i="60"/>
  <c r="F79" i="59"/>
  <c r="F84" i="60"/>
  <c r="F30" i="59"/>
  <c r="F28" i="60"/>
  <c r="F36" i="59"/>
  <c r="F45" i="60"/>
  <c r="F82" i="59"/>
  <c r="F86" i="60"/>
  <c r="F37" i="59"/>
  <c r="F16" i="60"/>
  <c r="F39" i="59"/>
  <c r="F49" i="60"/>
  <c r="F42" i="59"/>
  <c r="F53" i="60"/>
  <c r="G44" i="59"/>
  <c r="G34" i="60"/>
  <c r="G32" i="59"/>
  <c r="G39" i="60"/>
  <c r="G61" i="59"/>
  <c r="G68" i="60"/>
  <c r="G17" i="59"/>
  <c r="G25" i="60"/>
  <c r="G26" i="59"/>
  <c r="G35" i="60"/>
  <c r="G64" i="59"/>
  <c r="G71" i="60"/>
  <c r="G65" i="59"/>
  <c r="G72" i="60"/>
  <c r="G67" i="59"/>
  <c r="G74" i="60"/>
  <c r="G69" i="59"/>
  <c r="G76" i="60"/>
  <c r="G72" i="59"/>
  <c r="G77" i="60"/>
  <c r="G51" i="59"/>
  <c r="G21" i="60"/>
  <c r="G29" i="59"/>
  <c r="G37" i="60"/>
  <c r="G34" i="59"/>
  <c r="G43" i="60"/>
  <c r="G14" i="59"/>
  <c r="G22" i="60"/>
  <c r="G79" i="59"/>
  <c r="G84" i="60"/>
  <c r="G23" i="59"/>
  <c r="G30" i="60"/>
  <c r="G31" i="59"/>
  <c r="G31" i="60"/>
  <c r="G83" i="59"/>
  <c r="G46" i="60"/>
  <c r="G85" i="59"/>
  <c r="G48" i="60"/>
  <c r="G86" i="59"/>
  <c r="G51" i="60"/>
  <c r="G88" i="59"/>
  <c r="G89" i="60"/>
  <c r="H56" i="59"/>
  <c r="H63" i="60"/>
  <c r="H59" i="59"/>
  <c r="H66" i="60"/>
  <c r="H9" i="59"/>
  <c r="H11" i="60"/>
  <c r="H16" i="59"/>
  <c r="H24" i="60"/>
  <c r="H13" i="59"/>
  <c r="H18" i="60"/>
  <c r="H63" i="59"/>
  <c r="H70" i="60"/>
  <c r="H15" i="59"/>
  <c r="H23" i="60"/>
  <c r="H28" i="59"/>
  <c r="H13" i="60"/>
  <c r="H18" i="59"/>
  <c r="H19" i="60"/>
  <c r="H71" i="59"/>
  <c r="H42" i="60"/>
  <c r="H5" i="59"/>
  <c r="H8" i="60"/>
  <c r="H43" i="59"/>
  <c r="H56" i="60"/>
  <c r="H76" i="59"/>
  <c r="H81" i="60"/>
  <c r="H77" i="59"/>
  <c r="H82" i="60"/>
  <c r="H35" i="59"/>
  <c r="H44" i="60"/>
  <c r="H22" i="59"/>
  <c r="H29" i="60"/>
  <c r="H81" i="59"/>
  <c r="H85" i="60"/>
  <c r="H37" i="59"/>
  <c r="H16" i="60"/>
  <c r="H38" i="59"/>
  <c r="H47" i="60"/>
  <c r="H53" i="59"/>
  <c r="H61" i="60"/>
  <c r="H87" i="59"/>
  <c r="H88" i="60"/>
  <c r="I58" i="59"/>
  <c r="I65" i="60"/>
  <c r="I60" i="59"/>
  <c r="I67" i="60"/>
  <c r="I47" i="59"/>
  <c r="I58" i="60"/>
  <c r="I62" i="59"/>
  <c r="I69" i="60"/>
  <c r="I48" i="59"/>
  <c r="I59" i="60"/>
  <c r="I10" i="59"/>
  <c r="I7" i="60"/>
  <c r="I49" i="59"/>
  <c r="I55" i="60"/>
  <c r="I68" i="59"/>
  <c r="I75" i="60"/>
  <c r="I50" i="59"/>
  <c r="I60" i="60"/>
  <c r="I33" i="59"/>
  <c r="I20" i="60"/>
  <c r="I75" i="59"/>
  <c r="I80" i="60"/>
  <c r="I20" i="59"/>
  <c r="I15" i="60"/>
  <c r="I52" i="59"/>
  <c r="I38" i="60"/>
  <c r="I78" i="59"/>
  <c r="I83" i="60"/>
  <c r="I30" i="59"/>
  <c r="I28" i="60"/>
  <c r="I55" i="59"/>
  <c r="I62" i="60"/>
  <c r="I8" i="59"/>
  <c r="I12" i="60"/>
  <c r="I7" i="59"/>
  <c r="I6" i="60"/>
  <c r="I40" i="59"/>
  <c r="I50" i="60"/>
  <c r="I41" i="59"/>
  <c r="I52" i="60"/>
  <c r="I89" i="59"/>
  <c r="I90" i="60"/>
  <c r="J56" i="59"/>
  <c r="J63" i="60"/>
  <c r="J59" i="59"/>
  <c r="J66" i="60"/>
  <c r="J9" i="59"/>
  <c r="J11" i="60"/>
  <c r="J16" i="59"/>
  <c r="J24" i="60"/>
  <c r="J13" i="59"/>
  <c r="J18" i="60"/>
  <c r="J63" i="59"/>
  <c r="J70" i="60"/>
  <c r="J15" i="59"/>
  <c r="J23" i="60"/>
  <c r="J28" i="59"/>
  <c r="J13" i="60"/>
  <c r="J18" i="59"/>
  <c r="J19" i="60"/>
  <c r="J71" i="59"/>
  <c r="J42" i="60"/>
  <c r="J5" i="59"/>
  <c r="J8" i="60"/>
  <c r="J43" i="59"/>
  <c r="J56" i="60"/>
  <c r="J76" i="59"/>
  <c r="J81" i="60"/>
  <c r="J77" i="59"/>
  <c r="J82" i="60"/>
  <c r="J35" i="59"/>
  <c r="J44" i="60"/>
  <c r="J22" i="59"/>
  <c r="J29" i="60"/>
  <c r="J81" i="59"/>
  <c r="J85" i="60"/>
  <c r="J37" i="59"/>
  <c r="J16" i="60"/>
  <c r="J38" i="59"/>
  <c r="J47" i="60"/>
  <c r="J53" i="59"/>
  <c r="J61" i="60"/>
  <c r="J87" i="59"/>
  <c r="J88" i="60"/>
  <c r="K57" i="59"/>
  <c r="K64" i="60"/>
  <c r="K45" i="59"/>
  <c r="K40" i="60"/>
  <c r="K46" i="59"/>
  <c r="K57" i="60"/>
  <c r="K12" i="59"/>
  <c r="K17" i="60"/>
  <c r="K54" i="59"/>
  <c r="K54" i="60"/>
  <c r="K27" i="59"/>
  <c r="K36" i="60"/>
  <c r="K66" i="59"/>
  <c r="K73" i="60"/>
  <c r="K11" i="59"/>
  <c r="K9" i="60"/>
  <c r="K70" i="59"/>
  <c r="K41" i="60"/>
  <c r="K73" i="59"/>
  <c r="K78" i="60"/>
  <c r="K74" i="59"/>
  <c r="K79" i="60"/>
  <c r="K19" i="59"/>
  <c r="K14" i="60"/>
  <c r="K6" i="59"/>
  <c r="K10" i="60"/>
  <c r="K21" i="59"/>
  <c r="K26" i="60"/>
  <c r="K76" i="57"/>
  <c r="I76" i="57"/>
  <c r="K36" i="59"/>
  <c r="K45" i="60"/>
  <c r="K82" i="59"/>
  <c r="K86" i="60"/>
  <c r="K84" i="59"/>
  <c r="K87" i="60"/>
  <c r="K39" i="59"/>
  <c r="K49" i="60"/>
  <c r="K24" i="59"/>
  <c r="K32" i="60"/>
  <c r="K42" i="59"/>
  <c r="K53" i="60"/>
  <c r="D25" i="59"/>
  <c r="D33" i="60"/>
  <c r="D60" i="59"/>
  <c r="C60" i="59" s="1"/>
  <c r="D67" i="60"/>
  <c r="D62" i="59"/>
  <c r="D69" i="60"/>
  <c r="D48" i="59"/>
  <c r="C48" i="59" s="1"/>
  <c r="D59" i="60"/>
  <c r="D49" i="59"/>
  <c r="D55" i="60"/>
  <c r="D33" i="59"/>
  <c r="C33" i="59" s="1"/>
  <c r="D20" i="60"/>
  <c r="D75" i="59"/>
  <c r="D80" i="60"/>
  <c r="D52" i="59"/>
  <c r="C52" i="59" s="1"/>
  <c r="D38" i="60"/>
  <c r="D55" i="59"/>
  <c r="D62" i="60"/>
  <c r="D7" i="59"/>
  <c r="C7" i="59" s="1"/>
  <c r="D6" i="60"/>
  <c r="D41" i="59"/>
  <c r="D52" i="60"/>
  <c r="E57" i="59"/>
  <c r="E64" i="60"/>
  <c r="E46" i="59"/>
  <c r="E57" i="60"/>
  <c r="E54" i="59"/>
  <c r="E54" i="60"/>
  <c r="E66" i="59"/>
  <c r="E73" i="60"/>
  <c r="E70" i="59"/>
  <c r="E41" i="60"/>
  <c r="E74" i="59"/>
  <c r="E79" i="60"/>
  <c r="E6" i="59"/>
  <c r="E10" i="60"/>
  <c r="E80" i="59"/>
  <c r="E27" i="60"/>
  <c r="E82" i="59"/>
  <c r="E86" i="60"/>
  <c r="E39" i="59"/>
  <c r="E49" i="60"/>
  <c r="E42" i="59"/>
  <c r="E53" i="60"/>
  <c r="F59" i="59"/>
  <c r="F66" i="60"/>
  <c r="F46" i="59"/>
  <c r="F57" i="60"/>
  <c r="F54" i="59"/>
  <c r="F54" i="60"/>
  <c r="F15" i="59"/>
  <c r="F23" i="60"/>
  <c r="F69" i="59"/>
  <c r="F76" i="60"/>
  <c r="F5" i="59"/>
  <c r="F8" i="60"/>
  <c r="F77" i="59"/>
  <c r="F82" i="60"/>
  <c r="F81" i="59"/>
  <c r="F85" i="60"/>
  <c r="F83" i="59"/>
  <c r="F46" i="60"/>
  <c r="F53" i="59"/>
  <c r="F61" i="60"/>
  <c r="G25" i="59"/>
  <c r="G33" i="60"/>
  <c r="G60" i="59"/>
  <c r="G67" i="60"/>
  <c r="G62" i="59"/>
  <c r="G69" i="60"/>
  <c r="G48" i="59"/>
  <c r="G59" i="60"/>
  <c r="G49" i="59"/>
  <c r="G55" i="60"/>
  <c r="G50" i="59"/>
  <c r="G60" i="60"/>
  <c r="G20" i="59"/>
  <c r="G15" i="60"/>
  <c r="G78" i="59"/>
  <c r="G83" i="60"/>
  <c r="G55" i="59"/>
  <c r="G62" i="60"/>
  <c r="G40" i="59"/>
  <c r="G50" i="60"/>
  <c r="G89" i="59"/>
  <c r="G90" i="60"/>
  <c r="H45" i="59"/>
  <c r="H40" i="60"/>
  <c r="H12" i="59"/>
  <c r="H17" i="60"/>
  <c r="H27" i="59"/>
  <c r="H36" i="60"/>
  <c r="H70" i="59"/>
  <c r="H41" i="60"/>
  <c r="H74" i="59"/>
  <c r="H79" i="60"/>
  <c r="H6" i="59"/>
  <c r="H10" i="60"/>
  <c r="H21" i="59"/>
  <c r="H26" i="60"/>
  <c r="H36" i="59"/>
  <c r="H45" i="60"/>
  <c r="H84" i="59"/>
  <c r="H87" i="60"/>
  <c r="H24" i="59"/>
  <c r="H32" i="60"/>
  <c r="I44" i="59"/>
  <c r="I34" i="60"/>
  <c r="I61" i="59"/>
  <c r="I68" i="60"/>
  <c r="I26" i="59"/>
  <c r="I35" i="60"/>
  <c r="I65" i="59"/>
  <c r="I72" i="60"/>
  <c r="I69" i="59"/>
  <c r="I76" i="60"/>
  <c r="I34" i="59"/>
  <c r="I43" i="60"/>
  <c r="I79" i="59"/>
  <c r="I84" i="60"/>
  <c r="I31" i="59"/>
  <c r="I31" i="60"/>
  <c r="I86" i="59"/>
  <c r="I51" i="60"/>
  <c r="J45" i="59"/>
  <c r="J40" i="60"/>
  <c r="J54" i="59"/>
  <c r="J54" i="60"/>
  <c r="J66" i="59"/>
  <c r="J73" i="60"/>
  <c r="J70" i="59"/>
  <c r="J41" i="60"/>
  <c r="J74" i="59"/>
  <c r="J79" i="60"/>
  <c r="J6" i="59"/>
  <c r="J10" i="60"/>
  <c r="J80" i="59"/>
  <c r="J27" i="60"/>
  <c r="J82" i="59"/>
  <c r="J86" i="60"/>
  <c r="J39" i="59"/>
  <c r="J49" i="60"/>
  <c r="J42" i="59"/>
  <c r="J53" i="60"/>
  <c r="K59" i="59"/>
  <c r="K66" i="60"/>
  <c r="K16" i="59"/>
  <c r="K24" i="60"/>
  <c r="K63" i="59"/>
  <c r="K70" i="60"/>
  <c r="K28" i="59"/>
  <c r="K13" i="60"/>
  <c r="K71" i="59"/>
  <c r="K42" i="60"/>
  <c r="K43" i="59"/>
  <c r="K56" i="60"/>
  <c r="K77" i="59"/>
  <c r="K82" i="60"/>
  <c r="K22" i="59"/>
  <c r="K29" i="60"/>
  <c r="K37" i="59"/>
  <c r="K16" i="60"/>
  <c r="K53" i="59"/>
  <c r="K61" i="60"/>
  <c r="D9" i="59"/>
  <c r="D11" i="60"/>
  <c r="D16" i="59"/>
  <c r="C16" i="59" s="1"/>
  <c r="D24" i="60"/>
  <c r="D63" i="59"/>
  <c r="D70" i="60"/>
  <c r="C70" i="60" s="1"/>
  <c r="D28" i="59"/>
  <c r="C28" i="59" s="1"/>
  <c r="D13" i="60"/>
  <c r="D71" i="59"/>
  <c r="D42" i="60"/>
  <c r="D76" i="59"/>
  <c r="C76" i="59" s="1"/>
  <c r="D81" i="60"/>
  <c r="D35" i="59"/>
  <c r="D44" i="60"/>
  <c r="D81" i="59"/>
  <c r="C81" i="59" s="1"/>
  <c r="D85" i="60"/>
  <c r="D38" i="59"/>
  <c r="C38" i="59" s="1"/>
  <c r="D47" i="60"/>
  <c r="E25" i="59"/>
  <c r="E33" i="60"/>
  <c r="E60" i="59"/>
  <c r="E67" i="60"/>
  <c r="E47" i="59"/>
  <c r="E58" i="60"/>
  <c r="E48" i="59"/>
  <c r="E59" i="60"/>
  <c r="E49" i="59"/>
  <c r="E55" i="60"/>
  <c r="E50" i="59"/>
  <c r="E60" i="60"/>
  <c r="E75" i="59"/>
  <c r="E80" i="60"/>
  <c r="E52" i="59"/>
  <c r="E38" i="60"/>
  <c r="E30" i="59"/>
  <c r="E28" i="60"/>
  <c r="E8" i="59"/>
  <c r="E12" i="60"/>
  <c r="E40" i="59"/>
  <c r="E50" i="60"/>
  <c r="E89" i="59"/>
  <c r="E90" i="60"/>
  <c r="F17" i="59"/>
  <c r="F25" i="60"/>
  <c r="F48" i="59"/>
  <c r="F59" i="60"/>
  <c r="F28" i="59"/>
  <c r="F13" i="60"/>
  <c r="F70" i="59"/>
  <c r="F41" i="60"/>
  <c r="F43" i="59"/>
  <c r="F56" i="60"/>
  <c r="F20" i="59"/>
  <c r="F15" i="60"/>
  <c r="F35" i="59"/>
  <c r="F44" i="60"/>
  <c r="F23" i="59"/>
  <c r="F30" i="60"/>
  <c r="F85" i="59"/>
  <c r="F48" i="60"/>
  <c r="F88" i="59"/>
  <c r="F89" i="60"/>
  <c r="G59" i="59"/>
  <c r="G66" i="60"/>
  <c r="G16" i="59"/>
  <c r="G24" i="60"/>
  <c r="G63" i="59"/>
  <c r="G70" i="60"/>
  <c r="G28" i="59"/>
  <c r="G13" i="60"/>
  <c r="G71" i="59"/>
  <c r="G42" i="60"/>
  <c r="G43" i="59"/>
  <c r="G56" i="60"/>
  <c r="G77" i="59"/>
  <c r="G82" i="60"/>
  <c r="G22" i="59"/>
  <c r="G29" i="60"/>
  <c r="G37" i="59"/>
  <c r="G16" i="60"/>
  <c r="G38" i="59"/>
  <c r="G47" i="60"/>
  <c r="G87" i="59"/>
  <c r="G88" i="60"/>
  <c r="H58" i="59"/>
  <c r="H65" i="60"/>
  <c r="H47" i="59"/>
  <c r="H58" i="60"/>
  <c r="H48" i="59"/>
  <c r="H59" i="60"/>
  <c r="H33" i="59"/>
  <c r="H20" i="60"/>
  <c r="H20" i="59"/>
  <c r="H15" i="60"/>
  <c r="H78" i="59"/>
  <c r="H83" i="60"/>
  <c r="H55" i="59"/>
  <c r="H62" i="60"/>
  <c r="H7" i="59"/>
  <c r="H6" i="60"/>
  <c r="H41" i="59"/>
  <c r="H52" i="60"/>
  <c r="I57" i="59"/>
  <c r="I64" i="60"/>
  <c r="I46" i="59"/>
  <c r="I57" i="60"/>
  <c r="I54" i="59"/>
  <c r="I54" i="60"/>
  <c r="I73" i="59"/>
  <c r="I78" i="60"/>
  <c r="F98" i="12"/>
  <c r="D57" i="59"/>
  <c r="D64" i="60"/>
  <c r="D45" i="59"/>
  <c r="C45" i="59" s="1"/>
  <c r="D40" i="60"/>
  <c r="D46" i="59"/>
  <c r="D57" i="60"/>
  <c r="D12" i="59"/>
  <c r="C12" i="59" s="1"/>
  <c r="D17" i="60"/>
  <c r="C17" i="60" s="1"/>
  <c r="D54" i="59"/>
  <c r="D54" i="60"/>
  <c r="D27" i="59"/>
  <c r="C27" i="59" s="1"/>
  <c r="D36" i="60"/>
  <c r="C36" i="60" s="1"/>
  <c r="D66" i="59"/>
  <c r="D73" i="60"/>
  <c r="D11" i="59"/>
  <c r="C11" i="59" s="1"/>
  <c r="D9" i="60"/>
  <c r="C9" i="60" s="1"/>
  <c r="D73" i="59"/>
  <c r="D78" i="60"/>
  <c r="D74" i="59"/>
  <c r="C74" i="59" s="1"/>
  <c r="D79" i="60"/>
  <c r="D19" i="59"/>
  <c r="D14" i="60"/>
  <c r="D6" i="59"/>
  <c r="C6" i="59" s="1"/>
  <c r="D10" i="60"/>
  <c r="D21" i="59"/>
  <c r="D26" i="60"/>
  <c r="D80" i="59"/>
  <c r="D27" i="60"/>
  <c r="D36" i="59"/>
  <c r="C36" i="59" s="1"/>
  <c r="D45" i="60"/>
  <c r="D82" i="59"/>
  <c r="C82" i="59" s="1"/>
  <c r="D86" i="60"/>
  <c r="D84" i="59"/>
  <c r="D87" i="60"/>
  <c r="D39" i="59"/>
  <c r="C39" i="59" s="1"/>
  <c r="D49" i="60"/>
  <c r="D24" i="59"/>
  <c r="D32" i="60"/>
  <c r="D42" i="59"/>
  <c r="D53" i="60"/>
  <c r="E44" i="59"/>
  <c r="E34" i="60"/>
  <c r="E32" i="59"/>
  <c r="E39" i="60"/>
  <c r="E61" i="59"/>
  <c r="E68" i="60"/>
  <c r="E17" i="59"/>
  <c r="E25" i="60"/>
  <c r="E26" i="59"/>
  <c r="E35" i="60"/>
  <c r="E64" i="59"/>
  <c r="E71" i="60"/>
  <c r="E65" i="59"/>
  <c r="E72" i="60"/>
  <c r="E67" i="59"/>
  <c r="E74" i="60"/>
  <c r="E69" i="59"/>
  <c r="E76" i="60"/>
  <c r="E72" i="59"/>
  <c r="E77" i="60"/>
  <c r="E51" i="59"/>
  <c r="E21" i="60"/>
  <c r="E29" i="59"/>
  <c r="E37" i="60"/>
  <c r="E34" i="59"/>
  <c r="E43" i="60"/>
  <c r="E14" i="59"/>
  <c r="E22" i="60"/>
  <c r="E79" i="59"/>
  <c r="E84" i="60"/>
  <c r="E23" i="59"/>
  <c r="E30" i="60"/>
  <c r="E31" i="59"/>
  <c r="E31" i="60"/>
  <c r="E83" i="59"/>
  <c r="E46" i="60"/>
  <c r="E85" i="59"/>
  <c r="E48" i="60"/>
  <c r="E86" i="59"/>
  <c r="E51" i="60"/>
  <c r="E88" i="59"/>
  <c r="E89" i="60"/>
  <c r="F25" i="59"/>
  <c r="F33" i="60"/>
  <c r="F58" i="59"/>
  <c r="C58" i="59" s="1"/>
  <c r="F65" i="60"/>
  <c r="F45" i="59"/>
  <c r="F40" i="60"/>
  <c r="F61" i="59"/>
  <c r="F68" i="60"/>
  <c r="F16" i="59"/>
  <c r="F24" i="60"/>
  <c r="F12" i="59"/>
  <c r="F17" i="60"/>
  <c r="F26" i="59"/>
  <c r="F35" i="60"/>
  <c r="F64" i="59"/>
  <c r="F71" i="60"/>
  <c r="F49" i="59"/>
  <c r="F55" i="60"/>
  <c r="F18" i="59"/>
  <c r="F19" i="60"/>
  <c r="F71" i="59"/>
  <c r="C71" i="59" s="1"/>
  <c r="F42" i="60"/>
  <c r="F74" i="59"/>
  <c r="F79" i="60"/>
  <c r="F34" i="59"/>
  <c r="C34" i="59" s="1"/>
  <c r="F43" i="60"/>
  <c r="F52" i="59"/>
  <c r="F38" i="60"/>
  <c r="F21" i="59"/>
  <c r="F26" i="60"/>
  <c r="F55" i="59"/>
  <c r="F62" i="60"/>
  <c r="F7" i="59"/>
  <c r="F6" i="60"/>
  <c r="F40" i="59"/>
  <c r="F50" i="60"/>
  <c r="F41" i="59"/>
  <c r="F52" i="60"/>
  <c r="F89" i="59"/>
  <c r="C89" i="59" s="1"/>
  <c r="F90" i="60"/>
  <c r="G57" i="59"/>
  <c r="G64" i="60"/>
  <c r="G45" i="59"/>
  <c r="G40" i="60"/>
  <c r="G46" i="59"/>
  <c r="G57" i="60"/>
  <c r="G12" i="59"/>
  <c r="G17" i="60"/>
  <c r="G54" i="59"/>
  <c r="G54" i="60"/>
  <c r="G27" i="59"/>
  <c r="G36" i="60"/>
  <c r="G66" i="59"/>
  <c r="G73" i="60"/>
  <c r="G11" i="59"/>
  <c r="G9" i="60"/>
  <c r="G70" i="59"/>
  <c r="G41" i="60"/>
  <c r="G73" i="59"/>
  <c r="G78" i="60"/>
  <c r="G74" i="59"/>
  <c r="G79" i="60"/>
  <c r="G19" i="59"/>
  <c r="G14" i="60"/>
  <c r="G6" i="59"/>
  <c r="G10" i="60"/>
  <c r="G21" i="59"/>
  <c r="G26" i="60"/>
  <c r="G80" i="59"/>
  <c r="G27" i="60"/>
  <c r="G36" i="59"/>
  <c r="G45" i="60"/>
  <c r="G82" i="59"/>
  <c r="G86" i="60"/>
  <c r="G84" i="59"/>
  <c r="G87" i="60"/>
  <c r="G39" i="59"/>
  <c r="G49" i="60"/>
  <c r="G24" i="59"/>
  <c r="G32" i="60"/>
  <c r="G42" i="59"/>
  <c r="G53" i="60"/>
  <c r="H44" i="59"/>
  <c r="H34" i="60"/>
  <c r="H32" i="59"/>
  <c r="H39" i="60"/>
  <c r="H61" i="59"/>
  <c r="H68" i="60"/>
  <c r="H17" i="59"/>
  <c r="H25" i="60"/>
  <c r="H26" i="59"/>
  <c r="H35" i="60"/>
  <c r="H64" i="59"/>
  <c r="H71" i="60"/>
  <c r="H65" i="59"/>
  <c r="H72" i="60"/>
  <c r="H67" i="59"/>
  <c r="H74" i="60"/>
  <c r="H69" i="59"/>
  <c r="H76" i="60"/>
  <c r="H72" i="59"/>
  <c r="H77" i="60"/>
  <c r="H51" i="59"/>
  <c r="H21" i="60"/>
  <c r="H29" i="59"/>
  <c r="H37" i="60"/>
  <c r="H34" i="59"/>
  <c r="H43" i="60"/>
  <c r="H14" i="59"/>
  <c r="H22" i="60"/>
  <c r="H79" i="59"/>
  <c r="H84" i="60"/>
  <c r="H23" i="59"/>
  <c r="H30" i="60"/>
  <c r="H31" i="59"/>
  <c r="H31" i="60"/>
  <c r="H83" i="59"/>
  <c r="H46" i="60"/>
  <c r="H85" i="59"/>
  <c r="H48" i="60"/>
  <c r="H86" i="59"/>
  <c r="H51" i="60"/>
  <c r="H88" i="59"/>
  <c r="H89" i="60"/>
  <c r="I56" i="59"/>
  <c r="I63" i="60"/>
  <c r="I59" i="59"/>
  <c r="I66" i="60"/>
  <c r="I9" i="59"/>
  <c r="I11" i="60"/>
  <c r="I16" i="59"/>
  <c r="I24" i="60"/>
  <c r="I13" i="59"/>
  <c r="I18" i="60"/>
  <c r="I63" i="59"/>
  <c r="I70" i="60"/>
  <c r="I15" i="59"/>
  <c r="I23" i="60"/>
  <c r="I28" i="59"/>
  <c r="I13" i="60"/>
  <c r="I18" i="59"/>
  <c r="I19" i="60"/>
  <c r="I71" i="59"/>
  <c r="I42" i="60"/>
  <c r="I5" i="59"/>
  <c r="I8" i="60"/>
  <c r="I43" i="59"/>
  <c r="I56" i="60"/>
  <c r="I76" i="59"/>
  <c r="I81" i="60"/>
  <c r="I77" i="59"/>
  <c r="I82" i="60"/>
  <c r="I35" i="59"/>
  <c r="I44" i="60"/>
  <c r="I22" i="59"/>
  <c r="I29" i="60"/>
  <c r="I81" i="59"/>
  <c r="I85" i="60"/>
  <c r="I37" i="59"/>
  <c r="I16" i="60"/>
  <c r="I38" i="59"/>
  <c r="I47" i="60"/>
  <c r="I53" i="59"/>
  <c r="I61" i="60"/>
  <c r="I87" i="59"/>
  <c r="I88" i="60"/>
  <c r="J44" i="59"/>
  <c r="J34" i="60"/>
  <c r="J32" i="59"/>
  <c r="J39" i="60"/>
  <c r="J61" i="59"/>
  <c r="J68" i="60"/>
  <c r="J17" i="59"/>
  <c r="J25" i="60"/>
  <c r="J26" i="59"/>
  <c r="J35" i="60"/>
  <c r="J64" i="59"/>
  <c r="J71" i="60"/>
  <c r="J65" i="59"/>
  <c r="J72" i="60"/>
  <c r="J67" i="59"/>
  <c r="J74" i="60"/>
  <c r="J69" i="59"/>
  <c r="J76" i="60"/>
  <c r="J72" i="59"/>
  <c r="J77" i="60"/>
  <c r="J51" i="59"/>
  <c r="J21" i="60"/>
  <c r="J29" i="59"/>
  <c r="J37" i="60"/>
  <c r="J34" i="59"/>
  <c r="J43" i="60"/>
  <c r="J14" i="59"/>
  <c r="J22" i="60"/>
  <c r="J79" i="59"/>
  <c r="J84" i="60"/>
  <c r="J23" i="59"/>
  <c r="J30" i="60"/>
  <c r="J31" i="59"/>
  <c r="J31" i="60"/>
  <c r="J83" i="59"/>
  <c r="J46" i="60"/>
  <c r="J85" i="59"/>
  <c r="J48" i="60"/>
  <c r="J86" i="59"/>
  <c r="J51" i="60"/>
  <c r="J88" i="59"/>
  <c r="J89" i="60"/>
  <c r="K25" i="59"/>
  <c r="K33" i="60"/>
  <c r="K58" i="59"/>
  <c r="K65" i="60"/>
  <c r="K60" i="59"/>
  <c r="K67" i="60"/>
  <c r="K47" i="59"/>
  <c r="K58" i="60"/>
  <c r="K62" i="59"/>
  <c r="K69" i="60"/>
  <c r="K48" i="59"/>
  <c r="K59" i="60"/>
  <c r="K10" i="59"/>
  <c r="K7" i="60"/>
  <c r="K49" i="59"/>
  <c r="K55" i="60"/>
  <c r="K68" i="59"/>
  <c r="K75" i="60"/>
  <c r="K50" i="59"/>
  <c r="K60" i="60"/>
  <c r="K33" i="59"/>
  <c r="K20" i="60"/>
  <c r="K75" i="59"/>
  <c r="K80" i="60"/>
  <c r="K20" i="59"/>
  <c r="K15" i="60"/>
  <c r="K52" i="59"/>
  <c r="K38" i="60"/>
  <c r="K78" i="59"/>
  <c r="K83" i="60"/>
  <c r="K30" i="59"/>
  <c r="K28" i="60"/>
  <c r="K55" i="59"/>
  <c r="K62" i="60"/>
  <c r="K8" i="59"/>
  <c r="K12" i="60"/>
  <c r="K7" i="59"/>
  <c r="K6" i="60"/>
  <c r="K40" i="59"/>
  <c r="K50" i="60"/>
  <c r="K41" i="59"/>
  <c r="K52" i="60"/>
  <c r="K89" i="59"/>
  <c r="K90" i="60"/>
  <c r="F80" i="59"/>
  <c r="F27" i="60"/>
  <c r="F24" i="59"/>
  <c r="F32" i="60"/>
  <c r="F86" i="59"/>
  <c r="F51" i="60"/>
  <c r="F19" i="59"/>
  <c r="F14" i="60"/>
  <c r="F33" i="59"/>
  <c r="F20" i="60"/>
  <c r="F13" i="59"/>
  <c r="F18" i="60"/>
  <c r="E68" i="12"/>
  <c r="C32" i="59"/>
  <c r="C46" i="59"/>
  <c r="L14" i="12"/>
  <c r="H49" i="59"/>
  <c r="I36" i="12"/>
  <c r="C70" i="59"/>
  <c r="L16" i="12"/>
  <c r="L36" i="12"/>
  <c r="E26" i="12"/>
  <c r="K57" i="12"/>
  <c r="C13" i="59"/>
  <c r="E50" i="12"/>
  <c r="I10" i="12"/>
  <c r="I26" i="12"/>
  <c r="I72" i="12"/>
  <c r="I80" i="12"/>
  <c r="L91" i="12"/>
  <c r="I14" i="12"/>
  <c r="I31" i="12"/>
  <c r="I39" i="12"/>
  <c r="I64" i="12"/>
  <c r="L13" i="12"/>
  <c r="L20" i="12"/>
  <c r="L83" i="12"/>
  <c r="I8" i="12"/>
  <c r="I28" i="12"/>
  <c r="I45" i="12"/>
  <c r="I96" i="12"/>
  <c r="L57" i="12"/>
  <c r="L64" i="12"/>
  <c r="E10" i="12"/>
  <c r="E14" i="12"/>
  <c r="E18" i="12"/>
  <c r="E22" i="12"/>
  <c r="E27" i="12"/>
  <c r="E31" i="12"/>
  <c r="E35" i="12"/>
  <c r="E40" i="12"/>
  <c r="E45" i="12"/>
  <c r="E49" i="12"/>
  <c r="E54" i="12"/>
  <c r="E58" i="12"/>
  <c r="E62" i="12"/>
  <c r="E66" i="12"/>
  <c r="E71" i="12"/>
  <c r="E76" i="12"/>
  <c r="E80" i="12"/>
  <c r="E84" i="12"/>
  <c r="E89" i="12"/>
  <c r="E93" i="12"/>
  <c r="E98" i="12"/>
  <c r="F9" i="12"/>
  <c r="F13" i="12"/>
  <c r="F17" i="12"/>
  <c r="F21" i="12"/>
  <c r="F26" i="12"/>
  <c r="F30" i="12"/>
  <c r="F34" i="12"/>
  <c r="F39" i="12"/>
  <c r="F43" i="12"/>
  <c r="F48" i="12"/>
  <c r="F53" i="12"/>
  <c r="F57" i="12"/>
  <c r="F61" i="12"/>
  <c r="F65" i="12"/>
  <c r="F70" i="12"/>
  <c r="F75" i="12"/>
  <c r="F79" i="12"/>
  <c r="F83" i="12"/>
  <c r="F88" i="12"/>
  <c r="F92" i="12"/>
  <c r="F96" i="12"/>
  <c r="G7" i="12"/>
  <c r="G9" i="12"/>
  <c r="G11" i="12"/>
  <c r="G13" i="12"/>
  <c r="G15" i="12"/>
  <c r="G17" i="12"/>
  <c r="G19" i="12"/>
  <c r="G21" i="12"/>
  <c r="G23" i="12"/>
  <c r="G26" i="12"/>
  <c r="G28" i="12"/>
  <c r="G30" i="12"/>
  <c r="G32" i="12"/>
  <c r="G34" i="12"/>
  <c r="G36" i="12"/>
  <c r="G39" i="12"/>
  <c r="G41" i="12"/>
  <c r="G43" i="12"/>
  <c r="G46" i="12"/>
  <c r="G48" i="12"/>
  <c r="G50" i="12"/>
  <c r="G53" i="12"/>
  <c r="G55" i="12"/>
  <c r="G57" i="12"/>
  <c r="G59" i="12"/>
  <c r="G61" i="12"/>
  <c r="G63" i="12"/>
  <c r="G65" i="12"/>
  <c r="G68" i="12"/>
  <c r="G70" i="12"/>
  <c r="G72" i="12"/>
  <c r="G75" i="12"/>
  <c r="G77" i="12"/>
  <c r="G79" i="12"/>
  <c r="G81" i="12"/>
  <c r="G83" i="12"/>
  <c r="G85" i="12"/>
  <c r="G88" i="12"/>
  <c r="G90" i="12"/>
  <c r="G92" i="12"/>
  <c r="G94" i="12"/>
  <c r="G96" i="12"/>
  <c r="G99" i="12"/>
  <c r="H10" i="12"/>
  <c r="H14" i="12"/>
  <c r="H18" i="12"/>
  <c r="H22" i="12"/>
  <c r="H27" i="12"/>
  <c r="H31" i="12"/>
  <c r="H35" i="12"/>
  <c r="H40" i="12"/>
  <c r="H45" i="12"/>
  <c r="H49" i="12"/>
  <c r="H54" i="12"/>
  <c r="H62" i="12"/>
  <c r="H66" i="12"/>
  <c r="H71" i="12"/>
  <c r="H76" i="12"/>
  <c r="H80" i="12"/>
  <c r="H84" i="12"/>
  <c r="H89" i="12"/>
  <c r="H93" i="12"/>
  <c r="H98" i="12"/>
  <c r="I7" i="12"/>
  <c r="I12" i="12"/>
  <c r="I15" i="12"/>
  <c r="I19" i="12"/>
  <c r="I23" i="12"/>
  <c r="I27" i="12"/>
  <c r="I30" i="12"/>
  <c r="I33" i="12"/>
  <c r="I40" i="12"/>
  <c r="I47" i="12"/>
  <c r="I51" i="12"/>
  <c r="I56" i="12"/>
  <c r="I60" i="12"/>
  <c r="I68" i="12"/>
  <c r="I75" i="12"/>
  <c r="I79" i="12"/>
  <c r="I82" i="12"/>
  <c r="I86" i="12"/>
  <c r="I91" i="12"/>
  <c r="I95" i="12"/>
  <c r="I99" i="12"/>
  <c r="J8" i="12"/>
  <c r="J12" i="12"/>
  <c r="J16" i="12"/>
  <c r="J20" i="12"/>
  <c r="J24" i="12"/>
  <c r="J29" i="12"/>
  <c r="J33" i="12"/>
  <c r="J38" i="12"/>
  <c r="J42" i="12"/>
  <c r="J47" i="12"/>
  <c r="J51" i="12"/>
  <c r="J56" i="12"/>
  <c r="J60" i="12"/>
  <c r="J64" i="12"/>
  <c r="J69" i="12"/>
  <c r="J72" i="12"/>
  <c r="J77" i="12"/>
  <c r="J81" i="12"/>
  <c r="J85" i="12"/>
  <c r="J90" i="12"/>
  <c r="J94" i="12"/>
  <c r="J99" i="12"/>
  <c r="K8" i="12"/>
  <c r="K12" i="12"/>
  <c r="K16" i="12"/>
  <c r="K20" i="12"/>
  <c r="K24" i="12"/>
  <c r="K29" i="12"/>
  <c r="K33" i="12"/>
  <c r="K38" i="12"/>
  <c r="K42" i="12"/>
  <c r="K47" i="12"/>
  <c r="K51" i="12"/>
  <c r="K56" i="12"/>
  <c r="K60" i="12"/>
  <c r="K64" i="12"/>
  <c r="K69" i="12"/>
  <c r="K73" i="12"/>
  <c r="K78" i="12"/>
  <c r="K82" i="12"/>
  <c r="K86" i="12"/>
  <c r="K91" i="12"/>
  <c r="K95" i="12"/>
  <c r="L9" i="12"/>
  <c r="L15" i="12"/>
  <c r="L22" i="12"/>
  <c r="L27" i="12"/>
  <c r="L31" i="12"/>
  <c r="L34" i="12"/>
  <c r="L39" i="12"/>
  <c r="L43" i="12"/>
  <c r="L48" i="12"/>
  <c r="L53" i="12"/>
  <c r="L63" i="12"/>
  <c r="L66" i="12"/>
  <c r="L76" i="12"/>
  <c r="L79" i="12"/>
  <c r="L86" i="12"/>
  <c r="L94" i="12"/>
  <c r="L99" i="12"/>
  <c r="E7" i="12"/>
  <c r="E11" i="12"/>
  <c r="E15" i="12"/>
  <c r="E19" i="12"/>
  <c r="E23" i="12"/>
  <c r="E28" i="12"/>
  <c r="E36" i="12"/>
  <c r="E46" i="12"/>
  <c r="E55" i="12"/>
  <c r="E59" i="12"/>
  <c r="E63" i="12"/>
  <c r="E77" i="12"/>
  <c r="E81" i="12"/>
  <c r="E85" i="12"/>
  <c r="E90" i="12"/>
  <c r="E94" i="12"/>
  <c r="E99" i="12"/>
  <c r="F10" i="12"/>
  <c r="F14" i="12"/>
  <c r="F18" i="12"/>
  <c r="F22" i="12"/>
  <c r="F27" i="12"/>
  <c r="F31" i="12"/>
  <c r="F35" i="12"/>
  <c r="F40" i="12"/>
  <c r="F45" i="12"/>
  <c r="F49" i="12"/>
  <c r="F54" i="12"/>
  <c r="F58" i="12"/>
  <c r="F62" i="12"/>
  <c r="F66" i="12"/>
  <c r="F71" i="12"/>
  <c r="F76" i="12"/>
  <c r="F80" i="12"/>
  <c r="F84" i="12"/>
  <c r="F89" i="12"/>
  <c r="F93" i="12"/>
  <c r="H7" i="12"/>
  <c r="H11" i="12"/>
  <c r="H15" i="12"/>
  <c r="H19" i="12"/>
  <c r="H23" i="12"/>
  <c r="H28" i="12"/>
  <c r="H32" i="12"/>
  <c r="H36" i="12"/>
  <c r="H41" i="12"/>
  <c r="H46" i="12"/>
  <c r="H50" i="12"/>
  <c r="H55" i="12"/>
  <c r="H59" i="12"/>
  <c r="H63" i="12"/>
  <c r="H68" i="12"/>
  <c r="H72" i="12"/>
  <c r="H77" i="12"/>
  <c r="H81" i="12"/>
  <c r="H85" i="12"/>
  <c r="H90" i="12"/>
  <c r="H94" i="12"/>
  <c r="H99" i="12"/>
  <c r="I13" i="12"/>
  <c r="I16" i="12"/>
  <c r="I20" i="12"/>
  <c r="I24" i="12"/>
  <c r="I34" i="12"/>
  <c r="I38" i="12"/>
  <c r="I41" i="12"/>
  <c r="I48" i="12"/>
  <c r="I53" i="12"/>
  <c r="I57" i="12"/>
  <c r="I61" i="12"/>
  <c r="I69" i="12"/>
  <c r="I76" i="12"/>
  <c r="I83" i="12"/>
  <c r="I88" i="12"/>
  <c r="I92" i="12"/>
  <c r="J9" i="12"/>
  <c r="J13" i="12"/>
  <c r="J17" i="12"/>
  <c r="J21" i="12"/>
  <c r="J26" i="12"/>
  <c r="J30" i="12"/>
  <c r="J34" i="12"/>
  <c r="J39" i="12"/>
  <c r="J43" i="12"/>
  <c r="J48" i="12"/>
  <c r="J53" i="12"/>
  <c r="J57" i="12"/>
  <c r="J61" i="12"/>
  <c r="J65" i="12"/>
  <c r="J70" i="12"/>
  <c r="J73" i="12"/>
  <c r="J78" i="12"/>
  <c r="J82" i="12"/>
  <c r="J86" i="12"/>
  <c r="J91" i="12"/>
  <c r="J95" i="12"/>
  <c r="K9" i="12"/>
  <c r="K13" i="12"/>
  <c r="K17" i="12"/>
  <c r="K21" i="12"/>
  <c r="K26" i="12"/>
  <c r="K30" i="12"/>
  <c r="K34" i="12"/>
  <c r="K39" i="12"/>
  <c r="K43" i="12"/>
  <c r="K48" i="12"/>
  <c r="K53" i="12"/>
  <c r="K61" i="12"/>
  <c r="K65" i="12"/>
  <c r="K70" i="12"/>
  <c r="K75" i="12"/>
  <c r="K79" i="12"/>
  <c r="K83" i="12"/>
  <c r="K88" i="12"/>
  <c r="K92" i="12"/>
  <c r="K96" i="12"/>
  <c r="L10" i="12"/>
  <c r="L28" i="12"/>
  <c r="L32" i="12"/>
  <c r="L35" i="12"/>
  <c r="L40" i="12"/>
  <c r="L45" i="12"/>
  <c r="L49" i="12"/>
  <c r="L54" i="12"/>
  <c r="L60" i="12"/>
  <c r="L68" i="12"/>
  <c r="L77" i="12"/>
  <c r="L80" i="12"/>
  <c r="L88" i="12"/>
  <c r="L95" i="12"/>
  <c r="L19" i="12"/>
  <c r="E32" i="12"/>
  <c r="E41" i="12"/>
  <c r="H58" i="12"/>
  <c r="E72" i="12"/>
  <c r="E8" i="12"/>
  <c r="E12" i="12"/>
  <c r="E16" i="12"/>
  <c r="E20" i="12"/>
  <c r="E24" i="12"/>
  <c r="E29" i="12"/>
  <c r="E33" i="12"/>
  <c r="E38" i="12"/>
  <c r="E42" i="12"/>
  <c r="E47" i="12"/>
  <c r="E51" i="12"/>
  <c r="E56" i="12"/>
  <c r="E60" i="12"/>
  <c r="E64" i="12"/>
  <c r="E69" i="12"/>
  <c r="E73" i="12"/>
  <c r="E82" i="12"/>
  <c r="E86" i="12"/>
  <c r="E91" i="12"/>
  <c r="E95" i="12"/>
  <c r="F7" i="12"/>
  <c r="F11" i="12"/>
  <c r="F15" i="12"/>
  <c r="F19" i="12"/>
  <c r="F23" i="12"/>
  <c r="F28" i="12"/>
  <c r="F32" i="12"/>
  <c r="F36" i="12"/>
  <c r="F41" i="12"/>
  <c r="F46" i="12"/>
  <c r="F50" i="12"/>
  <c r="F55" i="12"/>
  <c r="F59" i="12"/>
  <c r="F63" i="12"/>
  <c r="F68" i="12"/>
  <c r="F72" i="12"/>
  <c r="F77" i="12"/>
  <c r="F81" i="12"/>
  <c r="F85" i="12"/>
  <c r="F90" i="12"/>
  <c r="F94" i="12"/>
  <c r="F99" i="12"/>
  <c r="G8" i="12"/>
  <c r="G10" i="12"/>
  <c r="G12" i="12"/>
  <c r="G14" i="12"/>
  <c r="G16" i="12"/>
  <c r="G18" i="12"/>
  <c r="G20" i="12"/>
  <c r="G22" i="12"/>
  <c r="G24" i="12"/>
  <c r="G27" i="12"/>
  <c r="G29" i="12"/>
  <c r="G33" i="12"/>
  <c r="G38" i="12"/>
  <c r="G40" i="12"/>
  <c r="G42" i="12"/>
  <c r="G45" i="12"/>
  <c r="G47" i="12"/>
  <c r="G51" i="12"/>
  <c r="G54" i="12"/>
  <c r="G56" i="12"/>
  <c r="G58" i="12"/>
  <c r="G60" i="12"/>
  <c r="G62" i="12"/>
  <c r="G64" i="12"/>
  <c r="G66" i="12"/>
  <c r="G69" i="12"/>
  <c r="G71" i="12"/>
  <c r="G73" i="12"/>
  <c r="G76" i="12"/>
  <c r="G78" i="12"/>
  <c r="G80" i="12"/>
  <c r="G82" i="12"/>
  <c r="G84" i="12"/>
  <c r="G86" i="12"/>
  <c r="G89" i="12"/>
  <c r="G91" i="12"/>
  <c r="G93" i="12"/>
  <c r="G95" i="12"/>
  <c r="G98" i="12"/>
  <c r="H8" i="12"/>
  <c r="H12" i="12"/>
  <c r="H16" i="12"/>
  <c r="H20" i="12"/>
  <c r="H24" i="12"/>
  <c r="H29" i="12"/>
  <c r="H33" i="12"/>
  <c r="H38" i="12"/>
  <c r="H42" i="12"/>
  <c r="H47" i="12"/>
  <c r="H51" i="12"/>
  <c r="H56" i="12"/>
  <c r="H60" i="12"/>
  <c r="H64" i="12"/>
  <c r="H69" i="12"/>
  <c r="H73" i="12"/>
  <c r="H78" i="12"/>
  <c r="H82" i="12"/>
  <c r="H86" i="12"/>
  <c r="H91" i="12"/>
  <c r="H95" i="12"/>
  <c r="I11" i="12"/>
  <c r="I17" i="12"/>
  <c r="I21" i="12"/>
  <c r="I35" i="12"/>
  <c r="I42" i="12"/>
  <c r="I46" i="12"/>
  <c r="I49" i="12"/>
  <c r="I54" i="12"/>
  <c r="I58" i="12"/>
  <c r="I62" i="12"/>
  <c r="I65" i="12"/>
  <c r="I70" i="12"/>
  <c r="I73" i="12"/>
  <c r="I77" i="12"/>
  <c r="I84" i="12"/>
  <c r="I89" i="12"/>
  <c r="I93" i="12"/>
  <c r="J10" i="12"/>
  <c r="J14" i="12"/>
  <c r="J18" i="12"/>
  <c r="J22" i="12"/>
  <c r="J27" i="12"/>
  <c r="J31" i="12"/>
  <c r="J35" i="12"/>
  <c r="J40" i="12"/>
  <c r="J45" i="12"/>
  <c r="J49" i="12"/>
  <c r="J54" i="12"/>
  <c r="J58" i="12"/>
  <c r="J62" i="12"/>
  <c r="J66" i="12"/>
  <c r="J71" i="12"/>
  <c r="J75" i="12"/>
  <c r="J79" i="12"/>
  <c r="J83" i="12"/>
  <c r="J88" i="12"/>
  <c r="J92" i="12"/>
  <c r="J96" i="12"/>
  <c r="K10" i="12"/>
  <c r="K14" i="12"/>
  <c r="K18" i="12"/>
  <c r="K22" i="12"/>
  <c r="K27" i="12"/>
  <c r="K31" i="12"/>
  <c r="K35" i="12"/>
  <c r="K40" i="12"/>
  <c r="K45" i="12"/>
  <c r="K49" i="12"/>
  <c r="K54" i="12"/>
  <c r="K58" i="12"/>
  <c r="K62" i="12"/>
  <c r="K66" i="12"/>
  <c r="K71" i="12"/>
  <c r="K76" i="12"/>
  <c r="K80" i="12"/>
  <c r="K84" i="12"/>
  <c r="K89" i="12"/>
  <c r="K93" i="12"/>
  <c r="K98" i="12"/>
  <c r="L8" i="12"/>
  <c r="L11" i="12"/>
  <c r="L17" i="12"/>
  <c r="L24" i="12"/>
  <c r="L29" i="12"/>
  <c r="L33" i="12"/>
  <c r="L41" i="12"/>
  <c r="L46" i="12"/>
  <c r="L50" i="12"/>
  <c r="L55" i="12"/>
  <c r="L58" i="12"/>
  <c r="L61" i="12"/>
  <c r="L69" i="12"/>
  <c r="L73" i="12"/>
  <c r="L78" i="12"/>
  <c r="L84" i="12"/>
  <c r="L89" i="12"/>
  <c r="L92" i="12"/>
  <c r="L96" i="12"/>
  <c r="L7" i="12"/>
  <c r="L23" i="12"/>
  <c r="G35" i="12"/>
  <c r="G49" i="12"/>
  <c r="L59" i="12"/>
  <c r="L72" i="12"/>
  <c r="E9" i="12"/>
  <c r="E13" i="12"/>
  <c r="E17" i="12"/>
  <c r="E21" i="12"/>
  <c r="E30" i="12"/>
  <c r="E34" i="12"/>
  <c r="E39" i="12"/>
  <c r="E43" i="12"/>
  <c r="E48" i="12"/>
  <c r="E53" i="12"/>
  <c r="E57" i="12"/>
  <c r="E61" i="12"/>
  <c r="E65" i="12"/>
  <c r="E70" i="12"/>
  <c r="E75" i="12"/>
  <c r="E79" i="12"/>
  <c r="E83" i="12"/>
  <c r="E88" i="12"/>
  <c r="E92" i="12"/>
  <c r="E96" i="12"/>
  <c r="F8" i="12"/>
  <c r="F12" i="12"/>
  <c r="F16" i="12"/>
  <c r="F20" i="12"/>
  <c r="F24" i="12"/>
  <c r="F29" i="12"/>
  <c r="F33" i="12"/>
  <c r="F38" i="12"/>
  <c r="F42" i="12"/>
  <c r="F47" i="12"/>
  <c r="F51" i="12"/>
  <c r="F56" i="12"/>
  <c r="F60" i="12"/>
  <c r="F64" i="12"/>
  <c r="F69" i="12"/>
  <c r="F73" i="12"/>
  <c r="F78" i="12"/>
  <c r="F82" i="12"/>
  <c r="F86" i="12"/>
  <c r="F91" i="12"/>
  <c r="F95" i="12"/>
  <c r="H9" i="12"/>
  <c r="H13" i="12"/>
  <c r="H17" i="12"/>
  <c r="H21" i="12"/>
  <c r="H26" i="12"/>
  <c r="H30" i="12"/>
  <c r="H34" i="12"/>
  <c r="H39" i="12"/>
  <c r="H43" i="12"/>
  <c r="H48" i="12"/>
  <c r="H53" i="12"/>
  <c r="H57" i="12"/>
  <c r="H61" i="12"/>
  <c r="H65" i="12"/>
  <c r="H70" i="12"/>
  <c r="H75" i="12"/>
  <c r="H79" i="12"/>
  <c r="H83" i="12"/>
  <c r="H88" i="12"/>
  <c r="H92" i="12"/>
  <c r="H96" i="12"/>
  <c r="I9" i="12"/>
  <c r="I18" i="12"/>
  <c r="I22" i="12"/>
  <c r="I29" i="12"/>
  <c r="I32" i="12"/>
  <c r="I43" i="12"/>
  <c r="I50" i="12"/>
  <c r="I55" i="12"/>
  <c r="I59" i="12"/>
  <c r="I63" i="12"/>
  <c r="I66" i="12"/>
  <c r="I71" i="12"/>
  <c r="I78" i="12"/>
  <c r="I81" i="12"/>
  <c r="I85" i="12"/>
  <c r="I90" i="12"/>
  <c r="I94" i="12"/>
  <c r="I98" i="12"/>
  <c r="J7" i="12"/>
  <c r="J11" i="12"/>
  <c r="J15" i="12"/>
  <c r="J19" i="12"/>
  <c r="J23" i="12"/>
  <c r="J28" i="12"/>
  <c r="J32" i="12"/>
  <c r="J36" i="12"/>
  <c r="J41" i="12"/>
  <c r="J46" i="12"/>
  <c r="J50" i="12"/>
  <c r="J55" i="12"/>
  <c r="J59" i="12"/>
  <c r="J63" i="12"/>
  <c r="J68" i="12"/>
  <c r="J76" i="12"/>
  <c r="J80" i="12"/>
  <c r="J84" i="12"/>
  <c r="J89" i="12"/>
  <c r="J93" i="12"/>
  <c r="J98" i="12"/>
  <c r="K7" i="12"/>
  <c r="K11" i="12"/>
  <c r="K15" i="12"/>
  <c r="K19" i="12"/>
  <c r="K23" i="12"/>
  <c r="K28" i="12"/>
  <c r="K32" i="12"/>
  <c r="K36" i="12"/>
  <c r="K41" i="12"/>
  <c r="K46" i="12"/>
  <c r="K50" i="12"/>
  <c r="K55" i="12"/>
  <c r="K59" i="12"/>
  <c r="K63" i="12"/>
  <c r="K68" i="12"/>
  <c r="K72" i="12"/>
  <c r="K77" i="12"/>
  <c r="K81" i="12"/>
  <c r="K85" i="12"/>
  <c r="K90" i="12"/>
  <c r="K94" i="12"/>
  <c r="K99" i="12"/>
  <c r="L12" i="12"/>
  <c r="L18" i="12"/>
  <c r="L21" i="12"/>
  <c r="L26" i="12"/>
  <c r="L30" i="12"/>
  <c r="L38" i="12"/>
  <c r="L42" i="12"/>
  <c r="L47" i="12"/>
  <c r="L51" i="12"/>
  <c r="L56" i="12"/>
  <c r="L65" i="12"/>
  <c r="L70" i="12"/>
  <c r="L75" i="12"/>
  <c r="L82" i="12"/>
  <c r="L85" i="12"/>
  <c r="L90" i="12"/>
  <c r="L98" i="12"/>
  <c r="C20" i="60" l="1"/>
  <c r="C51" i="60"/>
  <c r="C37" i="59"/>
  <c r="C43" i="59"/>
  <c r="C75" i="59"/>
  <c r="C49" i="59"/>
  <c r="C25" i="59"/>
  <c r="C21" i="59"/>
  <c r="C78" i="59"/>
  <c r="C53" i="59"/>
  <c r="C42" i="59"/>
  <c r="C54" i="59"/>
  <c r="C57" i="59"/>
  <c r="C8" i="59"/>
  <c r="C79" i="59"/>
  <c r="C51" i="59"/>
  <c r="C26" i="59"/>
  <c r="C61" i="59"/>
  <c r="C44" i="59"/>
  <c r="C50" i="59"/>
  <c r="C66" i="59"/>
  <c r="C63" i="59"/>
  <c r="C35" i="59"/>
  <c r="C5" i="59"/>
  <c r="B55" i="59" s="1"/>
  <c r="C9" i="59"/>
  <c r="C88" i="59"/>
  <c r="C69" i="59"/>
  <c r="C65" i="59"/>
  <c r="B10" i="59" s="1"/>
  <c r="C53" i="60"/>
  <c r="C86" i="60"/>
  <c r="C10" i="60"/>
  <c r="C79" i="60"/>
  <c r="C40" i="60"/>
  <c r="K80" i="59"/>
  <c r="C80" i="59" s="1"/>
  <c r="K27" i="60"/>
  <c r="C27" i="60" s="1"/>
  <c r="C8" i="60"/>
  <c r="C23" i="60"/>
  <c r="C15" i="60"/>
  <c r="C75" i="60"/>
  <c r="L71" i="12"/>
  <c r="D71" i="12" s="1"/>
  <c r="C52" i="60"/>
  <c r="C80" i="60"/>
  <c r="C69" i="60"/>
  <c r="C48" i="60"/>
  <c r="C84" i="60"/>
  <c r="C21" i="60"/>
  <c r="C72" i="60"/>
  <c r="C68" i="60"/>
  <c r="C18" i="60"/>
  <c r="C14" i="60"/>
  <c r="C32" i="60"/>
  <c r="C87" i="60"/>
  <c r="C45" i="60"/>
  <c r="C26" i="60"/>
  <c r="C78" i="60"/>
  <c r="C73" i="60"/>
  <c r="C54" i="60"/>
  <c r="C57" i="60"/>
  <c r="C64" i="60"/>
  <c r="C61" i="60"/>
  <c r="C29" i="60"/>
  <c r="C56" i="60"/>
  <c r="C19" i="60"/>
  <c r="C63" i="60"/>
  <c r="C90" i="60"/>
  <c r="C12" i="60"/>
  <c r="C83" i="60"/>
  <c r="C60" i="60"/>
  <c r="C7" i="60"/>
  <c r="C65" i="60"/>
  <c r="C49" i="60"/>
  <c r="C88" i="60"/>
  <c r="C58" i="60"/>
  <c r="C47" i="60"/>
  <c r="C44" i="60"/>
  <c r="C42" i="60"/>
  <c r="C11" i="60"/>
  <c r="C62" i="60"/>
  <c r="C55" i="60"/>
  <c r="C33" i="60"/>
  <c r="C89" i="60"/>
  <c r="C31" i="60"/>
  <c r="C43" i="60"/>
  <c r="C76" i="60"/>
  <c r="C35" i="60"/>
  <c r="C34" i="60"/>
  <c r="C24" i="59"/>
  <c r="C85" i="60"/>
  <c r="C81" i="60"/>
  <c r="C13" i="60"/>
  <c r="C24" i="60"/>
  <c r="C41" i="60"/>
  <c r="C6" i="60"/>
  <c r="C38" i="60"/>
  <c r="C59" i="60"/>
  <c r="C67" i="60"/>
  <c r="C46" i="60"/>
  <c r="C30" i="60"/>
  <c r="C22" i="60"/>
  <c r="C37" i="60"/>
  <c r="C77" i="60"/>
  <c r="C74" i="60"/>
  <c r="C71" i="60"/>
  <c r="C25" i="60"/>
  <c r="C39" i="60"/>
  <c r="D72" i="12"/>
  <c r="D85" i="12"/>
  <c r="D15" i="12"/>
  <c r="D91" i="12"/>
  <c r="D96" i="12"/>
  <c r="D61" i="12"/>
  <c r="D21" i="12"/>
  <c r="D24" i="12"/>
  <c r="D41" i="12"/>
  <c r="D26" i="12"/>
  <c r="D16" i="12"/>
  <c r="D34" i="12"/>
  <c r="D39" i="12"/>
  <c r="D50" i="12"/>
  <c r="D73" i="12"/>
  <c r="D20" i="12"/>
  <c r="D11" i="12"/>
  <c r="D86" i="12"/>
  <c r="D92" i="12"/>
  <c r="D46" i="12"/>
  <c r="D47" i="12"/>
  <c r="D23" i="12"/>
  <c r="D77" i="12"/>
  <c r="D49" i="12"/>
  <c r="D18" i="12"/>
  <c r="D7" i="12"/>
  <c r="D98" i="12"/>
  <c r="D64" i="12"/>
  <c r="D40" i="12"/>
  <c r="D42" i="12"/>
  <c r="D65" i="12"/>
  <c r="D43" i="12"/>
  <c r="D54" i="12"/>
  <c r="D8" i="12"/>
  <c r="D56" i="12"/>
  <c r="D63" i="12"/>
  <c r="D29" i="12"/>
  <c r="D12" i="12"/>
  <c r="D30" i="12"/>
  <c r="D38" i="12"/>
  <c r="D93" i="12"/>
  <c r="D76" i="12"/>
  <c r="D22" i="12"/>
  <c r="D99" i="12"/>
  <c r="D81" i="12"/>
  <c r="D75" i="12"/>
  <c r="D17" i="12"/>
  <c r="D32" i="12"/>
  <c r="D19" i="12"/>
  <c r="D68" i="12"/>
  <c r="D13" i="12"/>
  <c r="D89" i="12"/>
  <c r="D35" i="12"/>
  <c r="D94" i="12"/>
  <c r="D70" i="12"/>
  <c r="D53" i="12"/>
  <c r="D79" i="12"/>
  <c r="D78" i="12"/>
  <c r="D69" i="12"/>
  <c r="C69" i="12" s="1"/>
  <c r="D60" i="12"/>
  <c r="D27" i="12"/>
  <c r="D10" i="12"/>
  <c r="D55" i="12"/>
  <c r="D95" i="12"/>
  <c r="D48" i="12"/>
  <c r="D66" i="12"/>
  <c r="D31" i="12"/>
  <c r="D36" i="12"/>
  <c r="D84" i="12"/>
  <c r="D9" i="12"/>
  <c r="D33" i="12"/>
  <c r="D28" i="12"/>
  <c r="D80" i="12"/>
  <c r="D45" i="12"/>
  <c r="D88" i="12"/>
  <c r="D82" i="12"/>
  <c r="D59" i="12"/>
  <c r="D58" i="12"/>
  <c r="D14" i="12"/>
  <c r="D51" i="12"/>
  <c r="D90" i="12"/>
  <c r="D62" i="12"/>
  <c r="D83" i="12"/>
  <c r="D57" i="12"/>
  <c r="B26" i="59" l="1"/>
  <c r="B72" i="59"/>
  <c r="B56" i="59"/>
  <c r="B50" i="59"/>
  <c r="B66" i="59"/>
  <c r="B36" i="59"/>
  <c r="B61" i="59"/>
  <c r="B71" i="59"/>
  <c r="B77" i="59"/>
  <c r="B33" i="59"/>
  <c r="B83" i="59"/>
  <c r="C99" i="12"/>
  <c r="C88" i="12"/>
  <c r="C33" i="12"/>
  <c r="C55" i="12"/>
  <c r="B88" i="60"/>
  <c r="B95" i="12" s="1"/>
  <c r="B14" i="59"/>
  <c r="B9" i="59"/>
  <c r="B16" i="59"/>
  <c r="B15" i="59"/>
  <c r="B5" i="59"/>
  <c r="C42" i="12"/>
  <c r="C7" i="12"/>
  <c r="C86" i="12"/>
  <c r="C50" i="12"/>
  <c r="B30" i="59"/>
  <c r="B25" i="59"/>
  <c r="B32" i="59"/>
  <c r="B31" i="59"/>
  <c r="C31" i="12"/>
  <c r="C70" i="12"/>
  <c r="B27" i="60"/>
  <c r="B71" i="12" s="1"/>
  <c r="C26" i="12"/>
  <c r="C85" i="12"/>
  <c r="B71" i="60"/>
  <c r="B30" i="12" s="1"/>
  <c r="B22" i="60"/>
  <c r="B65" i="12" s="1"/>
  <c r="B24" i="60"/>
  <c r="B20" i="12" s="1"/>
  <c r="B68" i="59"/>
  <c r="B74" i="59"/>
  <c r="B52" i="59"/>
  <c r="B17" i="59"/>
  <c r="B42" i="59"/>
  <c r="B67" i="59"/>
  <c r="B47" i="59"/>
  <c r="B70" i="59"/>
  <c r="B29" i="59"/>
  <c r="B59" i="59"/>
  <c r="B18" i="59"/>
  <c r="B87" i="59"/>
  <c r="B46" i="59"/>
  <c r="B24" i="59"/>
  <c r="B51" i="59"/>
  <c r="B81" i="59"/>
  <c r="B19" i="59"/>
  <c r="B20" i="59"/>
  <c r="B49" i="59"/>
  <c r="B63" i="59"/>
  <c r="B86" i="59"/>
  <c r="B22" i="59"/>
  <c r="B45" i="59"/>
  <c r="B64" i="59"/>
  <c r="B75" i="59"/>
  <c r="B11" i="59"/>
  <c r="B34" i="59"/>
  <c r="B57" i="59"/>
  <c r="B76" i="59"/>
  <c r="B12" i="59"/>
  <c r="B39" i="59"/>
  <c r="B62" i="59"/>
  <c r="B85" i="59"/>
  <c r="B21" i="59"/>
  <c r="B40" i="59"/>
  <c r="B8" i="59"/>
  <c r="B6" i="59"/>
  <c r="B48" i="59"/>
  <c r="B82" i="59"/>
  <c r="B41" i="59"/>
  <c r="B60" i="59"/>
  <c r="B23" i="59"/>
  <c r="B69" i="59"/>
  <c r="B88" i="59"/>
  <c r="B43" i="60"/>
  <c r="B61" i="12" s="1"/>
  <c r="B55" i="60"/>
  <c r="B36" i="12" s="1"/>
  <c r="B44" i="60"/>
  <c r="B69" i="12" s="1"/>
  <c r="C71" i="12"/>
  <c r="C57" i="12"/>
  <c r="C51" i="12"/>
  <c r="B37" i="59"/>
  <c r="B78" i="59"/>
  <c r="B28" i="59"/>
  <c r="B73" i="59"/>
  <c r="B27" i="59"/>
  <c r="B80" i="59"/>
  <c r="B38" i="59"/>
  <c r="B79" i="59"/>
  <c r="B84" i="59"/>
  <c r="B58" i="59"/>
  <c r="C35" i="12"/>
  <c r="C19" i="12"/>
  <c r="C81" i="12"/>
  <c r="C93" i="12"/>
  <c r="C29" i="12"/>
  <c r="C54" i="12"/>
  <c r="C40" i="12"/>
  <c r="C18" i="12"/>
  <c r="C47" i="12"/>
  <c r="C11" i="12"/>
  <c r="B51" i="60"/>
  <c r="B92" i="12" s="1"/>
  <c r="B83" i="60"/>
  <c r="B68" i="12" s="1"/>
  <c r="B19" i="60"/>
  <c r="B42" i="12" s="1"/>
  <c r="B64" i="60"/>
  <c r="B10" i="12" s="1"/>
  <c r="B78" i="60"/>
  <c r="B49" i="12" s="1"/>
  <c r="B32" i="60"/>
  <c r="B93" i="12" s="1"/>
  <c r="B72" i="60"/>
  <c r="B34" i="12" s="1"/>
  <c r="B69" i="60"/>
  <c r="B23" i="12" s="1"/>
  <c r="B50" i="60"/>
  <c r="B90" i="12" s="1"/>
  <c r="C23" i="12"/>
  <c r="C61" i="12"/>
  <c r="B59" i="60"/>
  <c r="B28" i="12" s="1"/>
  <c r="C83" i="12"/>
  <c r="C14" i="12"/>
  <c r="B53" i="59"/>
  <c r="B7" i="59"/>
  <c r="B44" i="59"/>
  <c r="B89" i="59"/>
  <c r="B43" i="59"/>
  <c r="B13" i="59"/>
  <c r="B54" i="59"/>
  <c r="C58" i="12"/>
  <c r="B65" i="59"/>
  <c r="B35" i="59"/>
  <c r="C82" i="12"/>
  <c r="C28" i="12"/>
  <c r="C36" i="12"/>
  <c r="C95" i="12"/>
  <c r="C60" i="12"/>
  <c r="C53" i="12"/>
  <c r="C89" i="12"/>
  <c r="C32" i="12"/>
  <c r="C38" i="12"/>
  <c r="C63" i="12"/>
  <c r="C43" i="12"/>
  <c r="B82" i="60"/>
  <c r="B64" i="12" s="1"/>
  <c r="B16" i="60"/>
  <c r="B82" i="12" s="1"/>
  <c r="B36" i="60"/>
  <c r="B31" i="12" s="1"/>
  <c r="B53" i="60"/>
  <c r="B98" i="12" s="1"/>
  <c r="C41" i="12"/>
  <c r="C72" i="12"/>
  <c r="B30" i="60"/>
  <c r="B75" i="12" s="1"/>
  <c r="B13" i="60"/>
  <c r="B38" i="12" s="1"/>
  <c r="B31" i="60"/>
  <c r="B79" i="12" s="1"/>
  <c r="B47" i="60"/>
  <c r="B86" i="12" s="1"/>
  <c r="B17" i="60"/>
  <c r="B22" i="12" s="1"/>
  <c r="B12" i="60"/>
  <c r="B81" i="12" s="1"/>
  <c r="B26" i="60"/>
  <c r="B66" i="12" s="1"/>
  <c r="B21" i="60"/>
  <c r="B53" i="12" s="1"/>
  <c r="B75" i="60"/>
  <c r="B41" i="12" s="1"/>
  <c r="C90" i="12"/>
  <c r="C59" i="12"/>
  <c r="C80" i="12"/>
  <c r="C84" i="12"/>
  <c r="C48" i="12"/>
  <c r="C27" i="12"/>
  <c r="C79" i="12"/>
  <c r="C94" i="12"/>
  <c r="C68" i="12"/>
  <c r="C75" i="12"/>
  <c r="C76" i="12"/>
  <c r="C12" i="12"/>
  <c r="C8" i="12"/>
  <c r="C65" i="12"/>
  <c r="C98" i="12"/>
  <c r="C77" i="12"/>
  <c r="C92" i="12"/>
  <c r="C73" i="12"/>
  <c r="C16" i="12"/>
  <c r="C21" i="12"/>
  <c r="C15" i="12"/>
  <c r="B25" i="60"/>
  <c r="B21" i="12" s="1"/>
  <c r="B37" i="60"/>
  <c r="B57" i="12" s="1"/>
  <c r="B67" i="60"/>
  <c r="B15" i="12" s="1"/>
  <c r="B41" i="60"/>
  <c r="B45" i="12" s="1"/>
  <c r="B85" i="60"/>
  <c r="B78" i="12" s="1"/>
  <c r="B76" i="60"/>
  <c r="B43" i="12" s="1"/>
  <c r="B33" i="60"/>
  <c r="B7" i="12" s="1"/>
  <c r="B42" i="60"/>
  <c r="B47" i="12" s="1"/>
  <c r="B66" i="60"/>
  <c r="B12" i="12" s="1"/>
  <c r="B49" i="60"/>
  <c r="B89" i="12" s="1"/>
  <c r="B60" i="60"/>
  <c r="B46" i="12" s="1"/>
  <c r="B63" i="60"/>
  <c r="B8" i="12" s="1"/>
  <c r="B61" i="60"/>
  <c r="B91" i="12" s="1"/>
  <c r="B73" i="60"/>
  <c r="B35" i="12" s="1"/>
  <c r="B87" i="60"/>
  <c r="B84" i="12" s="1"/>
  <c r="B68" i="60"/>
  <c r="B17" i="12" s="1"/>
  <c r="B48" i="60"/>
  <c r="B88" i="12" s="1"/>
  <c r="B70" i="60"/>
  <c r="B29" i="12" s="1"/>
  <c r="B28" i="60"/>
  <c r="B72" i="12" s="1"/>
  <c r="B40" i="60"/>
  <c r="B14" i="12" s="1"/>
  <c r="B86" i="60"/>
  <c r="B80" i="12" s="1"/>
  <c r="C39" i="12"/>
  <c r="C96" i="12"/>
  <c r="B74" i="60"/>
  <c r="B39" i="12" s="1"/>
  <c r="B38" i="60"/>
  <c r="B63" i="12" s="1"/>
  <c r="B34" i="60"/>
  <c r="B9" i="12" s="1"/>
  <c r="B62" i="60"/>
  <c r="B77" i="12" s="1"/>
  <c r="B65" i="60"/>
  <c r="B11" i="12" s="1"/>
  <c r="B56" i="60"/>
  <c r="B56" i="12" s="1"/>
  <c r="B57" i="60"/>
  <c r="B18" i="12" s="1"/>
  <c r="B14" i="60"/>
  <c r="B58" i="12" s="1"/>
  <c r="B80" i="60"/>
  <c r="B55" i="12" s="1"/>
  <c r="B23" i="60"/>
  <c r="B33" i="12" s="1"/>
  <c r="B79" i="60"/>
  <c r="B54" i="12" s="1"/>
  <c r="C62" i="12"/>
  <c r="C45" i="12"/>
  <c r="C9" i="12"/>
  <c r="C66" i="12"/>
  <c r="C10" i="12"/>
  <c r="C78" i="12"/>
  <c r="C13" i="12"/>
  <c r="C17" i="12"/>
  <c r="C22" i="12"/>
  <c r="C30" i="12"/>
  <c r="C56" i="12"/>
  <c r="C64" i="12"/>
  <c r="C49" i="12"/>
  <c r="C46" i="12"/>
  <c r="C20" i="12"/>
  <c r="C34" i="12"/>
  <c r="C24" i="12"/>
  <c r="C91" i="12"/>
  <c r="B39" i="60"/>
  <c r="B13" i="12" s="1"/>
  <c r="B77" i="60"/>
  <c r="B48" i="12" s="1"/>
  <c r="B46" i="60"/>
  <c r="B83" i="12" s="1"/>
  <c r="B6" i="60"/>
  <c r="B85" i="12" s="1"/>
  <c r="B81" i="60"/>
  <c r="B60" i="12" s="1"/>
  <c r="B35" i="60"/>
  <c r="B26" i="12" s="1"/>
  <c r="B89" i="60"/>
  <c r="B96" i="12" s="1"/>
  <c r="B11" i="60"/>
  <c r="B16" i="12" s="1"/>
  <c r="B58" i="60"/>
  <c r="B19" i="12" s="1"/>
  <c r="B9" i="60"/>
  <c r="B40" i="12" s="1"/>
  <c r="B7" i="60"/>
  <c r="B32" i="12" s="1"/>
  <c r="B90" i="60"/>
  <c r="B99" i="12" s="1"/>
  <c r="B29" i="60"/>
  <c r="B73" i="12" s="1"/>
  <c r="B54" i="60"/>
  <c r="B27" i="12" s="1"/>
  <c r="B45" i="60"/>
  <c r="B76" i="12" s="1"/>
  <c r="B18" i="60"/>
  <c r="B24" i="12" s="1"/>
  <c r="B84" i="60"/>
  <c r="B70" i="12" s="1"/>
  <c r="B52" i="60"/>
  <c r="B94" i="12" s="1"/>
  <c r="B15" i="60"/>
  <c r="B59" i="12" s="1"/>
  <c r="B8" i="60"/>
  <c r="B51" i="12" s="1"/>
  <c r="B10" i="60"/>
  <c r="B62" i="12" s="1"/>
  <c r="B20" i="60"/>
  <c r="B50" i="12" s="1"/>
</calcChain>
</file>

<file path=xl/comments1.xml><?xml version="1.0" encoding="utf-8"?>
<comments xmlns="http://schemas.openxmlformats.org/spreadsheetml/2006/main">
  <authors>
    <author>Тимофеева Ольга Ивановна</author>
  </authors>
  <commentList>
    <comment ref="B42" authorId="0" shapeId="0">
      <text>
        <r>
          <rPr>
            <sz val="9"/>
            <color indexed="81"/>
            <rFont val="Tahoma"/>
            <family val="2"/>
            <charset val="204"/>
          </rPr>
          <t>Введен в тестовую эксплуатацию в сентябре</t>
        </r>
      </text>
    </comment>
  </commentList>
</comments>
</file>

<file path=xl/comments2.xml><?xml version="1.0" encoding="utf-8"?>
<comments xmlns="http://schemas.openxmlformats.org/spreadsheetml/2006/main">
  <authors>
    <author>Тимофеева Ольга Ивановна</author>
  </authors>
  <commentList>
    <comment ref="C30" authorId="0" shapeId="0">
      <text>
        <r>
          <rPr>
            <sz val="9"/>
            <color indexed="81"/>
            <rFont val="Tahoma"/>
            <family val="2"/>
            <charset val="204"/>
          </rPr>
          <t>Расчет на основе данных о просмотрах страницы: 2024×1,5/100=30</t>
        </r>
      </text>
    </comment>
    <comment ref="C67" authorId="0" shapeId="0">
      <text>
        <r>
          <rPr>
            <sz val="9"/>
            <color indexed="81"/>
            <rFont val="Tahoma"/>
            <family val="2"/>
            <charset val="204"/>
          </rPr>
          <t>Расчет на основе данных о просмотрах страницы: 1221×1,5/100=18</t>
        </r>
      </text>
    </comment>
    <comment ref="C75" authorId="0" shapeId="0">
      <text>
        <r>
          <rPr>
            <sz val="9"/>
            <color indexed="81"/>
            <rFont val="Tahoma"/>
            <family val="2"/>
            <charset val="204"/>
          </rPr>
          <t>Расчет на сонове данных о просмотрах страницы: 2502×0,6/100=15</t>
        </r>
      </text>
    </comment>
    <comment ref="C85" authorId="0" shapeId="0">
      <text>
        <r>
          <rPr>
            <sz val="9"/>
            <color indexed="81"/>
            <rFont val="Tahoma"/>
            <family val="2"/>
            <charset val="204"/>
          </rPr>
          <t>Расчет на сонове данных о просмотрах страницы: 5661×4,22/100=238</t>
        </r>
      </text>
    </comment>
    <comment ref="C87" authorId="0" shapeId="0">
      <text>
        <r>
          <rPr>
            <sz val="9"/>
            <color indexed="81"/>
            <rFont val="Tahoma"/>
            <family val="2"/>
            <charset val="204"/>
          </rPr>
          <t>Расчет на сонове данных о просмотрах страницы: 2052×1,3/100=27</t>
        </r>
      </text>
    </comment>
  </commentList>
</comments>
</file>

<file path=xl/comments3.xml><?xml version="1.0" encoding="utf-8"?>
<comments xmlns="http://schemas.openxmlformats.org/spreadsheetml/2006/main">
  <authors>
    <author>Тимофеева Ольга Ивановна</author>
  </authors>
  <commentList>
    <comment ref="F51" authorId="0" shapeId="0">
      <text>
        <r>
          <rPr>
            <sz val="9"/>
            <color indexed="81"/>
            <rFont val="Tahoma"/>
            <family val="2"/>
            <charset val="204"/>
          </rPr>
          <t>По проекту бюджета н2016 год и плановый перирд еще не наступили</t>
        </r>
      </text>
    </comment>
  </commentList>
</comments>
</file>

<file path=xl/comments4.xml><?xml version="1.0" encoding="utf-8"?>
<comments xmlns="http://schemas.openxmlformats.org/spreadsheetml/2006/main">
  <authors>
    <author>Тимофеева Ольга Ивановна</author>
  </authors>
  <commentList>
    <comment ref="B19" authorId="0" shapeId="0">
      <text>
        <r>
          <rPr>
            <sz val="9"/>
            <color indexed="81"/>
            <rFont val="Tahoma"/>
            <family val="2"/>
            <charset val="204"/>
          </rPr>
          <t>Принимаются решения о подготовке заключений, но заключения не публикуются</t>
        </r>
      </text>
    </comment>
    <comment ref="G53" authorId="0" shapeId="0">
      <text>
        <r>
          <rPr>
            <sz val="9"/>
            <color indexed="81"/>
            <rFont val="Tahoma"/>
            <family val="2"/>
            <charset val="204"/>
          </rPr>
          <t>Учтены требования ФЗ "О персональных данных"</t>
        </r>
      </text>
    </comment>
    <comment ref="G77" authorId="0" shapeId="0">
      <text>
        <r>
          <rPr>
            <sz val="9"/>
            <color indexed="81"/>
            <rFont val="Tahoma"/>
            <family val="2"/>
            <charset val="204"/>
          </rPr>
          <t>Учтены требования ФЗ "О персональных данных"</t>
        </r>
      </text>
    </comment>
    <comment ref="G86" authorId="0" shapeId="0">
      <text>
        <r>
          <rPr>
            <sz val="9"/>
            <color indexed="81"/>
            <rFont val="Tahoma"/>
            <family val="2"/>
            <charset val="204"/>
          </rPr>
          <t>Учтены требования ФЗ "О персональных данных"</t>
        </r>
      </text>
    </comment>
    <comment ref="F97" authorId="0" shapeId="0">
      <text>
        <r>
          <rPr>
            <sz val="9"/>
            <color indexed="81"/>
            <rFont val="Tahoma"/>
            <family val="2"/>
            <charset val="204"/>
          </rPr>
          <t>В составе протокола от 24.03.2015</t>
        </r>
      </text>
    </comment>
  </commentList>
</comments>
</file>

<file path=xl/sharedStrings.xml><?xml version="1.0" encoding="utf-8"?>
<sst xmlns="http://schemas.openxmlformats.org/spreadsheetml/2006/main" count="3669" uniqueCount="912">
  <si>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</si>
  <si>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</si>
  <si>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</si>
  <si>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</si>
  <si>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</si>
  <si>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</si>
  <si>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</si>
  <si>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</si>
  <si>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</si>
  <si>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</si>
  <si>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</si>
  <si>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</si>
  <si>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</si>
  <si>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</si>
  <si>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</si>
  <si>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</si>
  <si>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</si>
  <si>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</si>
  <si>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 xml:space="preserve">г.Москва </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</si>
  <si>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</si>
  <si>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</si>
  <si>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</si>
  <si>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</si>
  <si>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</si>
  <si>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</si>
  <si>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</si>
  <si>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</si>
  <si>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</si>
  <si>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</si>
  <si>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г.Санкт-Петербург</t>
  </si>
  <si>
    <t>Ненецкий автономный округ</t>
  </si>
  <si>
    <t>Южный федеральный округ</t>
  </si>
  <si>
    <t>Республика Адыгея (Адыгея)</t>
  </si>
  <si>
    <t>Республика Калмыкия</t>
  </si>
  <si>
    <t>Краснодарский край</t>
  </si>
  <si>
    <t>Астраханская область</t>
  </si>
  <si>
    <t>Волгоградская область</t>
  </si>
  <si>
    <t>Ростовская область</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</si>
  <si>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</si>
  <si>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</si>
  <si>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</si>
  <si>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</si>
  <si>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</si>
  <si>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Чеченская Республика</t>
  </si>
  <si>
    <t>Ставропольский край</t>
  </si>
  <si>
    <t>Приволжский федеральный округ</t>
  </si>
  <si>
    <t>Республика Башкортостан</t>
  </si>
  <si>
    <t>Республика Марий-Эл</t>
  </si>
  <si>
    <t>Республика Мордовия</t>
  </si>
  <si>
    <t>Республика Татарстан (Татарстан)</t>
  </si>
  <si>
    <t>Удмуртская Республика</t>
  </si>
  <si>
    <t>Чувашская Республика - Чувашия</t>
  </si>
  <si>
    <t>Пермский край</t>
  </si>
  <si>
    <t>Кировская область</t>
  </si>
  <si>
    <t>Нижегородская область</t>
  </si>
  <si>
    <t>Оренбургская область</t>
  </si>
  <si>
    <t>Пензенская область</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</si>
  <si>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</si>
  <si>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</si>
  <si>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</si>
  <si>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</si>
  <si>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</si>
  <si>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</si>
  <si>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</si>
  <si>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</si>
  <si>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автономный округ - Югра</t>
  </si>
  <si>
    <t>Ямало-Ненецкий автономный округ</t>
  </si>
  <si>
    <t>Сибирский федеральный округ</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</si>
  <si>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</si>
  <si>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</si>
  <si>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</si>
  <si>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</si>
  <si>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</si>
  <si>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</si>
  <si>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</si>
  <si>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</si>
  <si>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Кемеровская область</t>
  </si>
  <si>
    <t>Новосибирская область</t>
  </si>
  <si>
    <t>Омская область</t>
  </si>
  <si>
    <t>Томская область</t>
  </si>
  <si>
    <t>Дальневосточный федеральный округ</t>
  </si>
  <si>
    <t>Республика Саха (Якутия)</t>
  </si>
  <si>
    <t>Камчатский край</t>
  </si>
  <si>
    <t xml:space="preserve">Приморский край </t>
  </si>
  <si>
    <t>Хабаровский край</t>
  </si>
  <si>
    <t>Амурская область</t>
  </si>
  <si>
    <t>Магаданская область</t>
  </si>
  <si>
    <t>Сахалинская область</t>
  </si>
  <si>
    <t>Еврейская автономная область</t>
  </si>
  <si>
    <t>Чукотский автономный округ</t>
  </si>
  <si>
    <t>Единица измерения</t>
  </si>
  <si>
    <t>баллов</t>
  </si>
  <si>
    <t>Республика Северная Осетия - Алания</t>
  </si>
  <si>
    <t>Место по РФ</t>
  </si>
  <si>
    <t>Место по федеральному округу</t>
  </si>
  <si>
    <t>место</t>
  </si>
  <si>
    <t>Ссылка на источник данных</t>
  </si>
  <si>
    <t>№ п/п</t>
  </si>
  <si>
    <t>Вопросы и варианты ответов</t>
  </si>
  <si>
    <t>Баллы</t>
  </si>
  <si>
    <t>Понижающие коэффициенты</t>
  </si>
  <si>
    <r>
      <t xml:space="preserve">в случае применения </t>
    </r>
    <r>
      <rPr>
        <sz val="9"/>
        <color theme="1"/>
        <rFont val="Times New Roman"/>
        <family val="1"/>
        <charset val="204"/>
      </rPr>
      <t xml:space="preserve">графического </t>
    </r>
    <r>
      <rPr>
        <sz val="9"/>
        <color rgb="FF000000"/>
        <rFont val="Times New Roman"/>
        <family val="1"/>
        <charset val="204"/>
      </rPr>
      <t>формата</t>
    </r>
  </si>
  <si>
    <t>в случае затрудненного поиска документа</t>
  </si>
  <si>
    <t>2015 год</t>
  </si>
  <si>
    <t>Крымский федеральный округ</t>
  </si>
  <si>
    <t>Республика Крым</t>
  </si>
  <si>
    <t>г.Севастополь</t>
  </si>
  <si>
    <t>Наименование субъекта                                                  Российской Федерации</t>
  </si>
  <si>
    <t>Возникшие трудности с поиском документа</t>
  </si>
  <si>
    <t>затрудненный поиск</t>
  </si>
  <si>
    <t>Итого</t>
  </si>
  <si>
    <t>баллы</t>
  </si>
  <si>
    <t>Наименование субъекта                                               Российской Федерации</t>
  </si>
  <si>
    <t>Инфраструктура для обеспечения открытости бюджетных данных для граждан и общественное участие</t>
  </si>
  <si>
    <t>В целях распространения информации о бюджете среди широких кругов населения приветствуются различные формы и инструменты. Однако в качестве наиболее информативного и экономичного инструмента рассматривается специализированный портал (сайт) для публикации информации о бюджетных данных для граждан. Независимая оценка качества такого информационного ресурса производится с использованием показателя «Количество посещений (уникальных пользователей)», который свидетельствует о востребованности информационного ресурса со стороны населения.</t>
  </si>
  <si>
    <t>В разделе оцениваются также предоставляемые органами государственной власти субъектов РФ возможности для общественного участия и контроля в сфере управления общественными финансами по итогам работы за III квартал 2015 года.</t>
  </si>
  <si>
    <t>Создан и поддерживается ли в актуальном состоянии в субъекте РФ специализированный портал (сайт) для публикации информации о бюджетных данных для граждан?</t>
  </si>
  <si>
    <t>Да, создан и поддерживается в актуальном состоянии</t>
  </si>
  <si>
    <t>Нет, не создан или не поддерживается в актуальном состоянии</t>
  </si>
  <si>
    <t>Да, установлен</t>
  </si>
  <si>
    <t>1% и более от общей численности постоянного населения субъекта РФ в месяц</t>
  </si>
  <si>
    <t>0,5% и более от общей численности постоянного населения субъекта РФ в месяц</t>
  </si>
  <si>
    <t>0,1% и более от общей численности постоянного населения субъекта РФ в месяц</t>
  </si>
  <si>
    <t>менее 0,1% от общей численности постоянного населения субъекта РФ в месяц или специализированный портал (сайт) субъекта РФ для публикации информации о бюджетных данных для граждан не создан</t>
  </si>
  <si>
    <t>Содержатся ли на специализированном портале (сайте) субъекта РФ для публикации информации о бюджетных данных для граждан или в бюджетах для граждан, опубликованных в иных форматах, сведения об основных этапах (мероприятиях) бюджетного процесса в 2015 году?</t>
  </si>
  <si>
    <t>Для максимальной оценки показателя требуется указание сведений о плановых и фактических сроках реализации мероприятий. Сведения о фактических сроках учитываются в отношении мероприятий, которые, согласно плану, должны быть реализованы на момент проведения мониторинга.</t>
  </si>
  <si>
    <t>Да, содержится, в том числе плановые и фактические сроки реализации мероприятий</t>
  </si>
  <si>
    <t>Нет, такие сведения не опубликованы или не отвечают указанным требованиям</t>
  </si>
  <si>
    <t xml:space="preserve">Проводились ли в III квартале 2015 года органами государственной власти субъекта РФ опросы общественного мнения по бюджетной тематике и опубликованы ли отчеты по результатам проведенных опросов? </t>
  </si>
  <si>
    <t>Если опрос общественного мнения по бюджетной тематике проводился на ином портале (сайте) или иным способом, сведения о нем будут учитываться в следующих случаях: а) при публикации отчета о результатах опроса на портале (сайте) субъекта РФ, предназначенном для публикации бюджетных данных; при этом, в составе отчета помимо указанных выше требований должны содержаться сведения об инициаторе опроса и способе его проведения; б) при наличии ссылки на результаты опроса с портала (сайта) органов государственной власти субъекта РФ, предназначенном для публикации бюджетных данных, на портал (сайт), на котором проводился опрос; при этом обязательно соблюдение указанных выше требований к отчету.</t>
  </si>
  <si>
    <t>Да, в опросе приняли участие более 400 человек</t>
  </si>
  <si>
    <t>Да, в опросе приняли участие от 100 до 400 человек</t>
  </si>
  <si>
    <t xml:space="preserve">Нет, опросы не проводились или не соответствуют требованиям </t>
  </si>
  <si>
    <t xml:space="preserve">В целях оценки показателя учитывается публикация вопросов граждан и ответов на них представителей государственной власти субъекта РФ на портале (сайте) субъекта РФ, предназначенном для публикации бюджетных данных, или на специализированном портале (сайте) субъекта РФ для публикации информации о бюджетных данных для граждан. Примерами реализации возможности являются: организация работы форума, онлайн-приемной, ведение рубрики «вопрос-ответ» и т.п. </t>
  </si>
  <si>
    <t>Учитывается публикация вопросов и ответов, для которых однозначно определяется дата их публикации. Случаи, когда на вопрос гражданина, заданного в открытом доступе в сети Интернет, ответ представителя государственной власти субъекта РФ не опубликован в течение 10 календарных дней, в целях оценки показателя не учитываются.</t>
  </si>
  <si>
    <t>Предоставленной возможностью воспользовались не менее 30 человек</t>
  </si>
  <si>
    <t>Предоставленной возможностью воспользовались не менее 10 человек</t>
  </si>
  <si>
    <t>Такая возможность не предоставлена или ей воспользовалось менее 10 человек</t>
  </si>
  <si>
    <t>Использовались ли во III квартале 2015 года органами государственной власти субъекта РФ социальные сети для распространения информации о бюджете?</t>
  </si>
  <si>
    <t xml:space="preserve">Оценка показателя осуществляется на основе кнопок социальных сетей, установленных на портале (сайте) субъекта РФ, предназначенном для публикации бюджетных данных, или на специализированном портале (сайте) субъекта РФ для публикации информации о бюджетных данных для граждан. </t>
  </si>
  <si>
    <t>Для оценки показателя требуется публикация в течение II квартала 2015 года информации о бюджете на странице субъекта РФ или финансового органа РФ хотя бы в одной социальной сети, доступ в которую возможен с использованием кнопки, установленной на портале (сайте) субъекта РФ, предназначенном для публикации бюджетных данных, или на специализированном портале (сайте) субъекта РФ для публикации информации о бюджетных данных для граждан.</t>
  </si>
  <si>
    <t>Да, использовались</t>
  </si>
  <si>
    <t>Нет, не использовались</t>
  </si>
  <si>
    <t>Проводились ли в III квартале 2015 года заседания общественного совета, созданного при финансовом органе субъекта РФ, и опубликованы ли итоговые документы (протоколы) этих заседаний?</t>
  </si>
  <si>
    <t xml:space="preserve">В целях оценки показателя оценивается публикация итоговых документов (протоколов), принятых по результатам заседаний общественного совета, на портале (сайте) субъекта РФ, предназначенном для публикации бюджетных данных. Достаточным для оценки показателя является проведение хотя бы одного заседания в течение квартала. Под итоговым документом (протоколом) понимается документ, подписанный председателем общественного совета или иным уполномоченным лицом. В составе итогового документа (протокола) в обязательном порядке должны быть указаны сведения о дате и месте проведения заседания, составе участников, обсуждаемых вопросах и принятых решениях. При наличии приложений к итоговому документу (протоколу) они также должны быть опубликованы. Рекомендуется публикация итогового документа (протокола) в графическом формате. </t>
  </si>
  <si>
    <t>Показатель оценивается при обязательном соблюдении следующих условий:</t>
  </si>
  <si>
    <t>а) Открытость сведений о работе общественного совета, созданного при финансовом органе субъекта РФ. То есть, на портале (сайте), предназначенном для публикации бюджетных данных, должны быть опубликованы: а) сведения о составе участников Общественного Совета, созданного при финансовом органе субъекта РФ; б) регламент его работы; в) годовой план его работы на 2015 год.</t>
  </si>
  <si>
    <t>б) Соблюдение ограничений, установленных Федеральным законом от 21 июля 2014 г. №212-ФЗ «Об основах общественного контроля в Российской Федерации», в отношении лиц, входящих в состав общественного совета при исполнительных органах государственной власти. То есть, в состав общественного совета, созданного при финансовом органе субъекта РФ, не должны входить лица, замещающие государственные должности РФ и субъектов РФ, должности государственной службы РФ и субъектов РФ, и лица, замещающие муниципальные должности и должности муниципальной службы, а также другие лица, которые в соответствии с Федеральным законом от 4 апреля 2005 года N 32-ФЗ «Об Общественной палате Российской Федерации» не могут быть членами Общественной палаты РФ.</t>
  </si>
  <si>
    <t>В случае несоблюдения указанных условий оценка показателя принимает значение 0 баллов.</t>
  </si>
  <si>
    <t xml:space="preserve">Да, заседания проводились и опубликованы принятые итоговые документы (протоколы) </t>
  </si>
  <si>
    <t>Нет, заседания не проводились или принятые итоговые документы (протоколы) не опубликованы, либо не соблюдены требования к открытости данных о работе общественного совета и (или) составу его участников</t>
  </si>
  <si>
    <t>12.5</t>
  </si>
  <si>
    <t>12.6</t>
  </si>
  <si>
    <t>12.7</t>
  </si>
  <si>
    <t>12.8</t>
  </si>
  <si>
    <t>Исходные данные и оценка показателя "12.1. Создан и поддерживается ли в актуальном состоянии в субъекте РФ специализированный портал (сайт) для публикации информации о бюджетных данных для граждан?"</t>
  </si>
  <si>
    <t>12.1. Создан и поддерживается ли в актуальном состоянии в субъекте РФ специализированный портал (сайт) для публикации информации о бюджетных данных для граждан?</t>
  </si>
  <si>
    <t>Создан, но не поддерживается в актуальном состоянии</t>
  </si>
  <si>
    <t>Не создан</t>
  </si>
  <si>
    <t>Оценка показателя 12.1</t>
  </si>
  <si>
    <t>Оценка показателя 12.2</t>
  </si>
  <si>
    <t>Тип счетчика</t>
  </si>
  <si>
    <t>LiveInternet</t>
  </si>
  <si>
    <t>HotLog</t>
  </si>
  <si>
    <t>Rambler's Top100</t>
  </si>
  <si>
    <t>Рейтинг@Mail.ru</t>
  </si>
  <si>
    <t>Нет, не установлен</t>
  </si>
  <si>
    <t>Счетчик установлен, но иного типа</t>
  </si>
  <si>
    <t>ед.</t>
  </si>
  <si>
    <t>% от численности постоянного населения</t>
  </si>
  <si>
    <t>1% и более</t>
  </si>
  <si>
    <t>0,5% и более</t>
  </si>
  <si>
    <t>0,1% и более</t>
  </si>
  <si>
    <t>менее 0,1%</t>
  </si>
  <si>
    <t>тыс. чел.</t>
  </si>
  <si>
    <t>Оценка показателя 12.3</t>
  </si>
  <si>
    <t>Исходные данные и оценка показателя "12.4. Содержатся ли на специализированном портале (сайте) субъекта РФ для публикации информации о бюджетных данных для граждан или в бюджетах для граждан, опубликованных в иных форматах, сведения об основных этапах (мероприятиях) бюджетного процесса в 2015 году?"</t>
  </si>
  <si>
    <t>12.4. Содержатся ли на специализированном портале (сайте) субъекта РФ для публикации информации о бюджетных данных для граждан или в бюджетах для граждан, опубликованных в иных форматах, сведения об основных этапах (мероприятиях) бюджетного процесса в 2015 году?</t>
  </si>
  <si>
    <t>Да, в том числе плановые и фактические сроки</t>
  </si>
  <si>
    <t>Да, но только в части плановых сроков</t>
  </si>
  <si>
    <t>Сведения не опубликованы</t>
  </si>
  <si>
    <t>Оценка показателя 12.4</t>
  </si>
  <si>
    <t>Исходные данные и оценка показателя "12.5. Проводились ли в III квартале 2015 года органами государственной власти субъекта РФ опросы общественного мнения по бюджетной тематике и опубликованы ли отчеты по результатам проведенных опросов? "</t>
  </si>
  <si>
    <t xml:space="preserve">12.5. Проводились ли в III квартале 2015 года органами государственной власти субъекта РФ опросы общественного мнения по бюджетной тематике и опубликованы ли отчеты по результатам проведенных опросов? </t>
  </si>
  <si>
    <t>Оценка показателя 12.5</t>
  </si>
  <si>
    <t>В опросе приняли участие менее 100 человек</t>
  </si>
  <si>
    <t>Опросы не проводились или отчеты не опубликованы</t>
  </si>
  <si>
    <t>Оценка показателя 12.6</t>
  </si>
  <si>
    <t>Предоставленной возможностью воспользовались менее 10 человек</t>
  </si>
  <si>
    <t>Возможность не предоставлена</t>
  </si>
  <si>
    <t xml:space="preserve">Возникшие трудности с поиском </t>
  </si>
  <si>
    <t>Исходные данные и оценка показателя "12.7. Использовались ли во III квартале 2015 года органами государственной власти субъекта РФ социальные сети для распространения информации о бюджете?"</t>
  </si>
  <si>
    <t>12.7. Использовались ли во III квартале 2015 года органами государственной власти субъекта РФ социальные сети для распространения информации о бюджете?</t>
  </si>
  <si>
    <t>Оценка показателя 12.7</t>
  </si>
  <si>
    <t>Facebook</t>
  </si>
  <si>
    <t>Twitter</t>
  </si>
  <si>
    <t>Вконтакте</t>
  </si>
  <si>
    <t>Исходные данные и оценка показателя "12.8. Проводились ли в III квартале 2015 года заседания общественного совета, созданного при финансовом органе субъекта РФ, и опубликованы ли итоговые документы (протоколы) этих заседаний?"</t>
  </si>
  <si>
    <t>12.8. Проводились ли в III квартале 2015 года заседания общественного совета, созданного при финансовом органе субъекта РФ, и опубликованы ли итоговые документы (протоколы) этих заседаний?</t>
  </si>
  <si>
    <t>Оценка показателя 12.8</t>
  </si>
  <si>
    <t>Соблюдение требований к открытости работы Общественного совета, созданного при финансовом органе</t>
  </si>
  <si>
    <t>регламенте работы</t>
  </si>
  <si>
    <t>плане работы на 2015 год</t>
  </si>
  <si>
    <t>составе участников</t>
  </si>
  <si>
    <t>Да</t>
  </si>
  <si>
    <t>Нет</t>
  </si>
  <si>
    <t>Соблюдение ограничений, установленных законодательством, к составу совета</t>
  </si>
  <si>
    <t>Итого по разделу 12</t>
  </si>
  <si>
    <t>Опубликованные сведения</t>
  </si>
  <si>
    <t>Даты внесения проекта бюджета и отчета об исполнении бюджета в законодательный орган</t>
  </si>
  <si>
    <t>Ориентировочные даты проведения публичных слушаний</t>
  </si>
  <si>
    <t>В части годового отчета</t>
  </si>
  <si>
    <t>Информация не содержит всех требуемых сведений</t>
  </si>
  <si>
    <t>Опубликованные сведения по результатам опросов</t>
  </si>
  <si>
    <t>Результаты опроса</t>
  </si>
  <si>
    <t>Количество участников опроса</t>
  </si>
  <si>
    <t>Численность постоянного населения на 01.01.2015 г.</t>
  </si>
  <si>
    <t>чел.</t>
  </si>
  <si>
    <t>http://ns.bryanskoblfin.ru/Show/Category/?ItemId=26</t>
  </si>
  <si>
    <t>http://open-budget.ru/normativnaya-baza/nb.html</t>
  </si>
  <si>
    <t xml:space="preserve">http://minfin.karelia.ru/openbudget/   </t>
  </si>
  <si>
    <t>http://nb44.ru/index.php/chto-takoe-byudzhet</t>
  </si>
  <si>
    <t>http://ob.mosreg.ru/</t>
  </si>
  <si>
    <t>http://orel-region.ru/index.php?head=46</t>
  </si>
  <si>
    <t>http://www.dfto.ru/www/open/index.php?option=com_content&amp;view=article&amp;id=127&amp;Itemid=338</t>
  </si>
  <si>
    <t>http://budget.mos.ru/</t>
  </si>
  <si>
    <t>http://www.df35.ru/index.php?option=com_content&amp;view=section&amp;id=27&amp;Itemid=210</t>
  </si>
  <si>
    <t>http://budget.lenobl.ru/new/</t>
  </si>
  <si>
    <t>http://b4u.gov-murman.ru/index.php#idMenu=1</t>
  </si>
  <si>
    <t>http://b4u.gov-murman.ru/index.php#idMenu=106</t>
  </si>
  <si>
    <t>http://portal.novkfo.ru/Show/Content/23</t>
  </si>
  <si>
    <t>http://www.liveinternet.ru/?portal.novkfo.ru</t>
  </si>
  <si>
    <t>http://dfei.adm-nao.ru/byudzhet-dlya-grazhdan/</t>
  </si>
  <si>
    <t>http://minfinkubani.ru/budget_citizens/</t>
  </si>
  <si>
    <t>http://minfin34.ru/</t>
  </si>
  <si>
    <t>http://www.liveinternet.ru/stat/minfin34.ru/index.html?period=month</t>
  </si>
  <si>
    <t>http://openbudsk.ru/content/bdg/</t>
  </si>
  <si>
    <t>https://top.mail.ru/visits?id=2613419&amp;period=2&amp;date=&amp;gender=0&amp;agegroup=0&amp;ytype=visitors&amp;ytype=visitors&amp;aggregation=sum&amp;days=730</t>
  </si>
  <si>
    <t>http://budjet.gosman-mp.ru/</t>
  </si>
  <si>
    <t>http://budget.cap.ru/Menu/Page/176</t>
  </si>
  <si>
    <t>http://budget.permkrai.ru/</t>
  </si>
  <si>
    <t>https://metrika.yandex.ru/dashboard?id=22729483&amp;from=informer</t>
  </si>
  <si>
    <t>http://mf.nnov.ru:8025/</t>
  </si>
  <si>
    <t>http://saratov.ifinmon.ru/index.php/byudzhet-dlya-grazhdan</t>
  </si>
  <si>
    <t>https://metrika.yandex.ru/dashboard?id=19759945&amp;from=informer&amp;period=2015-08-01%3A2015-08-31&amp;group=day</t>
  </si>
  <si>
    <t>http://monitoring.yanao.ru/yamal/index.php?option=com_content&amp;view=article&amp;id=299&amp;Itemid=717</t>
  </si>
  <si>
    <t>https://metrika.yandex.ru/dashboard?id=22351498&amp;from=informer&amp;period=2015-08-01%3A2015-08-31&amp;group=day</t>
  </si>
  <si>
    <t>http://www.open.minfin-altai.ru/</t>
  </si>
  <si>
    <t>http://budget17.ru/</t>
  </si>
  <si>
    <t>http://budget.omsk.ifinmon.ru/</t>
  </si>
  <si>
    <t>https://metrika.yandex.ru/dashboard?id=23081317&amp;from=informer&amp;period=2015-08-01%3A2015-08-31&amp;group=day</t>
  </si>
  <si>
    <t>http://open.findep.org/</t>
  </si>
  <si>
    <t>http://openbudget.kamgov.ru/Dashboard#/main</t>
  </si>
  <si>
    <t>http://ebudget.primorsky.ru/Menu/Page/1</t>
  </si>
  <si>
    <t>http://minfin.khabkrai.ru/portal/Menu/Page/1</t>
  </si>
  <si>
    <t>http://openbudget.sakhminfin.ru/Menu/Page/151</t>
  </si>
  <si>
    <t>http://portal.tverfin.ru/portal/Menu/Page/1</t>
  </si>
  <si>
    <t>http://budget.govrb.ru/ebudget/Menu/Page/1</t>
  </si>
  <si>
    <t>http://www.fincom.spb.ru/cf/activity/opendata/budget_for_people.htm</t>
  </si>
  <si>
    <t>http://beldepfin.ru/?page_id=1247</t>
  </si>
  <si>
    <t>http://dtf.avo.ru/index.php?option=com_content&amp;view=article&amp;id=168&amp;Itemid=139</t>
  </si>
  <si>
    <t>http://open-budget.ru/budget-dlya-grazhdan/bdg.html</t>
  </si>
  <si>
    <t>http://www.gfu.ivanovo.ru/index.php?topic=18</t>
  </si>
  <si>
    <t>http://www.admoblkaluga.ru/main/work/finances/open-budget/</t>
  </si>
  <si>
    <t>http://adm.rkursk.ru/index.php?id=13&amp;mat_id=28934</t>
  </si>
  <si>
    <t>http://minfin.ryazangov.ru/activities/budget/budget_open/otkrytyy-byudzhet/</t>
  </si>
  <si>
    <t>да</t>
  </si>
  <si>
    <t>http://www.finsmol.ru/open/nJv558Sj</t>
  </si>
  <si>
    <t>http://fin.tmbreg.ru/7812.html</t>
  </si>
  <si>
    <t>http://www.reg.tverfin.ru/index.php?option=com_content&amp;task=view&amp;id=304&amp;Itemid=176</t>
  </si>
  <si>
    <t>http://budget.mos.ru/budget_schedule</t>
  </si>
  <si>
    <t>http://minfin.karelia.ru/openbudget/</t>
  </si>
  <si>
    <t>http://www.minfin39.ru/ebudget/budget_for_people.php</t>
  </si>
  <si>
    <t>http://www.pskov.ru/budget</t>
  </si>
  <si>
    <t>http://www.fincom.spb.ru/cf/activity/budjet/bp_stages.htm</t>
  </si>
  <si>
    <t>http://minfin01-maykop.ru/Show/Category/13?ItemId=145</t>
  </si>
  <si>
    <t>http://mf-ao.ru/index.php/2014-02-25-10-55-37</t>
  </si>
  <si>
    <t>http://www.minfin.donland.ru/docs/s/73</t>
  </si>
  <si>
    <t>http://www.mfri.ru/index.php/2013-12-01-16-49-08/obinfo/419-2014-10-23-14-18-48</t>
  </si>
  <si>
    <t>http://www.mfrno-a.ru/login/otkrytyy_byudzhet.php</t>
  </si>
  <si>
    <t>http://www.minfinrm.ru/budget%20for%20citizens/</t>
  </si>
  <si>
    <t>http://minfin.tatarstan.ru/rus/budget.html</t>
  </si>
  <si>
    <t>http://budget.permkrai.ru/budget/indicators2015</t>
  </si>
  <si>
    <t>http://minfin-samara.ru/BudgetDG/</t>
  </si>
  <si>
    <t>http://saratov.ifinmon.ru/index.php/byudzhet-dlya-grazhdan/byudzhetniy-process-s-o/etapy-byudzhetnogo-protsessa-saratovskoj-oblasti</t>
  </si>
  <si>
    <t>http://www.finupr.kurganobl.ru/index.php?test=budjetgrd</t>
  </si>
  <si>
    <t>http://admtyumen.ru/ogv_ru/finance/finance/bugjet/more.htm?id=11217039@cmsArticle</t>
  </si>
  <si>
    <t>http://www.depfin.admhmao.ru/wps/portal/fin/home/budget</t>
  </si>
  <si>
    <t>http://monitoring.yanao.ru/yamal/index.php?option=com_content&amp;view=article&amp;id=303&amp;Itemid=790</t>
  </si>
  <si>
    <t>http://r-19.ru/authorities/ministry-of-finance-of-the-republic-of-khakassia/common/gosudarstvennye-finansy-respubliki-khakasiya/prezentatsiya-byudzhet-dlya-grazhdan.html</t>
  </si>
  <si>
    <t>http://fin22.ru/opendata/</t>
  </si>
  <si>
    <t>http://xn--h1aakfb4b.xn--80aaaac8algcbgbck3fl0q.xn--p1ai/budget/budget_for_peoples.html</t>
  </si>
  <si>
    <t>http://www.gfu.ru/budgetgr/</t>
  </si>
  <si>
    <t>http://open.findep.org/about/index</t>
  </si>
  <si>
    <t>http://fin.amurobl.ru:8080/oblastnoy-byudzhet/byudzhet-dlya-grazhdan/</t>
  </si>
  <si>
    <t>http://ebudget.primorsky.ru/Menu/Page/327</t>
  </si>
  <si>
    <t>http://www.eao.ru/?p=4387</t>
  </si>
  <si>
    <t>http://xn--80atapud1a.xn--p1ai/power/administrative_setting/Dep_fin_ecom/budzet/</t>
  </si>
  <si>
    <t>http://beldepfin.ru/</t>
  </si>
  <si>
    <t>http://budget.bryanskoblfin.ru/Show/Category/?ItemId=26</t>
  </si>
  <si>
    <t>http://www.admoblkaluga.ru/main/work/finances/open-budget/index.php</t>
  </si>
  <si>
    <t>http://nb44.ru/index.php/2013-04-05-08-17-51</t>
  </si>
  <si>
    <t>Количество опросов</t>
  </si>
  <si>
    <t>http://narodportal.ru/opros/</t>
  </si>
  <si>
    <t>http://ob.mosreg.ru/index.php/opros</t>
  </si>
  <si>
    <t>http://orel-region.ru/poll</t>
  </si>
  <si>
    <t>http://minfin.ryazangov.ru/activities/</t>
  </si>
  <si>
    <t>http://www.dfto.ru/www/open/index.php?option=com_content&amp;view=article&amp;id=25&amp;Itemid=101</t>
  </si>
  <si>
    <t>http://www.yarregion.ru/depts/depfin/tmpPages/programs.aspx</t>
  </si>
  <si>
    <t>http://minfin.karelia.ru/about-us/</t>
  </si>
  <si>
    <t>http://minfin.rkomi.ru/right/finopros/</t>
  </si>
  <si>
    <t>http://dvinaland.ru/budget</t>
  </si>
  <si>
    <t>http://www.df35.ru/index.php?option=com_poll&amp;id=16:2015-05-27-08-20-15</t>
  </si>
  <si>
    <t>http://www.minfin39.ru/ebudget/index.php</t>
  </si>
  <si>
    <t>http://openregion.gov-murman.ru/vote/</t>
  </si>
  <si>
    <t>http://www.pskov.ru/region/obshchestvo</t>
  </si>
  <si>
    <t>http://www.fincom.spb.ru/cf/el_priemnaya/anketa/Budget_for_People15.htm</t>
  </si>
  <si>
    <t>http://adm-nao.ru/spravochnaya-informaciya/byudzhet-dlya-grazhdan/</t>
  </si>
  <si>
    <t>http://minfin.kalmregion.ru/index.php?option=com_content&amp;view=article&amp;id=54&amp;Itemid=48</t>
  </si>
  <si>
    <t>http://minfinkubani.ru/budget_citizens/public_poll/poll_2015_07.php</t>
  </si>
  <si>
    <t>http://minfin34.ru/vote_result.php?VOTE_ID=2&amp;view_result=Y</t>
  </si>
  <si>
    <t>http://nadzor.e-dag.ru/poll/default.html</t>
  </si>
  <si>
    <t>http://www.mfri.ru/index.php/2013-12-01-16-47-32</t>
  </si>
  <si>
    <t>http://minfin.ru/ru/votes/index.php</t>
  </si>
  <si>
    <t>http://minfin09.ucoz.ru/load/bjudzhet_respubliki/bjudzhet_dlja_grazhdan/81</t>
  </si>
  <si>
    <t>http://www.mfrno-a.ru/about/</t>
  </si>
  <si>
    <t>http://openbudsk.ru/vote/</t>
  </si>
  <si>
    <t>https://minfin.bashkortostan.ru/activity/18373/</t>
  </si>
  <si>
    <t>http://mari-el.gov.ru/minfin/Pages/budget_citizens.aspx</t>
  </si>
  <si>
    <t>http://www.depfin.kirov.ru/budgetnarod/</t>
  </si>
  <si>
    <t>http://www.minfin.orb.ru/bud_for/obl_bud_mnenie</t>
  </si>
  <si>
    <t>http://finance.pnzreg.ru/budget/Otkrytyy_Byudet_Penzenskoy_oblasti</t>
  </si>
  <si>
    <t>http://minfin.midural.ru/document/category/88#document_list</t>
  </si>
  <si>
    <t>http://admtyumen.ru/ogv_ru/finance/finance/bugjet.htm</t>
  </si>
  <si>
    <t>http://www.minfin74.ru/poll/</t>
  </si>
  <si>
    <t>http://budget17.ru/?page_id=451</t>
  </si>
  <si>
    <t>http://minfin.krskstate.ru/openbudget/vote</t>
  </si>
  <si>
    <t>http://www.ofukem.ru/content/blogcategory/125/133/</t>
  </si>
  <si>
    <t>http://mfnsonso2.nso.ru/deyatelnost/budget/Pages/default.aspx</t>
  </si>
  <si>
    <t>http://budget.omsk.ifinmon.ru/index.php/opross</t>
  </si>
  <si>
    <t>http://openbudget.sakhminfin.ru/Menu/Page/210</t>
  </si>
  <si>
    <t>http://www.sakha.gov.ru/node/214513</t>
  </si>
  <si>
    <t>http://openbudget.kamgov.ru/Dashboard#/plan/plan/indicators</t>
  </si>
  <si>
    <t>http://primorsky.ru/authorities/executive-agencies/departments/finance/budget/open-budget.php</t>
  </si>
  <si>
    <t>http://minfin.khabkrai.ru/portal/Show/Category/71?ItemId=324</t>
  </si>
  <si>
    <t>http://minfin.49gov.ru/feedback/polls/</t>
  </si>
  <si>
    <t>http://www.eao.ru/?p=3826</t>
  </si>
  <si>
    <t>http://minfin.rk.gov.ru/rus/info.php?id=606694</t>
  </si>
  <si>
    <t>https://sevastopol.gov.ru/goverment/statistics/butget/</t>
  </si>
  <si>
    <t>12.6. Предоставлена ли органами государственной власти субъекта РФ возможность для граждан задать вопрос по бюджетной тематике и получить на него ответ в открытом доступе в сети Интернет и насколько активно граждане использовали эту возможность в III квартале 2015 года?</t>
  </si>
  <si>
    <t>http://vopros-otvet.avo.ru/viewforum.php?id=28</t>
  </si>
  <si>
    <t>Вопрос-ответ</t>
  </si>
  <si>
    <t>Формат площадки для обсуждения</t>
  </si>
  <si>
    <t>http://open-budget.ru/mail/feedback.php</t>
  </si>
  <si>
    <t>http://kozelsk-adm.ru/tourism/8/turizm_i_kultura.html</t>
  </si>
  <si>
    <t>http://narodportal.ru/talk/filter/sphera/0/organ/0/status/open</t>
  </si>
  <si>
    <t>http://fin.tmbreg.ru/7614.html</t>
  </si>
  <si>
    <t>http://forum.tularegion.ru/</t>
  </si>
  <si>
    <t>http://budget.mos.ru/feedback</t>
  </si>
  <si>
    <t>http://minfin.karelia.ru/vopros-otvet/</t>
  </si>
  <si>
    <t>http://opendata.rkomi.ru/about/questions</t>
  </si>
  <si>
    <t>http://old.dvinaland.ru/finance/index.php?SECTION_ID=261</t>
  </si>
  <si>
    <t>http://www.df35.ru/</t>
  </si>
  <si>
    <t>http://www.minfin39.ru/forum/</t>
  </si>
  <si>
    <t>http://minfinkubani.ru/communication/forum/</t>
  </si>
  <si>
    <t>http://minfin34.ru/feedback/?date-q=y&amp;date-start=1441090800&amp;date-end=1441090800</t>
  </si>
  <si>
    <t>http://www.minfin.donland.ru/</t>
  </si>
  <si>
    <t>http://minfin09.ucoz.ru/faq</t>
  </si>
  <si>
    <t>http://openbudsk.ru/folder/</t>
  </si>
  <si>
    <t>http://mfforum.cap.ru/</t>
  </si>
  <si>
    <t>http://budget.permkrai.ru/feedbacks/index</t>
  </si>
  <si>
    <t>http://minfin.orb.ru/forum/index.php</t>
  </si>
  <si>
    <t>http://ufo.ulntc.ru/fr/viewforum.php?f=4&amp;sid=547a69ba91d7b5299b1fe46d600ff553</t>
  </si>
  <si>
    <t>http://minfin.midural.ru/faq/list</t>
  </si>
  <si>
    <t>http://www.depfin.admhmao.ru/wps/portal/fin/home/question</t>
  </si>
  <si>
    <t>http://mfnsonso2.nso.ru/priem/Pages/e_questions.aspx</t>
  </si>
  <si>
    <t>http://www.sakha.gov.ru/node/74515</t>
  </si>
  <si>
    <t>http://minfin.khabkrai.ru/portal/Show/Reception</t>
  </si>
  <si>
    <t>http://minfin.tatarstan.ru/index.htm/faq</t>
  </si>
  <si>
    <t>http://www.mfur.ru/treatment/directum.php</t>
  </si>
  <si>
    <t>http://www.depfin.kirov.ru/public/</t>
  </si>
  <si>
    <t>http://minfin-samara.ru/MINISTERSTVO111/management/</t>
  </si>
  <si>
    <t>http://saratov.ifinmon.ru/index.php/forum/index</t>
  </si>
  <si>
    <t>http://www.minfin74.ru/mBudget/budget-citizens.php</t>
  </si>
  <si>
    <t>http://www.minfin-altai.ru/byudzhet/budget-for-citizens/?type=original</t>
  </si>
  <si>
    <t>http://www.r-19.ru/authorities/ministry-of-finance-of-the-republic-of-khakassia/common/adresa-i-kontakty/</t>
  </si>
  <si>
    <t>http://xn--h1aakfb4b.xn--80aaaac8algcbgbck3fl0q.xn--p1ai/feedback/online.html</t>
  </si>
  <si>
    <t>http://minfin.krskstate.ru/ministry/obraschenie</t>
  </si>
  <si>
    <t>http://www.ofukem.ru/</t>
  </si>
  <si>
    <t>http://open.findep.org/feedback/index/filter/year</t>
  </si>
  <si>
    <t>http://primorsky.ru/forum/3/</t>
  </si>
  <si>
    <t>http://fin.amurobl.ru:8080/feedback.php</t>
  </si>
  <si>
    <t>http://www.eao.ru/?p=161</t>
  </si>
  <si>
    <t>http://xn--80atapud1a.xn--p1ai/waiting_room/feedback/</t>
  </si>
  <si>
    <t>в том числе наличие сведений о:</t>
  </si>
  <si>
    <t>Да, проводились и опубликованы протоколы</t>
  </si>
  <si>
    <t>Предоставленной возможностью воспользовалось менее 10 человек</t>
  </si>
  <si>
    <t>Возможность (инфраструктура) не использовалась</t>
  </si>
  <si>
    <t>Форум</t>
  </si>
  <si>
    <t>Обращения граждан</t>
  </si>
  <si>
    <t>http://minfin.gov-murman.ru/about/obrashcheniya-grazhdan/</t>
  </si>
  <si>
    <t>http://beldepfin.ru/?page_id=2085</t>
  </si>
  <si>
    <t>http://bryanskoblfin.ru/Show/Content/915</t>
  </si>
  <si>
    <t>http://dtf.avo.ru/index.php?option=com_content&amp;view=article&amp;id=235:2015-05-21-06-08-40&amp;catid=84:2015-05-21-06-06-51&amp;Itemid=173</t>
  </si>
  <si>
    <t>http://www.gfu.vrn.ru/obsch1/obsch2/</t>
  </si>
  <si>
    <t>http://www.gfu.ivanovo.ru/index.php?topic=16</t>
  </si>
  <si>
    <t>http://admoblkaluga.ru/sub/finan/sovet.php</t>
  </si>
  <si>
    <t>http://depfin.adm44.ru/index.aspx</t>
  </si>
  <si>
    <t>http://adm.rkursk.ru/index.php?id=783&amp;mat_id=21754</t>
  </si>
  <si>
    <t>http://www.admlip.ru/economy/finances/</t>
  </si>
  <si>
    <t>http://minfin.ryazangov.ru/department/ob_sov/</t>
  </si>
  <si>
    <t>http://www.finsmol.ru/council</t>
  </si>
  <si>
    <t>http://fin.tmbreg.ru/6228/7517.html</t>
  </si>
  <si>
    <t>http://www.reg.tverfin.ru/</t>
  </si>
  <si>
    <t>http://minfin.tularegion.ru/obchsovet/</t>
  </si>
  <si>
    <t>http://narod.yarregion.ru/service/obschestvennye-sovety/spisok-sovetov/departament-finansov/</t>
  </si>
  <si>
    <t>http://findep.mos.ru/</t>
  </si>
  <si>
    <t>http://minfin.karelia.ru/2015-god-7/</t>
  </si>
  <si>
    <t>http://minfin.rkomi.ru/page/9576/</t>
  </si>
  <si>
    <t>http://dvinaland.ru/gov/-6x0eyecf</t>
  </si>
  <si>
    <t>http://www.df35.ru/index.php?option=com_content&amp;view=category&amp;id=125:2013-01-28-10-05-52&amp;layout=default</t>
  </si>
  <si>
    <t>http://www.minfin39.ru/index.php</t>
  </si>
  <si>
    <t>http://finance.lenobl.ru/about/coordination_and_advisory</t>
  </si>
  <si>
    <t>http://minfin.gov-murman.ru/activities/public_council/work/</t>
  </si>
  <si>
    <t>http://novkfo.ru/%D0%BE%D0%B1%D1%89%D0%B5%D1%81%D1%82%D0%B2%D0%B5%D0%BD%D0%BD%D1%8B%D0%B9_%D1%81%D0%BE%D0%B2%D0%B5%D1%82/</t>
  </si>
  <si>
    <t>http://finance.pskov.ru/obshchestvennyi-sovet-pri-gosudarstvennom-finansovom-upravlenii-pskovskoi-oblasti</t>
  </si>
  <si>
    <t>http://www.fincom.spb.ru/cf/main.htm</t>
  </si>
  <si>
    <t>http://dfei.adm-nao.ru/informaciya-o-koordinacionnyh-soveshatelnyh-ekspertnyh-organah-sozdann/obshestvennyj-sovet/</t>
  </si>
  <si>
    <t>http://minfin01-maykop.ru/Menu/Page/170</t>
  </si>
  <si>
    <t>http://www.minfin.kalmregion.ru/index.php?option=com_content&amp;view=article&amp;id=70&amp;Itemid=66</t>
  </si>
  <si>
    <t>http://mf-ao.ru/</t>
  </si>
  <si>
    <t>http://www.minfin.donland.ru/ob_sovet</t>
  </si>
  <si>
    <t>http://minfin.e-dag.ru/about/koordinatsionnye-i-soveshchatelnye-organy/25789-o-sozdanii-obshchestvennogo-soveta-pri-ministerstve-finansov-respubliki-dagestan</t>
  </si>
  <si>
    <t>http://www.mfri.ru/</t>
  </si>
  <si>
    <t>http://minfin09.ucoz.ru/load/kadry/obshhestvennyj_sovet/68</t>
  </si>
  <si>
    <t>http://www.mfrno-a.ru</t>
  </si>
  <si>
    <t>http://www.mfsk.ru/main/obschestv_sovet/Normativ_akt</t>
  </si>
  <si>
    <t>https://minfin.bashkortostan.ru/activity/?SECTION_ID=17113</t>
  </si>
  <si>
    <t>http://mari-el.gov.ru/minfin/Pages/Osovet.aspx</t>
  </si>
  <si>
    <t>http://www.minfinrm.ru/pub-sovet/</t>
  </si>
  <si>
    <t>http://www.mfur.ru/activities/ob_sovet/2015.php</t>
  </si>
  <si>
    <t>http://gov.cap.ru/SiteMap.aspx?gov_id=22&amp;id=1787640</t>
  </si>
  <si>
    <t>http://mfin.permkrai.ru/sow/osminfin/2015/</t>
  </si>
  <si>
    <t>http://depfin.kirov.ru/</t>
  </si>
  <si>
    <t>http://mf.nnov.ru/index.php?option=com_k2&amp;view=item&amp;layout=item&amp;id=109&amp;Itemid=363</t>
  </si>
  <si>
    <t>http://www.minfin.orb.ru/ob_sovet/ob_deyat</t>
  </si>
  <si>
    <t>http://finance.pnzreg.ru/Obshestvenniysovet</t>
  </si>
  <si>
    <t>http://minfin-samara.ru/processing/advisory_council/</t>
  </si>
  <si>
    <t>http://saratov.gov.ru/gov/auth/minfin/</t>
  </si>
  <si>
    <t>http://ufo.ulntc.ru/index.php?mgf=sovet/sos&amp;slep=net</t>
  </si>
  <si>
    <t>http://www.finupr.kurganobl.ru/index.php?test=obsovet</t>
  </si>
  <si>
    <t>http://minfin.midural.ru/document/category/94#document_list</t>
  </si>
  <si>
    <t>http://admtyumen.ru/ogv_ru/gov/administrative/finance_department.htm</t>
  </si>
  <si>
    <t>http://minfin74.ru/mAbout/advisory.php</t>
  </si>
  <si>
    <t>http://www.depfin.admhmao.ru/wps/portal/fin/home/koord_organy</t>
  </si>
  <si>
    <t>http://xn--80aealotwbjpid2k.xn--80aze9d.xn--p1ai/power/iov/finance_dep/Obsh_sov_DF/#bc</t>
  </si>
  <si>
    <t>http://www.minfin-altai.ru/about/deyatelnost/protocols-2014.php</t>
  </si>
  <si>
    <t>http://www.minfinrb.ru/news/671/</t>
  </si>
  <si>
    <t>http://www.minfintuva.ru/15/page2002.html</t>
  </si>
  <si>
    <t>http://r-19.ru/authorities/ministry-of-finance-of-the-republic-of-khakassia/common/obshchestvennyy-sovet-pr11i-ministerstve-finansov-respubliki-khakasiya/</t>
  </si>
  <si>
    <t>http://fin22.ru/opinion/ob-sovet/</t>
  </si>
  <si>
    <t>http://xn--h1aakfb4b.xn--80aaaac8algcbgbck3fl0q.xn--p1ai/</t>
  </si>
  <si>
    <t>http://minfin.krskstate.ru/social</t>
  </si>
  <si>
    <t>http://www.gfu.ru/sovet/</t>
  </si>
  <si>
    <t>http://mf.omskportal.ru/ru/RegionalPublicAuthorities/executivelist/MF/obshsovet/sostav.html</t>
  </si>
  <si>
    <t>http://www.findep.org/posts/novosti-departamenta/</t>
  </si>
  <si>
    <t>http://www.sakha.gov.ru/node/154847</t>
  </si>
  <si>
    <t>http://www.kamchatka.gov.ru/?cont=oiv_din&amp;mcont=5587&amp;menu=4&amp;menu2=0&amp;id=168</t>
  </si>
  <si>
    <t>http://primorsky.ru/authorities/executive-agencies/departments/finance/</t>
  </si>
  <si>
    <t>http://minfin.khabkrai.ru/portal/Show/Category/94?ItemId=469</t>
  </si>
  <si>
    <t>http://www.fin.amurobl.ru:8080/deyatelnost/obshchestvennyy-sovet-pri-ministerstve-finansov-amurskoy-oblasti/</t>
  </si>
  <si>
    <t>http://sakhminfin.ru/index.php/oministerstve/kosoorg/obshchestvennyj-sovet</t>
  </si>
  <si>
    <t>http://eao.ru/?p=161</t>
  </si>
  <si>
    <t>http://chuk3.dot.ru/power/administrative_setting/Dep_fin_ecom/ypr_fin_dep_fin/</t>
  </si>
  <si>
    <t>http://minfin.rk.gov.ru/rus/info.php?id=606651</t>
  </si>
  <si>
    <t>http://sevastopol.gov.ru/</t>
  </si>
  <si>
    <t>http://bryanskoblfin.ru/Show/Content/65</t>
  </si>
  <si>
    <t>http://dtf.avo.ru/index.php?option=com_content&amp;view=article&amp;id=17&amp;Itemid=7</t>
  </si>
  <si>
    <t>http://www.gfu.vrn.ru/</t>
  </si>
  <si>
    <t>http://admlip.ru/economy/finances/proekty/</t>
  </si>
  <si>
    <t>http://www.reg.tverfin.ru/index.php?option=com_content&amp;task=view&amp;id=49&amp;Itemid=34</t>
  </si>
  <si>
    <t>http://dfto.ru/www/</t>
  </si>
  <si>
    <t>https://twitter.com/budgetmosru</t>
  </si>
  <si>
    <t>https://twitter.com/MinfinKarelia</t>
  </si>
  <si>
    <t>https://vk.com/minfinrk</t>
  </si>
  <si>
    <t>http://old.dvinaland.ru/power/departments/depfin/</t>
  </si>
  <si>
    <t>http://www.minfin39.ru/ministry/mfko/</t>
  </si>
  <si>
    <t>https://twitter.com/finance_lenobl</t>
  </si>
  <si>
    <t>http://portal.minfinrd.ru/Show/Category/21?ItemId=96</t>
  </si>
  <si>
    <t>http://www.pravitelstvokbr.ru/oigv/minfin/</t>
  </si>
  <si>
    <t>http://www.mfrno-a.ru/</t>
  </si>
  <si>
    <t>https://vk.com/openbudsk</t>
  </si>
  <si>
    <t>http://www.minfinrm.ru/</t>
  </si>
  <si>
    <t>https://twitter.com/minfin_rt</t>
  </si>
  <si>
    <t>https://www.facebook.com/%D0%9C%D0%B8%D0%BD%D0%B8%D1%81%D1%82%D0%B5%D1%80%D1%81%D1%82%D0%B2%D0%BE-%D1%84%D0%B8%D0%BD%D0%B0%D0%BD%D1%81%D0%BE%D0%B2-%D0%A7%D1%83%D0%B2%D0%B0%D1%88%D1%81%D0%BA%D0%BE%D0%B9-%D0%A0%D0%B5%D1%81%D0%BF%D1%83%D0%B1%D0%BB%D0%B8%D0%BA%D0%B8-1602983263286747/timeline/</t>
  </si>
  <si>
    <t>http://www.depfin.kirov.ru/about/</t>
  </si>
  <si>
    <t>http://minfin.pnzreg.ru/budget</t>
  </si>
  <si>
    <t>http://minfin-samara.ru/budget/laws_budget/zob_20152017/</t>
  </si>
  <si>
    <t>https://twitter.com/ifinmon</t>
  </si>
  <si>
    <t>http://minfin.midural.ru/article/show/id/5</t>
  </si>
  <si>
    <t>http://admtyumen.ru/ogv_ru/index.htm</t>
  </si>
  <si>
    <t>https://twitter.com/minfinaltay</t>
  </si>
  <si>
    <t>http://xn--90anaogbv3a.xn--p1ai/</t>
  </si>
  <si>
    <t>http://minfin.krskstate.ru/</t>
  </si>
  <si>
    <t>https://vk.com/id300048909</t>
  </si>
  <si>
    <t>http://mfnsonso2.nso.ru/recoverer_info/Pages/default.aspx</t>
  </si>
  <si>
    <t>http://www.findep.org/</t>
  </si>
  <si>
    <t>http://open.primorsky.ru/</t>
  </si>
  <si>
    <t>http://minfin.49gov.ru/</t>
  </si>
  <si>
    <t>http://sakhminfin.ru/</t>
  </si>
  <si>
    <t>http://xn--80atapud1a.xn--p1ai/power/administrative_setting/Dep_fin_ecom/</t>
  </si>
  <si>
    <t>https://sevastopol.gov.ru/index.php</t>
  </si>
  <si>
    <t>http://www.df35.ru/index.php?option=com_content&amp;view=article&amp;id=2100%3A2013-11-22-04-51-23&amp;catid=158%3A2013&amp;Itemid=200</t>
  </si>
  <si>
    <t>http://www.novkfo.ru/</t>
  </si>
  <si>
    <t>http://minfin01-maykop.ru/Menu/Page/1</t>
  </si>
  <si>
    <t>http://mf-ao.ru/forum/index.php?sid=adcf358e5851d100b7c5fe62892b60d3</t>
  </si>
  <si>
    <t>http://portal.minfinrd.ru/Menu/Page/1</t>
  </si>
  <si>
    <t>http://mf.e-mordovia.ru/</t>
  </si>
  <si>
    <t>ЯндексМетрика</t>
  </si>
  <si>
    <t>Портал (сайт), на который установлен независимый счетчик посещений</t>
  </si>
  <si>
    <t>Портал (сайт), где публикуются бюджетные данные</t>
  </si>
  <si>
    <t>Специализированный портал (сайт) для публикации бюджетных данных для граждан</t>
  </si>
  <si>
    <t>12.2. Установлен ли независимый общедоступный счетчик посещений, позволяющий определить количество посещений (уникальных посетителей) специализированного портала (сайта) субъекта РФ для публикации информации о бюджетных данных для граждан или страницы портала (сайта), предназначенного для публикации бюджетных данных, на которой публикуется информация о бюджетных данных для граждан?</t>
  </si>
  <si>
    <t>Возможность определения количества посещений (уникальных пользователей)</t>
  </si>
  <si>
    <t>Способ определения количества посещений (уникальных пользователей)</t>
  </si>
  <si>
    <t>Нет, доступ к отчетам ограничен</t>
  </si>
  <si>
    <t>Нет, в отчетах нет данных</t>
  </si>
  <si>
    <t>Данные содержатся в отчете</t>
  </si>
  <si>
    <t>нет данных</t>
  </si>
  <si>
    <t>12.3. Количество посещений (уникальных посетителей) специализированного портала (сайта) субъекта РФ для публикации информации о бюджетных данных для граждан или страницы портала (сайта), предназначенного для публикации бюджетных данных, на которой публикуется информация о бюджетных данных для граждан, в % от общей численности постоянного населения субъекта РФ в месяц</t>
  </si>
  <si>
    <t>http://www.minfin.orb.ru/bud_for</t>
  </si>
  <si>
    <t>http://saratov.ifinmon.ru/</t>
  </si>
  <si>
    <t>http://admtyumen.ru/ogv_ru/finance/finance/bugjet/more.htm?id=11291691@cmsArticle</t>
  </si>
  <si>
    <t>http://www.depfin.admhmao.ru/wps/portal/fin/home</t>
  </si>
  <si>
    <t>http://www.r-19.ru/authorities/ministry-of-finance-of-the-republic-of-khakassia/common/gosudarstvennye-finansy-respubliki-khakasiya/prezentatsiya-byudzhet-dlya-grazhdan.html</t>
  </si>
  <si>
    <t>https://минфин.забайкальскийкрай.рф/budget.html</t>
  </si>
  <si>
    <t>http://minfin.krskstate.ru/openbudget</t>
  </si>
  <si>
    <t>http://gfu.ru/budgetgr/</t>
  </si>
  <si>
    <t>http://www.mfnso.nso.ru/page/458</t>
  </si>
  <si>
    <t>http://minfin.khabkrai.ru/portal/Show/Content/702</t>
  </si>
  <si>
    <t>http://sakhminfin.ru/index.php/glavnaya-bdg</t>
  </si>
  <si>
    <t>http://чукотка.рф/power/administrative_setting/Dep_fin_ecom/budzet/</t>
  </si>
  <si>
    <t>https://metrika.yandex.ru/dashboard?id=19442471&amp;from=informer</t>
  </si>
  <si>
    <t>https://top.mail.ru/visits?id=1641718&amp;period=2&amp;date=&amp;gender=0&amp;agegroup=0&amp;ytype=visitors&amp;ytype=visitors&amp;aggregation=sum&amp;days=730</t>
  </si>
  <si>
    <t>https://top.mail.ru/pages?id=1878390&amp;period=2&amp;date=&amp;pp=20&amp;gender=0&amp;agegroup=0&amp;ytype=visitors&amp;aggregation=sum&amp;gtype=line&amp;sids=aHR0cDovL2FkbXR5dW1lbi5ydS9vZ3ZfcnUvZ292L2FkbWluaXN0cmF0aXZlL3NlY3VyaXR5X2FkbS9vbmdvaW5nLmh0bQ,aHR0cDovL2FkbXR5dW1lbi5ydS9vZ3ZfcnUvaW5kZXguaHRt,aHR0cDovL2FkbXR5dW1lbi5ydS9vZ3ZfcnUvZ292L2FkbWluaXN0cmF0aXZlL3NlY3VyaXR5X2FkbS9vbmdvaW5nL21vcmUuaHRt,aHR0cDovL2FkbXR5dW1lbi5ydS9vZ3ZfcnUvZ292L2FkbWluaXN0cmF0aXZlLmh0bQ,aHR0cDovL2FkbXR5dW1lbi5ydS9vZ3ZfcnUvbmV3cy9zdWJqL21vcmUuaHRt</t>
  </si>
  <si>
    <t>http://www.liveinternet.ru/stat/minfin74.ru/pages.html?period=month</t>
  </si>
  <si>
    <t>https://metrika.yandex.ru/dashboard?id=17322913&amp;from=informer&amp;period=2015-09-12%3A2015-10-13&amp;group=day</t>
  </si>
  <si>
    <t>https://metrika.yandex.ru/dashboard?id=23216899&amp;from=informer</t>
  </si>
  <si>
    <t>http://hotlog.ru/viewstat?id=2247543&amp;section=page&amp;domain_id=2464147&amp;page_id=3</t>
  </si>
  <si>
    <t>http://www.liveinternet.ru/stat/minfin.krskstate.ru/pages.html</t>
  </si>
  <si>
    <t>https://metrika.yandex.ru/dashboard?id=13734463&amp;from=informer</t>
  </si>
  <si>
    <t>https://metrika.yandex.ru/dashboard?id=31316418&amp;from=informer</t>
  </si>
  <si>
    <t>http://hotlog.ru/viewstat?id=113684</t>
  </si>
  <si>
    <t>http://open-budget.ru/osnovnye-parametry/opb.html</t>
  </si>
  <si>
    <t>http://admlip.ru/economy/finances/byudzhet-dlya-grazhdan/</t>
  </si>
  <si>
    <t>http://www.yarregion.ru/Pages/results.aspx?k=%D0%BE%D1%82%D0%BA%D1%80%D1%8B%D1%82%D1%8B%D0%B9%20%D0%B1%D1%8E%D0%B4%D0%B6%D0%B5%D1%82</t>
  </si>
  <si>
    <t>http://minfin.rkomi.ru/page/12495/</t>
  </si>
  <si>
    <t>http://www.minfin34.ru/</t>
  </si>
  <si>
    <t>http://www.mfri.ru/index.php/2013-12-01-16-49-08</t>
  </si>
  <si>
    <t>http://www.pravitelstvokbr.ru/oigv/minfin/budget/bjudzhetnaja_politika.php</t>
  </si>
  <si>
    <t>https://metrika.yandex.ru/dashboard?id=17636455&amp;from=informer&amp;period=2015-09-01%3A2015-09-30&amp;group=day</t>
  </si>
  <si>
    <t>https://metrika.yandex.ru/dashboard?id=12269137&amp;from=informer</t>
  </si>
  <si>
    <t>http://top100.rambler.ru/resStats/2592947/?url=%2Fnavi%2F%3FresourceId%3D2592947%26theme%3D115%252F116%252F120%26page%3D1</t>
  </si>
  <si>
    <t>https://top.mail.ru/visits?id=2340366&amp;period=2&amp;date=&amp;gender=0&amp;agegroup=0&amp;ytype=visitors&amp;ytype=visitors&amp;aggregation=sum&amp;days=730</t>
  </si>
  <si>
    <t>https://top.mail.ru/visits?id=941692&amp;period=0&amp;date=2015-09-01&amp;gender=0&amp;agegroup=0&amp;ytype=visitors&amp;ytype=visitors&amp;aggregation=sum&amp;days=30</t>
  </si>
  <si>
    <t>https://top.mail.ru/visits?id=2660035&amp;period=2&amp;date=2015-09-16&amp;gender=0&amp;agegroup=0&amp;ytype=visitors&amp;ytype=visitors&amp;aggregation=sum&amp;days=730</t>
  </si>
  <si>
    <t>http://www.liveinternet.ru/stat/fin.tmbreg.ru/7812/</t>
  </si>
  <si>
    <t>https://metrika.yandex.ru/dashboard?id=31796651&amp;from=informer&amp;period=2015-09-01%3A2015-09-30&amp;group=day</t>
  </si>
  <si>
    <t>http://www.liveinternet.ru/stat/minfin.karelia.ru/pages.html?date=2015-09-01;period=month</t>
  </si>
  <si>
    <t>https://metrika.yandex.ru/dashboard?id=30549717&amp;from=informer</t>
  </si>
  <si>
    <t>https://metrika.yandex.ru/dashboard?id=21075322&amp;from=informer&amp;period=2015-09-01%3A2015-09-30&amp;group=day</t>
  </si>
  <si>
    <t>http://www.liveinternet.ru/stat/minfin.kalmregion.ru/pages.html?period=month</t>
  </si>
  <si>
    <t>http://rating.openstat.com/site/507078</t>
  </si>
  <si>
    <t>https://metrika.yandex.ru/dashboard?id=27251591&amp;from=informer</t>
  </si>
  <si>
    <t>http://minfin09.ucoz.ru/panel/?a=ustat;u=minfin09;d=0;z=z;x=m</t>
  </si>
  <si>
    <t>http://www.liveinternet.ru/?mfrno-a.ru</t>
  </si>
  <si>
    <t>http://www.yarregion.ru/depts/depfin/tmpPages/docs.aspx</t>
  </si>
  <si>
    <t>http://minfin.tatarstan.ru/rus/index.htm</t>
  </si>
  <si>
    <t>http://ufo.ulntc.ru/index.php?mgf=opendata&amp;slep=net</t>
  </si>
  <si>
    <t>http://xn--h1aakfb4b.xn--80aaaac8algcbgbck3fl0q.xn--p1ai/budget.html</t>
  </si>
  <si>
    <t>http://finance.pskov.ru/byudzhet-dlya-grazhdan</t>
  </si>
  <si>
    <t>http://openbudsk.ru/</t>
  </si>
  <si>
    <t>http://www.mfur.ru/budget%20for%20citizens/</t>
  </si>
  <si>
    <t>http://info.mfural.ru/ebudget/Menu/Page/1</t>
  </si>
  <si>
    <t>http://iis.minfin.49gov.ru/ebudget/Menu/Page/64</t>
  </si>
  <si>
    <t>http://dtf.avo.ru/</t>
  </si>
  <si>
    <t>Открытый бюджет Тверской области</t>
  </si>
  <si>
    <t>Дата установки счетчика</t>
  </si>
  <si>
    <t>Доступ к данным ограничен</t>
  </si>
  <si>
    <t>Открытый бюджет Воронежской области</t>
  </si>
  <si>
    <t>http://df.ivanovoobl.ru/</t>
  </si>
  <si>
    <t>Портал органов власти Калужской области</t>
  </si>
  <si>
    <t>Сайт Департамента финансов и бюджетной политики Белгородской области</t>
  </si>
  <si>
    <t>Открытый бюджет</t>
  </si>
  <si>
    <t>Ранее 2015 г.</t>
  </si>
  <si>
    <t>Сайт Департамента финансов, бюджетной и налоговой политики Владимирской области</t>
  </si>
  <si>
    <t>В отчетах нет данных</t>
  </si>
  <si>
    <t>Народный бюджет Костромской обалсти</t>
  </si>
  <si>
    <t>Официальный сайт Администрации Липецкой области</t>
  </si>
  <si>
    <t>Rambler's Top100; Рейтинг@Mail.ru</t>
  </si>
  <si>
    <t>Нет, доступ к данным ограничен</t>
  </si>
  <si>
    <t>Открытый бюджет Московской области</t>
  </si>
  <si>
    <t>Май 2015 г.</t>
  </si>
  <si>
    <t>Категория портала (сайта), на который установлен независимый счетчик посещений</t>
  </si>
  <si>
    <t>http://minfin.ryazangov.ru/</t>
  </si>
  <si>
    <t>Финансовое управление Тамбовской области</t>
  </si>
  <si>
    <t>Страница портала (сайт), где публикуются бюджетные данные</t>
  </si>
  <si>
    <t>Июль 2015 г.</t>
  </si>
  <si>
    <t>Август 2015 г.</t>
  </si>
  <si>
    <t>Правительство Ярославской области</t>
  </si>
  <si>
    <t>Открытый бюджет города Москвы</t>
  </si>
  <si>
    <t>Данные содержатся в отчете за последние 30 дней на дату просмотра</t>
  </si>
  <si>
    <t>Министерство финансов Республики Карелия</t>
  </si>
  <si>
    <t>Министерство финансов Вологодской области</t>
  </si>
  <si>
    <t>Бюджет для всех</t>
  </si>
  <si>
    <t>http://portal.novkfo.ru/Menu/Page/1</t>
  </si>
  <si>
    <t>Открытый бюджет Новгородской области</t>
  </si>
  <si>
    <t>Данные содержатся в отчете за последние 31 день на дату просмотра</t>
  </si>
  <si>
    <t>Псковская область портал государственных органов</t>
  </si>
  <si>
    <t>Министерство финансов Республики Адыгея</t>
  </si>
  <si>
    <t>Министерство финансов Республики Калмыкия</t>
  </si>
  <si>
    <t>Информационный портал "Бюджет для граждан Волгоградской области"</t>
  </si>
  <si>
    <t>Портал управления общественными финансами "Открытый бюджет"</t>
  </si>
  <si>
    <t>Портал Правительства Кабардино-Балкарской Республики</t>
  </si>
  <si>
    <t>Министерство финансов Карачаево-Черкесской Республики</t>
  </si>
  <si>
    <t>Иной (uGoz Counter)</t>
  </si>
  <si>
    <t>Министерство финансов Республики Северная Осетия - Алания</t>
  </si>
  <si>
    <t>Открытый бюджет Ставропольского края</t>
  </si>
  <si>
    <t>Январь 2015 г.</t>
  </si>
  <si>
    <t>Министерство финансов Республики Башкортостан</t>
  </si>
  <si>
    <t>http://марийэл.рф/minfin/Pages/budget_citizens.aspx</t>
  </si>
  <si>
    <t>Министерство финансов Республики Мордовия</t>
  </si>
  <si>
    <t>http://minfin.tatarstan.ru/</t>
  </si>
  <si>
    <t>Понятный бюджет. Открытый регион. Пермский край</t>
  </si>
  <si>
    <t>Министерство финансов Оренбургской области</t>
  </si>
  <si>
    <t>Министерство финансов Пензенской области</t>
  </si>
  <si>
    <t>Открытый бюджет Саратовской области</t>
  </si>
  <si>
    <t>Министерство финансов Ульяновской области</t>
  </si>
  <si>
    <t>Министерство финансов Челябинской области</t>
  </si>
  <si>
    <t>Иной (GoStats.ru)</t>
  </si>
  <si>
    <t>Тюменская область. Официальный портал органов государственной власти</t>
  </si>
  <si>
    <t>Департамент финансов Ханты-Мансийского автономного округа</t>
  </si>
  <si>
    <t>Мониторинг Ямал</t>
  </si>
  <si>
    <t>Комитет Администрации Алтайского края по финансам, налоговой и кредитной политике</t>
  </si>
  <si>
    <t>Rambler's Top100; LiveInternet</t>
  </si>
  <si>
    <t>Министерство финансов Забайкальского края</t>
  </si>
  <si>
    <t>Министерство финансов Красноярского края</t>
  </si>
  <si>
    <t>Министерство финансов Иркутской области</t>
  </si>
  <si>
    <t>Рейтинг@Mail.ru, ЯндексМетрика</t>
  </si>
  <si>
    <t>Главное финансовое управление Кемеровской области</t>
  </si>
  <si>
    <t>Портал управления общественными финансами Приморский край</t>
  </si>
  <si>
    <t>http://iis.minfin.49gov.ru/ebudget/Menu/Page/1</t>
  </si>
  <si>
    <t>Открытый бюджет Магаданской области</t>
  </si>
  <si>
    <t>Октябрь 2015 г.</t>
  </si>
  <si>
    <t>Официальный портал органов государственной власти Еврейской автономной области</t>
  </si>
  <si>
    <t>Количество посещений (уникальных посетителей) специализированного портала (сайта) субъекта РФ для публикации информации о бюджетных данных для граждан или страницы портала (сайта), предназначенного для публикации бюджетных данных, на которой публикуется информация о бюджетных данных для граждан за сентябрь 2015 года</t>
  </si>
  <si>
    <t>http://www.liveinternet.ru/stat/open-budget.ru/</t>
  </si>
  <si>
    <t>http://top100.rambler.ru/resStats/2559220/?url=%2Fnavi%2F%3FresourceId%3D2559220%26theme%3D115%252F116%252F120%26page%3D1</t>
  </si>
  <si>
    <t>Министерство финансов Ростовской области</t>
  </si>
  <si>
    <t>Иной (OpenStat)</t>
  </si>
  <si>
    <t>http://finance.pnzreg.ru/</t>
  </si>
  <si>
    <t>http://ufo.ulntc.ru/</t>
  </si>
  <si>
    <t>http://gostats.ru/</t>
  </si>
  <si>
    <t>http://www.liveinternet.ru/stat/fin22.ru/; http://top100.rambler.ru/resStats/1449910/?url=%2Fnavi%2F%3FresourceId%3D1449910%26theme%3D115%26page%3D14</t>
  </si>
  <si>
    <t>Бюджет для граждан Омской области</t>
  </si>
  <si>
    <t>Используемые соцсети и количество подписчиков (читателей) в них</t>
  </si>
  <si>
    <t>https://www.facebook.com/beldepfinru</t>
  </si>
  <si>
    <t xml:space="preserve"> https://twitter.com/beldepfin_ru</t>
  </si>
  <si>
    <t>Портал, где публикуются бюджетные данные</t>
  </si>
  <si>
    <t>https://vk.com/openbudget</t>
  </si>
  <si>
    <t>https://twitter.com/Open_Budget_MR</t>
  </si>
  <si>
    <t>https://ru-ru.facebook.com/people/Finansovoe-Upravlenie-Tambovskoy-Oblasti/100004698137065</t>
  </si>
  <si>
    <t>https://twitter.com/finance_tambobl</t>
  </si>
  <si>
    <t>http://mf.mosreg.ru/</t>
  </si>
  <si>
    <t>http://fin.tmbreg.ru/</t>
  </si>
  <si>
    <t>http://www.yarregion.ru/depts/depfin/default.aspx</t>
  </si>
  <si>
    <t>http://minfin.karelia.ru/</t>
  </si>
  <si>
    <t>http://www.minfin.rkomi.ru/</t>
  </si>
  <si>
    <t>На сайте финоргана нет кнопки соцсети</t>
  </si>
  <si>
    <t>http://finance.lenobl.ru/</t>
  </si>
  <si>
    <t>https://twitter.com/minfin51</t>
  </si>
  <si>
    <t>http://minfin.gov-murman.ru/</t>
  </si>
  <si>
    <t>http://minfin.e-dag.ru/</t>
  </si>
  <si>
    <t>https://www.facebook.com/mfri.press</t>
  </si>
  <si>
    <t>https://twitter.com/minfin_ri</t>
  </si>
  <si>
    <t>http://mfri.ru/</t>
  </si>
  <si>
    <t>https://twitter.com/minfin56</t>
  </si>
  <si>
    <t>https://www.facebook.com/orenminfin/timeline/</t>
  </si>
  <si>
    <t>http://www.minfin.orb.ru/</t>
  </si>
  <si>
    <t>https://twitter.com/ulminfin</t>
  </si>
  <si>
    <t>https://vk.com/public49581205</t>
  </si>
  <si>
    <t>http://www.minfin-altai.ru/</t>
  </si>
  <si>
    <t>https://vk.com/minfinrt</t>
  </si>
  <si>
    <t>http://www.minfintuva.ru/</t>
  </si>
  <si>
    <t>http://gfu.ru/</t>
  </si>
  <si>
    <t>https://vk.com/club96260486</t>
  </si>
  <si>
    <t>http://minfin.rk.gov.ru/</t>
  </si>
  <si>
    <t>https://twitter.com/MinfinCrimea16</t>
  </si>
  <si>
    <t>https://www.facebook.com/minfinancerk</t>
  </si>
  <si>
    <t>Нет кнопки соцсети на сайте финоргана</t>
  </si>
  <si>
    <t>Нет, не проводились или протоколы не опубликованы</t>
  </si>
  <si>
    <t>В разделе "Департамент финансов" - "Работа с персоналом"</t>
  </si>
  <si>
    <t>http://mf.mosreg.ru/dokumenty/plany-raboty-soveta/</t>
  </si>
  <si>
    <t>В разделе "Документы"</t>
  </si>
  <si>
    <t>http://minfin.tatarstan.ru/rus/obshchestvenniy-sovet.htm</t>
  </si>
  <si>
    <t>В разделе "Новости"</t>
  </si>
  <si>
    <t>http://mfnsonso2.nso.ru/Pages/default.aspx</t>
  </si>
  <si>
    <t>http://minfin.49gov.ru/depart/coordinating/</t>
  </si>
  <si>
    <t xml:space="preserve">Итого </t>
  </si>
  <si>
    <t>Форум (площадка Администрации области)</t>
  </si>
  <si>
    <t>http://adm.rkursk.ru/index.php?id=784&amp;year=2015</t>
  </si>
  <si>
    <t>Вопрос-ответ (площадка Администрации области)</t>
  </si>
  <si>
    <t>Портал неравнодушных (площадка Администрации области)</t>
  </si>
  <si>
    <t>http://ob.mosreg.ru/index.php/forum/glavnyj-razdel; http://vmeste.mosreg.ru/</t>
  </si>
  <si>
    <t>http://www.reg.tverfin.ru/index.php?option=com_fireboard&amp;Itemid=132</t>
  </si>
  <si>
    <t>Форум (площадка Правительства и органов исполнительной власти области)</t>
  </si>
  <si>
    <t>http://finance.pskov.ru/</t>
  </si>
  <si>
    <t>http://www.mfri.ru/index.php/feedback/faq</t>
  </si>
  <si>
    <t>http://finapp.tambov.gov.ru/forum/viewforum.php?f=17</t>
  </si>
  <si>
    <t>Опросы проводятся на форуме</t>
  </si>
  <si>
    <t>http://budget.mos.ru/survey; http://ag.mos.ru/results</t>
  </si>
  <si>
    <t>29.05.15-15.10.15</t>
  </si>
  <si>
    <t>64 (максимум)</t>
  </si>
  <si>
    <t>105 (максимум)</t>
  </si>
  <si>
    <t>http://budget.lenobl.ru/new/takepart/</t>
  </si>
  <si>
    <t>01.07.15-30.09.15</t>
  </si>
  <si>
    <t>http://portal.novkfo.ru/Menu/Page/45</t>
  </si>
  <si>
    <t>Даты проведения опроса</t>
  </si>
  <si>
    <t>Не указаны</t>
  </si>
  <si>
    <t>Не указано</t>
  </si>
  <si>
    <t>http://minfin01-maykop.ru/Menu/Page/175</t>
  </si>
  <si>
    <t>21.08.15-15.09.15</t>
  </si>
  <si>
    <t>07.07.15-30.09.15</t>
  </si>
  <si>
    <t>По ссылке "Опросы" переход на "Форум", где требуется обязательная регистрация</t>
  </si>
  <si>
    <t>Опубликованные сведения не отвечают требованиям</t>
  </si>
  <si>
    <t>138 (максимум)</t>
  </si>
  <si>
    <t>http://minfin09.ucoz.ru/index/provedenie_sociologicheskogo_oprosa_po_bjudzhetu_dlja_grazhdan/0-106</t>
  </si>
  <si>
    <t>476 (максимум)</t>
  </si>
  <si>
    <t>http://www.mfur.ru/activities/minfin_dialog/oprosi.php</t>
  </si>
  <si>
    <t>21.09.15-30.09.15</t>
  </si>
  <si>
    <t>http://gov.cap.ru/SiteMap.aspx?gov_id=22&amp;id=1987260</t>
  </si>
  <si>
    <t>02.09.15-30.09.15</t>
  </si>
  <si>
    <t>306 (максимум)</t>
  </si>
  <si>
    <t>04.08.15-30.09.15</t>
  </si>
  <si>
    <t>479 (максимум)</t>
  </si>
  <si>
    <t>http://ufo.ulntc.ru/index.php; http://ufo.ulntc.ru/?mgf=budget/open_budget</t>
  </si>
  <si>
    <t>Отчеты размещены отдельно от опросов</t>
  </si>
  <si>
    <t>28.08.15-30.09.15</t>
  </si>
  <si>
    <t>http://www.minfin-altai.ru/byudzhet/open-budget/the-respondents.php</t>
  </si>
  <si>
    <t>Сведения опубликованы в разделе "О проекте"</t>
  </si>
  <si>
    <t>21 (максимум)</t>
  </si>
  <si>
    <t>http://r-19.ru/authorities/ministry-of-finance-of-the-republic-of-khakassia/ask/</t>
  </si>
  <si>
    <t>http://r-19.ru/authorities/ministry-of-finance-of-the-republic-of-khakassia/common/</t>
  </si>
  <si>
    <t>http://fin22.ru/opinion/vote/</t>
  </si>
  <si>
    <t>09.09.15-29.09.15</t>
  </si>
  <si>
    <t>01.09.15-30.09.15</t>
  </si>
  <si>
    <t>http://gfu.ru/vote/vote_result.php</t>
  </si>
  <si>
    <t>692 (максимум)</t>
  </si>
  <si>
    <t>Не указаны, опрос продолжается</t>
  </si>
  <si>
    <t>16.09.15-01.10.15</t>
  </si>
  <si>
    <t>http://bryanskoblfin.ru/Show/Content/623; http://bryanskoblfin.ru/Show/Content/822</t>
  </si>
  <si>
    <t>в части плановых сроков</t>
  </si>
  <si>
    <t>в части фактических сроков</t>
  </si>
  <si>
    <t xml:space="preserve">В части проекта бюджета </t>
  </si>
  <si>
    <t>http://df.ivanovoobl.ru/regionalnye-finansy/byudzhet-dlya-grazhdan/</t>
  </si>
  <si>
    <t>http://nb44.ru/index.php/byudzhet-2014; http://depfin.adm44.ru/Budget/budgrag/index.aspx</t>
  </si>
  <si>
    <t>http://adm.rkursk.ru/index.php?id=693&amp;mat_id=46108; http://adm.rkursk.ru/index.php?id=693&amp;mat_id=39431&amp;page=3</t>
  </si>
  <si>
    <t>Все сведения, в том числе в части годового отчета, только в брошюре по закону о бюджете на 2015 год</t>
  </si>
  <si>
    <t>http://www.admlip.ru/economy/finances/byudzhet-dlya-grazhdan/</t>
  </si>
  <si>
    <t>http://orel-region.ru/index.php?head=46&amp;part=108&amp;unit=2</t>
  </si>
  <si>
    <t>http://www.finsmol.ru/open</t>
  </si>
  <si>
    <t>http://portal.tverfin.ru/portal/Menu/Page/224</t>
  </si>
  <si>
    <t>http://www.yarregion.ru/depts/depfin/default.aspx (см. баннер)</t>
  </si>
  <si>
    <t>Сведения в части проекта закона в брошюре по отчету об исполнении бюджета</t>
  </si>
  <si>
    <t>http://www.df35.ru/index.php?option=com_content&amp;view=article&amp;id=1862:2013-09-09-11-30-19&amp;catid=161:2013-08-30-11-13-55&amp;Itemid=206</t>
  </si>
  <si>
    <t>http://budget.lenobl.ru/new/budget/num/region/calendar/</t>
  </si>
  <si>
    <t>http://portal.novkfo.ru/Menu/Page/10</t>
  </si>
  <si>
    <t>https://twitter.com/finans53</t>
  </si>
  <si>
    <t>http://openbudsk.ru/content/bdg/all.php; http://openbudsk.ru/content/str/etapz.php</t>
  </si>
  <si>
    <t>Сведения содержатся в разных местах (брошюре по проекту бюджета; разделе "Публичные слушания")</t>
  </si>
  <si>
    <t>http://mari-el.gov.ru/minfin/Pages/Budjprojekt.aspx; http://mari-el.gov.ru/minfin/Pages/pub_slush.aspx</t>
  </si>
  <si>
    <t>http://budget.cap.ru/Menu/Page/181</t>
  </si>
  <si>
    <t>http://budget.permkrai.ru/info/graphics</t>
  </si>
  <si>
    <t>12.4*</t>
  </si>
  <si>
    <t>http://mf.nnov.ru:8025/index.php/o-budgete/inform/byudzhetnyj-protsess; http://mf.nnov.ru:8025/index.php/broshyura</t>
  </si>
  <si>
    <t>http://minfin-samara.ru/Materials/; http://minfin-samara.ru/BudgetDG/</t>
  </si>
  <si>
    <t>http://ufo.ulntc.ru/index.php?mgf=budget/open_budget&amp;slep=net</t>
  </si>
  <si>
    <t>http://info.mfural.ru/ebudget/Menu/Page/8; http://minfin.midural.ru/document/category/20#document_list</t>
  </si>
  <si>
    <t>http://www.minfin-altai.ru/byudzhet/budget-for-citizens/annual-report-on-budget-execution.php; http://www.open.minfin-altai.ru/</t>
  </si>
  <si>
    <t>http://budget17.ru/?page_id=522#</t>
  </si>
  <si>
    <t>http://fin22.ru/books/</t>
  </si>
  <si>
    <t>Да, но только в части плановых или только в части фактических сроков</t>
  </si>
  <si>
    <t>http://минфин.забайкальскийкрай.рф/budget/budget_for_peoples/2015.html</t>
  </si>
  <si>
    <t>http://minfin.krskstate.ru/openbudget/process; http://minfin.krskstate.ru///openbudget//othcet//otchet2014</t>
  </si>
  <si>
    <t>http://www.ofukem.ru/content/view/2051/157/1/7/; http://www.ofukem.ru/content/blogcategory/137/147/</t>
  </si>
  <si>
    <t>http://open.findep.org/about/graphics; http://www.findep.org/dsf.html</t>
  </si>
  <si>
    <t>http://openbudget.kamgov.ru/Dashboard#/info/faq</t>
  </si>
  <si>
    <t>http://openbudget.kamgov.ru/Dashboard#/main; http://www.kamchatka.gov.ru/?cont=oiv_din&amp;mcont=5651&amp;menu=4&amp;menu2=0&amp;id=168</t>
  </si>
  <si>
    <t>http://iis.minfin.49gov.ru/forum/</t>
  </si>
  <si>
    <t>http://iis.minfin.49gov.ru/ebudget/Show/Content/51</t>
  </si>
  <si>
    <t>12.1*</t>
  </si>
  <si>
    <t>12.2*</t>
  </si>
  <si>
    <t>12.3*</t>
  </si>
  <si>
    <t>* Уточнена методика оценки показателя.</t>
  </si>
  <si>
    <t>Нет, не установлен, или ограничен доступ к отчетам счетчика посещений, или в отчетах нет сведений о посещении страницы портала (сайта), предназначенного для публикации бюджетных данных, на которой публикуется информация о бюджетных данных для граждан</t>
  </si>
  <si>
    <t>Мониторинг и оценка показателей раздела проведены в период с 10 сентября по 20 октября 2015 года.</t>
  </si>
  <si>
    <t>Мониторинг и оценка показателей проведены в период с 10 сентября по 20 октября 2015 года.</t>
  </si>
  <si>
    <t xml:space="preserve">LiveInternet; ЯндексМетрика </t>
  </si>
  <si>
    <t>Оценка субъектов Российской Федерации по разделу 12 "Инфраструктура для обеспечения открытости бюджетных данных для граждан и общественное участие" (рейтинг)</t>
  </si>
  <si>
    <t>http://www.mfur.ru/budjet/formirovanie/index.php</t>
  </si>
  <si>
    <t>http://chechnya.ifinmon.ru/</t>
  </si>
  <si>
    <t>http://chechnya.ifinmon.ru/index.php/ob/budget-process; http://chechnya.ifinmon.ru/index.php/fb/fb-process</t>
  </si>
  <si>
    <t>http://www.minfinchr.ru/otkrytyj-byudzhet; http://chechnya.ifinmon.ru/</t>
  </si>
  <si>
    <t>http://www.minfinchr.ru/obrashcheniya-grazhdan-3; http://chechnya.ifinmon.ru/</t>
  </si>
  <si>
    <t>http://www.minfinchr.ru/o-ministerstve; http://chechnya.ifinmon.ru/</t>
  </si>
  <si>
    <t>http://www.ofukem.ru/content/blogcategory/158/180/</t>
  </si>
  <si>
    <t>В части плановых сроков</t>
  </si>
  <si>
    <t>http://www.minfin.orb.ru/budget/budget_metodology</t>
  </si>
  <si>
    <t>http://ebudget.primorsky.ru/Show/Content/2</t>
  </si>
  <si>
    <t>http://соцпортал46.рф/survey/; http://adm.rkursk.ru/index.php?id=693&amp;mat_id=48730</t>
  </si>
  <si>
    <t>01.09.15-24.09.15</t>
  </si>
  <si>
    <t>http://b4u.gov-murman.ru/index.php#idMenu=14%20%28%D0%BE%D0%B1%D0%BD%D0%BE%D0%B2%D0%B8%D1%82%D1%8C%20%D0%B4%D0%B0%D0%BD%D0%BD%D1%8B%D0%B5!!!%29</t>
  </si>
  <si>
    <t>Чувашская Республика. Портал управления общественными финансами.</t>
  </si>
  <si>
    <t>Октябрь 2015 (29.10.2015)</t>
  </si>
  <si>
    <t>https://metrika.yandex.ru/dashboard?id=33305198&amp;from=informer&amp;period=2015-10-02%3A2015-11-03&amp;group=day</t>
  </si>
  <si>
    <t>http://budget.cap.ru/Menu/Page/1; http://budget.cap.ru/Menu/Page/176</t>
  </si>
  <si>
    <t>01.06.15-01.08.15</t>
  </si>
  <si>
    <t>https://twitter.com/MinfinPermkrai</t>
  </si>
  <si>
    <t>25.09.15-30.09.25</t>
  </si>
  <si>
    <t>http://gfu.ru/forum/index.php?PAGE_NAME=read&amp;FID=15&amp;TID=18&amp;TITLE_SEO=18-aktualnye-voprosy</t>
  </si>
  <si>
    <t>http://budget.sakha.gov.ru</t>
  </si>
  <si>
    <t>http://www.sakha.gov.ru/node/214513; http://budget.sakha.gov.ru/ebudget/Menu/Page/215</t>
  </si>
  <si>
    <t>http://fin22.ru/</t>
  </si>
  <si>
    <t>http://fin22.ru/opinion/forum/forum_1590.html</t>
  </si>
  <si>
    <t>http://www.depfin.kirov.ru/budgetnarod/; http://www.depfin.kirov.ru/budgetnarod/osnovibudgeta/</t>
  </si>
  <si>
    <t>http://budget.omsk.ifinmon.ru/index.php/napravleniya/formirovanie-byudzheta/grafik-sostavleniya-byudzheta/na-2016-2018-gody; http://budget.omsk.ifinmon.ru/index.php/napravleniya/ispolnenie-byudzheta/osnovnye-kharakteristiki-ispolneniya-byudzheta/sroki-sostavleniya-proekta-zakona-omskoj-oblasti-ob-ispolnenii</t>
  </si>
  <si>
    <t>Ежемесячно</t>
  </si>
  <si>
    <t>http://budget.omsk.ifinmon.ru/index.php/forum/gosudarstvennye-programmy-omskoj-oblasti</t>
  </si>
  <si>
    <t>http://minfin34.ru/budget/2015-2017/; http://volgafin.volganet.ru/current-activity/analytics/5090/</t>
  </si>
  <si>
    <t>На портале финансового органа при наличии специализированного портала для публикации бюджетных данных для граждан</t>
  </si>
  <si>
    <t>http://volgafin.volganet.ru/coordination/meeting/protocols/</t>
  </si>
  <si>
    <t>https://metrika.yandex.ru/dashboard?id=22465162&amp;period=2015-10-06%3A2015-11-07&amp;group=day</t>
  </si>
  <si>
    <t>https://metrika.yandex.ru/stat/popular?selected_rows=UV3j9l&amp;period=2015-10-01%3A2015-10-31&amp;chart_type=pie&amp;dimension_filter=https%3A%2F%2Fminfin.bashkortostan.ru%2Factivity%2F18373%2F&amp;id=22465162</t>
  </si>
  <si>
    <t>https://minfin.bashkortostan.ru/activity/?SECTION_ID=20694</t>
  </si>
  <si>
    <t>В целях оценки показателя учитываются опросы общественного мнения по бюджетной тематике, по результатам которых на портале (сайте) субъекта РФ, предназначенном для публикации бюджетных данных, или на специализированном портале (сайте) субъекта РФ для публикации информации о бюджетных данных для граждан опубликованы отчеты с указанием: а) даты проведения опроса; б) количества участников опроса; в) полученных результатов. Учитываются опросы, в которых приняли участие не менее 100 человек. В целях оценки показателя достаточным является проведение в течение квартала хотя бы одного опроса, удовлетворяющего указанным требованиям.</t>
  </si>
  <si>
    <t>https://minfin.bashkortostan.ru/presscenter/news/247852/; https://golos.openrepublic.ru/polls/?group=0003000800000000</t>
  </si>
  <si>
    <t>Форум, Вопросы и ответы, Обзор обращений</t>
  </si>
  <si>
    <t>https://minfin.bashkortostan.ru/activity/22498/</t>
  </si>
  <si>
    <t>Дублирование функционала</t>
  </si>
  <si>
    <t>https://vk.com/minfinrb</t>
  </si>
  <si>
    <t>https://minfin.bashkortostan.ru/</t>
  </si>
  <si>
    <t>https://www.facebook.com/minfinkbr</t>
  </si>
  <si>
    <t>Нет стандартной кнопки соцсети на главной странице сайта финоргана</t>
  </si>
  <si>
    <t>http://www.pravitelstvokbr.ru/oigv/minfin/press_sluzhba/meroprijatija.php</t>
  </si>
  <si>
    <t>В разделе "Пресс-служба минфина КБР"-"Мероприятия"</t>
  </si>
  <si>
    <t>Открытый портал Бюджет для граждан Чеченская Республика</t>
  </si>
  <si>
    <t>Октябрь 2015 г. (19.10.15 г.)</t>
  </si>
  <si>
    <t>https://metrika.yandex.ru/dashboard?id=33127328&amp;from=informer&amp;period=2015-10-01%3A2015-10-31&amp;group=day</t>
  </si>
  <si>
    <t>http://www.minfinchr.ru/obshchestvennyj-sovet-pri-ministerstve</t>
  </si>
  <si>
    <t>http://minfinrb.ru/analytics/637/; http://budget.govrb.ru/ebudget/Menu/Page/63</t>
  </si>
  <si>
    <t>http://budget.govrb.ru/ebudget/Menu/Page/1; http://minfinrb.ru/about/askk/</t>
  </si>
  <si>
    <t>Исходные данные и оценка показателя "12.6. Предоставлена ли органами государственной власти субъекта РФ возможность для граждан задать вопрос по бюджетной тематике и получить на него ответ в открытом доступе в сети Интернет и насколько активно граждане использовали эту возможность в III квартале 2015 года?"</t>
  </si>
  <si>
    <t>Предоставлена ли органами государственной власти субъекта РФ возможность для граждан задать вопрос по бюджетной тематике и получить на него ответ в открытом доступе в сети Интернет и насколько активно граждане использовали эту возможность в III квартале 2015 года?</t>
  </si>
  <si>
    <t>http://openbudget23region.ru/</t>
  </si>
  <si>
    <t>Сентябрь 2015 г.</t>
  </si>
  <si>
    <t>http://www.minfinkubani.ru/about/advisory_bodies/public_council/delpublic_council.php</t>
  </si>
  <si>
    <t>http://www.depfin.admhmao.ru/wps/portal/fin/home/budget/material/process/e3b0644b-a194-4750-8a38-4dda8ed32040/!ut/p/b1/hY_BcoIwFEX_iPcSYgJLlCigpBQQJBsHS3VAkC6c0vL1hU632re7M-fOuQ80FJwzpGhZDA6gb-VnfSnvdX8r2zlrfkRhhaGdmEztHY5-to5ZtFV04fEJKGbgwTn4Xz-HwoUA9KXtT5MvB_3bcPw0zrYbgi-2JOjbr2ZENpFpCfIHPDM-c0Y7CsUEiIejbAYpHJAdk-b7wx-vY9zgQNLGH8JxHeAV8e6msUqlqaoVSdyEopsFyb7DROKXmrnKjaos3i-d5Upmwpv_q0-dMbx1BhpccGERIkzkKJBSyCUor-_eodPtbhHIszor9gMpDiOB/dl4/d5/L2dBISEvZ0FBIS9nQSEh/</t>
  </si>
  <si>
    <t>http://minfin.karelia.ru/openbudget/; http://minfin.karelia.ru/zakony-o-bjudzhete-respubliki-karelija/</t>
  </si>
  <si>
    <t>http://www.minfin01-maykop.ru/Show/Category/13?ItemId=145&amp;headingId=</t>
  </si>
  <si>
    <t>https://metrika.yandex.ru/stat/popular?selected_rows=TJsMAI%2CR4D1W2%2CudCiRL%2Cd4dm1H%2CzU%2BJIW&amp;period=2015-10-01%3A2015-10-31&amp;id=32725135</t>
  </si>
  <si>
    <t>http://minfin01-maykop.ru/Show/Category/13?ItemId=145&amp;headingId=</t>
  </si>
  <si>
    <t>http://beldepfin.ru/; http://beldepfin.ru/?page_id=1247</t>
  </si>
  <si>
    <t>Промежуточный</t>
  </si>
  <si>
    <t>http://beldepfin.ru/; http://beldepfin.ru/?p=4106</t>
  </si>
  <si>
    <t>Форум, Вопросы и ответы</t>
  </si>
  <si>
    <t>http://beldepfin.ru/?forum=%D0%BE%D1%81%D0%BD%D0%BE%D0%B2%D0%BD%D0%BE%D0%B9-%D1%80%D0%B0%D0%B7%D0%B4%D0%B5%D0%BB; http://beldepfin.ru/?page_id=3761</t>
  </si>
  <si>
    <t>https://www.facebook.com/nao.ekonomika?notif_t=page_new_likes</t>
  </si>
  <si>
    <t>https://vk.com/economicsnao</t>
  </si>
  <si>
    <t>Нет конопок соцсети на главной странице; ссылки находятся в разделе "Бюджет для граждан" - "Общественное участие"</t>
  </si>
  <si>
    <t>Недостоверно</t>
  </si>
  <si>
    <t>http://dfei.adm-nao.ru/; http://dfei.adm-nao.ru/byudzhet-dlya-grazhdan/obshestvennoe-uchastie/</t>
  </si>
  <si>
    <t>http://dfto.ru/</t>
  </si>
  <si>
    <t>https://metrika.yandex.ru/dashboard?id=32421930&amp;from=informer&amp;period=2015-10-01%3A2015-10-31&amp;group=day</t>
  </si>
  <si>
    <t>http://www.liveinternet.ru/stat/finance.pnzreg.ru/index.html?date=2015-10-31;period=month</t>
  </si>
  <si>
    <t>http://finance.pnzreg.ru/answer</t>
  </si>
  <si>
    <t xml:space="preserve">Нет, в отчетах нет данных </t>
  </si>
  <si>
    <t>http://www.liveinternet.ru/stat/ofukem.ru/pages.html?date=2015-10-01;period=month</t>
  </si>
  <si>
    <t>Исходные данные и оценка показателя "12.2. Установлен ли независимый общедоступный счетчик посещений, позволяющий определить количество посещений (уникальных посетителей) специализированного портала (сайта) субъекта РФ для публикации информации о бюджетных данных для граждан или страницы портала (сайта), предназначенного для публикации бюджетных данных, на которой публикуется информация о бюджетных данных для граждан?"</t>
  </si>
  <si>
    <t xml:space="preserve">В целях оценки показателя учитываются следующие типы счетчиков посещений: 1) LiveInternet; 2) HotLog; 3) Rambler's Top100; 4) Рейтинг@Mail.ru; 5) ЯндексМетрика. 
Значение показателя принимается равным нулю:
а) в случае ограничения доступа к отчетам счетчика посещений;
б) если из отчетов счетчика посещений невозможно определить количество посещений (уникальных посетителей) специализированного портала (сайта) субъекта РФ для публикации информации о бюджетных данных для граждан или страницы портала (сайта), предназначенного для публикации бюджетных данных, на которой публикуется информация о бюджетных данных для граждан. </t>
  </si>
  <si>
    <t>http://ob.mosreg.ru/index.php/o-byudzhete/baza-znanii/byudzhetnyj-protsess; http://ob.mosreg.ru/index.php/o-byudzhete/zakon-o-byudzhete/2015-god/434-svedeniya-ob-osnovnykh-etapakh-meropriyatiyakh-byudzhetnogo-protsessa-v-2015-godu</t>
  </si>
  <si>
    <t>нет данных - 02.10.15</t>
  </si>
  <si>
    <t>Информационный портал "Министерство финансов Амурской области"</t>
  </si>
  <si>
    <t>http://www.fin.amurobl.ru:8080/</t>
  </si>
  <si>
    <t>https://metrika.yandex.ru/dashboard?id=30112214&amp;from=informer&amp;period=2015-10-14%3A2015-11-15&amp;group=day</t>
  </si>
  <si>
    <t>Максимальный балл</t>
  </si>
  <si>
    <t>В целях оценки показателя учитываются порталы (сайты), обладающие следующими обязательными характеристиками:
а) наличие интерактивных сервисов, работа которых обеспечивается путем информационного обмена между элементами информационной системы; 
б) является публичным порталом, предоставляющим любому посетителю любую информацию и любые сервисы (без ограничений путем установления паролей);
в) ориентирован на граждан (а не на работников органов государственной власти и местного самоуправления).
Под поддержкой специализированного портала в актуальном состоянии понимается регулярная публикация на нем актуальной бюджетной информации. В случае, если на портале отсутствуют актуальные бюджетные данные за последние 6 месяцев, принимается решение о том, что портал не поддерживается в актуальном состоянии.</t>
  </si>
  <si>
    <t>Нет, не установлен (счетчик не находит ресурс)</t>
  </si>
  <si>
    <t>Исходные данные и оценка показателя "12.3. Количество посещений (уникальных посетителей) специализированного портала (сайта) субъекта РФ для публикации информации о бюджетных данных для граждан или страницы портала (сайта), предназначенного для публикации бюджетных данных, на которой публикуется информация о бюджетных данных для граждан"</t>
  </si>
  <si>
    <t>Показатель оценивается только в случае, если на указанных порталах (сайтах) установлен независимый общедоступный счетчик посещений, позволяющий определить количество посещений (уникальных посетителей) специализированного портала (сайта) субъекта РФ для публикации информации о бюджетных данных для граждан или страницы портала (сайта), предназначенного для публикации бюджетных данных, на которой публикуется информация о бюджетных данных для граждан (то есть оценка показателя 12.2 должна составлять 2 балла).
В целях оценки показателя учитываются данные за последний полный месяц на момент проведения мониторинга.</t>
  </si>
  <si>
    <t>https://metrika.yandex.ru/dashboard?id=32997634&amp;from=informer&amp;period=2015-10-01%3A2015-10-31&amp;group=day</t>
  </si>
  <si>
    <t>В целях оценки показателя учитываются сведения, опубликованные в понятной для граждан форме. В составе сведений в обязательном порядке должны быть указаны ориентировочные сроки подготовки проекта бюджета на 2016 год и плановый период 2017 и 2018 годов (на 2016 год) и отчета об исполнении бюджета за 2014 год, в том числе даты внесения проектов законов по указанным вопросам в законодательный орган и ориентировочные даты проведения публичных слушаний по указанным вопросам. В случае, если на момент проведения мониторинга и оценки бюджет для граждан, подготовленный на основе проекта закона о бюджете на 2016 год и плановый период 2017 и 2018 годов не опубликован, учитываются сроки подготовки проекта бюджета на 2015 год и плановый период 2016 и 2017 годов и отчета об исполнении бюджета за 2014 год, в том числе даты внесения проектов законов по указанным вопросам в законодательный орган и даты проведения публичных слушаний по указанным вопросам.</t>
  </si>
  <si>
    <t>Данные о просмотрах в разрезе страниц содержатся в отчете</t>
  </si>
  <si>
    <t>Установлен ли независимый общедоступный счетчик посещений, позволяющий определить количество посещений (уникальных посетителей) специализированного портала (сайта) субъекта РФ для публикации информации о бюджетных данных для граждан или страницы портала (сайта), предназначенного для публикации бюджетных данных, на которой публикуется информация о бюджетных данных для граждан?</t>
  </si>
  <si>
    <t>Количество посещений (уникальных посетителей) специализированного портала (сайта) субъекта РФ для публикации информации о бюджетных данных для граждан или страницы портала (сайта), предназначенного для публикации бюджетных данных, на которой публикуется информация о бюджетных данных для граждан.</t>
  </si>
  <si>
    <t>Да, содержится, но только в части плановых или только в части фактических сроков реализации мероприятий</t>
  </si>
  <si>
    <t>нет данных, счетчик установлен в октябре</t>
  </si>
  <si>
    <t>https://metrika.yandex.ru/dashboard?id=22754809&amp;from=informer&amp;period=2015-10-15%3A2015-11-16&amp;group=day</t>
  </si>
  <si>
    <t>Открытый бюджет Краснодарского края; Министерство финансов Краснодарского края</t>
  </si>
  <si>
    <t>Специализированный портал (сайт) для публикации бюджетных данных для граждан; портал (сайт) где публикуются бюджетные данные</t>
  </si>
  <si>
    <t>http://openbudget23region.ru/; http://www.minfinkubani.ru/</t>
  </si>
  <si>
    <t>Оценка субъектов Российской Федерации по разделу 12 "Инфраструктура для обеспечения открытости бюджетных данных для граждан и общественное участие (III квартал 2015 года)</t>
  </si>
  <si>
    <t>Оценка субъектов Российской Федерации по разделу 12 "Инфраструктура для обеспечения открытости бюджетных данных для граждан и общественное участие" (III квартал 2015 года) (рейтинг)</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</si>
</sst>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0"/>
  </numFmts>
  <fonts count="37" x14ac:knownFonts="1">
    <font>
      <sz val="11"/>
      <color theme="1"/>
      <name val="Calibri"/>
      <family val="2"/>
      <charset val="204"/>
      <scheme val="minor"/>
    </font>
    <font>
      <sz val="10"/>
      <color theme="1"/>
      <name val="Times New Roman"/>
      <family val="1"/>
      <charset val="204"/>
    </font>
    <font>
      <sz val="8"/>
      <color theme="1"/>
      <name val="Times New Roman"/>
      <family val="1"/>
      <charset val="204"/>
    </font>
    <font>
      <b/>
      <sz val="8"/>
      <name val="Times New Roman"/>
      <family val="1"/>
      <charset val="204"/>
    </font>
    <font>
      <sz val="8"/>
      <name val="Times New Roman"/>
      <family val="1"/>
      <charset val="204"/>
    </font>
    <font>
      <sz val="8"/>
      <color theme="1"/>
      <name val="Calibri"/>
      <family val="2"/>
      <charset val="204"/>
      <scheme val="minor"/>
    </font>
    <font>
      <b/>
      <sz val="9"/>
      <color theme="1"/>
      <name val="Times New Roman"/>
      <family val="1"/>
      <charset val="204"/>
    </font>
    <font>
      <b/>
      <sz val="9"/>
      <color theme="1"/>
      <name val="Calibri"/>
      <family val="2"/>
      <charset val="204"/>
      <scheme val="minor"/>
    </font>
    <font>
      <i/>
      <sz val="8"/>
      <name val="Times New Roman"/>
      <family val="1"/>
      <charset val="204"/>
    </font>
    <font>
      <i/>
      <sz val="8"/>
      <color theme="1"/>
      <name val="Times New Roman"/>
      <family val="1"/>
      <charset val="204"/>
    </font>
    <font>
      <i/>
      <sz val="11"/>
      <color theme="1"/>
      <name val="Calibri"/>
      <family val="2"/>
      <charset val="204"/>
      <scheme val="minor"/>
    </font>
    <font>
      <b/>
      <sz val="8"/>
      <color theme="1"/>
      <name val="Times New Roman"/>
      <family val="1"/>
      <charset val="204"/>
    </font>
    <font>
      <b/>
      <i/>
      <sz val="8"/>
      <name val="Times New Roman"/>
      <family val="1"/>
      <charset val="204"/>
    </font>
    <font>
      <b/>
      <sz val="8"/>
      <color theme="1"/>
      <name val="Calibri"/>
      <family val="2"/>
      <charset val="204"/>
      <scheme val="minor"/>
    </font>
    <font>
      <sz val="11"/>
      <color rgb="FFC00000"/>
      <name val="Calibri"/>
      <family val="2"/>
      <charset val="204"/>
      <scheme val="minor"/>
    </font>
    <font>
      <sz val="11"/>
      <color rgb="FFFF0000"/>
      <name val="Calibri"/>
      <family val="2"/>
      <charset val="204"/>
      <scheme val="minor"/>
    </font>
    <font>
      <sz val="11"/>
      <color indexed="8"/>
      <name val="Calibri"/>
      <family val="2"/>
    </font>
    <font>
      <u/>
      <sz val="11"/>
      <color theme="10"/>
      <name val="Calibri"/>
      <family val="2"/>
      <charset val="204"/>
      <scheme val="minor"/>
    </font>
    <font>
      <sz val="9"/>
      <color rgb="FF000000"/>
      <name val="Times New Roman"/>
      <family val="1"/>
      <charset val="204"/>
    </font>
    <font>
      <u/>
      <sz val="8"/>
      <name val="Times New Roman"/>
      <family val="1"/>
      <charset val="204"/>
    </font>
    <font>
      <sz val="9"/>
      <color theme="1"/>
      <name val="Times New Roman"/>
      <family val="1"/>
      <charset val="204"/>
    </font>
    <font>
      <b/>
      <sz val="10"/>
      <color theme="1"/>
      <name val="Times New Roman"/>
      <family val="1"/>
      <charset val="204"/>
    </font>
    <font>
      <b/>
      <sz val="9"/>
      <color rgb="FF000000"/>
      <name val="Times New Roman"/>
      <family val="1"/>
      <charset val="204"/>
    </font>
    <font>
      <i/>
      <sz val="9"/>
      <color theme="1"/>
      <name val="Times New Roman"/>
      <family val="1"/>
      <charset val="204"/>
    </font>
    <font>
      <i/>
      <sz val="9"/>
      <color theme="1"/>
      <name val="Calibri"/>
      <family val="2"/>
      <charset val="204"/>
      <scheme val="minor"/>
    </font>
    <font>
      <sz val="10"/>
      <name val="Arial Cyr"/>
      <charset val="204"/>
    </font>
    <font>
      <sz val="10"/>
      <name val="Courier New Cyr"/>
      <charset val="204"/>
    </font>
    <font>
      <i/>
      <sz val="9"/>
      <name val="Times New Roman"/>
      <family val="1"/>
      <charset val="204"/>
    </font>
    <font>
      <b/>
      <sz val="9"/>
      <name val="Times New Roman"/>
      <family val="1"/>
      <charset val="204"/>
    </font>
    <font>
      <sz val="9"/>
      <name val="Times New Roman"/>
      <family val="1"/>
      <charset val="204"/>
    </font>
    <font>
      <sz val="9"/>
      <color indexed="81"/>
      <name val="Tahoma"/>
      <family val="2"/>
      <charset val="204"/>
    </font>
    <font>
      <i/>
      <sz val="9"/>
      <name val="Calibri"/>
      <family val="2"/>
      <charset val="204"/>
      <scheme val="minor"/>
    </font>
    <font>
      <sz val="9"/>
      <color theme="1"/>
      <name val="Calibri"/>
      <family val="2"/>
      <charset val="204"/>
      <scheme val="minor"/>
    </font>
    <font>
      <sz val="9"/>
      <name val="Calibri"/>
      <family val="2"/>
      <charset val="204"/>
      <scheme val="minor"/>
    </font>
    <font>
      <b/>
      <sz val="9"/>
      <name val="Calibri"/>
      <family val="2"/>
      <charset val="204"/>
      <scheme val="minor"/>
    </font>
    <font>
      <u/>
      <sz val="11"/>
      <name val="Times New Roman"/>
      <family val="1"/>
      <charset val="204"/>
    </font>
    <font>
      <u/>
      <sz val="9"/>
      <name val="Times New Roman"/>
      <family val="1"/>
      <charset val="204"/>
    </font>
  </fonts>
  <fills count="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7CAAC"/>
        <bgColor indexed="64"/>
      </patternFill>
    </fill>
    <fill>
      <patternFill patternType="solid">
        <fgColor rgb="FFFDE9D9"/>
        <bgColor indexed="64"/>
      </patternFill>
    </fill>
    <fill>
      <patternFill patternType="solid">
        <fgColor rgb="FFFBE4D5"/>
        <bgColor indexed="64"/>
      </patternFill>
    </fill>
  </fills>
  <borders count="17">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style="thin">
        <color theme="0" tint="-0.34998626667073579"/>
      </left>
      <right/>
      <top style="thin">
        <color theme="0" tint="-0.34998626667073579"/>
      </top>
      <bottom/>
      <diagonal/>
    </border>
    <border>
      <left style="thin">
        <color theme="0" tint="-0.34998626667073579"/>
      </left>
      <right/>
      <top/>
      <bottom/>
      <diagonal/>
    </border>
    <border>
      <left/>
      <right/>
      <top style="thin">
        <color theme="0" tint="-0.34998626667073579"/>
      </top>
      <bottom/>
      <diagonal/>
    </border>
    <border>
      <left style="thin">
        <color theme="0" tint="-0.24994659260841701"/>
      </left>
      <right style="thin">
        <color theme="0" tint="-0.24994659260841701"/>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s>
  <cellStyleXfs count="5">
    <xf numFmtId="0" fontId="0" fillId="0" borderId="0"/>
    <xf numFmtId="0" fontId="16" fillId="0" borderId="0"/>
    <xf numFmtId="0" fontId="17" fillId="0" borderId="0" applyNumberFormat="0" applyFill="0" applyBorder="0" applyAlignment="0" applyProtection="0"/>
    <xf numFmtId="0" fontId="25" fillId="0" borderId="0"/>
    <xf numFmtId="0" fontId="26" fillId="0" borderId="0"/>
  </cellStyleXfs>
  <cellXfs count="195">
    <xf numFmtId="0" fontId="0" fillId="0" borderId="0" xfId="0"/>
    <xf numFmtId="0" fontId="1" fillId="0" borderId="0" xfId="0" applyFont="1"/>
    <xf numFmtId="0" fontId="2" fillId="0" borderId="0" xfId="0" applyFont="1"/>
    <xf numFmtId="0" fontId="5" fillId="0" borderId="0" xfId="0" applyFont="1"/>
    <xf numFmtId="4" fontId="5" fillId="0" borderId="0" xfId="0" applyNumberFormat="1" applyFont="1"/>
    <xf numFmtId="0" fontId="10" fillId="0" borderId="0" xfId="0" applyFont="1" applyAlignment="1">
      <alignment horizontal="center"/>
    </xf>
    <xf numFmtId="0" fontId="13" fillId="0" borderId="0" xfId="0" applyFont="1"/>
    <xf numFmtId="4" fontId="13" fillId="0" borderId="0" xfId="0" applyNumberFormat="1" applyFont="1"/>
    <xf numFmtId="0" fontId="14" fillId="0" borderId="0" xfId="0" applyFont="1"/>
    <xf numFmtId="0" fontId="15" fillId="0" borderId="0" xfId="0" applyFont="1"/>
    <xf numFmtId="164" fontId="3" fillId="2" borderId="1" xfId="0" applyNumberFormat="1" applyFont="1" applyFill="1" applyBorder="1" applyAlignment="1">
      <alignment horizontal="center" vertical="center"/>
    </xf>
    <xf numFmtId="0" fontId="20" fillId="0" borderId="2" xfId="0" applyFont="1" applyBorder="1" applyAlignment="1">
      <alignment horizontal="center" vertical="center" wrapText="1"/>
    </xf>
    <xf numFmtId="165" fontId="3" fillId="0" borderId="1" xfId="0" applyNumberFormat="1" applyFont="1" applyBorder="1" applyAlignment="1">
      <alignment horizontal="center" vertical="center"/>
    </xf>
    <xf numFmtId="165" fontId="3" fillId="2" borderId="1" xfId="0" applyNumberFormat="1" applyFont="1" applyFill="1" applyBorder="1" applyAlignment="1">
      <alignment horizontal="center" vertical="center"/>
    </xf>
    <xf numFmtId="0" fontId="0" fillId="0" borderId="0" xfId="0" applyFill="1"/>
    <xf numFmtId="0" fontId="4"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9" fillId="0" borderId="2" xfId="0" applyFont="1" applyBorder="1" applyAlignment="1">
      <alignment horizontal="center" vertical="center"/>
    </xf>
    <xf numFmtId="0" fontId="3" fillId="2" borderId="2" xfId="0" applyFont="1" applyFill="1" applyBorder="1" applyAlignment="1">
      <alignment vertical="center" wrapText="1"/>
    </xf>
    <xf numFmtId="164" fontId="3" fillId="2" borderId="2" xfId="0" applyNumberFormat="1" applyFont="1" applyFill="1" applyBorder="1" applyAlignment="1">
      <alignment horizontal="center" vertical="center"/>
    </xf>
    <xf numFmtId="0" fontId="4" fillId="3" borderId="2" xfId="0" applyFont="1" applyFill="1" applyBorder="1" applyAlignment="1">
      <alignment vertical="center" wrapText="1"/>
    </xf>
    <xf numFmtId="1" fontId="3" fillId="3" borderId="2" xfId="0" applyNumberFormat="1" applyFont="1" applyFill="1" applyBorder="1" applyAlignment="1">
      <alignment horizontal="center" vertical="center" wrapText="1"/>
    </xf>
    <xf numFmtId="165" fontId="4" fillId="0" borderId="2" xfId="1" applyNumberFormat="1" applyFont="1" applyFill="1" applyBorder="1" applyAlignment="1">
      <alignment horizontal="center" vertical="center"/>
    </xf>
    <xf numFmtId="1" fontId="3" fillId="2" borderId="2" xfId="0" applyNumberFormat="1" applyFont="1" applyFill="1" applyBorder="1" applyAlignment="1">
      <alignment horizontal="center" vertical="center" wrapText="1"/>
    </xf>
    <xf numFmtId="1" fontId="3" fillId="2" borderId="2" xfId="0" applyNumberFormat="1" applyFont="1" applyFill="1" applyBorder="1" applyAlignment="1">
      <alignment vertical="center" wrapText="1"/>
    </xf>
    <xf numFmtId="165" fontId="4" fillId="2" borderId="2" xfId="1" applyNumberFormat="1" applyFont="1" applyFill="1" applyBorder="1" applyAlignment="1">
      <alignment horizontal="center" vertical="center"/>
    </xf>
    <xf numFmtId="1" fontId="2" fillId="2" borderId="2" xfId="0" applyNumberFormat="1" applyFont="1" applyFill="1" applyBorder="1"/>
    <xf numFmtId="1" fontId="11" fillId="0" borderId="2" xfId="0" applyNumberFormat="1" applyFont="1" applyBorder="1" applyAlignment="1">
      <alignment horizontal="center" vertical="center"/>
    </xf>
    <xf numFmtId="0" fontId="6" fillId="0" borderId="0" xfId="0" applyFont="1" applyFill="1"/>
    <xf numFmtId="1" fontId="4" fillId="3" borderId="2" xfId="0" applyNumberFormat="1" applyFont="1" applyFill="1" applyBorder="1" applyAlignment="1">
      <alignment horizontal="center" vertical="center" wrapText="1"/>
    </xf>
    <xf numFmtId="1" fontId="4" fillId="2" borderId="2" xfId="0" applyNumberFormat="1" applyFont="1" applyFill="1" applyBorder="1" applyAlignment="1">
      <alignment horizontal="center" vertical="center" wrapText="1"/>
    </xf>
    <xf numFmtId="49" fontId="0" fillId="0" borderId="0" xfId="0" applyNumberFormat="1"/>
    <xf numFmtId="165" fontId="3" fillId="3" borderId="2" xfId="0" applyNumberFormat="1" applyFont="1" applyFill="1" applyBorder="1" applyAlignment="1">
      <alignment horizontal="center" vertical="center" wrapText="1"/>
    </xf>
    <xf numFmtId="1" fontId="4" fillId="0" borderId="2" xfId="1" applyNumberFormat="1" applyFont="1" applyFill="1" applyBorder="1" applyAlignment="1">
      <alignment horizontal="center" vertical="center"/>
    </xf>
    <xf numFmtId="165" fontId="3" fillId="2" borderId="2" xfId="0" applyNumberFormat="1" applyFont="1" applyFill="1" applyBorder="1" applyAlignment="1">
      <alignment horizontal="center" vertical="center" wrapText="1"/>
    </xf>
    <xf numFmtId="1" fontId="4" fillId="2" borderId="2" xfId="1" applyNumberFormat="1" applyFont="1" applyFill="1" applyBorder="1" applyAlignment="1">
      <alignment horizontal="center" vertical="center"/>
    </xf>
    <xf numFmtId="4" fontId="2" fillId="0" borderId="0" xfId="0" applyNumberFormat="1" applyFont="1"/>
    <xf numFmtId="0" fontId="4" fillId="3" borderId="1" xfId="0" applyFont="1" applyFill="1" applyBorder="1" applyAlignment="1">
      <alignment vertical="center"/>
    </xf>
    <xf numFmtId="0" fontId="3" fillId="2" borderId="1" xfId="0" applyFont="1" applyFill="1" applyBorder="1" applyAlignment="1">
      <alignment vertical="center"/>
    </xf>
    <xf numFmtId="3" fontId="4" fillId="0" borderId="1" xfId="3" applyNumberFormat="1" applyFont="1" applyBorder="1" applyAlignment="1">
      <alignment horizontal="center"/>
    </xf>
    <xf numFmtId="3" fontId="4" fillId="0" borderId="1" xfId="3" applyNumberFormat="1" applyFont="1" applyBorder="1" applyAlignment="1">
      <alignment horizontal="center" vertical="center"/>
    </xf>
    <xf numFmtId="0" fontId="17" fillId="0" borderId="0" xfId="2"/>
    <xf numFmtId="16" fontId="4" fillId="3" borderId="1" xfId="0" applyNumberFormat="1" applyFont="1" applyFill="1" applyBorder="1" applyAlignment="1">
      <alignment horizontal="center" vertical="center"/>
    </xf>
    <xf numFmtId="166" fontId="4" fillId="3" borderId="1" xfId="0" applyNumberFormat="1" applyFont="1" applyFill="1" applyBorder="1" applyAlignment="1">
      <alignment horizontal="center" vertical="center"/>
    </xf>
    <xf numFmtId="166" fontId="4" fillId="2" borderId="1" xfId="0" applyNumberFormat="1" applyFont="1" applyFill="1" applyBorder="1" applyAlignment="1">
      <alignment horizontal="center" vertical="center"/>
    </xf>
    <xf numFmtId="0" fontId="28" fillId="4" borderId="2" xfId="0" applyFont="1" applyFill="1" applyBorder="1" applyAlignment="1">
      <alignment vertical="center" wrapText="1"/>
    </xf>
    <xf numFmtId="0" fontId="27" fillId="4" borderId="2" xfId="0" applyFont="1" applyFill="1" applyBorder="1" applyAlignment="1">
      <alignment vertical="center" wrapText="1"/>
    </xf>
    <xf numFmtId="0" fontId="29" fillId="5" borderId="2" xfId="0" applyFont="1" applyFill="1" applyBorder="1" applyAlignment="1">
      <alignment vertical="center" wrapText="1"/>
    </xf>
    <xf numFmtId="0" fontId="27" fillId="5" borderId="2" xfId="0" applyFont="1" applyFill="1" applyBorder="1" applyAlignment="1">
      <alignment vertical="center" wrapText="1"/>
    </xf>
    <xf numFmtId="0" fontId="29" fillId="0" borderId="2" xfId="0" applyFont="1" applyBorder="1" applyAlignment="1">
      <alignment horizontal="left" vertical="center" wrapText="1" indent="1"/>
    </xf>
    <xf numFmtId="0" fontId="29" fillId="6" borderId="2" xfId="0" applyFont="1" applyFill="1" applyBorder="1" applyAlignment="1">
      <alignment vertical="center" wrapText="1"/>
    </xf>
    <xf numFmtId="0" fontId="27" fillId="6" borderId="2" xfId="0" applyFont="1" applyFill="1" applyBorder="1" applyAlignment="1">
      <alignment vertical="center" wrapText="1"/>
    </xf>
    <xf numFmtId="0" fontId="5" fillId="0" borderId="0" xfId="0" applyFont="1"/>
    <xf numFmtId="4" fontId="5" fillId="0" borderId="0" xfId="0" applyNumberFormat="1" applyFont="1"/>
    <xf numFmtId="0" fontId="0" fillId="0" borderId="0" xfId="0"/>
    <xf numFmtId="0" fontId="19" fillId="0" borderId="1" xfId="2" applyFont="1" applyFill="1" applyBorder="1" applyAlignment="1">
      <alignment horizontal="left" vertical="center"/>
    </xf>
    <xf numFmtId="2" fontId="19" fillId="0" borderId="1" xfId="2" applyNumberFormat="1" applyFont="1" applyBorder="1" applyAlignment="1">
      <alignment vertical="center"/>
    </xf>
    <xf numFmtId="0" fontId="4" fillId="3" borderId="1" xfId="0" applyFont="1" applyFill="1" applyBorder="1" applyAlignment="1">
      <alignment horizontal="left" vertical="center"/>
    </xf>
    <xf numFmtId="0" fontId="3" fillId="2" borderId="1" xfId="0" applyFont="1" applyFill="1" applyBorder="1" applyAlignment="1">
      <alignment horizontal="left" vertical="center"/>
    </xf>
    <xf numFmtId="17" fontId="4" fillId="3" borderId="1" xfId="0" applyNumberFormat="1" applyFont="1" applyFill="1" applyBorder="1" applyAlignment="1">
      <alignment horizontal="left" vertical="center"/>
    </xf>
    <xf numFmtId="0" fontId="4" fillId="3" borderId="1" xfId="2" applyFont="1" applyFill="1" applyBorder="1" applyAlignment="1">
      <alignment horizontal="left" vertical="center"/>
    </xf>
    <xf numFmtId="0" fontId="4" fillId="0" borderId="1" xfId="0" applyFont="1" applyBorder="1" applyAlignment="1">
      <alignment horizontal="left" vertical="center"/>
    </xf>
    <xf numFmtId="2" fontId="19" fillId="0" borderId="1" xfId="2" applyNumberFormat="1" applyFont="1" applyBorder="1" applyAlignment="1">
      <alignment horizontal="left" vertical="center"/>
    </xf>
    <xf numFmtId="0" fontId="8" fillId="3" borderId="1" xfId="0" applyFont="1" applyFill="1" applyBorder="1" applyAlignment="1">
      <alignment horizontal="center" vertical="center" wrapText="1"/>
    </xf>
    <xf numFmtId="0" fontId="3" fillId="2" borderId="1" xfId="0" applyFont="1" applyFill="1" applyBorder="1" applyAlignment="1">
      <alignment vertical="center" wrapText="1"/>
    </xf>
    <xf numFmtId="0" fontId="4" fillId="3" borderId="1" xfId="0" applyFont="1" applyFill="1" applyBorder="1" applyAlignment="1">
      <alignment vertical="center" wrapText="1"/>
    </xf>
    <xf numFmtId="0" fontId="4" fillId="2" borderId="1" xfId="0" applyFont="1" applyFill="1" applyBorder="1" applyAlignment="1">
      <alignment horizontal="left" vertical="center"/>
    </xf>
    <xf numFmtId="2" fontId="3" fillId="2" borderId="1" xfId="0" applyNumberFormat="1" applyFont="1" applyFill="1" applyBorder="1" applyAlignment="1">
      <alignment horizontal="left" vertical="center"/>
    </xf>
    <xf numFmtId="2" fontId="4" fillId="0" borderId="1" xfId="0" applyNumberFormat="1" applyFont="1" applyBorder="1" applyAlignment="1">
      <alignment horizontal="left" vertical="center"/>
    </xf>
    <xf numFmtId="0" fontId="4" fillId="3"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19" fillId="0" borderId="1" xfId="2" applyFont="1" applyBorder="1" applyAlignment="1">
      <alignment horizontal="left" vertical="center"/>
    </xf>
    <xf numFmtId="0" fontId="4" fillId="0" borderId="1" xfId="0" applyFont="1" applyFill="1" applyBorder="1" applyAlignment="1">
      <alignmen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xf>
    <xf numFmtId="0" fontId="4" fillId="0" borderId="1" xfId="2" applyFont="1" applyFill="1" applyBorder="1" applyAlignment="1">
      <alignment horizontal="left" vertical="center"/>
    </xf>
    <xf numFmtId="0" fontId="15" fillId="0" borderId="0" xfId="0" applyFont="1" applyFill="1"/>
    <xf numFmtId="0" fontId="3" fillId="3" borderId="1" xfId="0" applyFont="1" applyFill="1" applyBorder="1" applyAlignment="1">
      <alignment horizontal="center" vertical="center"/>
    </xf>
    <xf numFmtId="0" fontId="3" fillId="0" borderId="1" xfId="0" applyFont="1" applyFill="1" applyBorder="1" applyAlignment="1">
      <alignment horizontal="center" vertical="center"/>
    </xf>
    <xf numFmtId="0" fontId="14" fillId="0" borderId="0" xfId="0" applyFont="1" applyFill="1"/>
    <xf numFmtId="0" fontId="4" fillId="2" borderId="1" xfId="0" applyFont="1" applyFill="1" applyBorder="1" applyAlignment="1">
      <alignment horizontal="center"/>
    </xf>
    <xf numFmtId="0" fontId="4" fillId="2" borderId="1" xfId="0" applyFont="1" applyFill="1" applyBorder="1" applyAlignment="1"/>
    <xf numFmtId="0" fontId="4" fillId="0" borderId="1" xfId="0" applyFont="1" applyBorder="1" applyAlignment="1">
      <alignment horizontal="center"/>
    </xf>
    <xf numFmtId="0" fontId="4" fillId="0" borderId="1" xfId="0" applyFont="1" applyBorder="1" applyAlignment="1"/>
    <xf numFmtId="2" fontId="19" fillId="0" borderId="1" xfId="2" applyNumberFormat="1" applyFont="1" applyFill="1" applyBorder="1" applyAlignment="1">
      <alignment horizontal="left" vertical="center"/>
    </xf>
    <xf numFmtId="0" fontId="19" fillId="0" borderId="1" xfId="2" applyFont="1" applyFill="1" applyBorder="1" applyAlignment="1">
      <alignment vertical="center"/>
    </xf>
    <xf numFmtId="2" fontId="19" fillId="3" borderId="1" xfId="2" applyNumberFormat="1" applyFont="1" applyFill="1" applyBorder="1" applyAlignment="1">
      <alignment horizontal="left" vertical="center"/>
    </xf>
    <xf numFmtId="0" fontId="19" fillId="3" borderId="1" xfId="2" applyFont="1" applyFill="1" applyBorder="1" applyAlignment="1">
      <alignment horizontal="left" vertical="center"/>
    </xf>
    <xf numFmtId="0" fontId="19" fillId="0" borderId="1" xfId="2" applyFont="1" applyBorder="1" applyAlignment="1"/>
    <xf numFmtId="0" fontId="19" fillId="3" borderId="1" xfId="2" applyFont="1" applyFill="1" applyBorder="1" applyAlignment="1"/>
    <xf numFmtId="1" fontId="0" fillId="0" borderId="0" xfId="0" applyNumberFormat="1"/>
    <xf numFmtId="165" fontId="4" fillId="0" borderId="1" xfId="0" applyNumberFormat="1" applyFont="1" applyBorder="1" applyAlignment="1">
      <alignment horizontal="left" vertical="center"/>
    </xf>
    <xf numFmtId="165" fontId="4" fillId="2" borderId="1" xfId="0" applyNumberFormat="1" applyFont="1" applyFill="1" applyBorder="1" applyAlignment="1">
      <alignment horizontal="left" vertical="center"/>
    </xf>
    <xf numFmtId="0" fontId="4"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1" xfId="0" applyFont="1" applyFill="1" applyBorder="1" applyAlignment="1">
      <alignment horizontal="center"/>
    </xf>
    <xf numFmtId="0" fontId="21" fillId="0" borderId="0" xfId="0" applyFont="1" applyBorder="1" applyAlignment="1">
      <alignment horizontal="center" vertical="center"/>
    </xf>
    <xf numFmtId="0" fontId="18" fillId="0" borderId="2" xfId="0" applyFont="1" applyBorder="1" applyAlignment="1">
      <alignment horizontal="center" vertical="center" wrapText="1"/>
    </xf>
    <xf numFmtId="0" fontId="23" fillId="0" borderId="14" xfId="0" applyFont="1" applyFill="1" applyBorder="1" applyAlignment="1">
      <alignment vertical="center" wrapText="1"/>
    </xf>
    <xf numFmtId="0" fontId="32" fillId="0" borderId="0" xfId="0" applyFont="1"/>
    <xf numFmtId="49" fontId="18" fillId="0" borderId="0" xfId="0" applyNumberFormat="1" applyFont="1" applyBorder="1" applyAlignment="1">
      <alignment horizontal="center" vertical="center" wrapText="1"/>
    </xf>
    <xf numFmtId="0" fontId="20" fillId="0" borderId="14" xfId="0" applyFont="1" applyBorder="1" applyAlignment="1">
      <alignment horizontal="left" vertical="center" wrapText="1" indent="1"/>
    </xf>
    <xf numFmtId="0" fontId="18" fillId="0" borderId="0" xfId="0" applyFont="1" applyBorder="1" applyAlignment="1">
      <alignment horizontal="center" vertical="center" wrapText="1"/>
    </xf>
    <xf numFmtId="49" fontId="20" fillId="0" borderId="0" xfId="0" applyNumberFormat="1" applyFont="1" applyFill="1" applyAlignment="1">
      <alignment horizontal="left"/>
    </xf>
    <xf numFmtId="0" fontId="20" fillId="0" borderId="0" xfId="0" applyFont="1"/>
    <xf numFmtId="0" fontId="4" fillId="0" borderId="1" xfId="0" applyFont="1" applyBorder="1"/>
    <xf numFmtId="0" fontId="20" fillId="0" borderId="0" xfId="0" applyFont="1" applyBorder="1" applyAlignment="1">
      <alignment horizontal="left" vertical="center"/>
    </xf>
    <xf numFmtId="0" fontId="21" fillId="0" borderId="0" xfId="0" applyFont="1" applyBorder="1" applyAlignment="1">
      <alignment horizontal="center" vertical="center"/>
    </xf>
    <xf numFmtId="0" fontId="21" fillId="0" borderId="0" xfId="0" applyFont="1" applyBorder="1" applyAlignment="1">
      <alignment horizontal="center" vertical="center"/>
    </xf>
    <xf numFmtId="0" fontId="4"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35" fillId="0" borderId="1" xfId="2" applyFont="1" applyBorder="1" applyAlignment="1">
      <alignment horizontal="left" vertical="center"/>
    </xf>
    <xf numFmtId="2" fontId="35" fillId="0" borderId="1" xfId="2" applyNumberFormat="1" applyFont="1" applyBorder="1" applyAlignment="1">
      <alignment horizontal="left" vertical="center"/>
    </xf>
    <xf numFmtId="0" fontId="4" fillId="0" borderId="1" xfId="0" applyFont="1" applyBorder="1" applyAlignment="1">
      <alignment horizontal="left" vertical="center" wrapText="1"/>
    </xf>
    <xf numFmtId="14" fontId="4" fillId="0" borderId="1" xfId="0" applyNumberFormat="1" applyFont="1" applyBorder="1" applyAlignment="1">
      <alignment horizontal="left" vertical="center"/>
    </xf>
    <xf numFmtId="0" fontId="4" fillId="2" borderId="1" xfId="0" applyFont="1" applyFill="1" applyBorder="1" applyAlignment="1">
      <alignment horizontal="center" vertical="center" wrapText="1"/>
    </xf>
    <xf numFmtId="0" fontId="4" fillId="0" borderId="1" xfId="0" applyNumberFormat="1"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NumberFormat="1" applyFont="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xf>
    <xf numFmtId="0" fontId="4" fillId="0" borderId="1" xfId="0" applyFont="1" applyBorder="1" applyAlignment="1">
      <alignment horizontal="left"/>
    </xf>
    <xf numFmtId="0" fontId="8" fillId="3" borderId="1" xfId="0" applyFont="1" applyFill="1" applyBorder="1" applyAlignment="1">
      <alignment horizontal="center" vertical="center"/>
    </xf>
    <xf numFmtId="165" fontId="3" fillId="0" borderId="1" xfId="0" applyNumberFormat="1" applyFont="1" applyFill="1" applyBorder="1" applyAlignment="1">
      <alignment horizontal="center" vertical="center"/>
    </xf>
    <xf numFmtId="165" fontId="19" fillId="0" borderId="1" xfId="2" applyNumberFormat="1" applyFont="1" applyBorder="1" applyAlignment="1">
      <alignment horizontal="left" vertical="center"/>
    </xf>
    <xf numFmtId="0" fontId="19" fillId="0" borderId="1" xfId="2" applyFont="1" applyBorder="1" applyAlignment="1">
      <alignment horizontal="left"/>
    </xf>
    <xf numFmtId="49" fontId="29" fillId="0" borderId="2" xfId="0" applyNumberFormat="1" applyFont="1" applyBorder="1" applyAlignment="1">
      <alignment horizontal="center" vertical="center" wrapText="1"/>
    </xf>
    <xf numFmtId="3" fontId="4" fillId="0" borderId="1" xfId="0" applyNumberFormat="1" applyFont="1" applyFill="1" applyBorder="1" applyAlignment="1">
      <alignment horizontal="left" vertical="center"/>
    </xf>
    <xf numFmtId="2" fontId="36" fillId="0" borderId="1" xfId="2" applyNumberFormat="1" applyFont="1" applyBorder="1" applyAlignment="1">
      <alignment horizontal="left" vertical="center"/>
    </xf>
    <xf numFmtId="0" fontId="6" fillId="0" borderId="0" xfId="0" applyFont="1" applyBorder="1" applyAlignment="1">
      <alignment horizontal="center" vertical="center"/>
    </xf>
    <xf numFmtId="0" fontId="21" fillId="0" borderId="0" xfId="0" applyFont="1" applyBorder="1" applyAlignment="1">
      <alignment horizontal="center" vertical="center"/>
    </xf>
    <xf numFmtId="49" fontId="29" fillId="6" borderId="2" xfId="0" applyNumberFormat="1" applyFont="1" applyFill="1" applyBorder="1" applyAlignment="1">
      <alignment horizontal="center" vertical="center" wrapText="1"/>
    </xf>
    <xf numFmtId="0" fontId="18" fillId="6" borderId="2" xfId="0" applyFont="1" applyFill="1" applyBorder="1" applyAlignment="1">
      <alignment horizontal="center" vertical="center" wrapText="1"/>
    </xf>
    <xf numFmtId="49" fontId="29" fillId="0" borderId="2" xfId="0" applyNumberFormat="1" applyFont="1" applyBorder="1" applyAlignment="1">
      <alignment horizontal="center" vertical="center" wrapText="1"/>
    </xf>
    <xf numFmtId="0" fontId="29" fillId="0" borderId="2" xfId="0" applyFont="1" applyBorder="1" applyAlignment="1">
      <alignment horizontal="center" vertical="center" wrapText="1"/>
    </xf>
    <xf numFmtId="0" fontId="18" fillId="0" borderId="2" xfId="0" applyFont="1" applyBorder="1" applyAlignment="1">
      <alignment horizontal="center" vertical="center" wrapText="1"/>
    </xf>
    <xf numFmtId="49" fontId="28" fillId="4" borderId="2" xfId="0" applyNumberFormat="1"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9" fillId="5" borderId="2" xfId="0" applyNumberFormat="1" applyFont="1" applyFill="1" applyBorder="1" applyAlignment="1">
      <alignment horizontal="center" vertical="center" wrapText="1"/>
    </xf>
    <xf numFmtId="0" fontId="18" fillId="5" borderId="2" xfId="0" applyFont="1" applyFill="1" applyBorder="1" applyAlignment="1">
      <alignment horizontal="center" vertical="center" wrapText="1"/>
    </xf>
    <xf numFmtId="0" fontId="28" fillId="0" borderId="0" xfId="0" applyFont="1" applyAlignment="1">
      <alignment horizontal="center" vertical="center" wrapText="1"/>
    </xf>
    <xf numFmtId="0" fontId="3"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7" fillId="0" borderId="0" xfId="0" applyFont="1" applyAlignment="1">
      <alignment horizontal="left" vertical="center" wrapText="1"/>
    </xf>
    <xf numFmtId="0" fontId="29" fillId="0" borderId="0" xfId="0" applyFont="1" applyAlignment="1">
      <alignment horizontal="left" vertical="center" wrapText="1"/>
    </xf>
    <xf numFmtId="0" fontId="34" fillId="0" borderId="0" xfId="0" applyFont="1" applyAlignment="1">
      <alignment horizontal="center" vertical="center" wrapText="1"/>
    </xf>
    <xf numFmtId="0" fontId="31" fillId="0" borderId="0" xfId="0" applyFont="1" applyAlignment="1">
      <alignment horizontal="left" vertical="center" wrapText="1"/>
    </xf>
    <xf numFmtId="0" fontId="33" fillId="0" borderId="0" xfId="0" applyFont="1" applyAlignment="1">
      <alignment horizontal="left" vertical="center" wrapText="1"/>
    </xf>
    <xf numFmtId="0" fontId="27" fillId="0" borderId="0" xfId="0" applyFont="1" applyFill="1" applyAlignment="1">
      <alignment horizontal="left"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4" fillId="3" borderId="6"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3" borderId="3"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3" borderId="11"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 xfId="0" applyFont="1" applyBorder="1" applyAlignment="1">
      <alignment horizontal="center" vertical="center" wrapText="1"/>
    </xf>
    <xf numFmtId="0" fontId="3" fillId="3" borderId="6"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0" fillId="0" borderId="0" xfId="0" applyFont="1" applyAlignment="1">
      <alignment horizontal="left" vertical="center" wrapText="1"/>
    </xf>
    <xf numFmtId="0" fontId="32" fillId="0" borderId="0" xfId="0" applyFont="1" applyAlignment="1">
      <alignment horizontal="left" vertical="center" wrapText="1"/>
    </xf>
    <xf numFmtId="0" fontId="4" fillId="0" borderId="6"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6" xfId="0" applyFont="1" applyBorder="1" applyAlignment="1">
      <alignment horizontal="center" vertical="center" wrapText="1"/>
    </xf>
    <xf numFmtId="0" fontId="4" fillId="3" borderId="11" xfId="0" applyFont="1" applyFill="1" applyBorder="1" applyAlignment="1">
      <alignment horizontal="center" vertical="center"/>
    </xf>
    <xf numFmtId="0" fontId="4" fillId="0" borderId="13" xfId="0" applyFont="1" applyBorder="1" applyAlignment="1">
      <alignment horizontal="center" vertical="center"/>
    </xf>
    <xf numFmtId="0" fontId="4" fillId="0" borderId="9" xfId="0" applyFont="1" applyBorder="1" applyAlignment="1">
      <alignment horizontal="center" vertical="center"/>
    </xf>
    <xf numFmtId="0" fontId="4" fillId="3" borderId="7" xfId="0" applyFont="1" applyFill="1" applyBorder="1" applyAlignment="1">
      <alignment horizontal="center" vertical="center" wrapText="1"/>
    </xf>
    <xf numFmtId="0" fontId="4" fillId="0" borderId="0" xfId="0" applyFont="1" applyAlignment="1">
      <alignment horizontal="center" vertical="center" wrapText="1"/>
    </xf>
    <xf numFmtId="0" fontId="4" fillId="0" borderId="10" xfId="0" applyFont="1" applyBorder="1" applyAlignment="1">
      <alignment horizontal="center" vertical="center" wrapText="1"/>
    </xf>
    <xf numFmtId="0" fontId="3" fillId="3" borderId="7" xfId="0" applyFont="1" applyFill="1" applyBorder="1" applyAlignment="1">
      <alignment horizontal="center" vertical="center" wrapText="1"/>
    </xf>
    <xf numFmtId="0" fontId="0" fillId="0" borderId="0" xfId="0" applyFont="1" applyAlignment="1">
      <alignment horizontal="lef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3" borderId="3" xfId="0" applyFont="1" applyFill="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cellXfs>
  <cellStyles count="5">
    <cellStyle name="Îáű÷íűé_ÂŰŐÎÄ" xfId="4"/>
    <cellStyle name="Гиперссылка" xfId="2" builtinId="8"/>
    <cellStyle name="Обычный" xfId="0" builtinId="0"/>
    <cellStyle name="Обычный 2" xfId="1"/>
    <cellStyle name="Обычный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hyperlink" Target="http://www.yarregion.ru/depts/depfin/tmpPages/programs.aspx" TargetMode="External"/><Relationship Id="rId18" Type="http://schemas.openxmlformats.org/officeDocument/2006/relationships/hyperlink" Target="http://www.df35.ru/index.php?option=com_content&amp;view=article&amp;id=2100%3A2013-11-22-04-51-23&amp;catid=158%3A2013&amp;Itemid=200" TargetMode="External"/><Relationship Id="rId26" Type="http://schemas.openxmlformats.org/officeDocument/2006/relationships/hyperlink" Target="http://minfinkubani.ru/communication/forum/" TargetMode="External"/><Relationship Id="rId39" Type="http://schemas.openxmlformats.org/officeDocument/2006/relationships/hyperlink" Target="http://www.sakha.gov.ru/node/74515" TargetMode="External"/><Relationship Id="rId21" Type="http://schemas.openxmlformats.org/officeDocument/2006/relationships/hyperlink" Target="http://www.novkfo.ru/" TargetMode="External"/><Relationship Id="rId34" Type="http://schemas.openxmlformats.org/officeDocument/2006/relationships/hyperlink" Target="http://minfin.orb.ru/forum/index.php" TargetMode="External"/><Relationship Id="rId42" Type="http://schemas.openxmlformats.org/officeDocument/2006/relationships/hyperlink" Target="http://www.pravitelstvokbr.ru/oigv/minfin/" TargetMode="External"/><Relationship Id="rId47" Type="http://schemas.openxmlformats.org/officeDocument/2006/relationships/hyperlink" Target="http://minfin.tatarstan.ru/index.htm/faq" TargetMode="External"/><Relationship Id="rId50" Type="http://schemas.openxmlformats.org/officeDocument/2006/relationships/hyperlink" Target="http://mf.nnov.ru:8025/" TargetMode="External"/><Relationship Id="rId55" Type="http://schemas.openxmlformats.org/officeDocument/2006/relationships/hyperlink" Target="http://www.minfin74.ru/mBudget/budget-citizens.php" TargetMode="External"/><Relationship Id="rId63" Type="http://schemas.openxmlformats.org/officeDocument/2006/relationships/hyperlink" Target="http://primorsky.ru/forum/3/" TargetMode="External"/><Relationship Id="rId68" Type="http://schemas.openxmlformats.org/officeDocument/2006/relationships/hyperlink" Target="http://minfin.rk.gov.ru/rus/info.php?id=606694" TargetMode="External"/><Relationship Id="rId76" Type="http://schemas.openxmlformats.org/officeDocument/2006/relationships/hyperlink" Target="http://budget.omsk.ifinmon.ru/index.php/forum/gosudarstvennye-programmy-omskoj-oblasti" TargetMode="External"/><Relationship Id="rId7" Type="http://schemas.openxmlformats.org/officeDocument/2006/relationships/hyperlink" Target="http://ob.mosreg.ru/index.php/forum/glavnyj-razdel" TargetMode="External"/><Relationship Id="rId71" Type="http://schemas.openxmlformats.org/officeDocument/2006/relationships/hyperlink" Target="http://monitoring.yanao.ru/yamal/index.php?option=com_content&amp;view=article&amp;id=299&amp;Itemid=717" TargetMode="External"/><Relationship Id="rId2" Type="http://schemas.openxmlformats.org/officeDocument/2006/relationships/hyperlink" Target="http://open-budget.ru/mail/feedback.php" TargetMode="External"/><Relationship Id="rId16" Type="http://schemas.openxmlformats.org/officeDocument/2006/relationships/hyperlink" Target="http://opendata.rkomi.ru/about/questions" TargetMode="External"/><Relationship Id="rId29" Type="http://schemas.openxmlformats.org/officeDocument/2006/relationships/hyperlink" Target="http://www.minfin.donland.ru/" TargetMode="External"/><Relationship Id="rId11" Type="http://schemas.openxmlformats.org/officeDocument/2006/relationships/hyperlink" Target="http://fin.tmbreg.ru/7614.html" TargetMode="External"/><Relationship Id="rId24" Type="http://schemas.openxmlformats.org/officeDocument/2006/relationships/hyperlink" Target="http://minfin01-maykop.ru/Menu/Page/1" TargetMode="External"/><Relationship Id="rId32" Type="http://schemas.openxmlformats.org/officeDocument/2006/relationships/hyperlink" Target="http://mfforum.cap.ru/" TargetMode="External"/><Relationship Id="rId37" Type="http://schemas.openxmlformats.org/officeDocument/2006/relationships/hyperlink" Target="http://www.depfin.admhmao.ru/wps/portal/fin/home/question" TargetMode="External"/><Relationship Id="rId40" Type="http://schemas.openxmlformats.org/officeDocument/2006/relationships/hyperlink" Target="http://minfin.khabkrai.ru/portal/Show/Reception" TargetMode="External"/><Relationship Id="rId45" Type="http://schemas.openxmlformats.org/officeDocument/2006/relationships/hyperlink" Target="http://mari-el.gov.ru/minfin/Pages/budget_citizens.aspx" TargetMode="External"/><Relationship Id="rId53" Type="http://schemas.openxmlformats.org/officeDocument/2006/relationships/hyperlink" Target="http://www.finupr.kurganobl.ru/index.php?test=budjetgrd" TargetMode="External"/><Relationship Id="rId58" Type="http://schemas.openxmlformats.org/officeDocument/2006/relationships/hyperlink" Target="http://budget17.ru/" TargetMode="External"/><Relationship Id="rId66" Type="http://schemas.openxmlformats.org/officeDocument/2006/relationships/hyperlink" Target="http://www.eao.ru/?p=161" TargetMode="External"/><Relationship Id="rId74" Type="http://schemas.openxmlformats.org/officeDocument/2006/relationships/hyperlink" Target="http://www.reg.tverfin.ru/index.php?option=com_fireboard&amp;Itemid=132" TargetMode="External"/><Relationship Id="rId79" Type="http://schemas.openxmlformats.org/officeDocument/2006/relationships/printerSettings" Target="../printerSettings/printerSettings10.bin"/><Relationship Id="rId5" Type="http://schemas.openxmlformats.org/officeDocument/2006/relationships/hyperlink" Target="http://nb44.ru/index.php/chto-takoe-byudzhet" TargetMode="External"/><Relationship Id="rId61" Type="http://schemas.openxmlformats.org/officeDocument/2006/relationships/hyperlink" Target="http://www.ofukem.ru/" TargetMode="External"/><Relationship Id="rId10" Type="http://schemas.openxmlformats.org/officeDocument/2006/relationships/hyperlink" Target="http://www.finsmol.ru/open/nJv558Sj" TargetMode="External"/><Relationship Id="rId19" Type="http://schemas.openxmlformats.org/officeDocument/2006/relationships/hyperlink" Target="http://www.minfin39.ru/forum/" TargetMode="External"/><Relationship Id="rId31" Type="http://schemas.openxmlformats.org/officeDocument/2006/relationships/hyperlink" Target="http://openbudsk.ru/folder/" TargetMode="External"/><Relationship Id="rId44" Type="http://schemas.openxmlformats.org/officeDocument/2006/relationships/hyperlink" Target="http://www.minfinchr.ru/obrashcheniya-grazhdan-3" TargetMode="External"/><Relationship Id="rId52" Type="http://schemas.openxmlformats.org/officeDocument/2006/relationships/hyperlink" Target="http://saratov.ifinmon.ru/index.php/forum/index" TargetMode="External"/><Relationship Id="rId60" Type="http://schemas.openxmlformats.org/officeDocument/2006/relationships/hyperlink" Target="http://minfin.krskstate.ru/ministry/obraschenie" TargetMode="External"/><Relationship Id="rId65" Type="http://schemas.openxmlformats.org/officeDocument/2006/relationships/hyperlink" Target="http://sakhminfin.ru/" TargetMode="External"/><Relationship Id="rId73" Type="http://schemas.openxmlformats.org/officeDocument/2006/relationships/hyperlink" Target="http://adm.rkursk.ru/index.php?id=784&amp;year=2015" TargetMode="External"/><Relationship Id="rId78" Type="http://schemas.openxmlformats.org/officeDocument/2006/relationships/hyperlink" Target="http://fin22.ru/opinion/forum/forum_1590.html" TargetMode="External"/><Relationship Id="rId4" Type="http://schemas.openxmlformats.org/officeDocument/2006/relationships/hyperlink" Target="http://kozelsk-adm.ru/tourism/8/turizm_i_kultura.html" TargetMode="External"/><Relationship Id="rId9" Type="http://schemas.openxmlformats.org/officeDocument/2006/relationships/hyperlink" Target="http://minfin.ryazangov.ru/activities/" TargetMode="External"/><Relationship Id="rId14" Type="http://schemas.openxmlformats.org/officeDocument/2006/relationships/hyperlink" Target="http://budget.mos.ru/feedback" TargetMode="External"/><Relationship Id="rId22" Type="http://schemas.openxmlformats.org/officeDocument/2006/relationships/hyperlink" Target="http://www.fincom.spb.ru/cf/activity/opendata/budget_for_people.htm" TargetMode="External"/><Relationship Id="rId27" Type="http://schemas.openxmlformats.org/officeDocument/2006/relationships/hyperlink" Target="http://mf-ao.ru/forum/index.php?sid=adcf358e5851d100b7c5fe62892b60d3" TargetMode="External"/><Relationship Id="rId30" Type="http://schemas.openxmlformats.org/officeDocument/2006/relationships/hyperlink" Target="http://minfin09.ucoz.ru/faq" TargetMode="External"/><Relationship Id="rId35" Type="http://schemas.openxmlformats.org/officeDocument/2006/relationships/hyperlink" Target="http://ufo.ulntc.ru/fr/viewforum.php?f=4&amp;sid=547a69ba91d7b5299b1fe46d600ff553" TargetMode="External"/><Relationship Id="rId43" Type="http://schemas.openxmlformats.org/officeDocument/2006/relationships/hyperlink" Target="http://www.mfrno-a.ru/login/otkrytyy_byudzhet.php" TargetMode="External"/><Relationship Id="rId48" Type="http://schemas.openxmlformats.org/officeDocument/2006/relationships/hyperlink" Target="http://www.mfur.ru/treatment/directum.php" TargetMode="External"/><Relationship Id="rId56" Type="http://schemas.openxmlformats.org/officeDocument/2006/relationships/hyperlink" Target="http://www.minfin-altai.ru/byudzhet/budget-for-citizens/?type=original" TargetMode="External"/><Relationship Id="rId64" Type="http://schemas.openxmlformats.org/officeDocument/2006/relationships/hyperlink" Target="http://fin.amurobl.ru:8080/feedback.php" TargetMode="External"/><Relationship Id="rId69" Type="http://schemas.openxmlformats.org/officeDocument/2006/relationships/hyperlink" Target="https://sevastopol.gov.ru/index.php" TargetMode="External"/><Relationship Id="rId77" Type="http://schemas.openxmlformats.org/officeDocument/2006/relationships/hyperlink" Target="https://minfin.bashkortostan.ru/activity/22498/" TargetMode="External"/><Relationship Id="rId8" Type="http://schemas.openxmlformats.org/officeDocument/2006/relationships/hyperlink" Target="http://orel-region.ru/index.php?head=46" TargetMode="External"/><Relationship Id="rId51" Type="http://schemas.openxmlformats.org/officeDocument/2006/relationships/hyperlink" Target="http://minfin-samara.ru/MINISTERSTVO111/management/" TargetMode="External"/><Relationship Id="rId72" Type="http://schemas.openxmlformats.org/officeDocument/2006/relationships/hyperlink" Target="http://vopros-otvet.avo.ru/viewforum.php?id=28" TargetMode="External"/><Relationship Id="rId3" Type="http://schemas.openxmlformats.org/officeDocument/2006/relationships/hyperlink" Target="http://www.gfu.ivanovo.ru/index.php?topic=18" TargetMode="External"/><Relationship Id="rId12" Type="http://schemas.openxmlformats.org/officeDocument/2006/relationships/hyperlink" Target="http://forum.tularegion.ru/" TargetMode="External"/><Relationship Id="rId17" Type="http://schemas.openxmlformats.org/officeDocument/2006/relationships/hyperlink" Target="http://old.dvinaland.ru/finance/index.php?SECTION_ID=261" TargetMode="External"/><Relationship Id="rId25" Type="http://schemas.openxmlformats.org/officeDocument/2006/relationships/hyperlink" Target="http://minfin.kalmregion.ru/index.php?option=com_content&amp;view=article&amp;id=54&amp;Itemid=48" TargetMode="External"/><Relationship Id="rId33" Type="http://schemas.openxmlformats.org/officeDocument/2006/relationships/hyperlink" Target="http://budget.permkrai.ru/feedbacks/index" TargetMode="External"/><Relationship Id="rId38" Type="http://schemas.openxmlformats.org/officeDocument/2006/relationships/hyperlink" Target="http://mfnsonso2.nso.ru/priem/Pages/e_questions.aspx" TargetMode="External"/><Relationship Id="rId46" Type="http://schemas.openxmlformats.org/officeDocument/2006/relationships/hyperlink" Target="http://mf.e-mordovia.ru/" TargetMode="External"/><Relationship Id="rId59" Type="http://schemas.openxmlformats.org/officeDocument/2006/relationships/hyperlink" Target="http://&#1084;&#1080;&#1085;&#1092;&#1080;&#1085;.&#1079;&#1072;&#1073;&#1072;&#1081;&#1082;&#1072;&#1083;&#1100;&#1089;&#1082;&#1080;&#1081;&#1082;&#1088;&#1072;&#1081;.&#1088;&#1092;/feedback/online.html" TargetMode="External"/><Relationship Id="rId67" Type="http://schemas.openxmlformats.org/officeDocument/2006/relationships/hyperlink" Target="http://&#1095;&#1091;&#1082;&#1086;&#1090;&#1082;&#1072;.&#1088;&#1092;/waiting_room/feedback/" TargetMode="External"/><Relationship Id="rId20" Type="http://schemas.openxmlformats.org/officeDocument/2006/relationships/hyperlink" Target="http://budget.lenobl.ru/new/" TargetMode="External"/><Relationship Id="rId41" Type="http://schemas.openxmlformats.org/officeDocument/2006/relationships/hyperlink" Target="http://portal.minfinrd.ru/Menu/Page/1" TargetMode="External"/><Relationship Id="rId54" Type="http://schemas.openxmlformats.org/officeDocument/2006/relationships/hyperlink" Target="http://admtyumen.ru/ogv_ru/finance/finance/bugjet.htm" TargetMode="External"/><Relationship Id="rId62" Type="http://schemas.openxmlformats.org/officeDocument/2006/relationships/hyperlink" Target="http://open.findep.org/feedback/index/filter/year" TargetMode="External"/><Relationship Id="rId70" Type="http://schemas.openxmlformats.org/officeDocument/2006/relationships/hyperlink" Target="http://minfin.gov-murman.ru/about/obrashcheniya-grazhdan/" TargetMode="External"/><Relationship Id="rId75" Type="http://schemas.openxmlformats.org/officeDocument/2006/relationships/hyperlink" Target="http://gfu.ru/forum/index.php?PAGE_NAME=read&amp;FID=15&amp;TID=18&amp;TITLE_SEO=18-aktualnye-voprosy" TargetMode="External"/><Relationship Id="rId1" Type="http://schemas.openxmlformats.org/officeDocument/2006/relationships/hyperlink" Target="http://ns.bryanskoblfin.ru/Show/Category/?ItemId=26" TargetMode="External"/><Relationship Id="rId6" Type="http://schemas.openxmlformats.org/officeDocument/2006/relationships/hyperlink" Target="http://narodportal.ru/talk/filter/sphera/0/organ/0/status/open" TargetMode="External"/><Relationship Id="rId15" Type="http://schemas.openxmlformats.org/officeDocument/2006/relationships/hyperlink" Target="http://minfin.karelia.ru/vopros-otvet/" TargetMode="External"/><Relationship Id="rId23" Type="http://schemas.openxmlformats.org/officeDocument/2006/relationships/hyperlink" Target="http://dfei.adm-nao.ru/byudzhet-dlya-grazhdan/" TargetMode="External"/><Relationship Id="rId28" Type="http://schemas.openxmlformats.org/officeDocument/2006/relationships/hyperlink" Target="http://minfin34.ru/feedback/?date-q=y&amp;date-start=1441090800&amp;date-end=1441090800" TargetMode="External"/><Relationship Id="rId36" Type="http://schemas.openxmlformats.org/officeDocument/2006/relationships/hyperlink" Target="http://minfin.midural.ru/faq/list" TargetMode="External"/><Relationship Id="rId49" Type="http://schemas.openxmlformats.org/officeDocument/2006/relationships/hyperlink" Target="http://www.depfin.kirov.ru/public/" TargetMode="External"/><Relationship Id="rId57" Type="http://schemas.openxmlformats.org/officeDocument/2006/relationships/hyperlink" Target="http://budget.govrb.ru/ebudget/Menu/Page/1" TargetMode="External"/></Relationships>
</file>

<file path=xl/worksheets/_rels/sheet11.xml.rels><?xml version="1.0" encoding="UTF-8" standalone="yes"?>
<Relationships xmlns="http://schemas.openxmlformats.org/package/2006/relationships"><Relationship Id="rId13" Type="http://schemas.openxmlformats.org/officeDocument/2006/relationships/hyperlink" Target="http://dfto.ru/www/" TargetMode="External"/><Relationship Id="rId18" Type="http://schemas.openxmlformats.org/officeDocument/2006/relationships/hyperlink" Target="http://www.fincom.spb.ru/cf/activity/opendata/budget_for_people.htm" TargetMode="External"/><Relationship Id="rId26" Type="http://schemas.openxmlformats.org/officeDocument/2006/relationships/hyperlink" Target="http://www.pravitelstvokbr.ru/oigv/minfin/" TargetMode="External"/><Relationship Id="rId39" Type="http://schemas.openxmlformats.org/officeDocument/2006/relationships/hyperlink" Target="http://www.finupr.kurganobl.ru/index.php?test=budjetgrd" TargetMode="External"/><Relationship Id="rId21" Type="http://schemas.openxmlformats.org/officeDocument/2006/relationships/hyperlink" Target="http://minfin.kalmregion.ru/index.php?option=com_content&amp;view=article&amp;id=54&amp;Itemid=48" TargetMode="External"/><Relationship Id="rId34" Type="http://schemas.openxmlformats.org/officeDocument/2006/relationships/hyperlink" Target="http://www.depfin.kirov.ru/about/" TargetMode="External"/><Relationship Id="rId42" Type="http://schemas.openxmlformats.org/officeDocument/2006/relationships/hyperlink" Target="http://www.minfin74.ru/mBudget/budget-citizens.php" TargetMode="External"/><Relationship Id="rId47" Type="http://schemas.openxmlformats.org/officeDocument/2006/relationships/hyperlink" Target="http://fin22.ru/opendata/" TargetMode="External"/><Relationship Id="rId50" Type="http://schemas.openxmlformats.org/officeDocument/2006/relationships/hyperlink" Target="http://www.ofukem.ru/" TargetMode="External"/><Relationship Id="rId55" Type="http://schemas.openxmlformats.org/officeDocument/2006/relationships/hyperlink" Target="http://open.primorsky.ru/" TargetMode="External"/><Relationship Id="rId63" Type="http://schemas.openxmlformats.org/officeDocument/2006/relationships/hyperlink" Target="https://twitter.com/finance_tambobl" TargetMode="External"/><Relationship Id="rId68" Type="http://schemas.openxmlformats.org/officeDocument/2006/relationships/printerSettings" Target="../printerSettings/printerSettings11.bin"/><Relationship Id="rId7" Type="http://schemas.openxmlformats.org/officeDocument/2006/relationships/hyperlink" Target="http://adm.rkursk.ru/index.php?id=13&amp;mat_id=28934" TargetMode="External"/><Relationship Id="rId2" Type="http://schemas.openxmlformats.org/officeDocument/2006/relationships/hyperlink" Target="http://dtf.avo.ru/index.php?option=com_content&amp;view=article&amp;id=17&amp;Itemid=7" TargetMode="External"/><Relationship Id="rId16" Type="http://schemas.openxmlformats.org/officeDocument/2006/relationships/hyperlink" Target="http://www.minfin39.ru/ministry/mfko/" TargetMode="External"/><Relationship Id="rId29" Type="http://schemas.openxmlformats.org/officeDocument/2006/relationships/hyperlink" Target="http://www.minfinchr.ru/o-ministerstve" TargetMode="External"/><Relationship Id="rId1" Type="http://schemas.openxmlformats.org/officeDocument/2006/relationships/hyperlink" Target="http://bryanskoblfin.ru/Show/Content/65" TargetMode="External"/><Relationship Id="rId6" Type="http://schemas.openxmlformats.org/officeDocument/2006/relationships/hyperlink" Target="http://nb44.ru/index.php/2013-04-05-08-17-51" TargetMode="External"/><Relationship Id="rId11" Type="http://schemas.openxmlformats.org/officeDocument/2006/relationships/hyperlink" Target="http://www.finsmol.ru/open/nJv558Sj" TargetMode="External"/><Relationship Id="rId24" Type="http://schemas.openxmlformats.org/officeDocument/2006/relationships/hyperlink" Target="http://minfin34.ru/" TargetMode="External"/><Relationship Id="rId32" Type="http://schemas.openxmlformats.org/officeDocument/2006/relationships/hyperlink" Target="http://budjet.gosman-mp.ru/" TargetMode="External"/><Relationship Id="rId37" Type="http://schemas.openxmlformats.org/officeDocument/2006/relationships/hyperlink" Target="http://minfin-samara.ru/budget/laws_budget/zob_20152017/" TargetMode="External"/><Relationship Id="rId40" Type="http://schemas.openxmlformats.org/officeDocument/2006/relationships/hyperlink" Target="http://minfin.midural.ru/article/show/id/5" TargetMode="External"/><Relationship Id="rId45" Type="http://schemas.openxmlformats.org/officeDocument/2006/relationships/hyperlink" Target="http://&#1084;&#1080;&#1085;&#1092;&#1080;&#1085;&#1088;&#1073;.&#1088;&#1092;/" TargetMode="External"/><Relationship Id="rId53" Type="http://schemas.openxmlformats.org/officeDocument/2006/relationships/hyperlink" Target="http://www.sakha.gov.ru/node/214513" TargetMode="External"/><Relationship Id="rId58" Type="http://schemas.openxmlformats.org/officeDocument/2006/relationships/hyperlink" Target="http://minfin.49gov.ru/" TargetMode="External"/><Relationship Id="rId66" Type="http://schemas.openxmlformats.org/officeDocument/2006/relationships/hyperlink" Target="https://www.facebook.com/mfri.press" TargetMode="External"/><Relationship Id="rId5" Type="http://schemas.openxmlformats.org/officeDocument/2006/relationships/hyperlink" Target="http://www.admoblkaluga.ru/main/work/finances/open-budget/" TargetMode="External"/><Relationship Id="rId15" Type="http://schemas.openxmlformats.org/officeDocument/2006/relationships/hyperlink" Target="http://www.df35.ru/" TargetMode="External"/><Relationship Id="rId23" Type="http://schemas.openxmlformats.org/officeDocument/2006/relationships/hyperlink" Target="http://mf-ao.ru/index.php/2014-02-25-10-55-37" TargetMode="External"/><Relationship Id="rId28" Type="http://schemas.openxmlformats.org/officeDocument/2006/relationships/hyperlink" Target="http://www.mfrno-a.ru/" TargetMode="External"/><Relationship Id="rId36" Type="http://schemas.openxmlformats.org/officeDocument/2006/relationships/hyperlink" Target="http://minfin.pnzreg.ru/budget" TargetMode="External"/><Relationship Id="rId49" Type="http://schemas.openxmlformats.org/officeDocument/2006/relationships/hyperlink" Target="http://minfin.krskstate.ru/" TargetMode="External"/><Relationship Id="rId57" Type="http://schemas.openxmlformats.org/officeDocument/2006/relationships/hyperlink" Target="http://fin.amurobl.ru:8080/oblastnoy-byudzhet/byudzhet-dlya-grazhdan/" TargetMode="External"/><Relationship Id="rId61" Type="http://schemas.openxmlformats.org/officeDocument/2006/relationships/hyperlink" Target="http://&#1095;&#1091;&#1082;&#1086;&#1090;&#1082;&#1072;.&#1088;&#1092;/power/administrative_setting/Dep_fin_ecom/" TargetMode="External"/><Relationship Id="rId10" Type="http://schemas.openxmlformats.org/officeDocument/2006/relationships/hyperlink" Target="http://minfin.ryazangov.ru/activities/" TargetMode="External"/><Relationship Id="rId19" Type="http://schemas.openxmlformats.org/officeDocument/2006/relationships/hyperlink" Target="http://dfei.adm-nao.ru/" TargetMode="External"/><Relationship Id="rId31" Type="http://schemas.openxmlformats.org/officeDocument/2006/relationships/hyperlink" Target="http://www.minfinrm.ru/" TargetMode="External"/><Relationship Id="rId44" Type="http://schemas.openxmlformats.org/officeDocument/2006/relationships/hyperlink" Target="http://monitoring.yanao.ru/yamal/index.php?option=com_content&amp;view=article&amp;id=299&amp;Itemid=717" TargetMode="External"/><Relationship Id="rId52" Type="http://schemas.openxmlformats.org/officeDocument/2006/relationships/hyperlink" Target="http://www.findep.org/" TargetMode="External"/><Relationship Id="rId60" Type="http://schemas.openxmlformats.org/officeDocument/2006/relationships/hyperlink" Target="http://www.eao.ru/?p=161" TargetMode="External"/><Relationship Id="rId65" Type="http://schemas.openxmlformats.org/officeDocument/2006/relationships/hyperlink" Target="http://www.minfin.rkomi.ru/" TargetMode="External"/><Relationship Id="rId4" Type="http://schemas.openxmlformats.org/officeDocument/2006/relationships/hyperlink" Target="http://www.gfu.ivanovo.ru/index.php?topic=18" TargetMode="External"/><Relationship Id="rId9" Type="http://schemas.openxmlformats.org/officeDocument/2006/relationships/hyperlink" Target="http://orel-region.ru/index.php?head=46" TargetMode="External"/><Relationship Id="rId14" Type="http://schemas.openxmlformats.org/officeDocument/2006/relationships/hyperlink" Target="http://old.dvinaland.ru/power/departments/depfin/" TargetMode="External"/><Relationship Id="rId22" Type="http://schemas.openxmlformats.org/officeDocument/2006/relationships/hyperlink" Target="http://minfinkubani.ru/budget_citizens/" TargetMode="External"/><Relationship Id="rId27" Type="http://schemas.openxmlformats.org/officeDocument/2006/relationships/hyperlink" Target="http://minfin09.ucoz.ru/load/bjudzhet_respubliki/bjudzhet_dlja_grazhdan/81" TargetMode="External"/><Relationship Id="rId30" Type="http://schemas.openxmlformats.org/officeDocument/2006/relationships/hyperlink" Target="http://mari-el.gov.ru/minfin/Pages/budget_citizens.aspx" TargetMode="External"/><Relationship Id="rId35" Type="http://schemas.openxmlformats.org/officeDocument/2006/relationships/hyperlink" Target="http://mf.nnov.ru:8025/" TargetMode="External"/><Relationship Id="rId43" Type="http://schemas.openxmlformats.org/officeDocument/2006/relationships/hyperlink" Target="http://www.depfin.admhmao.ru/wps/portal/fin/home/budget" TargetMode="External"/><Relationship Id="rId48" Type="http://schemas.openxmlformats.org/officeDocument/2006/relationships/hyperlink" Target="http://&#1084;&#1080;&#1085;&#1092;&#1080;&#1085;.&#1079;&#1072;&#1073;&#1072;&#1081;&#1082;&#1072;&#1083;&#1100;&#1089;&#1082;&#1080;&#1081;&#1082;&#1088;&#1072;&#1081;.&#1088;&#1092;/" TargetMode="External"/><Relationship Id="rId56" Type="http://schemas.openxmlformats.org/officeDocument/2006/relationships/hyperlink" Target="http://minfin.khabkrai.ru/portal/Menu/Page/1" TargetMode="External"/><Relationship Id="rId64" Type="http://schemas.openxmlformats.org/officeDocument/2006/relationships/hyperlink" Target="https://ru-ru.facebook.com/people/Finansovoe-Upravlenie-Tambovskoy-Oblasti/100004698137065" TargetMode="External"/><Relationship Id="rId8" Type="http://schemas.openxmlformats.org/officeDocument/2006/relationships/hyperlink" Target="http://admlip.ru/economy/finances/proekty/" TargetMode="External"/><Relationship Id="rId51" Type="http://schemas.openxmlformats.org/officeDocument/2006/relationships/hyperlink" Target="http://mfnsonso2.nso.ru/recoverer_info/Pages/default.aspx" TargetMode="External"/><Relationship Id="rId3" Type="http://schemas.openxmlformats.org/officeDocument/2006/relationships/hyperlink" Target="http://www.gfu.vrn.ru/" TargetMode="External"/><Relationship Id="rId12" Type="http://schemas.openxmlformats.org/officeDocument/2006/relationships/hyperlink" Target="http://www.reg.tverfin.ru/index.php?option=com_content&amp;task=view&amp;id=49&amp;Itemid=34" TargetMode="External"/><Relationship Id="rId17" Type="http://schemas.openxmlformats.org/officeDocument/2006/relationships/hyperlink" Target="http://www.pskov.ru/budget" TargetMode="External"/><Relationship Id="rId25" Type="http://schemas.openxmlformats.org/officeDocument/2006/relationships/hyperlink" Target="http://www.minfin.donland.ru/" TargetMode="External"/><Relationship Id="rId33" Type="http://schemas.openxmlformats.org/officeDocument/2006/relationships/hyperlink" Target="http://budget.permkrai.ru/" TargetMode="External"/><Relationship Id="rId38" Type="http://schemas.openxmlformats.org/officeDocument/2006/relationships/hyperlink" Target="https://twitter.com/ifinmon" TargetMode="External"/><Relationship Id="rId46" Type="http://schemas.openxmlformats.org/officeDocument/2006/relationships/hyperlink" Target="http://www.r-19.ru/authorities/ministry-of-finance-of-the-republic-of-khakassia/common/adresa-i-kontakty/" TargetMode="External"/><Relationship Id="rId59" Type="http://schemas.openxmlformats.org/officeDocument/2006/relationships/hyperlink" Target="http://sakhminfin.ru/" TargetMode="External"/><Relationship Id="rId67" Type="http://schemas.openxmlformats.org/officeDocument/2006/relationships/hyperlink" Target="https://www.facebook.com/beldepfinru" TargetMode="External"/><Relationship Id="rId20" Type="http://schemas.openxmlformats.org/officeDocument/2006/relationships/hyperlink" Target="http://minfin01-maykop.ru/Show/Category/13?ItemId=145" TargetMode="External"/><Relationship Id="rId41" Type="http://schemas.openxmlformats.org/officeDocument/2006/relationships/hyperlink" Target="http://admtyumen.ru/ogv_ru/index.htm" TargetMode="External"/><Relationship Id="rId54" Type="http://schemas.openxmlformats.org/officeDocument/2006/relationships/hyperlink" Target="http://openbudget.kamgov.ru/Dashboard" TargetMode="External"/><Relationship Id="rId62" Type="http://schemas.openxmlformats.org/officeDocument/2006/relationships/hyperlink" Target="https://sevastopol.gov.ru/index.php" TargetMode="External"/></Relationships>
</file>

<file path=xl/worksheets/_rels/sheet12.xml.rels><?xml version="1.0" encoding="UTF-8" standalone="yes"?>
<Relationships xmlns="http://schemas.openxmlformats.org/package/2006/relationships"><Relationship Id="rId13" Type="http://schemas.openxmlformats.org/officeDocument/2006/relationships/hyperlink" Target="http://fin.tmbreg.ru/6228/7517.html" TargetMode="External"/><Relationship Id="rId18" Type="http://schemas.openxmlformats.org/officeDocument/2006/relationships/hyperlink" Target="http://minfin.karelia.ru/2015-god-7/" TargetMode="External"/><Relationship Id="rId26" Type="http://schemas.openxmlformats.org/officeDocument/2006/relationships/hyperlink" Target="http://finance.pskov.ru/obshchestvennyi-sovet-pri-gosudarstvennom-finansovom-upravlenii-pskovskoi-oblasti" TargetMode="External"/><Relationship Id="rId39" Type="http://schemas.openxmlformats.org/officeDocument/2006/relationships/hyperlink" Target="http://mari-el.gov.ru/minfin/Pages/Osovet.aspx" TargetMode="External"/><Relationship Id="rId21" Type="http://schemas.openxmlformats.org/officeDocument/2006/relationships/hyperlink" Target="http://www.df35.ru/index.php?option=com_content&amp;view=category&amp;id=125:2013-01-28-10-05-52&amp;layout=default" TargetMode="External"/><Relationship Id="rId34" Type="http://schemas.openxmlformats.org/officeDocument/2006/relationships/hyperlink" Target="http://www.mfri.ru/" TargetMode="External"/><Relationship Id="rId42" Type="http://schemas.openxmlformats.org/officeDocument/2006/relationships/hyperlink" Target="http://mfin.permkrai.ru/sow/osminfin/2015/" TargetMode="External"/><Relationship Id="rId47" Type="http://schemas.openxmlformats.org/officeDocument/2006/relationships/hyperlink" Target="http://minfin-samara.ru/processing/advisory_council/" TargetMode="External"/><Relationship Id="rId50" Type="http://schemas.openxmlformats.org/officeDocument/2006/relationships/hyperlink" Target="http://www.finupr.kurganobl.ru/index.php?test=obsovet" TargetMode="External"/><Relationship Id="rId55" Type="http://schemas.openxmlformats.org/officeDocument/2006/relationships/hyperlink" Target="http://&#1087;&#1088;&#1072;&#1074;&#1080;&#1090;&#1077;&#1083;&#1100;&#1089;&#1090;&#1074;&#1086;.&#1103;&#1085;&#1072;&#1086;.&#1088;&#1092;/power/iov/finance_dep/Obsh_sov_DF/" TargetMode="External"/><Relationship Id="rId63" Type="http://schemas.openxmlformats.org/officeDocument/2006/relationships/hyperlink" Target="http://www.gfu.ru/sovet/" TargetMode="External"/><Relationship Id="rId68" Type="http://schemas.openxmlformats.org/officeDocument/2006/relationships/hyperlink" Target="http://primorsky.ru/authorities/executive-agencies/departments/finance/" TargetMode="External"/><Relationship Id="rId76" Type="http://schemas.openxmlformats.org/officeDocument/2006/relationships/printerSettings" Target="../printerSettings/printerSettings12.bin"/><Relationship Id="rId7" Type="http://schemas.openxmlformats.org/officeDocument/2006/relationships/hyperlink" Target="http://depfin.adm44.ru/index.aspx" TargetMode="External"/><Relationship Id="rId71" Type="http://schemas.openxmlformats.org/officeDocument/2006/relationships/hyperlink" Target="http://sakhminfin.ru/index.php/oministerstve/kosoorg/obshchestvennyj-sovet" TargetMode="External"/><Relationship Id="rId2" Type="http://schemas.openxmlformats.org/officeDocument/2006/relationships/hyperlink" Target="http://bryanskoblfin.ru/Show/Content/915" TargetMode="External"/><Relationship Id="rId16" Type="http://schemas.openxmlformats.org/officeDocument/2006/relationships/hyperlink" Target="http://narod.yarregion.ru/service/obschestvennye-sovety/spisok-sovetov/departament-finansov/" TargetMode="External"/><Relationship Id="rId29" Type="http://schemas.openxmlformats.org/officeDocument/2006/relationships/hyperlink" Target="http://minfin01-maykop.ru/Menu/Page/170" TargetMode="External"/><Relationship Id="rId11" Type="http://schemas.openxmlformats.org/officeDocument/2006/relationships/hyperlink" Target="http://minfin.ryazangov.ru/department/ob_sov/" TargetMode="External"/><Relationship Id="rId24" Type="http://schemas.openxmlformats.org/officeDocument/2006/relationships/hyperlink" Target="http://minfin.gov-murman.ru/activities/public_council/work/" TargetMode="External"/><Relationship Id="rId32" Type="http://schemas.openxmlformats.org/officeDocument/2006/relationships/hyperlink" Target="http://www.minfin.donland.ru/ob_sovet" TargetMode="External"/><Relationship Id="rId37" Type="http://schemas.openxmlformats.org/officeDocument/2006/relationships/hyperlink" Target="http://www.mfsk.ru/main/obschestv_sovet/Normativ_akt" TargetMode="External"/><Relationship Id="rId40" Type="http://schemas.openxmlformats.org/officeDocument/2006/relationships/hyperlink" Target="http://www.minfinrm.ru/pub-sovet/" TargetMode="External"/><Relationship Id="rId45" Type="http://schemas.openxmlformats.org/officeDocument/2006/relationships/hyperlink" Target="http://www.minfin.orb.ru/ob_sovet/ob_deyat" TargetMode="External"/><Relationship Id="rId53" Type="http://schemas.openxmlformats.org/officeDocument/2006/relationships/hyperlink" Target="http://minfin74.ru/mAbout/advisory.php" TargetMode="External"/><Relationship Id="rId58" Type="http://schemas.openxmlformats.org/officeDocument/2006/relationships/hyperlink" Target="http://www.minfintuva.ru/15/page2002.html" TargetMode="External"/><Relationship Id="rId66" Type="http://schemas.openxmlformats.org/officeDocument/2006/relationships/hyperlink" Target="http://www.sakha.gov.ru/node/154847" TargetMode="External"/><Relationship Id="rId74" Type="http://schemas.openxmlformats.org/officeDocument/2006/relationships/hyperlink" Target="http://minfin.rk.gov.ru/rus/info.php?id=606651" TargetMode="External"/><Relationship Id="rId5" Type="http://schemas.openxmlformats.org/officeDocument/2006/relationships/hyperlink" Target="http://www.gfu.ivanovo.ru/index.php?topic=16" TargetMode="External"/><Relationship Id="rId15" Type="http://schemas.openxmlformats.org/officeDocument/2006/relationships/hyperlink" Target="http://minfin.tularegion.ru/obchsovet/" TargetMode="External"/><Relationship Id="rId23" Type="http://schemas.openxmlformats.org/officeDocument/2006/relationships/hyperlink" Target="http://finance.lenobl.ru/about/coordination_and_advisory" TargetMode="External"/><Relationship Id="rId28" Type="http://schemas.openxmlformats.org/officeDocument/2006/relationships/hyperlink" Target="http://dfei.adm-nao.ru/informaciya-o-koordinacionnyh-soveshatelnyh-ekspertnyh-organah-sozdann/obshestvennyj-sovet/" TargetMode="External"/><Relationship Id="rId36" Type="http://schemas.openxmlformats.org/officeDocument/2006/relationships/hyperlink" Target="http://www.mfrno-a.ru/" TargetMode="External"/><Relationship Id="rId49" Type="http://schemas.openxmlformats.org/officeDocument/2006/relationships/hyperlink" Target="http://ufo.ulntc.ru/index.php?mgf=sovet/sos&amp;slep=net" TargetMode="External"/><Relationship Id="rId57" Type="http://schemas.openxmlformats.org/officeDocument/2006/relationships/hyperlink" Target="http://www.minfinrb.ru/news/671/" TargetMode="External"/><Relationship Id="rId61" Type="http://schemas.openxmlformats.org/officeDocument/2006/relationships/hyperlink" Target="http://&#1084;&#1080;&#1085;&#1092;&#1080;&#1085;.&#1079;&#1072;&#1073;&#1072;&#1081;&#1082;&#1072;&#1083;&#1100;&#1089;&#1082;&#1080;&#1081;&#1082;&#1088;&#1072;&#1081;.&#1088;&#1092;/" TargetMode="External"/><Relationship Id="rId10" Type="http://schemas.openxmlformats.org/officeDocument/2006/relationships/hyperlink" Target="http://orel-region.ru/index.php?head=46" TargetMode="External"/><Relationship Id="rId19" Type="http://schemas.openxmlformats.org/officeDocument/2006/relationships/hyperlink" Target="http://minfin.rkomi.ru/page/9576/" TargetMode="External"/><Relationship Id="rId31" Type="http://schemas.openxmlformats.org/officeDocument/2006/relationships/hyperlink" Target="http://mf-ao.ru/" TargetMode="External"/><Relationship Id="rId44" Type="http://schemas.openxmlformats.org/officeDocument/2006/relationships/hyperlink" Target="http://mf.nnov.ru/index.php?option=com_k2&amp;view=item&amp;layout=item&amp;id=109&amp;Itemid=363" TargetMode="External"/><Relationship Id="rId52" Type="http://schemas.openxmlformats.org/officeDocument/2006/relationships/hyperlink" Target="http://admtyumen.ru/ogv_ru/gov/administrative/finance_department.htm" TargetMode="External"/><Relationship Id="rId60" Type="http://schemas.openxmlformats.org/officeDocument/2006/relationships/hyperlink" Target="http://fin22.ru/opinion/ob-sovet/" TargetMode="External"/><Relationship Id="rId65" Type="http://schemas.openxmlformats.org/officeDocument/2006/relationships/hyperlink" Target="http://www.findep.org/posts/novosti-departamenta/" TargetMode="External"/><Relationship Id="rId73" Type="http://schemas.openxmlformats.org/officeDocument/2006/relationships/hyperlink" Target="http://chuk3.dot.ru/power/administrative_setting/Dep_fin_ecom/ypr_fin_dep_fin/" TargetMode="External"/><Relationship Id="rId78" Type="http://schemas.openxmlformats.org/officeDocument/2006/relationships/comments" Target="../comments4.xml"/><Relationship Id="rId4" Type="http://schemas.openxmlformats.org/officeDocument/2006/relationships/hyperlink" Target="http://www.gfu.vrn.ru/obsch1/obsch2/" TargetMode="External"/><Relationship Id="rId9" Type="http://schemas.openxmlformats.org/officeDocument/2006/relationships/hyperlink" Target="http://www.admlip.ru/economy/finances/" TargetMode="External"/><Relationship Id="rId14" Type="http://schemas.openxmlformats.org/officeDocument/2006/relationships/hyperlink" Target="http://www.reg.tverfin.ru/" TargetMode="External"/><Relationship Id="rId22" Type="http://schemas.openxmlformats.org/officeDocument/2006/relationships/hyperlink" Target="http://www.minfin39.ru/index.php" TargetMode="External"/><Relationship Id="rId27" Type="http://schemas.openxmlformats.org/officeDocument/2006/relationships/hyperlink" Target="http://www.fincom.spb.ru/cf/main.htm" TargetMode="External"/><Relationship Id="rId30" Type="http://schemas.openxmlformats.org/officeDocument/2006/relationships/hyperlink" Target="http://www.minfin.kalmregion.ru/index.php?option=com_content&amp;view=article&amp;id=70&amp;Itemid=66" TargetMode="External"/><Relationship Id="rId35" Type="http://schemas.openxmlformats.org/officeDocument/2006/relationships/hyperlink" Target="http://minfin09.ucoz.ru/load/kadry/obshhestvennyj_sovet/68" TargetMode="External"/><Relationship Id="rId43" Type="http://schemas.openxmlformats.org/officeDocument/2006/relationships/hyperlink" Target="http://depfin.kirov.ru/" TargetMode="External"/><Relationship Id="rId48" Type="http://schemas.openxmlformats.org/officeDocument/2006/relationships/hyperlink" Target="http://saratov.gov.ru/gov/auth/minfin/" TargetMode="External"/><Relationship Id="rId56" Type="http://schemas.openxmlformats.org/officeDocument/2006/relationships/hyperlink" Target="http://www.minfin-altai.ru/about/deyatelnost/protocols-2014.php" TargetMode="External"/><Relationship Id="rId64" Type="http://schemas.openxmlformats.org/officeDocument/2006/relationships/hyperlink" Target="http://mf.omskportal.ru/ru/RegionalPublicAuthorities/executivelist/MF/obshsovet/sostav.html" TargetMode="External"/><Relationship Id="rId69" Type="http://schemas.openxmlformats.org/officeDocument/2006/relationships/hyperlink" Target="http://minfin.khabkrai.ru/portal/Show/Category/94?ItemId=469" TargetMode="External"/><Relationship Id="rId77" Type="http://schemas.openxmlformats.org/officeDocument/2006/relationships/vmlDrawing" Target="../drawings/vmlDrawing4.vml"/><Relationship Id="rId8" Type="http://schemas.openxmlformats.org/officeDocument/2006/relationships/hyperlink" Target="http://adm.rkursk.ru/index.php?id=783&amp;mat_id=21754" TargetMode="External"/><Relationship Id="rId51" Type="http://schemas.openxmlformats.org/officeDocument/2006/relationships/hyperlink" Target="http://minfin.midural.ru/document/category/94" TargetMode="External"/><Relationship Id="rId72" Type="http://schemas.openxmlformats.org/officeDocument/2006/relationships/hyperlink" Target="http://eao.ru/?p=161" TargetMode="External"/><Relationship Id="rId3" Type="http://schemas.openxmlformats.org/officeDocument/2006/relationships/hyperlink" Target="http://dtf.avo.ru/index.php?option=com_content&amp;view=article&amp;id=235:2015-05-21-06-08-40&amp;catid=84:2015-05-21-06-06-51&amp;Itemid=173" TargetMode="External"/><Relationship Id="rId12" Type="http://schemas.openxmlformats.org/officeDocument/2006/relationships/hyperlink" Target="http://www.finsmol.ru/council" TargetMode="External"/><Relationship Id="rId17" Type="http://schemas.openxmlformats.org/officeDocument/2006/relationships/hyperlink" Target="http://findep.mos.ru/" TargetMode="External"/><Relationship Id="rId25" Type="http://schemas.openxmlformats.org/officeDocument/2006/relationships/hyperlink" Target="http://novkfo.ru/%D0%BE%D0%B1%D1%89%D0%B5%D1%81%D1%82%D0%B2%D0%B5%D0%BD%D0%BD%D1%8B%D0%B9_%D1%81%D0%BE%D0%B2%D0%B5%D1%82/" TargetMode="External"/><Relationship Id="rId33" Type="http://schemas.openxmlformats.org/officeDocument/2006/relationships/hyperlink" Target="http://minfin.e-dag.ru/about/koordinatsionnye-i-soveshchatelnye-organy/25789-o-sozdanii-obshchestvennogo-soveta-pri-ministerstve-finansov-respubliki-dagestan" TargetMode="External"/><Relationship Id="rId38" Type="http://schemas.openxmlformats.org/officeDocument/2006/relationships/hyperlink" Target="https://minfin.bashkortostan.ru/activity/?SECTION_ID=17113" TargetMode="External"/><Relationship Id="rId46" Type="http://schemas.openxmlformats.org/officeDocument/2006/relationships/hyperlink" Target="http://finance.pnzreg.ru/Obshestvenniysovet" TargetMode="External"/><Relationship Id="rId59" Type="http://schemas.openxmlformats.org/officeDocument/2006/relationships/hyperlink" Target="http://r-19.ru/authorities/ministry-of-finance-of-the-republic-of-khakassia/common/obshchestvennyy-sovet-pr11i-ministerstve-finansov-respubliki-khakasiya/" TargetMode="External"/><Relationship Id="rId67" Type="http://schemas.openxmlformats.org/officeDocument/2006/relationships/hyperlink" Target="http://www.kamchatka.gov.ru/?cont=oiv_din&amp;mcont=5587&amp;menu=4&amp;menu2=0&amp;id=168" TargetMode="External"/><Relationship Id="rId20" Type="http://schemas.openxmlformats.org/officeDocument/2006/relationships/hyperlink" Target="http://dvinaland.ru/gov/-6x0eyecf" TargetMode="External"/><Relationship Id="rId41" Type="http://schemas.openxmlformats.org/officeDocument/2006/relationships/hyperlink" Target="http://gov.cap.ru/SiteMap.aspx?gov_id=22&amp;id=1787640" TargetMode="External"/><Relationship Id="rId54" Type="http://schemas.openxmlformats.org/officeDocument/2006/relationships/hyperlink" Target="http://www.depfin.admhmao.ru/wps/portal/fin/home/koord_organy" TargetMode="External"/><Relationship Id="rId62" Type="http://schemas.openxmlformats.org/officeDocument/2006/relationships/hyperlink" Target="http://minfin.krskstate.ru/social" TargetMode="External"/><Relationship Id="rId70" Type="http://schemas.openxmlformats.org/officeDocument/2006/relationships/hyperlink" Target="http://www.fin.amurobl.ru:8080/deyatelnost/obshchestvennyy-sovet-pri-ministerstve-finansov-amurskoy-oblasti/" TargetMode="External"/><Relationship Id="rId75" Type="http://schemas.openxmlformats.org/officeDocument/2006/relationships/hyperlink" Target="http://sevastopol.gov.ru/" TargetMode="External"/><Relationship Id="rId1" Type="http://schemas.openxmlformats.org/officeDocument/2006/relationships/hyperlink" Target="http://beldepfin.ru/?page_id=2085" TargetMode="External"/><Relationship Id="rId6" Type="http://schemas.openxmlformats.org/officeDocument/2006/relationships/hyperlink" Target="http://admoblkaluga.ru/sub/finan/sovet.ph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http://dfei.adm-nao.ru/byudzhet-dlya-grazhdan/" TargetMode="External"/><Relationship Id="rId18" Type="http://schemas.openxmlformats.org/officeDocument/2006/relationships/hyperlink" Target="http://saratov.ifinmon.ru/index.php/byudzhet-dlya-grazhdan" TargetMode="External"/><Relationship Id="rId26" Type="http://schemas.openxmlformats.org/officeDocument/2006/relationships/hyperlink" Target="http://minfin.khabkrai.ru/portal/Menu/Page/1" TargetMode="External"/><Relationship Id="rId39" Type="http://schemas.openxmlformats.org/officeDocument/2006/relationships/hyperlink" Target="http://fin.tmbreg.ru/7812.html" TargetMode="External"/><Relationship Id="rId21" Type="http://schemas.openxmlformats.org/officeDocument/2006/relationships/hyperlink" Target="http://budget17.ru/" TargetMode="External"/><Relationship Id="rId34" Type="http://schemas.openxmlformats.org/officeDocument/2006/relationships/hyperlink" Target="http://www.admoblkaluga.ru/main/work/finances/open-budget/" TargetMode="External"/><Relationship Id="rId42" Type="http://schemas.openxmlformats.org/officeDocument/2006/relationships/hyperlink" Target="http://www.minfin39.ru/ebudget/budget_for_people.php" TargetMode="External"/><Relationship Id="rId47" Type="http://schemas.openxmlformats.org/officeDocument/2006/relationships/hyperlink" Target="http://minfin09.ucoz.ru/load/bjudzhet_respubliki/bjudzhet_dlja_grazhdan/81" TargetMode="External"/><Relationship Id="rId50" Type="http://schemas.openxmlformats.org/officeDocument/2006/relationships/hyperlink" Target="http://www.minfinrm.ru/budget%20for%20citizens/" TargetMode="External"/><Relationship Id="rId55" Type="http://schemas.openxmlformats.org/officeDocument/2006/relationships/hyperlink" Target="http://minfin-samara.ru/budget/laws_budget/zob_20152017/" TargetMode="External"/><Relationship Id="rId63" Type="http://schemas.openxmlformats.org/officeDocument/2006/relationships/hyperlink" Target="http://minfin.krskstate.ru/openbudget" TargetMode="External"/><Relationship Id="rId68" Type="http://schemas.openxmlformats.org/officeDocument/2006/relationships/hyperlink" Target="http://www.eao.ru/?p=161" TargetMode="External"/><Relationship Id="rId76" Type="http://schemas.openxmlformats.org/officeDocument/2006/relationships/vmlDrawing" Target="../drawings/vmlDrawing1.vml"/><Relationship Id="rId7" Type="http://schemas.openxmlformats.org/officeDocument/2006/relationships/hyperlink" Target="http://budget.mos.ru/" TargetMode="External"/><Relationship Id="rId71" Type="http://schemas.openxmlformats.org/officeDocument/2006/relationships/hyperlink" Target="http://dvinaland.ru/budget" TargetMode="External"/><Relationship Id="rId2" Type="http://schemas.openxmlformats.org/officeDocument/2006/relationships/hyperlink" Target="http://open-budget.ru/normativnaya-baza/nb.html" TargetMode="External"/><Relationship Id="rId16" Type="http://schemas.openxmlformats.org/officeDocument/2006/relationships/hyperlink" Target="http://budget.permkrai.ru/" TargetMode="External"/><Relationship Id="rId29" Type="http://schemas.openxmlformats.org/officeDocument/2006/relationships/hyperlink" Target="http://www.fincom.spb.ru/cf/activity/opendata/budget_for_people.htm" TargetMode="External"/><Relationship Id="rId11" Type="http://schemas.openxmlformats.org/officeDocument/2006/relationships/hyperlink" Target="http://b4u.gov-murman.ru/index.php" TargetMode="External"/><Relationship Id="rId24" Type="http://schemas.openxmlformats.org/officeDocument/2006/relationships/hyperlink" Target="http://openbudget.kamgov.ru/Dashboard" TargetMode="External"/><Relationship Id="rId32" Type="http://schemas.openxmlformats.org/officeDocument/2006/relationships/hyperlink" Target="http://dtf.avo.ru/index.php?option=com_content&amp;view=article&amp;id=168&amp;Itemid=139" TargetMode="External"/><Relationship Id="rId37" Type="http://schemas.openxmlformats.org/officeDocument/2006/relationships/hyperlink" Target="http://minfin.ryazangov.ru/activities/budget/budget_open/otkrytyy-byudzhet/" TargetMode="External"/><Relationship Id="rId40" Type="http://schemas.openxmlformats.org/officeDocument/2006/relationships/hyperlink" Target="http://www.yarregion.ru/depts/depfin/tmpPages/docs.aspx" TargetMode="External"/><Relationship Id="rId45" Type="http://schemas.openxmlformats.org/officeDocument/2006/relationships/hyperlink" Target="http://www.minfin.donland.ru/" TargetMode="External"/><Relationship Id="rId53" Type="http://schemas.openxmlformats.org/officeDocument/2006/relationships/hyperlink" Target="http://www.minfin.orb.ru/bud_for" TargetMode="External"/><Relationship Id="rId58" Type="http://schemas.openxmlformats.org/officeDocument/2006/relationships/hyperlink" Target="http://admtyumen.ru/ogv_ru/finance/finance/bugjet.htm" TargetMode="External"/><Relationship Id="rId66" Type="http://schemas.openxmlformats.org/officeDocument/2006/relationships/hyperlink" Target="http://mfnsonso2.nso.ru/deyatelnost/budget/Pages/default.aspx" TargetMode="External"/><Relationship Id="rId74" Type="http://schemas.openxmlformats.org/officeDocument/2006/relationships/hyperlink" Target="http://chechnya.ifinmon.ru/" TargetMode="External"/><Relationship Id="rId5" Type="http://schemas.openxmlformats.org/officeDocument/2006/relationships/hyperlink" Target="http://orel-region.ru/index.php?head=46" TargetMode="External"/><Relationship Id="rId15" Type="http://schemas.openxmlformats.org/officeDocument/2006/relationships/hyperlink" Target="http://budget.cap.ru/Menu/Page/176" TargetMode="External"/><Relationship Id="rId23" Type="http://schemas.openxmlformats.org/officeDocument/2006/relationships/hyperlink" Target="http://open.findep.org/" TargetMode="External"/><Relationship Id="rId28" Type="http://schemas.openxmlformats.org/officeDocument/2006/relationships/hyperlink" Target="http://portal.tverfin.ru/portal/Menu/Page/1" TargetMode="External"/><Relationship Id="rId36" Type="http://schemas.openxmlformats.org/officeDocument/2006/relationships/hyperlink" Target="http://admlip.ru/economy/finances/byudzhet-dlya-grazhdan/" TargetMode="External"/><Relationship Id="rId49" Type="http://schemas.openxmlformats.org/officeDocument/2006/relationships/hyperlink" Target="http://mari-el.gov.ru/minfin/Pages/budget_citizens.aspx" TargetMode="External"/><Relationship Id="rId57" Type="http://schemas.openxmlformats.org/officeDocument/2006/relationships/hyperlink" Target="http://www.finupr.kurganobl.ru/index.php?test=budjetgrd" TargetMode="External"/><Relationship Id="rId61" Type="http://schemas.openxmlformats.org/officeDocument/2006/relationships/hyperlink" Target="http://fin22.ru/opendata/" TargetMode="External"/><Relationship Id="rId10" Type="http://schemas.openxmlformats.org/officeDocument/2006/relationships/hyperlink" Target="http://budget.lenobl.ru/new/" TargetMode="External"/><Relationship Id="rId19" Type="http://schemas.openxmlformats.org/officeDocument/2006/relationships/hyperlink" Target="http://monitoring.yanao.ru/yamal/index.php?option=com_content&amp;view=article&amp;id=299&amp;Itemid=717" TargetMode="External"/><Relationship Id="rId31" Type="http://schemas.openxmlformats.org/officeDocument/2006/relationships/hyperlink" Target="http://www.minfin74.ru/mBudget/budget-citizens.php" TargetMode="External"/><Relationship Id="rId44" Type="http://schemas.openxmlformats.org/officeDocument/2006/relationships/hyperlink" Target="http://minfin.kalmregion.ru/index.php?option=com_content&amp;view=article&amp;id=54&amp;Itemid=48" TargetMode="External"/><Relationship Id="rId52" Type="http://schemas.openxmlformats.org/officeDocument/2006/relationships/hyperlink" Target="http://www.depfin.kirov.ru/budgetnarod/" TargetMode="External"/><Relationship Id="rId60" Type="http://schemas.openxmlformats.org/officeDocument/2006/relationships/hyperlink" Target="http://www.r-19.ru/authorities/ministry-of-finance-of-the-republic-of-khakassia/common/adresa-i-kontakty/" TargetMode="External"/><Relationship Id="rId65" Type="http://schemas.openxmlformats.org/officeDocument/2006/relationships/hyperlink" Target="http://www.ofukem.ru/" TargetMode="External"/><Relationship Id="rId73" Type="http://schemas.openxmlformats.org/officeDocument/2006/relationships/hyperlink" Target="http://budget.sakha.gov.ru/" TargetMode="External"/><Relationship Id="rId4" Type="http://schemas.openxmlformats.org/officeDocument/2006/relationships/hyperlink" Target="http://ob.mosreg.ru/" TargetMode="External"/><Relationship Id="rId9" Type="http://schemas.openxmlformats.org/officeDocument/2006/relationships/hyperlink" Target="http://www.df35.ru/index.php?option=com_content&amp;view=section&amp;id=27&amp;Itemid=210" TargetMode="External"/><Relationship Id="rId14" Type="http://schemas.openxmlformats.org/officeDocument/2006/relationships/hyperlink" Target="http://minfin34.ru/" TargetMode="External"/><Relationship Id="rId22" Type="http://schemas.openxmlformats.org/officeDocument/2006/relationships/hyperlink" Target="http://budget.omsk.ifinmon.ru/" TargetMode="External"/><Relationship Id="rId27" Type="http://schemas.openxmlformats.org/officeDocument/2006/relationships/hyperlink" Target="http://openbudget.sakhminfin.ru/Menu/Page/151" TargetMode="External"/><Relationship Id="rId30" Type="http://schemas.openxmlformats.org/officeDocument/2006/relationships/hyperlink" Target="http://budget.govrb.ru/ebudget/Menu/Page/1" TargetMode="External"/><Relationship Id="rId35" Type="http://schemas.openxmlformats.org/officeDocument/2006/relationships/hyperlink" Target="http://adm.rkursk.ru/index.php?id=13&amp;mat_id=28934" TargetMode="External"/><Relationship Id="rId43" Type="http://schemas.openxmlformats.org/officeDocument/2006/relationships/hyperlink" Target="http://minfin01-maykop.ru/Show/Category/13?ItemId=145" TargetMode="External"/><Relationship Id="rId48" Type="http://schemas.openxmlformats.org/officeDocument/2006/relationships/hyperlink" Target="http://www.mfrno-a.ru/login/otkrytyy_byudzhet.php" TargetMode="External"/><Relationship Id="rId56" Type="http://schemas.openxmlformats.org/officeDocument/2006/relationships/hyperlink" Target="http://ufo.ulntc.ru/index.php?mgf=opendata&amp;slep=net" TargetMode="External"/><Relationship Id="rId64" Type="http://schemas.openxmlformats.org/officeDocument/2006/relationships/hyperlink" Target="http://www.gfu.ru/budgetgr/" TargetMode="External"/><Relationship Id="rId69" Type="http://schemas.openxmlformats.org/officeDocument/2006/relationships/hyperlink" Target="http://&#1095;&#1091;&#1082;&#1086;&#1090;&#1082;&#1072;.&#1088;&#1092;/power/administrative_setting/Dep_fin_ecom/" TargetMode="External"/><Relationship Id="rId77" Type="http://schemas.openxmlformats.org/officeDocument/2006/relationships/comments" Target="../comments1.xml"/><Relationship Id="rId8" Type="http://schemas.openxmlformats.org/officeDocument/2006/relationships/hyperlink" Target="http://nb44.ru/index.php/chto-takoe-byudzhet" TargetMode="External"/><Relationship Id="rId51" Type="http://schemas.openxmlformats.org/officeDocument/2006/relationships/hyperlink" Target="http://minfin.tatarstan.ru/rus/index.htm" TargetMode="External"/><Relationship Id="rId72" Type="http://schemas.openxmlformats.org/officeDocument/2006/relationships/hyperlink" Target="http://www.mfur.ru/budget%20for%20citizens/" TargetMode="External"/><Relationship Id="rId3" Type="http://schemas.openxmlformats.org/officeDocument/2006/relationships/hyperlink" Target="http://minfin.karelia.ru/openbudget/" TargetMode="External"/><Relationship Id="rId12" Type="http://schemas.openxmlformats.org/officeDocument/2006/relationships/hyperlink" Target="http://portal.novkfo.ru/Show/Content/23" TargetMode="External"/><Relationship Id="rId17" Type="http://schemas.openxmlformats.org/officeDocument/2006/relationships/hyperlink" Target="http://mf.nnov.ru:8025/" TargetMode="External"/><Relationship Id="rId25" Type="http://schemas.openxmlformats.org/officeDocument/2006/relationships/hyperlink" Target="http://ebudget.primorsky.ru/Menu/Page/1" TargetMode="External"/><Relationship Id="rId33" Type="http://schemas.openxmlformats.org/officeDocument/2006/relationships/hyperlink" Target="http://www.gfu.ivanovo.ru/index.php?topic=18" TargetMode="External"/><Relationship Id="rId38" Type="http://schemas.openxmlformats.org/officeDocument/2006/relationships/hyperlink" Target="http://www.finsmol.ru/open/nJv558Sj" TargetMode="External"/><Relationship Id="rId46" Type="http://schemas.openxmlformats.org/officeDocument/2006/relationships/hyperlink" Target="http://www.pravitelstvokbr.ru/oigv/minfin/" TargetMode="External"/><Relationship Id="rId59" Type="http://schemas.openxmlformats.org/officeDocument/2006/relationships/hyperlink" Target="http://www.depfin.admhmao.ru/wps/portal/fin/home/budget" TargetMode="External"/><Relationship Id="rId67" Type="http://schemas.openxmlformats.org/officeDocument/2006/relationships/hyperlink" Target="http://fin.amurobl.ru:8080/oblastnoy-byudzhet/byudzhet-dlya-grazhdan/" TargetMode="External"/><Relationship Id="rId20" Type="http://schemas.openxmlformats.org/officeDocument/2006/relationships/hyperlink" Target="http://www.open.minfin-altai.ru/" TargetMode="External"/><Relationship Id="rId41" Type="http://schemas.openxmlformats.org/officeDocument/2006/relationships/hyperlink" Target="http://minfin.rkomi.ru/page/12495/" TargetMode="External"/><Relationship Id="rId54" Type="http://schemas.openxmlformats.org/officeDocument/2006/relationships/hyperlink" Target="http://minfin.pnzreg.ru/budget" TargetMode="External"/><Relationship Id="rId62" Type="http://schemas.openxmlformats.org/officeDocument/2006/relationships/hyperlink" Target="http://&#1084;&#1080;&#1085;&#1092;&#1080;&#1085;.&#1079;&#1072;&#1073;&#1072;&#1081;&#1082;&#1072;&#1083;&#1100;&#1089;&#1082;&#1080;&#1081;&#1082;&#1088;&#1072;&#1081;.&#1088;&#1092;/budget.html" TargetMode="External"/><Relationship Id="rId70" Type="http://schemas.openxmlformats.org/officeDocument/2006/relationships/hyperlink" Target="http://mf-ao.ru/index.php/2014-02-25-10-55-37" TargetMode="External"/><Relationship Id="rId75" Type="http://schemas.openxmlformats.org/officeDocument/2006/relationships/printerSettings" Target="../printerSettings/printerSettings5.bin"/><Relationship Id="rId1" Type="http://schemas.openxmlformats.org/officeDocument/2006/relationships/hyperlink" Target="http://ns.bryanskoblfin.ru/Show/Category/?ItemId=26" TargetMode="External"/><Relationship Id="rId6" Type="http://schemas.openxmlformats.org/officeDocument/2006/relationships/hyperlink" Target="http://www.dfto.ru/www/open/index.php?option=com_content&amp;view=article&amp;id=127&amp;Itemid=338"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www.open.minfin-altai.ru/" TargetMode="External"/><Relationship Id="rId18" Type="http://schemas.openxmlformats.org/officeDocument/2006/relationships/hyperlink" Target="http://minfin.krskstate.ru/openbudget" TargetMode="External"/><Relationship Id="rId26" Type="http://schemas.openxmlformats.org/officeDocument/2006/relationships/hyperlink" Target="http://sakhminfin.ru/index.php/glavnaya-bdg" TargetMode="External"/><Relationship Id="rId39" Type="http://schemas.openxmlformats.org/officeDocument/2006/relationships/hyperlink" Target="http://adm.rkursk.ru/index.php?id=13&amp;mat_id=28934" TargetMode="External"/><Relationship Id="rId21" Type="http://schemas.openxmlformats.org/officeDocument/2006/relationships/hyperlink" Target="http://open.findep.org/" TargetMode="External"/><Relationship Id="rId34" Type="http://schemas.openxmlformats.org/officeDocument/2006/relationships/hyperlink" Target="http://nb44.ru/index.php/2013-04-05-08-17-51" TargetMode="External"/><Relationship Id="rId42" Type="http://schemas.openxmlformats.org/officeDocument/2006/relationships/hyperlink" Target="http://www.finsmol.ru/open/nJv558Sj" TargetMode="External"/><Relationship Id="rId47" Type="http://schemas.openxmlformats.org/officeDocument/2006/relationships/hyperlink" Target="http://minfin.rkomi.ru/page/12495/" TargetMode="External"/><Relationship Id="rId50" Type="http://schemas.openxmlformats.org/officeDocument/2006/relationships/hyperlink" Target="http://budget.lenobl.ru/new/" TargetMode="External"/><Relationship Id="rId55" Type="http://schemas.openxmlformats.org/officeDocument/2006/relationships/hyperlink" Target="http://mf-ao.ru/index.php/2014-02-25-10-55-37" TargetMode="External"/><Relationship Id="rId63" Type="http://schemas.openxmlformats.org/officeDocument/2006/relationships/hyperlink" Target="http://openbudsk.ru/content/bdg/" TargetMode="External"/><Relationship Id="rId68" Type="http://schemas.openxmlformats.org/officeDocument/2006/relationships/hyperlink" Target="http://portal.novkfo.ru/Menu/Page/1" TargetMode="External"/><Relationship Id="rId7" Type="http://schemas.openxmlformats.org/officeDocument/2006/relationships/hyperlink" Target="http://www.finupr.kurganobl.ru/index.php?test=budjetgrd" TargetMode="External"/><Relationship Id="rId71" Type="http://schemas.openxmlformats.org/officeDocument/2006/relationships/hyperlink" Target="http://www.ofukem.ru/" TargetMode="External"/><Relationship Id="rId2" Type="http://schemas.openxmlformats.org/officeDocument/2006/relationships/hyperlink" Target="http://www.minfinrm.ru/budget%20for%20citizens/" TargetMode="External"/><Relationship Id="rId16" Type="http://schemas.openxmlformats.org/officeDocument/2006/relationships/hyperlink" Target="http://www.r-19.ru/authorities/ministry-of-finance-of-the-republic-of-khakassia/common/gosudarstvennye-finansy-respubliki-khakasiya/prezentatsiya-byudzhet-dlya-grazhdan.html" TargetMode="External"/><Relationship Id="rId29" Type="http://schemas.openxmlformats.org/officeDocument/2006/relationships/hyperlink" Target="http://minfin.rk.gov.ru/rus/info.php?id=606694" TargetMode="External"/><Relationship Id="rId11" Type="http://schemas.openxmlformats.org/officeDocument/2006/relationships/hyperlink" Target="http://www.depfin.admhmao.ru/wps/portal/fin/home" TargetMode="External"/><Relationship Id="rId24" Type="http://schemas.openxmlformats.org/officeDocument/2006/relationships/hyperlink" Target="http://ebudget.primorsky.ru/Menu/Page/327" TargetMode="External"/><Relationship Id="rId32" Type="http://schemas.openxmlformats.org/officeDocument/2006/relationships/hyperlink" Target="mailto:&#1056;&#1077;&#1081;&#1090;&#1080;&#1085;&#1075;@Mail.ru" TargetMode="External"/><Relationship Id="rId37" Type="http://schemas.openxmlformats.org/officeDocument/2006/relationships/hyperlink" Target="http://ns.bryanskoblfin.ru/Show/Category/?ItemId=26" TargetMode="External"/><Relationship Id="rId40" Type="http://schemas.openxmlformats.org/officeDocument/2006/relationships/hyperlink" Target="http://admlip.ru/economy/finances/byudzhet-dlya-grazhdan/" TargetMode="External"/><Relationship Id="rId45" Type="http://schemas.openxmlformats.org/officeDocument/2006/relationships/hyperlink" Target="http://budget.mos.ru/" TargetMode="External"/><Relationship Id="rId53" Type="http://schemas.openxmlformats.org/officeDocument/2006/relationships/hyperlink" Target="http://www.fincom.spb.ru/cf/activity/opendata/budget_for_people.htm" TargetMode="External"/><Relationship Id="rId58" Type="http://schemas.openxmlformats.org/officeDocument/2006/relationships/hyperlink" Target="http://portal.minfinrd.ru/Show/Category/21?ItemId=96" TargetMode="External"/><Relationship Id="rId66" Type="http://schemas.openxmlformats.org/officeDocument/2006/relationships/hyperlink" Target="http://portal.tverfin.ru/portal/Menu/Page/1" TargetMode="External"/><Relationship Id="rId5" Type="http://schemas.openxmlformats.org/officeDocument/2006/relationships/hyperlink" Target="http://minfin-samara.ru/BudgetDG/" TargetMode="External"/><Relationship Id="rId15" Type="http://schemas.openxmlformats.org/officeDocument/2006/relationships/hyperlink" Target="http://budget17.ru/" TargetMode="External"/><Relationship Id="rId23" Type="http://schemas.openxmlformats.org/officeDocument/2006/relationships/hyperlink" Target="http://openbudget.kamgov.ru/Dashboard" TargetMode="External"/><Relationship Id="rId28" Type="http://schemas.openxmlformats.org/officeDocument/2006/relationships/hyperlink" Target="http://&#1095;&#1091;&#1082;&#1086;&#1090;&#1082;&#1072;.&#1088;&#1092;/power/administrative_setting/Dep_fin_ecom/budzet/" TargetMode="External"/><Relationship Id="rId36" Type="http://schemas.openxmlformats.org/officeDocument/2006/relationships/hyperlink" Target="http://beldepfin.ru/?page_id=1247" TargetMode="External"/><Relationship Id="rId49" Type="http://schemas.openxmlformats.org/officeDocument/2006/relationships/hyperlink" Target="http://www.minfin39.ru/ebudget/budget_for_people.php" TargetMode="External"/><Relationship Id="rId57" Type="http://schemas.openxmlformats.org/officeDocument/2006/relationships/hyperlink" Target="http://www.minfin.donland.ru/docs/s/73" TargetMode="External"/><Relationship Id="rId61" Type="http://schemas.openxmlformats.org/officeDocument/2006/relationships/hyperlink" Target="http://minfin09.ucoz.ru/load/bjudzhet_respubliki/bjudzhet_dlja_grazhdan/81" TargetMode="External"/><Relationship Id="rId10" Type="http://schemas.openxmlformats.org/officeDocument/2006/relationships/hyperlink" Target="http://www.minfin74.ru/mBudget/budget-citizens.php" TargetMode="External"/><Relationship Id="rId19" Type="http://schemas.openxmlformats.org/officeDocument/2006/relationships/hyperlink" Target="http://www.mfnso.nso.ru/page/458" TargetMode="External"/><Relationship Id="rId31" Type="http://schemas.openxmlformats.org/officeDocument/2006/relationships/hyperlink" Target="mailto:&#1056;&#1077;&#1081;&#1090;&#1080;&#1085;&#1075;@Mail.ru" TargetMode="External"/><Relationship Id="rId44" Type="http://schemas.openxmlformats.org/officeDocument/2006/relationships/hyperlink" Target="http://www.yarregion.ru/Pages/results.aspx?k=%D0%BE%D1%82%D0%BA%D1%80%D1%8B%D1%82%D1%8B%D0%B9%20%D0%B1%D1%8E%D0%B4%D0%B6%D0%B5%D1%82" TargetMode="External"/><Relationship Id="rId52" Type="http://schemas.openxmlformats.org/officeDocument/2006/relationships/hyperlink" Target="http://www.pskov.ru/budget" TargetMode="External"/><Relationship Id="rId60" Type="http://schemas.openxmlformats.org/officeDocument/2006/relationships/hyperlink" Target="http://www.pravitelstvokbr.ru/oigv/minfin/budget/bjudzhetnaja_politika.php" TargetMode="External"/><Relationship Id="rId65" Type="http://schemas.openxmlformats.org/officeDocument/2006/relationships/hyperlink" Target="http://ob.mosreg.ru/" TargetMode="External"/><Relationship Id="rId73" Type="http://schemas.openxmlformats.org/officeDocument/2006/relationships/printerSettings" Target="../printerSettings/printerSettings6.bin"/><Relationship Id="rId4" Type="http://schemas.openxmlformats.org/officeDocument/2006/relationships/hyperlink" Target="http://www.minfin.orb.ru/bud_for" TargetMode="External"/><Relationship Id="rId9" Type="http://schemas.openxmlformats.org/officeDocument/2006/relationships/hyperlink" Target="http://admtyumen.ru/ogv_ru/finance/finance/bugjet/more.htm?id=11291691@cmsArticle" TargetMode="External"/><Relationship Id="rId14" Type="http://schemas.openxmlformats.org/officeDocument/2006/relationships/hyperlink" Target="http://budget.govrb.ru/ebudget/Menu/Page/1" TargetMode="External"/><Relationship Id="rId22" Type="http://schemas.openxmlformats.org/officeDocument/2006/relationships/hyperlink" Target="http://www.sakha.gov.ru/node/214513" TargetMode="External"/><Relationship Id="rId27" Type="http://schemas.openxmlformats.org/officeDocument/2006/relationships/hyperlink" Target="http://www.eao.ru/?p=161" TargetMode="External"/><Relationship Id="rId30" Type="http://schemas.openxmlformats.org/officeDocument/2006/relationships/hyperlink" Target="https://sevastopol.gov.ru/goverment/statistics/butget/" TargetMode="External"/><Relationship Id="rId35" Type="http://schemas.openxmlformats.org/officeDocument/2006/relationships/hyperlink" Target="http://open-budget.ru/osnovnye-parametry/opb.html" TargetMode="External"/><Relationship Id="rId43" Type="http://schemas.openxmlformats.org/officeDocument/2006/relationships/hyperlink" Target="http://fin.tmbreg.ru/7812.html" TargetMode="External"/><Relationship Id="rId48" Type="http://schemas.openxmlformats.org/officeDocument/2006/relationships/hyperlink" Target="http://www.df35.ru/index.php?option=com_content&amp;view=section&amp;id=27&amp;Itemid=210" TargetMode="External"/><Relationship Id="rId56" Type="http://schemas.openxmlformats.org/officeDocument/2006/relationships/hyperlink" Target="http://www.minfin34.ru/" TargetMode="External"/><Relationship Id="rId64" Type="http://schemas.openxmlformats.org/officeDocument/2006/relationships/hyperlink" Target="http://dtf.avo.ru/" TargetMode="External"/><Relationship Id="rId69" Type="http://schemas.openxmlformats.org/officeDocument/2006/relationships/hyperlink" Target="http://&#1084;&#1072;&#1088;&#1080;&#1081;&#1101;&#1083;.&#1088;&#1092;/minfin/Pages/budget_citizens.aspx" TargetMode="External"/><Relationship Id="rId8" Type="http://schemas.openxmlformats.org/officeDocument/2006/relationships/hyperlink" Target="http://minfin.midural.ru/document/category/88" TargetMode="External"/><Relationship Id="rId51" Type="http://schemas.openxmlformats.org/officeDocument/2006/relationships/hyperlink" Target="http://b4u.gov-murman.ru/index.php" TargetMode="External"/><Relationship Id="rId72" Type="http://schemas.openxmlformats.org/officeDocument/2006/relationships/hyperlink" Target="http://openbudget23region.ru/" TargetMode="External"/><Relationship Id="rId3" Type="http://schemas.openxmlformats.org/officeDocument/2006/relationships/hyperlink" Target="http://www.depfin.kirov.ru/budgetnarod/" TargetMode="External"/><Relationship Id="rId12" Type="http://schemas.openxmlformats.org/officeDocument/2006/relationships/hyperlink" Target="http://monitoring.yanao.ru/yamal/index.php?option=com_content&amp;view=article&amp;id=299&amp;Itemid=717" TargetMode="External"/><Relationship Id="rId17" Type="http://schemas.openxmlformats.org/officeDocument/2006/relationships/hyperlink" Target="https://&#1084;&#1080;&#1085;&#1092;&#1080;&#1085;.&#1079;&#1072;&#1073;&#1072;&#1081;&#1082;&#1072;&#1083;&#1100;&#1089;&#1082;&#1080;&#1081;&#1082;&#1088;&#1072;&#1081;.&#1088;&#1092;/budget.html" TargetMode="External"/><Relationship Id="rId25" Type="http://schemas.openxmlformats.org/officeDocument/2006/relationships/hyperlink" Target="http://minfin.khabkrai.ru/portal/Show/Content/702" TargetMode="External"/><Relationship Id="rId33" Type="http://schemas.openxmlformats.org/officeDocument/2006/relationships/hyperlink" Target="mailto:&#1056;&#1077;&#1081;&#1090;&#1080;&#1085;&#1075;@Mail.ru" TargetMode="External"/><Relationship Id="rId38" Type="http://schemas.openxmlformats.org/officeDocument/2006/relationships/hyperlink" Target="http://www.admoblkaluga.ru/main/work/finances/open-budget/" TargetMode="External"/><Relationship Id="rId46" Type="http://schemas.openxmlformats.org/officeDocument/2006/relationships/hyperlink" Target="http://minfin.karelia.ru/openbudget/" TargetMode="External"/><Relationship Id="rId59" Type="http://schemas.openxmlformats.org/officeDocument/2006/relationships/hyperlink" Target="http://www.mfri.ru/index.php/2013-12-01-16-49-08" TargetMode="External"/><Relationship Id="rId67" Type="http://schemas.openxmlformats.org/officeDocument/2006/relationships/hyperlink" Target="http://df.ivanovoobl.ru/" TargetMode="External"/><Relationship Id="rId20" Type="http://schemas.openxmlformats.org/officeDocument/2006/relationships/hyperlink" Target="http://budget.omsk.ifinmon.ru/" TargetMode="External"/><Relationship Id="rId41" Type="http://schemas.openxmlformats.org/officeDocument/2006/relationships/hyperlink" Target="http://orel-region.ru/index.php?head=46" TargetMode="External"/><Relationship Id="rId54" Type="http://schemas.openxmlformats.org/officeDocument/2006/relationships/hyperlink" Target="http://minfin.kalmregion.ru/index.php?option=com_content&amp;view=article&amp;id=54&amp;Itemid=48" TargetMode="External"/><Relationship Id="rId62" Type="http://schemas.openxmlformats.org/officeDocument/2006/relationships/hyperlink" Target="http://www.mfrno-a.ru/login/otkrytyy_byudzhet.php" TargetMode="External"/><Relationship Id="rId70" Type="http://schemas.openxmlformats.org/officeDocument/2006/relationships/hyperlink" Target="http://www.mfur.ru/budget%20for%20citizens/" TargetMode="External"/><Relationship Id="rId1" Type="http://schemas.openxmlformats.org/officeDocument/2006/relationships/hyperlink" Target="http://budget.permkrai.ru/" TargetMode="External"/><Relationship Id="rId6" Type="http://schemas.openxmlformats.org/officeDocument/2006/relationships/hyperlink" Target="http://saratov.ifinmon.ru/"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metrika.yandex.ru/dashboard?id=23216899&amp;from=informer" TargetMode="External"/><Relationship Id="rId13" Type="http://schemas.openxmlformats.org/officeDocument/2006/relationships/hyperlink" Target="http://hotlog.ru/viewstat?id=113684" TargetMode="External"/><Relationship Id="rId18" Type="http://schemas.openxmlformats.org/officeDocument/2006/relationships/hyperlink" Target="https://top.mail.ru/visits?id=2660035&amp;period=2&amp;date=2015-09-16&amp;gender=0&amp;agegroup=0&amp;ytype=visitors&amp;ytype=visitors&amp;aggregation=sum&amp;days=730" TargetMode="External"/><Relationship Id="rId26" Type="http://schemas.openxmlformats.org/officeDocument/2006/relationships/hyperlink" Target="http://www.liveinternet.ru/?mfrno-a.ru" TargetMode="External"/><Relationship Id="rId3" Type="http://schemas.openxmlformats.org/officeDocument/2006/relationships/hyperlink" Target="https://metrika.yandex.ru/dashboard?id=23081317&amp;from=informer&amp;period=2015-08-01%3A2015-08-31&amp;group=day" TargetMode="External"/><Relationship Id="rId21" Type="http://schemas.openxmlformats.org/officeDocument/2006/relationships/hyperlink" Target="http://www.liveinternet.ru/stat/minfin.karelia.ru/pages.html?date=2015-09-01;period=month" TargetMode="External"/><Relationship Id="rId34" Type="http://schemas.openxmlformats.org/officeDocument/2006/relationships/printerSettings" Target="../printerSettings/printerSettings7.bin"/><Relationship Id="rId7" Type="http://schemas.openxmlformats.org/officeDocument/2006/relationships/hyperlink" Target="https://metrika.yandex.ru/dashboard?id=17322913&amp;from=informer&amp;period=2015-09-12%3A2015-10-13&amp;group=day" TargetMode="External"/><Relationship Id="rId12" Type="http://schemas.openxmlformats.org/officeDocument/2006/relationships/hyperlink" Target="https://metrika.yandex.ru/dashboard?id=31316418&amp;from=informer" TargetMode="External"/><Relationship Id="rId17" Type="http://schemas.openxmlformats.org/officeDocument/2006/relationships/hyperlink" Target="https://metrika.yandex.ru/dashboard?id=17636455&amp;from=informer&amp;period=2015-09-01%3A2015-09-30&amp;group=day" TargetMode="External"/><Relationship Id="rId25" Type="http://schemas.openxmlformats.org/officeDocument/2006/relationships/hyperlink" Target="http://minfin09.ucoz.ru/panel/?a=ustat;u=minfin09;d=0;z=z;x=m" TargetMode="External"/><Relationship Id="rId33" Type="http://schemas.openxmlformats.org/officeDocument/2006/relationships/hyperlink" Target="https://metrika.yandex.ru/dashboard?id=32997634&amp;from=informer&amp;period=2015-10-01%3A2015-10-31&amp;group=day" TargetMode="External"/><Relationship Id="rId2" Type="http://schemas.openxmlformats.org/officeDocument/2006/relationships/hyperlink" Target="https://metrika.yandex.ru/dashboard?id=22351498&amp;from=informer&amp;period=2015-08-01%3A2015-08-31&amp;group=day" TargetMode="External"/><Relationship Id="rId16" Type="http://schemas.openxmlformats.org/officeDocument/2006/relationships/hyperlink" Target="https://top.mail.ru/visits?id=2340366&amp;period=2&amp;date=&amp;gender=0&amp;agegroup=0&amp;ytype=visitors&amp;ytype=visitors&amp;aggregation=sum&amp;days=730" TargetMode="External"/><Relationship Id="rId20" Type="http://schemas.openxmlformats.org/officeDocument/2006/relationships/hyperlink" Target="https://metrika.yandex.ru/dashboard?id=31796651&amp;from=informer&amp;period=2015-09-01%3A2015-09-30&amp;group=day" TargetMode="External"/><Relationship Id="rId29" Type="http://schemas.openxmlformats.org/officeDocument/2006/relationships/hyperlink" Target="http://top100.rambler.ru/resStats/2592947/?url=%2Fnavi%2F%3FresourceId%3D2592947%26theme%3D115%252F116%252F120%26page%3D1" TargetMode="External"/><Relationship Id="rId1" Type="http://schemas.openxmlformats.org/officeDocument/2006/relationships/hyperlink" Target="https://metrika.yandex.ru/dashboard?id=19759945&amp;from=informer&amp;period=2015-08-01%3A2015-08-31&amp;group=day" TargetMode="External"/><Relationship Id="rId6" Type="http://schemas.openxmlformats.org/officeDocument/2006/relationships/hyperlink" Target="http://www.liveinternet.ru/stat/minfin74.ru/pages.html?period=month" TargetMode="External"/><Relationship Id="rId11" Type="http://schemas.openxmlformats.org/officeDocument/2006/relationships/hyperlink" Target="https://metrika.yandex.ru/dashboard?id=13734463&amp;from=informer" TargetMode="External"/><Relationship Id="rId24" Type="http://schemas.openxmlformats.org/officeDocument/2006/relationships/hyperlink" Target="http://www.liveinternet.ru/stat/minfin.kalmregion.ru/pages.html?period=month" TargetMode="External"/><Relationship Id="rId32" Type="http://schemas.openxmlformats.org/officeDocument/2006/relationships/hyperlink" Target="https://metrika.yandex.ru/dashboard?id=33127328&amp;from=informer&amp;period=2015-10-01%3A2015-10-31&amp;group=day" TargetMode="External"/><Relationship Id="rId5" Type="http://schemas.openxmlformats.org/officeDocument/2006/relationships/hyperlink" Target="https://top.mail.ru/visits?id=1641718&amp;period=2&amp;date=&amp;gender=0&amp;agegroup=0&amp;ytype=visitors&amp;ytype=visitors&amp;aggregation=sum&amp;days=730" TargetMode="External"/><Relationship Id="rId15" Type="http://schemas.openxmlformats.org/officeDocument/2006/relationships/hyperlink" Target="https://top.mail.ru/visits?id=2613419&amp;period=2&amp;date=&amp;gender=0&amp;agegroup=0&amp;ytype=visitors&amp;ytype=visitors&amp;aggregation=sum&amp;days=730" TargetMode="External"/><Relationship Id="rId23" Type="http://schemas.openxmlformats.org/officeDocument/2006/relationships/hyperlink" Target="https://metrika.yandex.ru/dashboard?id=21075322&amp;from=informer&amp;period=2015-09-01%3A2015-09-30&amp;group=day" TargetMode="External"/><Relationship Id="rId28" Type="http://schemas.openxmlformats.org/officeDocument/2006/relationships/hyperlink" Target="https://top.mail.ru/visits?id=941692&amp;period=0&amp;date=2015-09-01&amp;gender=0&amp;agegroup=0&amp;ytype=visitors&amp;ytype=visitors&amp;aggregation=sum&amp;days=30" TargetMode="External"/><Relationship Id="rId36" Type="http://schemas.openxmlformats.org/officeDocument/2006/relationships/comments" Target="../comments2.xml"/><Relationship Id="rId10" Type="http://schemas.openxmlformats.org/officeDocument/2006/relationships/hyperlink" Target="http://www.liveinternet.ru/stat/minfin.krskstate.ru/pages.html" TargetMode="External"/><Relationship Id="rId19" Type="http://schemas.openxmlformats.org/officeDocument/2006/relationships/hyperlink" Target="http://www.liveinternet.ru/stat/fin.tmbreg.ru/7812/" TargetMode="External"/><Relationship Id="rId31" Type="http://schemas.openxmlformats.org/officeDocument/2006/relationships/hyperlink" Target="https://metrika.yandex.ru/dashboard?id=33305198&amp;from=informer&amp;period=2015-10-02%3A2015-11-03&amp;group=day" TargetMode="External"/><Relationship Id="rId4" Type="http://schemas.openxmlformats.org/officeDocument/2006/relationships/hyperlink" Target="https://metrika.yandex.ru/dashboard?id=22729483&amp;from=informer" TargetMode="External"/><Relationship Id="rId9" Type="http://schemas.openxmlformats.org/officeDocument/2006/relationships/hyperlink" Target="http://hotlog.ru/viewstat?id=2247543&amp;section=page&amp;domain_id=2464147&amp;page_id=3" TargetMode="External"/><Relationship Id="rId14" Type="http://schemas.openxmlformats.org/officeDocument/2006/relationships/hyperlink" Target="http://www.liveinternet.ru/stat/minfin34.ru/index.html?period=month" TargetMode="External"/><Relationship Id="rId22" Type="http://schemas.openxmlformats.org/officeDocument/2006/relationships/hyperlink" Target="http://www.liveinternet.ru/?portal.novkfo.ru" TargetMode="External"/><Relationship Id="rId27" Type="http://schemas.openxmlformats.org/officeDocument/2006/relationships/hyperlink" Target="http://b4u.gov-murman.ru/index.php" TargetMode="External"/><Relationship Id="rId30" Type="http://schemas.openxmlformats.org/officeDocument/2006/relationships/hyperlink" Target="https://metrika.yandex.ru/dashboard?id=32910205&amp;period=2015-09-13%3A2015-10-14&amp;group=day" TargetMode="External"/><Relationship Id="rId35"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8" Type="http://schemas.openxmlformats.org/officeDocument/2006/relationships/hyperlink" Target="http://fin.tmbreg.ru/7812.html" TargetMode="External"/><Relationship Id="rId13" Type="http://schemas.openxmlformats.org/officeDocument/2006/relationships/hyperlink" Target="http://minfinkubani.ru/budget_citizens/" TargetMode="External"/><Relationship Id="rId18" Type="http://schemas.openxmlformats.org/officeDocument/2006/relationships/hyperlink" Target="http://minfin.tatarstan.ru/rus/budget.html" TargetMode="External"/><Relationship Id="rId26" Type="http://schemas.openxmlformats.org/officeDocument/2006/relationships/hyperlink" Target="http://www.yarregion.ru/depts/depfin/default.aspx%20(&#1089;&#1084;.%20&#1073;&#1072;&#1085;&#1085;&#1077;&#1088;)" TargetMode="External"/><Relationship Id="rId3" Type="http://schemas.openxmlformats.org/officeDocument/2006/relationships/hyperlink" Target="http://open-budget.ru/budget-dlya-grazhdan/bdg.html" TargetMode="External"/><Relationship Id="rId21" Type="http://schemas.openxmlformats.org/officeDocument/2006/relationships/hyperlink" Target="http://monitoring.yanao.ru/yamal/index.php?option=com_content&amp;view=article&amp;id=303&amp;Itemid=790" TargetMode="External"/><Relationship Id="rId34" Type="http://schemas.openxmlformats.org/officeDocument/2006/relationships/vmlDrawing" Target="../drawings/vmlDrawing3.vml"/><Relationship Id="rId7" Type="http://schemas.openxmlformats.org/officeDocument/2006/relationships/hyperlink" Target="http://ob.mosreg.ru/index.php/o-byudzhete/baza-znanii/byudzhetnyj-protsess" TargetMode="External"/><Relationship Id="rId12" Type="http://schemas.openxmlformats.org/officeDocument/2006/relationships/hyperlink" Target="http://dfei.adm-nao.ru/byudzhet-dlya-grazhdan/" TargetMode="External"/><Relationship Id="rId17" Type="http://schemas.openxmlformats.org/officeDocument/2006/relationships/hyperlink" Target="http://www.mfrno-a.ru/login/otkrytyy_byudzhet.php" TargetMode="External"/><Relationship Id="rId25" Type="http://schemas.openxmlformats.org/officeDocument/2006/relationships/hyperlink" Target="http://df.ivanovoobl.ru/regionalnye-finansy/byudzhet-dlya-grazhdan/" TargetMode="External"/><Relationship Id="rId33" Type="http://schemas.openxmlformats.org/officeDocument/2006/relationships/printerSettings" Target="../printerSettings/printerSettings8.bin"/><Relationship Id="rId2" Type="http://schemas.openxmlformats.org/officeDocument/2006/relationships/hyperlink" Target="http://dtf.avo.ru/index.php?option=com_content&amp;view=article&amp;id=168&amp;Itemid=139" TargetMode="External"/><Relationship Id="rId16" Type="http://schemas.openxmlformats.org/officeDocument/2006/relationships/hyperlink" Target="http://www.mfri.ru/index.php/2013-12-01-16-49-08/obinfo/419-2014-10-23-14-18-48" TargetMode="External"/><Relationship Id="rId20" Type="http://schemas.openxmlformats.org/officeDocument/2006/relationships/hyperlink" Target="http://admtyumen.ru/ogv_ru/finance/finance/bugjet/more.htm?id=11217039@cmsArticle" TargetMode="External"/><Relationship Id="rId29" Type="http://schemas.openxmlformats.org/officeDocument/2006/relationships/hyperlink" Target="http://www.minfin.orb.ru/budget/budget_metodology" TargetMode="External"/><Relationship Id="rId1" Type="http://schemas.openxmlformats.org/officeDocument/2006/relationships/hyperlink" Target="http://beldepfin.ru/?page_id=1247" TargetMode="External"/><Relationship Id="rId6" Type="http://schemas.openxmlformats.org/officeDocument/2006/relationships/hyperlink" Target="http://adm.rkursk.ru/index.php?id=13&amp;mat_id=28934" TargetMode="External"/><Relationship Id="rId11" Type="http://schemas.openxmlformats.org/officeDocument/2006/relationships/hyperlink" Target="http://www.fincom.spb.ru/cf/activity/budjet/bp_stages.htm" TargetMode="External"/><Relationship Id="rId24" Type="http://schemas.openxmlformats.org/officeDocument/2006/relationships/hyperlink" Target="https://sevastopol.gov.ru/goverment/statistics/butget/" TargetMode="External"/><Relationship Id="rId32" Type="http://schemas.openxmlformats.org/officeDocument/2006/relationships/hyperlink" Target="http://budget.lenobl.ru/new/budget/num/region/calendar/" TargetMode="External"/><Relationship Id="rId5" Type="http://schemas.openxmlformats.org/officeDocument/2006/relationships/hyperlink" Target="http://nb44.ru/index.php/chto-takoe-byudzhet" TargetMode="External"/><Relationship Id="rId15" Type="http://schemas.openxmlformats.org/officeDocument/2006/relationships/hyperlink" Target="http://www.minfin.donland.ru/docs/s/73" TargetMode="External"/><Relationship Id="rId23" Type="http://schemas.openxmlformats.org/officeDocument/2006/relationships/hyperlink" Target="http://&#1095;&#1091;&#1082;&#1086;&#1090;&#1082;&#1072;.&#1088;&#1092;/power/administrative_setting/Dep_fin_ecom/budzet/" TargetMode="External"/><Relationship Id="rId28" Type="http://schemas.openxmlformats.org/officeDocument/2006/relationships/hyperlink" Target="http://www.mfnso.nso.ru/page/458" TargetMode="External"/><Relationship Id="rId10" Type="http://schemas.openxmlformats.org/officeDocument/2006/relationships/hyperlink" Target="http://www.minfin39.ru/ebudget/budget_for_people.php" TargetMode="External"/><Relationship Id="rId19" Type="http://schemas.openxmlformats.org/officeDocument/2006/relationships/hyperlink" Target="http://mf.nnov.ru:8025/index.php/o-budgete/inform/byudzhetnyj-protsess;" TargetMode="External"/><Relationship Id="rId31" Type="http://schemas.openxmlformats.org/officeDocument/2006/relationships/hyperlink" Target="http://minfin34.ru/budget/2015-2017/" TargetMode="External"/><Relationship Id="rId4" Type="http://schemas.openxmlformats.org/officeDocument/2006/relationships/hyperlink" Target="http://www.admoblkaluga.ru/main/work/finances/open-budget/" TargetMode="External"/><Relationship Id="rId9" Type="http://schemas.openxmlformats.org/officeDocument/2006/relationships/hyperlink" Target="http://www.dfto.ru/www/open/index.php?option=com_content&amp;view=article&amp;id=127&amp;Itemid=338" TargetMode="External"/><Relationship Id="rId14" Type="http://schemas.openxmlformats.org/officeDocument/2006/relationships/hyperlink" Target="http://mf-ao.ru/index.php/2014-02-25-10-55-37" TargetMode="External"/><Relationship Id="rId22" Type="http://schemas.openxmlformats.org/officeDocument/2006/relationships/hyperlink" Target="http://www.eao.ru/?p=4387" TargetMode="External"/><Relationship Id="rId27" Type="http://schemas.openxmlformats.org/officeDocument/2006/relationships/hyperlink" Target="http://budget.mos.ru/budget_schedule" TargetMode="External"/><Relationship Id="rId30" Type="http://schemas.openxmlformats.org/officeDocument/2006/relationships/hyperlink" Target="http://gfu.ru/budgetgr/" TargetMode="External"/><Relationship Id="rId35" Type="http://schemas.openxmlformats.org/officeDocument/2006/relationships/comments" Target="../comments3.xml"/></Relationships>
</file>

<file path=xl/worksheets/_rels/sheet9.xml.rels><?xml version="1.0" encoding="UTF-8" standalone="yes"?>
<Relationships xmlns="http://schemas.openxmlformats.org/package/2006/relationships"><Relationship Id="rId13" Type="http://schemas.openxmlformats.org/officeDocument/2006/relationships/hyperlink" Target="http://www.reg.tverfin.ru/index.php?option=com_content&amp;task=view&amp;id=304&amp;Itemid=176" TargetMode="External"/><Relationship Id="rId18" Type="http://schemas.openxmlformats.org/officeDocument/2006/relationships/hyperlink" Target="http://minfin.rkomi.ru/right/finopros/" TargetMode="External"/><Relationship Id="rId26" Type="http://schemas.openxmlformats.org/officeDocument/2006/relationships/hyperlink" Target="http://minfin.kalmregion.ru/index.php?option=com_content&amp;view=article&amp;id=54&amp;Itemid=48" TargetMode="External"/><Relationship Id="rId39" Type="http://schemas.openxmlformats.org/officeDocument/2006/relationships/hyperlink" Target="http://budget.permkrai.ru/budget/indicators2015" TargetMode="External"/><Relationship Id="rId21" Type="http://schemas.openxmlformats.org/officeDocument/2006/relationships/hyperlink" Target="http://www.minfin39.ru/ebudget/index.php" TargetMode="External"/><Relationship Id="rId34" Type="http://schemas.openxmlformats.org/officeDocument/2006/relationships/hyperlink" Target="http://www.minfinchr.ru/otkrytyj-byudzhet" TargetMode="External"/><Relationship Id="rId42" Type="http://schemas.openxmlformats.org/officeDocument/2006/relationships/hyperlink" Target="http://www.minfin.orb.ru/bud_for/obl_bud_mnenie" TargetMode="External"/><Relationship Id="rId47" Type="http://schemas.openxmlformats.org/officeDocument/2006/relationships/hyperlink" Target="http://minfin.midural.ru/document/category/88" TargetMode="External"/><Relationship Id="rId50" Type="http://schemas.openxmlformats.org/officeDocument/2006/relationships/hyperlink" Target="http://monitoring.yanao.ru/yamal/index.php?option=com_content&amp;view=article&amp;id=299&amp;Itemid=717" TargetMode="External"/><Relationship Id="rId55" Type="http://schemas.openxmlformats.org/officeDocument/2006/relationships/hyperlink" Target="http://mfnsonso2.nso.ru/deyatelnost/budget/Pages/default.aspx" TargetMode="External"/><Relationship Id="rId63" Type="http://schemas.openxmlformats.org/officeDocument/2006/relationships/hyperlink" Target="http://minfin.49gov.ru/feedback/polls/" TargetMode="External"/><Relationship Id="rId68" Type="http://schemas.openxmlformats.org/officeDocument/2006/relationships/hyperlink" Target="http://gov.cap.ru/SiteMap.aspx?gov_id=22&amp;id=1987260" TargetMode="External"/><Relationship Id="rId7" Type="http://schemas.openxmlformats.org/officeDocument/2006/relationships/hyperlink" Target="http://nb44.ru/index.php/2013-04-05-08-17-51" TargetMode="External"/><Relationship Id="rId71" Type="http://schemas.openxmlformats.org/officeDocument/2006/relationships/printerSettings" Target="../printerSettings/printerSettings9.bin"/><Relationship Id="rId2" Type="http://schemas.openxmlformats.org/officeDocument/2006/relationships/hyperlink" Target="http://budget.bryanskoblfin.ru/Show/Category/?ItemId=26" TargetMode="External"/><Relationship Id="rId16" Type="http://schemas.openxmlformats.org/officeDocument/2006/relationships/hyperlink" Target="http://budget.mos.ru/survey" TargetMode="External"/><Relationship Id="rId29" Type="http://schemas.openxmlformats.org/officeDocument/2006/relationships/hyperlink" Target="http://www.minfin.donland.ru/docs/s/73" TargetMode="External"/><Relationship Id="rId1" Type="http://schemas.openxmlformats.org/officeDocument/2006/relationships/hyperlink" Target="http://beldepfin.ru/" TargetMode="External"/><Relationship Id="rId6" Type="http://schemas.openxmlformats.org/officeDocument/2006/relationships/hyperlink" Target="http://www.admoblkaluga.ru/main/work/finances/open-budget/index.php" TargetMode="External"/><Relationship Id="rId11" Type="http://schemas.openxmlformats.org/officeDocument/2006/relationships/hyperlink" Target="http://minfin.ryazangov.ru/activities/" TargetMode="External"/><Relationship Id="rId24" Type="http://schemas.openxmlformats.org/officeDocument/2006/relationships/hyperlink" Target="http://www.fincom.spb.ru/cf/el_priemnaya/anketa/Budget_for_People15.htm" TargetMode="External"/><Relationship Id="rId32" Type="http://schemas.openxmlformats.org/officeDocument/2006/relationships/hyperlink" Target="http://minfin.ru/ru/votes/index.php" TargetMode="External"/><Relationship Id="rId37" Type="http://schemas.openxmlformats.org/officeDocument/2006/relationships/hyperlink" Target="http://www.minfinrm.ru/budget%20for%20citizens/" TargetMode="External"/><Relationship Id="rId40" Type="http://schemas.openxmlformats.org/officeDocument/2006/relationships/hyperlink" Target="http://mf.nnov.ru:8025/" TargetMode="External"/><Relationship Id="rId45" Type="http://schemas.openxmlformats.org/officeDocument/2006/relationships/hyperlink" Target="http://saratov.ifinmon.ru/index.php/byudzhet-dlya-grazhdan" TargetMode="External"/><Relationship Id="rId53" Type="http://schemas.openxmlformats.org/officeDocument/2006/relationships/hyperlink" Target="http://minfin.krskstate.ru/openbudget/vote" TargetMode="External"/><Relationship Id="rId58" Type="http://schemas.openxmlformats.org/officeDocument/2006/relationships/hyperlink" Target="http://www.sakha.gov.ru/node/214513" TargetMode="External"/><Relationship Id="rId66" Type="http://schemas.openxmlformats.org/officeDocument/2006/relationships/hyperlink" Target="http://minfin.rk.gov.ru/rus/info.php?id=606694" TargetMode="External"/><Relationship Id="rId5" Type="http://schemas.openxmlformats.org/officeDocument/2006/relationships/hyperlink" Target="http://www.gfu.ivanovo.ru/index.php?topic=18" TargetMode="External"/><Relationship Id="rId15" Type="http://schemas.openxmlformats.org/officeDocument/2006/relationships/hyperlink" Target="http://www.yarregion.ru/depts/depfin/tmpPages/programs.aspx" TargetMode="External"/><Relationship Id="rId23" Type="http://schemas.openxmlformats.org/officeDocument/2006/relationships/hyperlink" Target="http://www.pskov.ru/region/obshchestvo" TargetMode="External"/><Relationship Id="rId28" Type="http://schemas.openxmlformats.org/officeDocument/2006/relationships/hyperlink" Target="http://minfin34.ru/vote_result.php?VOTE_ID=2&amp;view_result=Y" TargetMode="External"/><Relationship Id="rId36" Type="http://schemas.openxmlformats.org/officeDocument/2006/relationships/hyperlink" Target="http://mari-el.gov.ru/minfin/Pages/budget_citizens.aspx" TargetMode="External"/><Relationship Id="rId49" Type="http://schemas.openxmlformats.org/officeDocument/2006/relationships/hyperlink" Target="http://www.depfin.admhmao.ru/wps/portal/fin/home/budget" TargetMode="External"/><Relationship Id="rId57" Type="http://schemas.openxmlformats.org/officeDocument/2006/relationships/hyperlink" Target="http://openbudget.sakhminfin.ru/Menu/Page/210" TargetMode="External"/><Relationship Id="rId61" Type="http://schemas.openxmlformats.org/officeDocument/2006/relationships/hyperlink" Target="http://minfin.khabkrai.ru/portal/Show/Category/71?ItemId=324" TargetMode="External"/><Relationship Id="rId10" Type="http://schemas.openxmlformats.org/officeDocument/2006/relationships/hyperlink" Target="http://orel-region.ru/poll" TargetMode="External"/><Relationship Id="rId19" Type="http://schemas.openxmlformats.org/officeDocument/2006/relationships/hyperlink" Target="http://dvinaland.ru/budget" TargetMode="External"/><Relationship Id="rId31" Type="http://schemas.openxmlformats.org/officeDocument/2006/relationships/hyperlink" Target="http://www.mfri.ru/index.php/2013-12-01-16-47-32" TargetMode="External"/><Relationship Id="rId44" Type="http://schemas.openxmlformats.org/officeDocument/2006/relationships/hyperlink" Target="http://minfin-samara.ru/BudgetDG/" TargetMode="External"/><Relationship Id="rId52" Type="http://schemas.openxmlformats.org/officeDocument/2006/relationships/hyperlink" Target="http://&#1084;&#1080;&#1085;&#1092;&#1080;&#1085;.&#1079;&#1072;&#1073;&#1072;&#1081;&#1082;&#1072;&#1083;&#1100;&#1089;&#1082;&#1080;&#1081;&#1082;&#1088;&#1072;&#1081;.&#1088;&#1092;/budget/budget_for_peoples.html" TargetMode="External"/><Relationship Id="rId60" Type="http://schemas.openxmlformats.org/officeDocument/2006/relationships/hyperlink" Target="http://primorsky.ru/authorities/executive-agencies/departments/finance/budget/open-budget.php" TargetMode="External"/><Relationship Id="rId65" Type="http://schemas.openxmlformats.org/officeDocument/2006/relationships/hyperlink" Target="http://&#1095;&#1091;&#1082;&#1086;&#1090;&#1082;&#1072;.&#1088;&#1092;/power/administrative_setting/Dep_fin_ecom/budzet/" TargetMode="External"/><Relationship Id="rId4" Type="http://schemas.openxmlformats.org/officeDocument/2006/relationships/hyperlink" Target="http://open-budget.ru/normativnaya-baza/nb.html" TargetMode="External"/><Relationship Id="rId9" Type="http://schemas.openxmlformats.org/officeDocument/2006/relationships/hyperlink" Target="http://ob.mosreg.ru/index.php/opros" TargetMode="External"/><Relationship Id="rId14" Type="http://schemas.openxmlformats.org/officeDocument/2006/relationships/hyperlink" Target="http://www.dfto.ru/www/open/index.php?option=com_content&amp;view=article&amp;id=25&amp;Itemid=101" TargetMode="External"/><Relationship Id="rId22" Type="http://schemas.openxmlformats.org/officeDocument/2006/relationships/hyperlink" Target="http://openregion.gov-murman.ru/vote/" TargetMode="External"/><Relationship Id="rId27" Type="http://schemas.openxmlformats.org/officeDocument/2006/relationships/hyperlink" Target="http://mf-ao.ru/index.php/2014-02-25-10-55-37" TargetMode="External"/><Relationship Id="rId30" Type="http://schemas.openxmlformats.org/officeDocument/2006/relationships/hyperlink" Target="http://nadzor.e-dag.ru/poll/default.html" TargetMode="External"/><Relationship Id="rId35" Type="http://schemas.openxmlformats.org/officeDocument/2006/relationships/hyperlink" Target="http://openbudsk.ru/vote/" TargetMode="External"/><Relationship Id="rId43" Type="http://schemas.openxmlformats.org/officeDocument/2006/relationships/hyperlink" Target="http://finance.pnzreg.ru/budget/Otkrytyy_Byudet_Penzenskoy_oblasti" TargetMode="External"/><Relationship Id="rId48" Type="http://schemas.openxmlformats.org/officeDocument/2006/relationships/hyperlink" Target="http://admtyumen.ru/ogv_ru/finance/finance/bugjet.htm" TargetMode="External"/><Relationship Id="rId56" Type="http://schemas.openxmlformats.org/officeDocument/2006/relationships/hyperlink" Target="http://open.findep.org/about/index" TargetMode="External"/><Relationship Id="rId64" Type="http://schemas.openxmlformats.org/officeDocument/2006/relationships/hyperlink" Target="http://www.eao.ru/?p=3826" TargetMode="External"/><Relationship Id="rId69" Type="http://schemas.openxmlformats.org/officeDocument/2006/relationships/hyperlink" Target="http://ufo.ulntc.ru/index.php" TargetMode="External"/><Relationship Id="rId8" Type="http://schemas.openxmlformats.org/officeDocument/2006/relationships/hyperlink" Target="http://narodportal.ru/opros/" TargetMode="External"/><Relationship Id="rId51" Type="http://schemas.openxmlformats.org/officeDocument/2006/relationships/hyperlink" Target="http://budget17.ru/?page_id=451" TargetMode="External"/><Relationship Id="rId3" Type="http://schemas.openxmlformats.org/officeDocument/2006/relationships/hyperlink" Target="http://dtf.avo.ru/index.php?option=com_content&amp;view=article&amp;id=168&amp;Itemid=139" TargetMode="External"/><Relationship Id="rId12" Type="http://schemas.openxmlformats.org/officeDocument/2006/relationships/hyperlink" Target="http://www.finsmol.ru/open/nJv558Sj" TargetMode="External"/><Relationship Id="rId17" Type="http://schemas.openxmlformats.org/officeDocument/2006/relationships/hyperlink" Target="http://minfin.karelia.ru/about-us/" TargetMode="External"/><Relationship Id="rId25" Type="http://schemas.openxmlformats.org/officeDocument/2006/relationships/hyperlink" Target="http://adm-nao.ru/spravochnaya-informaciya/byudzhet-dlya-grazhdan/" TargetMode="External"/><Relationship Id="rId33" Type="http://schemas.openxmlformats.org/officeDocument/2006/relationships/hyperlink" Target="http://www.mfrno-a.ru/about/" TargetMode="External"/><Relationship Id="rId38" Type="http://schemas.openxmlformats.org/officeDocument/2006/relationships/hyperlink" Target="http://minfin.tatarstan.ru/rus/budget.html" TargetMode="External"/><Relationship Id="rId46" Type="http://schemas.openxmlformats.org/officeDocument/2006/relationships/hyperlink" Target="http://www.finupr.kurganobl.ru/index.php?test=budjetgrd" TargetMode="External"/><Relationship Id="rId59" Type="http://schemas.openxmlformats.org/officeDocument/2006/relationships/hyperlink" Target="http://openbudget.kamgov.ru/Dashboard" TargetMode="External"/><Relationship Id="rId67" Type="http://schemas.openxmlformats.org/officeDocument/2006/relationships/hyperlink" Target="https://sevastopol.gov.ru/goverment/statistics/butget/" TargetMode="External"/><Relationship Id="rId20" Type="http://schemas.openxmlformats.org/officeDocument/2006/relationships/hyperlink" Target="http://www.df35.ru/index.php?option=com_poll&amp;id=16:2015-05-27-08-20-15" TargetMode="External"/><Relationship Id="rId41" Type="http://schemas.openxmlformats.org/officeDocument/2006/relationships/hyperlink" Target="http://www.depfin.kirov.ru/budgetnarod/" TargetMode="External"/><Relationship Id="rId54" Type="http://schemas.openxmlformats.org/officeDocument/2006/relationships/hyperlink" Target="http://www.ofukem.ru/content/blogcategory/125/133/" TargetMode="External"/><Relationship Id="rId62" Type="http://schemas.openxmlformats.org/officeDocument/2006/relationships/hyperlink" Target="http://fin.amurobl.ru:8080/oblastnoy-byudzhet/byudzhet-dlya-grazhdan/" TargetMode="External"/><Relationship Id="rId70" Type="http://schemas.openxmlformats.org/officeDocument/2006/relationships/hyperlink" Target="http://budget.omsk.ifinmon.ru/index.php/opros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zoomScaleNormal="100" zoomScalePageLayoutView="80" workbookViewId="0">
      <pane ySplit="4" topLeftCell="A5" activePane="bottomLeft" state="frozen"/>
      <selection pane="bottomLeft" activeCell="B5" sqref="B5:B89"/>
    </sheetView>
  </sheetViews>
  <sheetFormatPr defaultRowHeight="15" x14ac:dyDescent="0.25"/>
  <cols>
    <col min="1" max="1" width="33.42578125" style="56" customWidth="1"/>
    <col min="2" max="3" width="12.7109375" style="56" customWidth="1"/>
    <col min="4" max="4" width="15.7109375" style="56" customWidth="1"/>
    <col min="5" max="6" width="24.7109375" style="56" customWidth="1"/>
    <col min="7" max="7" width="19.7109375" style="56" customWidth="1"/>
    <col min="8" max="8" width="17.7109375" style="56" customWidth="1"/>
    <col min="9" max="9" width="20.7109375" style="56" customWidth="1"/>
    <col min="10" max="10" width="15.7109375" style="56" customWidth="1"/>
    <col min="11" max="11" width="18.7109375" style="56" customWidth="1"/>
    <col min="12" max="16384" width="9.140625" style="56"/>
  </cols>
  <sheetData>
    <row r="1" spans="1:11" ht="23.25" customHeight="1" x14ac:dyDescent="0.25">
      <c r="A1" s="134" t="s">
        <v>808</v>
      </c>
      <c r="B1" s="135"/>
      <c r="C1" s="135"/>
      <c r="D1" s="135"/>
      <c r="E1" s="135"/>
      <c r="F1" s="135"/>
      <c r="G1" s="135"/>
      <c r="H1" s="135"/>
      <c r="I1" s="135"/>
      <c r="J1" s="135"/>
      <c r="K1" s="135"/>
    </row>
    <row r="2" spans="1:11" ht="15.95" customHeight="1" x14ac:dyDescent="0.25">
      <c r="A2" s="109" t="s">
        <v>805</v>
      </c>
      <c r="B2" s="110"/>
      <c r="C2" s="110"/>
      <c r="D2" s="110"/>
      <c r="E2" s="110"/>
      <c r="F2" s="110"/>
      <c r="G2" s="110"/>
      <c r="H2" s="110"/>
      <c r="I2" s="110"/>
      <c r="J2" s="110"/>
      <c r="K2" s="110"/>
    </row>
    <row r="3" spans="1:11" ht="162" customHeight="1" x14ac:dyDescent="0.25">
      <c r="A3" s="15" t="s">
        <v>112</v>
      </c>
      <c r="B3" s="16" t="s">
        <v>93</v>
      </c>
      <c r="C3" s="16" t="s">
        <v>207</v>
      </c>
      <c r="D3" s="15" t="str">
        <f>'12.1'!B4</f>
        <v>12.1. Создан и поддерживается ли в актуальном состоянии в субъекте РФ специализированный портал (сайт) для публикации информации о бюджетных данных для граждан?</v>
      </c>
      <c r="E3" s="15" t="str">
        <f>'12.2'!B4</f>
        <v>12.2. Установлен ли независимый общедоступный счетчик посещений, позволяющий определить количество посещений (уникальных посетителей) специализированного портала (сайта) субъекта РФ для публикации информации о бюджетных данных для граждан или страницы портала (сайта), предназначенного для публикации бюджетных данных, на которой публикуется информация о бюджетных данных для граждан?</v>
      </c>
      <c r="F3" s="15" t="str">
        <f>'12.3'!E4</f>
        <v>12.3. Количество посещений (уникальных посетителей) специализированного портала (сайта) субъекта РФ для публикации информации о бюджетных данных для граждан или страницы портала (сайта), предназначенного для публикации бюджетных данных, на которой публикуется информация о бюджетных данных для граждан, в % от общей численности постоянного населения субъекта РФ в месяц</v>
      </c>
      <c r="G3" s="15" t="str">
        <f>'12.4'!B5</f>
        <v>12.4. Содержатся ли на специализированном портале (сайте) субъекта РФ для публикации информации о бюджетных данных для граждан или в бюджетах для граждан, опубликованных в иных форматах, сведения об основных этапах (мероприятиях) бюджетного процесса в 2015 году?</v>
      </c>
      <c r="H3" s="15" t="str">
        <f>'12.5'!B5</f>
        <v xml:space="preserve">12.5. Проводились ли в III квартале 2015 года органами государственной власти субъекта РФ опросы общественного мнения по бюджетной тематике и опубликованы ли отчеты по результатам проведенных опросов? </v>
      </c>
      <c r="I3" s="15" t="str">
        <f>'12.6'!B5</f>
        <v>12.6. Предоставлена ли органами государственной власти субъекта РФ возможность для граждан задать вопрос по бюджетной тематике и получить на него ответ в открытом доступе в сети Интернет и насколько активно граждане использовали эту возможность в III квартале 2015 года?</v>
      </c>
      <c r="J3" s="15" t="str">
        <f>'12.7'!B5</f>
        <v>12.7. Использовались ли во III квартале 2015 года органами государственной власти субъекта РФ социальные сети для распространения информации о бюджете?</v>
      </c>
      <c r="K3" s="15" t="str">
        <f>'12.8'!B8</f>
        <v>12.8. Проводились ли в III квартале 2015 года заседания общественного совета, созданного при финансовом органе субъекта РФ, и опубликованы ли итоговые документы (протоколы) этих заседаний?</v>
      </c>
    </row>
    <row r="4" spans="1:11" ht="15.95" customHeight="1" x14ac:dyDescent="0.25">
      <c r="A4" s="17" t="s">
        <v>90</v>
      </c>
      <c r="B4" s="18" t="s">
        <v>95</v>
      </c>
      <c r="C4" s="18" t="s">
        <v>91</v>
      </c>
      <c r="D4" s="17" t="s">
        <v>91</v>
      </c>
      <c r="E4" s="19" t="s">
        <v>91</v>
      </c>
      <c r="F4" s="19" t="s">
        <v>91</v>
      </c>
      <c r="G4" s="19" t="s">
        <v>91</v>
      </c>
      <c r="H4" s="19" t="s">
        <v>91</v>
      </c>
      <c r="I4" s="19" t="s">
        <v>91</v>
      </c>
      <c r="J4" s="19" t="s">
        <v>91</v>
      </c>
      <c r="K4" s="19" t="s">
        <v>91</v>
      </c>
    </row>
    <row r="5" spans="1:11" ht="15.95" customHeight="1" x14ac:dyDescent="0.25">
      <c r="A5" s="22" t="s">
        <v>44</v>
      </c>
      <c r="B5" s="23">
        <f>_xlfn.RANK.EQ(C5,$C$5:$C$89,0)</f>
        <v>2</v>
      </c>
      <c r="C5" s="34">
        <f t="shared" ref="C5:C36" si="0">SUM(D5:K5)</f>
        <v>12</v>
      </c>
      <c r="D5" s="31">
        <f>'12.1'!C53</f>
        <v>2</v>
      </c>
      <c r="E5" s="35">
        <f>'12.2'!I53</f>
        <v>2</v>
      </c>
      <c r="F5" s="35">
        <f>'12.3'!F55</f>
        <v>0</v>
      </c>
      <c r="G5" s="24">
        <f>'12.4'!J55</f>
        <v>2</v>
      </c>
      <c r="H5" s="24">
        <f>'12.5'!J56</f>
        <v>2</v>
      </c>
      <c r="I5" s="24">
        <f>'12.6'!G56</f>
        <v>2</v>
      </c>
      <c r="J5" s="24">
        <f>'12.7'!I53</f>
        <v>1</v>
      </c>
      <c r="K5" s="24">
        <f>'12.8'!K56</f>
        <v>1</v>
      </c>
    </row>
    <row r="6" spans="1:11" ht="15.95" customHeight="1" x14ac:dyDescent="0.25">
      <c r="A6" s="22" t="s">
        <v>55</v>
      </c>
      <c r="B6" s="23">
        <f t="shared" ref="B6:B69" si="1">_xlfn.RANK.EQ(C6,$C$5:$C$89,0)</f>
        <v>5</v>
      </c>
      <c r="C6" s="34">
        <f t="shared" si="0"/>
        <v>10</v>
      </c>
      <c r="D6" s="31">
        <f>'12.1'!C64</f>
        <v>0</v>
      </c>
      <c r="E6" s="35">
        <f>'12.2'!I64</f>
        <v>2</v>
      </c>
      <c r="F6" s="35">
        <f>'12.3'!F66</f>
        <v>0</v>
      </c>
      <c r="G6" s="24">
        <f>'12.4'!J66</f>
        <v>2</v>
      </c>
      <c r="H6" s="24">
        <f>'12.5'!J67</f>
        <v>2</v>
      </c>
      <c r="I6" s="24">
        <f>'12.6'!G67</f>
        <v>2</v>
      </c>
      <c r="J6" s="24">
        <f>'12.7'!I64</f>
        <v>1</v>
      </c>
      <c r="K6" s="24">
        <f>'12.8'!K67</f>
        <v>1</v>
      </c>
    </row>
    <row r="7" spans="1:11" ht="15.95" customHeight="1" x14ac:dyDescent="0.25">
      <c r="A7" s="22" t="s">
        <v>78</v>
      </c>
      <c r="B7" s="23">
        <f t="shared" si="1"/>
        <v>1</v>
      </c>
      <c r="C7" s="34">
        <f t="shared" si="0"/>
        <v>14</v>
      </c>
      <c r="D7" s="31">
        <f>'12.1'!C87</f>
        <v>2</v>
      </c>
      <c r="E7" s="35">
        <f>'12.2'!I87</f>
        <v>2</v>
      </c>
      <c r="F7" s="35">
        <f>'12.3'!F89</f>
        <v>2</v>
      </c>
      <c r="G7" s="24">
        <f>'12.4'!J89</f>
        <v>2</v>
      </c>
      <c r="H7" s="24">
        <f>'12.5'!J90</f>
        <v>2</v>
      </c>
      <c r="I7" s="24">
        <f>'12.6'!G90</f>
        <v>2</v>
      </c>
      <c r="J7" s="24">
        <f>'12.7'!I87</f>
        <v>1</v>
      </c>
      <c r="K7" s="24">
        <f>'12.8'!K90</f>
        <v>1</v>
      </c>
    </row>
    <row r="8" spans="1:11" ht="15.95" customHeight="1" x14ac:dyDescent="0.25">
      <c r="A8" s="22" t="s">
        <v>74</v>
      </c>
      <c r="B8" s="23">
        <f t="shared" si="1"/>
        <v>7</v>
      </c>
      <c r="C8" s="34">
        <f t="shared" si="0"/>
        <v>7</v>
      </c>
      <c r="D8" s="31">
        <f>'12.1'!C83</f>
        <v>0</v>
      </c>
      <c r="E8" s="35">
        <f>'12.2'!I83</f>
        <v>2</v>
      </c>
      <c r="F8" s="35">
        <f>'12.3'!F85</f>
        <v>0</v>
      </c>
      <c r="G8" s="24">
        <f>'12.4'!J85</f>
        <v>2</v>
      </c>
      <c r="H8" s="24">
        <f>'12.5'!J86</f>
        <v>2</v>
      </c>
      <c r="I8" s="24">
        <f>'12.6'!G86</f>
        <v>0</v>
      </c>
      <c r="J8" s="24">
        <f>'12.7'!I83</f>
        <v>0</v>
      </c>
      <c r="K8" s="24">
        <f>'12.8'!K86</f>
        <v>1</v>
      </c>
    </row>
    <row r="9" spans="1:11" ht="15.95" customHeight="1" x14ac:dyDescent="0.25">
      <c r="A9" s="22" t="s">
        <v>10</v>
      </c>
      <c r="B9" s="23">
        <f t="shared" si="1"/>
        <v>6</v>
      </c>
      <c r="C9" s="34">
        <f t="shared" si="0"/>
        <v>8</v>
      </c>
      <c r="D9" s="31">
        <f>'12.1'!C18</f>
        <v>2</v>
      </c>
      <c r="E9" s="35">
        <f>'12.2'!I18</f>
        <v>2</v>
      </c>
      <c r="F9" s="35">
        <f>'12.3'!F20</f>
        <v>0</v>
      </c>
      <c r="G9" s="24">
        <f>'12.4'!J20</f>
        <v>0</v>
      </c>
      <c r="H9" s="24">
        <f>'12.5'!J21</f>
        <v>2</v>
      </c>
      <c r="I9" s="24">
        <f>'12.6'!G21</f>
        <v>0</v>
      </c>
      <c r="J9" s="24">
        <f>'12.7'!I18</f>
        <v>1</v>
      </c>
      <c r="K9" s="24">
        <f>'12.8'!K21</f>
        <v>1</v>
      </c>
    </row>
    <row r="10" spans="1:11" ht="15.95" customHeight="1" x14ac:dyDescent="0.25">
      <c r="A10" s="22" t="s">
        <v>26</v>
      </c>
      <c r="B10" s="23">
        <f t="shared" si="1"/>
        <v>2</v>
      </c>
      <c r="C10" s="34">
        <f t="shared" si="0"/>
        <v>12</v>
      </c>
      <c r="D10" s="31">
        <f>'12.1'!C34</f>
        <v>2</v>
      </c>
      <c r="E10" s="35">
        <f>'12.2'!I34</f>
        <v>2</v>
      </c>
      <c r="F10" s="35">
        <f>'12.3'!F36</f>
        <v>2</v>
      </c>
      <c r="G10" s="24">
        <f>'12.4'!J36</f>
        <v>2</v>
      </c>
      <c r="H10" s="24">
        <f>'12.5'!J37</f>
        <v>2</v>
      </c>
      <c r="I10" s="24">
        <f>'12.6'!G37</f>
        <v>0</v>
      </c>
      <c r="J10" s="24">
        <f>'12.7'!I34</f>
        <v>1</v>
      </c>
      <c r="K10" s="24">
        <f>'12.8'!K37</f>
        <v>1</v>
      </c>
    </row>
    <row r="11" spans="1:11" ht="15.95" customHeight="1" x14ac:dyDescent="0.25">
      <c r="A11" s="22" t="s">
        <v>34</v>
      </c>
      <c r="B11" s="23">
        <f t="shared" si="1"/>
        <v>4</v>
      </c>
      <c r="C11" s="34">
        <f t="shared" si="0"/>
        <v>11</v>
      </c>
      <c r="D11" s="31">
        <f>'12.1'!C42</f>
        <v>2</v>
      </c>
      <c r="E11" s="35">
        <f>'12.2'!I42</f>
        <v>2</v>
      </c>
      <c r="F11" s="35">
        <f>'12.3'!F44</f>
        <v>0</v>
      </c>
      <c r="G11" s="24">
        <f>'12.4'!J44</f>
        <v>2</v>
      </c>
      <c r="H11" s="24">
        <f>'12.5'!J45</f>
        <v>2</v>
      </c>
      <c r="I11" s="24">
        <f>'12.6'!G45</f>
        <v>2</v>
      </c>
      <c r="J11" s="24">
        <f>'12.7'!I42</f>
        <v>0</v>
      </c>
      <c r="K11" s="24">
        <f>'12.8'!K45</f>
        <v>1</v>
      </c>
    </row>
    <row r="12" spans="1:11" ht="15.95" customHeight="1" x14ac:dyDescent="0.25">
      <c r="A12" s="22" t="s">
        <v>16</v>
      </c>
      <c r="B12" s="23">
        <f t="shared" si="1"/>
        <v>12</v>
      </c>
      <c r="C12" s="34">
        <f t="shared" si="0"/>
        <v>5</v>
      </c>
      <c r="D12" s="31">
        <f>'12.1'!C24</f>
        <v>2</v>
      </c>
      <c r="E12" s="35">
        <f>'12.2'!I24</f>
        <v>2</v>
      </c>
      <c r="F12" s="35">
        <f>'12.3'!F26</f>
        <v>0</v>
      </c>
      <c r="G12" s="24">
        <f>'12.4'!J26</f>
        <v>0</v>
      </c>
      <c r="H12" s="24">
        <f>'12.5'!J27</f>
        <v>0</v>
      </c>
      <c r="I12" s="24">
        <f>'12.6'!G27</f>
        <v>0</v>
      </c>
      <c r="J12" s="24">
        <f>'12.7'!I24</f>
        <v>0</v>
      </c>
      <c r="K12" s="24">
        <f>'12.8'!K27</f>
        <v>1</v>
      </c>
    </row>
    <row r="13" spans="1:11" s="8" customFormat="1" ht="15.95" customHeight="1" x14ac:dyDescent="0.25">
      <c r="A13" s="22" t="s">
        <v>18</v>
      </c>
      <c r="B13" s="23">
        <f t="shared" si="1"/>
        <v>12</v>
      </c>
      <c r="C13" s="34">
        <f t="shared" si="0"/>
        <v>5</v>
      </c>
      <c r="D13" s="31">
        <f>'12.1'!C26</f>
        <v>2</v>
      </c>
      <c r="E13" s="35">
        <f>'12.2'!I26</f>
        <v>2</v>
      </c>
      <c r="F13" s="35">
        <f>'12.3'!F28</f>
        <v>0</v>
      </c>
      <c r="G13" s="24">
        <f>'12.4'!J28</f>
        <v>0</v>
      </c>
      <c r="H13" s="24">
        <f>'12.5'!J29</f>
        <v>0</v>
      </c>
      <c r="I13" s="24">
        <f>'12.6'!G29</f>
        <v>0</v>
      </c>
      <c r="J13" s="24">
        <f>'12.7'!I26</f>
        <v>1</v>
      </c>
      <c r="K13" s="24">
        <f>'12.8'!K29</f>
        <v>0</v>
      </c>
    </row>
    <row r="14" spans="1:11" ht="15.95" customHeight="1" x14ac:dyDescent="0.25">
      <c r="A14" s="22" t="s">
        <v>58</v>
      </c>
      <c r="B14" s="23">
        <f t="shared" si="1"/>
        <v>12</v>
      </c>
      <c r="C14" s="34">
        <f t="shared" si="0"/>
        <v>5</v>
      </c>
      <c r="D14" s="31">
        <f>'12.1'!C67</f>
        <v>2</v>
      </c>
      <c r="E14" s="35">
        <f>'12.2'!I67</f>
        <v>2</v>
      </c>
      <c r="F14" s="35">
        <f>'12.3'!F69</f>
        <v>0</v>
      </c>
      <c r="G14" s="24">
        <f>'12.4'!J69</f>
        <v>0</v>
      </c>
      <c r="H14" s="24">
        <f>'12.5'!J70</f>
        <v>0</v>
      </c>
      <c r="I14" s="24">
        <f>'12.6'!G70</f>
        <v>0</v>
      </c>
      <c r="J14" s="24">
        <f>'12.7'!I67</f>
        <v>1</v>
      </c>
      <c r="K14" s="24">
        <f>'12.8'!K70</f>
        <v>0</v>
      </c>
    </row>
    <row r="15" spans="1:11" ht="15.95" customHeight="1" x14ac:dyDescent="0.25">
      <c r="A15" s="22" t="s">
        <v>27</v>
      </c>
      <c r="B15" s="23">
        <f t="shared" si="1"/>
        <v>18</v>
      </c>
      <c r="C15" s="34">
        <f t="shared" si="0"/>
        <v>4.5</v>
      </c>
      <c r="D15" s="31">
        <f>'12.1'!C35</f>
        <v>2</v>
      </c>
      <c r="E15" s="35">
        <f>'12.2'!I35</f>
        <v>2</v>
      </c>
      <c r="F15" s="35">
        <f>'12.3'!F37</f>
        <v>0</v>
      </c>
      <c r="G15" s="24">
        <f>'12.4'!J37</f>
        <v>0</v>
      </c>
      <c r="H15" s="24">
        <f>'12.5'!J38</f>
        <v>0</v>
      </c>
      <c r="I15" s="24">
        <f>'12.6'!G38</f>
        <v>0</v>
      </c>
      <c r="J15" s="24">
        <f>'12.7'!I35</f>
        <v>0.5</v>
      </c>
      <c r="K15" s="24">
        <f>'12.8'!K38</f>
        <v>0</v>
      </c>
    </row>
    <row r="16" spans="1:11" ht="15.95" customHeight="1" x14ac:dyDescent="0.25">
      <c r="A16" s="22" t="s">
        <v>14</v>
      </c>
      <c r="B16" s="23">
        <f t="shared" si="1"/>
        <v>19</v>
      </c>
      <c r="C16" s="34">
        <f t="shared" si="0"/>
        <v>4</v>
      </c>
      <c r="D16" s="31">
        <f>'12.1'!C22</f>
        <v>0</v>
      </c>
      <c r="E16" s="35">
        <f>'12.2'!I22</f>
        <v>2</v>
      </c>
      <c r="F16" s="35">
        <f>'12.3'!F24</f>
        <v>0</v>
      </c>
      <c r="G16" s="24">
        <f>'12.4'!J24</f>
        <v>0</v>
      </c>
      <c r="H16" s="24">
        <f>'12.5'!J25</f>
        <v>0</v>
      </c>
      <c r="I16" s="24">
        <f>'12.6'!G25</f>
        <v>0</v>
      </c>
      <c r="J16" s="24">
        <f>'12.7'!I22</f>
        <v>1</v>
      </c>
      <c r="K16" s="24">
        <f>'12.8'!K25</f>
        <v>1</v>
      </c>
    </row>
    <row r="17" spans="1:11" s="8" customFormat="1" ht="15.95" customHeight="1" x14ac:dyDescent="0.25">
      <c r="A17" s="22" t="s">
        <v>15</v>
      </c>
      <c r="B17" s="23">
        <f t="shared" si="1"/>
        <v>19</v>
      </c>
      <c r="C17" s="34">
        <f t="shared" si="0"/>
        <v>4</v>
      </c>
      <c r="D17" s="31">
        <f>'12.1'!C23</f>
        <v>2</v>
      </c>
      <c r="E17" s="35">
        <f>'12.2'!I23</f>
        <v>2</v>
      </c>
      <c r="F17" s="35">
        <f>'12.3'!F25</f>
        <v>0</v>
      </c>
      <c r="G17" s="24">
        <f>'12.4'!J25</f>
        <v>0</v>
      </c>
      <c r="H17" s="24">
        <f>'12.5'!J26</f>
        <v>0</v>
      </c>
      <c r="I17" s="24">
        <f>'12.6'!G26</f>
        <v>0</v>
      </c>
      <c r="J17" s="24">
        <f>'12.7'!I23</f>
        <v>0</v>
      </c>
      <c r="K17" s="24">
        <f>'12.8'!K26</f>
        <v>0</v>
      </c>
    </row>
    <row r="18" spans="1:11" ht="15.95" customHeight="1" x14ac:dyDescent="0.25">
      <c r="A18" s="22" t="s">
        <v>36</v>
      </c>
      <c r="B18" s="23">
        <f t="shared" si="1"/>
        <v>12</v>
      </c>
      <c r="C18" s="34">
        <f t="shared" si="0"/>
        <v>5</v>
      </c>
      <c r="D18" s="31">
        <f>'12.1'!C44</f>
        <v>2</v>
      </c>
      <c r="E18" s="35">
        <f>'12.2'!I44</f>
        <v>2</v>
      </c>
      <c r="F18" s="35">
        <f>'12.3'!F46</f>
        <v>0</v>
      </c>
      <c r="G18" s="24">
        <f>'12.4'!J46</f>
        <v>0</v>
      </c>
      <c r="H18" s="24">
        <f>'12.5'!J47</f>
        <v>0</v>
      </c>
      <c r="I18" s="24">
        <f>'12.6'!G47</f>
        <v>0</v>
      </c>
      <c r="J18" s="24">
        <f>'12.7'!I44</f>
        <v>0</v>
      </c>
      <c r="K18" s="24">
        <f>'12.8'!K47</f>
        <v>1</v>
      </c>
    </row>
    <row r="19" spans="1:11" ht="15.95" customHeight="1" x14ac:dyDescent="0.25">
      <c r="A19" s="22" t="s">
        <v>51</v>
      </c>
      <c r="B19" s="23">
        <f t="shared" si="1"/>
        <v>8</v>
      </c>
      <c r="C19" s="34">
        <f t="shared" si="0"/>
        <v>6</v>
      </c>
      <c r="D19" s="31">
        <f>'12.1'!C60</f>
        <v>2</v>
      </c>
      <c r="E19" s="35">
        <f>'12.2'!I60</f>
        <v>2</v>
      </c>
      <c r="F19" s="35">
        <f>'12.3'!F62</f>
        <v>0</v>
      </c>
      <c r="G19" s="24">
        <f>'12.4'!J62</f>
        <v>0</v>
      </c>
      <c r="H19" s="24">
        <f>'12.5'!J63</f>
        <v>0</v>
      </c>
      <c r="I19" s="24">
        <f>'12.6'!G63</f>
        <v>0</v>
      </c>
      <c r="J19" s="24">
        <f>'12.7'!I60</f>
        <v>1</v>
      </c>
      <c r="K19" s="24">
        <f>'12.8'!K63</f>
        <v>1</v>
      </c>
    </row>
    <row r="20" spans="1:11" ht="15.95" customHeight="1" x14ac:dyDescent="0.25">
      <c r="A20" s="22" t="s">
        <v>52</v>
      </c>
      <c r="B20" s="23">
        <f t="shared" si="1"/>
        <v>8</v>
      </c>
      <c r="C20" s="34">
        <f t="shared" si="0"/>
        <v>6</v>
      </c>
      <c r="D20" s="31">
        <f>'12.1'!C61</f>
        <v>2</v>
      </c>
      <c r="E20" s="35">
        <f>'12.2'!I61</f>
        <v>2</v>
      </c>
      <c r="F20" s="35">
        <f>'12.3'!F63</f>
        <v>0</v>
      </c>
      <c r="G20" s="24">
        <f>'12.4'!J63</f>
        <v>1</v>
      </c>
      <c r="H20" s="24">
        <f>'12.5'!J64</f>
        <v>0</v>
      </c>
      <c r="I20" s="24">
        <f>'12.6'!G64</f>
        <v>0</v>
      </c>
      <c r="J20" s="24">
        <f>'12.7'!I61</f>
        <v>1</v>
      </c>
      <c r="K20" s="24">
        <f>'12.8'!K64</f>
        <v>0</v>
      </c>
    </row>
    <row r="21" spans="1:11" ht="15.95" customHeight="1" x14ac:dyDescent="0.25">
      <c r="A21" s="22" t="s">
        <v>59</v>
      </c>
      <c r="B21" s="23">
        <f t="shared" si="1"/>
        <v>19</v>
      </c>
      <c r="C21" s="34">
        <f t="shared" si="0"/>
        <v>4</v>
      </c>
      <c r="D21" s="31">
        <f>'12.1'!C68</f>
        <v>0</v>
      </c>
      <c r="E21" s="35">
        <f>'12.2'!I68</f>
        <v>0</v>
      </c>
      <c r="F21" s="35">
        <f>'12.3'!F70</f>
        <v>0</v>
      </c>
      <c r="G21" s="24">
        <f>'12.4'!J70</f>
        <v>0</v>
      </c>
      <c r="H21" s="24">
        <f>'12.5'!J71</f>
        <v>1</v>
      </c>
      <c r="I21" s="24">
        <f>'12.6'!G71</f>
        <v>1</v>
      </c>
      <c r="J21" s="24">
        <f>'12.7'!I68</f>
        <v>1</v>
      </c>
      <c r="K21" s="24">
        <f>'12.8'!K71</f>
        <v>1</v>
      </c>
    </row>
    <row r="22" spans="1:11" ht="15.95" customHeight="1" x14ac:dyDescent="0.25">
      <c r="A22" s="22" t="s">
        <v>66</v>
      </c>
      <c r="B22" s="23">
        <f t="shared" si="1"/>
        <v>19</v>
      </c>
      <c r="C22" s="34">
        <f t="shared" si="0"/>
        <v>4</v>
      </c>
      <c r="D22" s="31">
        <f>'12.1'!C75</f>
        <v>2</v>
      </c>
      <c r="E22" s="35">
        <f>'12.2'!I75</f>
        <v>2</v>
      </c>
      <c r="F22" s="35">
        <f>'12.3'!F77</f>
        <v>0</v>
      </c>
      <c r="G22" s="24">
        <f>'12.4'!J77</f>
        <v>0</v>
      </c>
      <c r="H22" s="24">
        <f>'12.5'!J78</f>
        <v>0</v>
      </c>
      <c r="I22" s="24">
        <f>'12.6'!G78</f>
        <v>0</v>
      </c>
      <c r="J22" s="24">
        <f>'12.7'!I75</f>
        <v>0</v>
      </c>
      <c r="K22" s="24">
        <f>'12.8'!K78</f>
        <v>0</v>
      </c>
    </row>
    <row r="23" spans="1:11" ht="15.95" customHeight="1" x14ac:dyDescent="0.25">
      <c r="A23" s="22" t="s">
        <v>68</v>
      </c>
      <c r="B23" s="23">
        <f t="shared" si="1"/>
        <v>19</v>
      </c>
      <c r="C23" s="34">
        <f t="shared" si="0"/>
        <v>4</v>
      </c>
      <c r="D23" s="31">
        <f>'12.1'!C77</f>
        <v>2</v>
      </c>
      <c r="E23" s="35">
        <f>'12.2'!I77</f>
        <v>0</v>
      </c>
      <c r="F23" s="35">
        <f>'12.3'!F79</f>
        <v>0</v>
      </c>
      <c r="G23" s="24">
        <f>'12.4'!J79</f>
        <v>0</v>
      </c>
      <c r="H23" s="24">
        <f>'12.5'!J80</f>
        <v>0</v>
      </c>
      <c r="I23" s="24">
        <f>'12.6'!G80</f>
        <v>0</v>
      </c>
      <c r="J23" s="24">
        <f>'12.7'!I77</f>
        <v>1</v>
      </c>
      <c r="K23" s="24">
        <f>'12.8'!K80</f>
        <v>1</v>
      </c>
    </row>
    <row r="24" spans="1:11" ht="15.95" customHeight="1" x14ac:dyDescent="0.25">
      <c r="A24" s="22" t="s">
        <v>86</v>
      </c>
      <c r="B24" s="23">
        <f t="shared" si="1"/>
        <v>19</v>
      </c>
      <c r="C24" s="34">
        <f t="shared" si="0"/>
        <v>4</v>
      </c>
      <c r="D24" s="31">
        <f>'12.1'!C95</f>
        <v>2</v>
      </c>
      <c r="E24" s="35">
        <f>'12.2'!I95</f>
        <v>2</v>
      </c>
      <c r="F24" s="35">
        <f>'12.3'!F97</f>
        <v>0</v>
      </c>
      <c r="G24" s="24">
        <f>'12.4'!J97</f>
        <v>0</v>
      </c>
      <c r="H24" s="24">
        <f>'12.5'!J98</f>
        <v>0</v>
      </c>
      <c r="I24" s="24">
        <f>'12.6'!G98</f>
        <v>0</v>
      </c>
      <c r="J24" s="24">
        <f>'12.7'!I95</f>
        <v>0</v>
      </c>
      <c r="K24" s="24">
        <f>'12.8'!K98</f>
        <v>0</v>
      </c>
    </row>
    <row r="25" spans="1:11" s="8" customFormat="1" ht="15.95" customHeight="1" x14ac:dyDescent="0.25">
      <c r="A25" s="22" t="s">
        <v>1</v>
      </c>
      <c r="B25" s="23">
        <f t="shared" si="1"/>
        <v>28</v>
      </c>
      <c r="C25" s="34">
        <f t="shared" si="0"/>
        <v>3</v>
      </c>
      <c r="D25" s="31">
        <f>'12.1'!C9</f>
        <v>0</v>
      </c>
      <c r="E25" s="35">
        <f>'12.2'!I9</f>
        <v>2</v>
      </c>
      <c r="F25" s="35">
        <f>'12.3'!F11</f>
        <v>0</v>
      </c>
      <c r="G25" s="24">
        <f>'12.4'!J11</f>
        <v>0</v>
      </c>
      <c r="H25" s="24">
        <f>'12.5'!J12</f>
        <v>0</v>
      </c>
      <c r="I25" s="24">
        <f>'12.6'!G12</f>
        <v>0</v>
      </c>
      <c r="J25" s="24">
        <f>'12.7'!I9</f>
        <v>1</v>
      </c>
      <c r="K25" s="24">
        <f>'12.8'!K12</f>
        <v>0</v>
      </c>
    </row>
    <row r="26" spans="1:11" ht="15.95" customHeight="1" x14ac:dyDescent="0.25">
      <c r="A26" s="22" t="s">
        <v>20</v>
      </c>
      <c r="B26" s="23">
        <f t="shared" si="1"/>
        <v>28</v>
      </c>
      <c r="C26" s="34">
        <f t="shared" si="0"/>
        <v>3</v>
      </c>
      <c r="D26" s="31">
        <f>'12.1'!C28</f>
        <v>0</v>
      </c>
      <c r="E26" s="35">
        <f>'12.2'!I28</f>
        <v>2</v>
      </c>
      <c r="F26" s="35">
        <f>'12.3'!F30</f>
        <v>0</v>
      </c>
      <c r="G26" s="24">
        <f>'12.4'!J30</f>
        <v>0</v>
      </c>
      <c r="H26" s="24">
        <f>'12.5'!J31</f>
        <v>0</v>
      </c>
      <c r="I26" s="24">
        <f>'12.6'!G31</f>
        <v>0</v>
      </c>
      <c r="J26" s="24">
        <f>'12.7'!I28</f>
        <v>1</v>
      </c>
      <c r="K26" s="24">
        <f>'12.8'!K31</f>
        <v>0</v>
      </c>
    </row>
    <row r="27" spans="1:11" ht="15.95" customHeight="1" x14ac:dyDescent="0.25">
      <c r="A27" s="22" t="s">
        <v>25</v>
      </c>
      <c r="B27" s="23">
        <f t="shared" si="1"/>
        <v>28</v>
      </c>
      <c r="C27" s="34">
        <f t="shared" si="0"/>
        <v>3</v>
      </c>
      <c r="D27" s="31">
        <f>'12.1'!C33</f>
        <v>2</v>
      </c>
      <c r="E27" s="35">
        <f>'12.2'!I33</f>
        <v>0</v>
      </c>
      <c r="F27" s="35">
        <f>'12.3'!F35</f>
        <v>0</v>
      </c>
      <c r="G27" s="24">
        <f>'12.4'!J35</f>
        <v>0</v>
      </c>
      <c r="H27" s="24">
        <f>'12.5'!J36</f>
        <v>0</v>
      </c>
      <c r="I27" s="24">
        <f>'12.6'!G36</f>
        <v>0</v>
      </c>
      <c r="J27" s="24">
        <f>'12.7'!I33</f>
        <v>1</v>
      </c>
      <c r="K27" s="24">
        <f>'12.8'!K36</f>
        <v>0</v>
      </c>
    </row>
    <row r="28" spans="1:11" ht="15.95" customHeight="1" x14ac:dyDescent="0.25">
      <c r="A28" s="22" t="s">
        <v>32</v>
      </c>
      <c r="B28" s="23">
        <f t="shared" si="1"/>
        <v>8</v>
      </c>
      <c r="C28" s="34">
        <f t="shared" si="0"/>
        <v>6</v>
      </c>
      <c r="D28" s="31">
        <f>'12.1'!C40</f>
        <v>0</v>
      </c>
      <c r="E28" s="35">
        <f>'12.2'!I40</f>
        <v>2</v>
      </c>
      <c r="F28" s="35">
        <f>'12.3'!F42</f>
        <v>0</v>
      </c>
      <c r="G28" s="24">
        <f>'12.4'!J42</f>
        <v>1</v>
      </c>
      <c r="H28" s="24">
        <f>'12.5'!J43</f>
        <v>2</v>
      </c>
      <c r="I28" s="24">
        <f>'12.6'!G43</f>
        <v>0</v>
      </c>
      <c r="J28" s="24">
        <f>'12.7'!I40</f>
        <v>0</v>
      </c>
      <c r="K28" s="24">
        <f>'12.8'!K43</f>
        <v>1</v>
      </c>
    </row>
    <row r="29" spans="1:11" ht="15.95" customHeight="1" x14ac:dyDescent="0.25">
      <c r="A29" s="22" t="s">
        <v>50</v>
      </c>
      <c r="B29" s="23">
        <f t="shared" si="1"/>
        <v>28</v>
      </c>
      <c r="C29" s="34">
        <f t="shared" si="0"/>
        <v>3</v>
      </c>
      <c r="D29" s="31">
        <f>'12.1'!C59</f>
        <v>0</v>
      </c>
      <c r="E29" s="35">
        <f>'12.2'!I59</f>
        <v>0</v>
      </c>
      <c r="F29" s="35">
        <f>'12.3'!F61</f>
        <v>0</v>
      </c>
      <c r="G29" s="24">
        <f>'12.4'!J61</f>
        <v>0</v>
      </c>
      <c r="H29" s="24">
        <f>'12.5'!J62</f>
        <v>2</v>
      </c>
      <c r="I29" s="24">
        <f>'12.6'!G62</f>
        <v>0</v>
      </c>
      <c r="J29" s="24">
        <f>'12.7'!I59</f>
        <v>0</v>
      </c>
      <c r="K29" s="24">
        <f>'12.8'!K62</f>
        <v>1</v>
      </c>
    </row>
    <row r="30" spans="1:11" ht="15.95" customHeight="1" x14ac:dyDescent="0.25">
      <c r="A30" s="22" t="s">
        <v>65</v>
      </c>
      <c r="B30" s="23">
        <f t="shared" si="1"/>
        <v>19</v>
      </c>
      <c r="C30" s="34">
        <f t="shared" si="0"/>
        <v>4</v>
      </c>
      <c r="D30" s="31">
        <f>'12.1'!C74</f>
        <v>0</v>
      </c>
      <c r="E30" s="35">
        <f>'12.2'!I74</f>
        <v>2</v>
      </c>
      <c r="F30" s="35">
        <f>'12.3'!F76</f>
        <v>0</v>
      </c>
      <c r="G30" s="24">
        <f>'12.4'!J76</f>
        <v>1</v>
      </c>
      <c r="H30" s="24">
        <f>'12.5'!J77</f>
        <v>0</v>
      </c>
      <c r="I30" s="24">
        <f>'12.6'!G77</f>
        <v>0</v>
      </c>
      <c r="J30" s="24">
        <f>'12.7'!I74</f>
        <v>0</v>
      </c>
      <c r="K30" s="24">
        <f>'12.8'!K77</f>
        <v>1</v>
      </c>
    </row>
    <row r="31" spans="1:11" s="8" customFormat="1" ht="15.95" customHeight="1" x14ac:dyDescent="0.25">
      <c r="A31" s="22" t="s">
        <v>72</v>
      </c>
      <c r="B31" s="23">
        <f t="shared" si="1"/>
        <v>19</v>
      </c>
      <c r="C31" s="34">
        <f t="shared" si="0"/>
        <v>4</v>
      </c>
      <c r="D31" s="31">
        <f>'12.1'!C81</f>
        <v>0</v>
      </c>
      <c r="E31" s="35">
        <f>'12.2'!I81</f>
        <v>0</v>
      </c>
      <c r="F31" s="35">
        <f>'12.3'!F83</f>
        <v>0</v>
      </c>
      <c r="G31" s="24">
        <f>'12.4'!J83</f>
        <v>1</v>
      </c>
      <c r="H31" s="24">
        <f>'12.5'!J84</f>
        <v>2</v>
      </c>
      <c r="I31" s="24">
        <f>'12.6'!G84</f>
        <v>1</v>
      </c>
      <c r="J31" s="24">
        <f>'12.7'!I81</f>
        <v>0</v>
      </c>
      <c r="K31" s="24">
        <f>'12.8'!K84</f>
        <v>0</v>
      </c>
    </row>
    <row r="32" spans="1:11" s="8" customFormat="1" ht="15.95" customHeight="1" x14ac:dyDescent="0.25">
      <c r="A32" s="22" t="s">
        <v>7</v>
      </c>
      <c r="B32" s="23">
        <f t="shared" si="1"/>
        <v>34</v>
      </c>
      <c r="C32" s="34">
        <f t="shared" si="0"/>
        <v>2</v>
      </c>
      <c r="D32" s="31">
        <f>'12.1'!C15</f>
        <v>0</v>
      </c>
      <c r="E32" s="35">
        <f>'12.2'!I15</f>
        <v>2</v>
      </c>
      <c r="F32" s="35">
        <f>'12.3'!F17</f>
        <v>0</v>
      </c>
      <c r="G32" s="24">
        <f>'12.4'!J17</f>
        <v>0</v>
      </c>
      <c r="H32" s="24">
        <f>'12.5'!J18</f>
        <v>0</v>
      </c>
      <c r="I32" s="24">
        <f>'12.6'!G18</f>
        <v>0</v>
      </c>
      <c r="J32" s="24">
        <f>'12.7'!I15</f>
        <v>0</v>
      </c>
      <c r="K32" s="24">
        <f>'12.8'!K18</f>
        <v>0</v>
      </c>
    </row>
    <row r="33" spans="1:11" ht="15.95" customHeight="1" x14ac:dyDescent="0.25">
      <c r="A33" s="22" t="s">
        <v>43</v>
      </c>
      <c r="B33" s="23">
        <f t="shared" si="1"/>
        <v>12</v>
      </c>
      <c r="C33" s="34">
        <f t="shared" si="0"/>
        <v>5</v>
      </c>
      <c r="D33" s="31">
        <f>'12.1'!C52</f>
        <v>2</v>
      </c>
      <c r="E33" s="35">
        <f>'12.2'!I52</f>
        <v>2</v>
      </c>
      <c r="F33" s="35">
        <f>'12.3'!F54</f>
        <v>0</v>
      </c>
      <c r="G33" s="24">
        <f>'12.4'!J54</f>
        <v>0</v>
      </c>
      <c r="H33" s="24">
        <f>'12.5'!J55</f>
        <v>0</v>
      </c>
      <c r="I33" s="24">
        <f>'12.6'!G55</f>
        <v>0</v>
      </c>
      <c r="J33" s="24">
        <f>'12.7'!I52</f>
        <v>0</v>
      </c>
      <c r="K33" s="24">
        <f>'12.8'!K55</f>
        <v>1</v>
      </c>
    </row>
    <row r="34" spans="1:11" ht="15.95" customHeight="1" x14ac:dyDescent="0.25">
      <c r="A34" s="22" t="s">
        <v>54</v>
      </c>
      <c r="B34" s="23">
        <f t="shared" si="1"/>
        <v>34</v>
      </c>
      <c r="C34" s="34">
        <f t="shared" si="0"/>
        <v>2</v>
      </c>
      <c r="D34" s="31">
        <f>'12.1'!C63</f>
        <v>2</v>
      </c>
      <c r="E34" s="35">
        <f>'12.2'!I63</f>
        <v>0</v>
      </c>
      <c r="F34" s="35">
        <f>'12.3'!F65</f>
        <v>0</v>
      </c>
      <c r="G34" s="24">
        <f>'12.4'!J65</f>
        <v>0</v>
      </c>
      <c r="H34" s="24">
        <f>'12.5'!J66</f>
        <v>0</v>
      </c>
      <c r="I34" s="24">
        <f>'12.6'!G66</f>
        <v>0</v>
      </c>
      <c r="J34" s="24">
        <f>'12.7'!I63</f>
        <v>0</v>
      </c>
      <c r="K34" s="24">
        <f>'12.8'!K66</f>
        <v>0</v>
      </c>
    </row>
    <row r="35" spans="1:11" ht="15.95" customHeight="1" x14ac:dyDescent="0.25">
      <c r="A35" s="22" t="s">
        <v>62</v>
      </c>
      <c r="B35" s="23">
        <f t="shared" si="1"/>
        <v>34</v>
      </c>
      <c r="C35" s="34">
        <f t="shared" si="0"/>
        <v>2</v>
      </c>
      <c r="D35" s="31">
        <f>'12.1'!C71</f>
        <v>2</v>
      </c>
      <c r="E35" s="35">
        <f>'12.2'!I71</f>
        <v>0</v>
      </c>
      <c r="F35" s="35">
        <f>'12.3'!F73</f>
        <v>0</v>
      </c>
      <c r="G35" s="24">
        <f>'12.4'!J73</f>
        <v>0</v>
      </c>
      <c r="H35" s="24">
        <f>'12.5'!J74</f>
        <v>0</v>
      </c>
      <c r="I35" s="24">
        <f>'12.6'!G74</f>
        <v>0</v>
      </c>
      <c r="J35" s="24">
        <f>'12.7'!I71</f>
        <v>0</v>
      </c>
      <c r="K35" s="24">
        <f>'12.8'!K74</f>
        <v>0</v>
      </c>
    </row>
    <row r="36" spans="1:11" ht="15.95" customHeight="1" x14ac:dyDescent="0.25">
      <c r="A36" s="22" t="s">
        <v>69</v>
      </c>
      <c r="B36" s="23">
        <f t="shared" si="1"/>
        <v>34</v>
      </c>
      <c r="C36" s="34">
        <f t="shared" si="0"/>
        <v>2</v>
      </c>
      <c r="D36" s="31">
        <f>'12.1'!C78</f>
        <v>2</v>
      </c>
      <c r="E36" s="35">
        <f>'12.2'!I78</f>
        <v>0</v>
      </c>
      <c r="F36" s="35">
        <f>'12.3'!F80</f>
        <v>0</v>
      </c>
      <c r="G36" s="24">
        <f>'12.4'!J80</f>
        <v>0</v>
      </c>
      <c r="H36" s="24">
        <f>'12.5'!J81</f>
        <v>0</v>
      </c>
      <c r="I36" s="24">
        <f>'12.6'!G81</f>
        <v>0</v>
      </c>
      <c r="J36" s="24">
        <f>'12.7'!I78</f>
        <v>0</v>
      </c>
      <c r="K36" s="24">
        <f>'12.8'!K81</f>
        <v>0</v>
      </c>
    </row>
    <row r="37" spans="1:11" ht="15.95" customHeight="1" x14ac:dyDescent="0.25">
      <c r="A37" s="22" t="s">
        <v>75</v>
      </c>
      <c r="B37" s="23">
        <f t="shared" si="1"/>
        <v>8</v>
      </c>
      <c r="C37" s="34">
        <f t="shared" ref="C37:C68" si="2">SUM(D37:K37)</f>
        <v>6</v>
      </c>
      <c r="D37" s="31">
        <f>'12.1'!C84</f>
        <v>0</v>
      </c>
      <c r="E37" s="35">
        <f>'12.2'!I84</f>
        <v>2</v>
      </c>
      <c r="F37" s="35">
        <f>'12.3'!F86</f>
        <v>0</v>
      </c>
      <c r="G37" s="24">
        <f>'12.4'!J86</f>
        <v>0</v>
      </c>
      <c r="H37" s="24">
        <f>'12.5'!J87</f>
        <v>1</v>
      </c>
      <c r="I37" s="24">
        <f>'12.6'!G87</f>
        <v>1</v>
      </c>
      <c r="J37" s="24">
        <f>'12.7'!I84</f>
        <v>1</v>
      </c>
      <c r="K37" s="24">
        <f>'12.8'!K87</f>
        <v>1</v>
      </c>
    </row>
    <row r="38" spans="1:11" ht="15.95" customHeight="1" x14ac:dyDescent="0.25">
      <c r="A38" s="22" t="s">
        <v>79</v>
      </c>
      <c r="B38" s="23">
        <f t="shared" si="1"/>
        <v>34</v>
      </c>
      <c r="C38" s="34">
        <f t="shared" si="2"/>
        <v>2</v>
      </c>
      <c r="D38" s="31">
        <f>'12.1'!C88</f>
        <v>2</v>
      </c>
      <c r="E38" s="35">
        <f>'12.2'!I88</f>
        <v>0</v>
      </c>
      <c r="F38" s="35">
        <f>'12.3'!F90</f>
        <v>0</v>
      </c>
      <c r="G38" s="24">
        <f>'12.4'!J90</f>
        <v>0</v>
      </c>
      <c r="H38" s="24">
        <f>'12.5'!J91</f>
        <v>0</v>
      </c>
      <c r="I38" s="24">
        <f>'12.6'!G91</f>
        <v>0</v>
      </c>
      <c r="J38" s="24">
        <f>'12.7'!I88</f>
        <v>0</v>
      </c>
      <c r="K38" s="24">
        <f>'12.8'!K91</f>
        <v>0</v>
      </c>
    </row>
    <row r="39" spans="1:11" s="8" customFormat="1" ht="15.95" customHeight="1" x14ac:dyDescent="0.25">
      <c r="A39" s="22" t="s">
        <v>82</v>
      </c>
      <c r="B39" s="23">
        <f t="shared" si="1"/>
        <v>34</v>
      </c>
      <c r="C39" s="34">
        <f t="shared" si="2"/>
        <v>2</v>
      </c>
      <c r="D39" s="31">
        <f>'12.1'!C91</f>
        <v>2</v>
      </c>
      <c r="E39" s="35">
        <f>'12.2'!I91</f>
        <v>0</v>
      </c>
      <c r="F39" s="35">
        <f>'12.3'!F93</f>
        <v>0</v>
      </c>
      <c r="G39" s="24">
        <f>'12.4'!J93</f>
        <v>0</v>
      </c>
      <c r="H39" s="24">
        <f>'12.5'!J94</f>
        <v>0</v>
      </c>
      <c r="I39" s="24">
        <f>'12.6'!G94</f>
        <v>0</v>
      </c>
      <c r="J39" s="24">
        <f>'12.7'!I91</f>
        <v>0</v>
      </c>
      <c r="K39" s="24">
        <f>'12.8'!K94</f>
        <v>0</v>
      </c>
    </row>
    <row r="40" spans="1:11" ht="15.95" customHeight="1" x14ac:dyDescent="0.25">
      <c r="A40" s="22" t="s">
        <v>83</v>
      </c>
      <c r="B40" s="23">
        <f t="shared" si="1"/>
        <v>34</v>
      </c>
      <c r="C40" s="34">
        <f t="shared" si="2"/>
        <v>2</v>
      </c>
      <c r="D40" s="31">
        <f>'12.1'!C92</f>
        <v>2</v>
      </c>
      <c r="E40" s="35">
        <f>'12.2'!I92</f>
        <v>0</v>
      </c>
      <c r="F40" s="35">
        <f>'12.3'!F94</f>
        <v>0</v>
      </c>
      <c r="G40" s="24">
        <f>'12.4'!J94</f>
        <v>0</v>
      </c>
      <c r="H40" s="24">
        <f>'12.5'!J95</f>
        <v>0</v>
      </c>
      <c r="I40" s="24">
        <f>'12.6'!G95</f>
        <v>0</v>
      </c>
      <c r="J40" s="24">
        <f>'12.7'!I92</f>
        <v>0</v>
      </c>
      <c r="K40" s="24">
        <f>'12.8'!K95</f>
        <v>0</v>
      </c>
    </row>
    <row r="41" spans="1:11" ht="15.95" customHeight="1" x14ac:dyDescent="0.25">
      <c r="A41" s="22" t="s">
        <v>87</v>
      </c>
      <c r="B41" s="23">
        <f t="shared" si="1"/>
        <v>34</v>
      </c>
      <c r="C41" s="34">
        <f t="shared" si="2"/>
        <v>2</v>
      </c>
      <c r="D41" s="31">
        <f>'12.1'!C96</f>
        <v>2</v>
      </c>
      <c r="E41" s="35">
        <f>'12.2'!I96</f>
        <v>0</v>
      </c>
      <c r="F41" s="35">
        <f>'12.3'!F98</f>
        <v>0</v>
      </c>
      <c r="G41" s="24">
        <f>'12.4'!J98</f>
        <v>0</v>
      </c>
      <c r="H41" s="24">
        <f>'12.5'!J99</f>
        <v>0</v>
      </c>
      <c r="I41" s="24">
        <f>'12.6'!G99</f>
        <v>0</v>
      </c>
      <c r="J41" s="24">
        <f>'12.7'!I96</f>
        <v>0</v>
      </c>
      <c r="K41" s="24">
        <f>'12.8'!K99</f>
        <v>0</v>
      </c>
    </row>
    <row r="42" spans="1:11" ht="15.95" customHeight="1" x14ac:dyDescent="0.25">
      <c r="A42" s="22" t="s">
        <v>105</v>
      </c>
      <c r="B42" s="23">
        <f t="shared" si="1"/>
        <v>34</v>
      </c>
      <c r="C42" s="34">
        <f t="shared" si="2"/>
        <v>2</v>
      </c>
      <c r="D42" s="31">
        <f>'12.1'!C100</f>
        <v>0</v>
      </c>
      <c r="E42" s="35">
        <f>'12.2'!I100</f>
        <v>0</v>
      </c>
      <c r="F42" s="35">
        <f>'12.3'!F102</f>
        <v>0</v>
      </c>
      <c r="G42" s="24">
        <f>'12.4'!J102</f>
        <v>0</v>
      </c>
      <c r="H42" s="24">
        <f>'12.5'!J103</f>
        <v>0</v>
      </c>
      <c r="I42" s="24">
        <f>'12.6'!G103</f>
        <v>0</v>
      </c>
      <c r="J42" s="24">
        <f>'12.7'!I100</f>
        <v>1</v>
      </c>
      <c r="K42" s="24">
        <f>'12.8'!K103</f>
        <v>1</v>
      </c>
    </row>
    <row r="43" spans="1:11" ht="15.95" customHeight="1" x14ac:dyDescent="0.25">
      <c r="A43" s="22" t="s">
        <v>49</v>
      </c>
      <c r="B43" s="23">
        <f t="shared" si="1"/>
        <v>49</v>
      </c>
      <c r="C43" s="34">
        <f t="shared" si="2"/>
        <v>1.5</v>
      </c>
      <c r="D43" s="31">
        <f>'12.1'!C58</f>
        <v>0</v>
      </c>
      <c r="E43" s="35">
        <f>'12.2'!I58</f>
        <v>0</v>
      </c>
      <c r="F43" s="35">
        <f>'12.3'!F60</f>
        <v>0</v>
      </c>
      <c r="G43" s="24">
        <f>'12.4'!J60</f>
        <v>0</v>
      </c>
      <c r="H43" s="24">
        <f>'12.5'!J61</f>
        <v>0</v>
      </c>
      <c r="I43" s="24">
        <f>'12.6'!G61</f>
        <v>0</v>
      </c>
      <c r="J43" s="24">
        <f>'12.7'!I58</f>
        <v>0.5</v>
      </c>
      <c r="K43" s="24">
        <f>'12.8'!K61</f>
        <v>1</v>
      </c>
    </row>
    <row r="44" spans="1:11" ht="15.95" customHeight="1" x14ac:dyDescent="0.25">
      <c r="A44" s="22" t="s">
        <v>3</v>
      </c>
      <c r="B44" s="23">
        <f t="shared" si="1"/>
        <v>28</v>
      </c>
      <c r="C44" s="34">
        <f t="shared" si="2"/>
        <v>3</v>
      </c>
      <c r="D44" s="31">
        <f>'12.1'!C11</f>
        <v>0</v>
      </c>
      <c r="E44" s="35">
        <f>'12.2'!I11</f>
        <v>0</v>
      </c>
      <c r="F44" s="35">
        <f>'12.3'!F13</f>
        <v>0</v>
      </c>
      <c r="G44" s="24">
        <f>'12.4'!J13</f>
        <v>2</v>
      </c>
      <c r="H44" s="24">
        <f>'12.5'!J14</f>
        <v>0</v>
      </c>
      <c r="I44" s="24">
        <f>'12.6'!G14</f>
        <v>0</v>
      </c>
      <c r="J44" s="24">
        <f>'12.7'!I11</f>
        <v>0</v>
      </c>
      <c r="K44" s="24">
        <f>'12.8'!K14</f>
        <v>1</v>
      </c>
    </row>
    <row r="45" spans="1:11" ht="15.95" customHeight="1" x14ac:dyDescent="0.25">
      <c r="A45" s="22" t="s">
        <v>8</v>
      </c>
      <c r="B45" s="23">
        <f t="shared" si="1"/>
        <v>34</v>
      </c>
      <c r="C45" s="34">
        <f t="shared" si="2"/>
        <v>2</v>
      </c>
      <c r="D45" s="31">
        <f>'12.1'!C16</f>
        <v>0</v>
      </c>
      <c r="E45" s="35">
        <f>'12.2'!I16</f>
        <v>0</v>
      </c>
      <c r="F45" s="35">
        <f>'12.3'!F18</f>
        <v>0</v>
      </c>
      <c r="G45" s="24">
        <f>'12.4'!J18</f>
        <v>0</v>
      </c>
      <c r="H45" s="24">
        <f>'12.5'!J19</f>
        <v>1</v>
      </c>
      <c r="I45" s="24">
        <f>'12.6'!G19</f>
        <v>0</v>
      </c>
      <c r="J45" s="24">
        <f>'12.7'!I16</f>
        <v>0</v>
      </c>
      <c r="K45" s="24">
        <f>'12.8'!K19</f>
        <v>1</v>
      </c>
    </row>
    <row r="46" spans="1:11" ht="15.95" customHeight="1" x14ac:dyDescent="0.25">
      <c r="A46" s="22" t="s">
        <v>12</v>
      </c>
      <c r="B46" s="23">
        <f t="shared" si="1"/>
        <v>52</v>
      </c>
      <c r="C46" s="34">
        <f t="shared" si="2"/>
        <v>1</v>
      </c>
      <c r="D46" s="31">
        <f>'12.1'!C20</f>
        <v>0</v>
      </c>
      <c r="E46" s="35">
        <f>'12.2'!I20</f>
        <v>0</v>
      </c>
      <c r="F46" s="35">
        <f>'12.3'!F22</f>
        <v>0</v>
      </c>
      <c r="G46" s="24">
        <f>'12.4'!J22</f>
        <v>0</v>
      </c>
      <c r="H46" s="24">
        <f>'12.5'!J23</f>
        <v>0</v>
      </c>
      <c r="I46" s="24">
        <f>'12.6'!G23</f>
        <v>0</v>
      </c>
      <c r="J46" s="24">
        <f>'12.7'!I20</f>
        <v>0</v>
      </c>
      <c r="K46" s="24">
        <f>'12.8'!K23</f>
        <v>1</v>
      </c>
    </row>
    <row r="47" spans="1:11" ht="15.95" customHeight="1" x14ac:dyDescent="0.25">
      <c r="A47" s="22" t="s">
        <v>13</v>
      </c>
      <c r="B47" s="23">
        <f t="shared" si="1"/>
        <v>52</v>
      </c>
      <c r="C47" s="34">
        <f t="shared" si="2"/>
        <v>1</v>
      </c>
      <c r="D47" s="31">
        <f>'12.1'!C21</f>
        <v>0</v>
      </c>
      <c r="E47" s="35">
        <f>'12.2'!I21</f>
        <v>0</v>
      </c>
      <c r="F47" s="35">
        <f>'12.3'!F23</f>
        <v>0</v>
      </c>
      <c r="G47" s="24">
        <f>'12.4'!J23</f>
        <v>0</v>
      </c>
      <c r="H47" s="24">
        <f>'12.5'!J24</f>
        <v>0</v>
      </c>
      <c r="I47" s="24">
        <f>'12.6'!G24</f>
        <v>0</v>
      </c>
      <c r="J47" s="24">
        <f>'12.7'!I21</f>
        <v>0</v>
      </c>
      <c r="K47" s="24">
        <f>'12.8'!K24</f>
        <v>1</v>
      </c>
    </row>
    <row r="48" spans="1:11" ht="15.95" customHeight="1" x14ac:dyDescent="0.25">
      <c r="A48" s="22" t="s">
        <v>22</v>
      </c>
      <c r="B48" s="23">
        <f t="shared" si="1"/>
        <v>52</v>
      </c>
      <c r="C48" s="34">
        <f t="shared" si="2"/>
        <v>1</v>
      </c>
      <c r="D48" s="31">
        <f>'12.1'!C30</f>
        <v>0</v>
      </c>
      <c r="E48" s="35">
        <f>'12.2'!I30</f>
        <v>0</v>
      </c>
      <c r="F48" s="35">
        <f>'12.3'!F32</f>
        <v>0</v>
      </c>
      <c r="G48" s="24">
        <f>'12.4'!J32</f>
        <v>0</v>
      </c>
      <c r="H48" s="24">
        <f>'12.5'!J33</f>
        <v>0</v>
      </c>
      <c r="I48" s="24">
        <f>'12.6'!G33</f>
        <v>0</v>
      </c>
      <c r="J48" s="24">
        <f>'12.7'!I30</f>
        <v>0</v>
      </c>
      <c r="K48" s="24">
        <f>'12.8'!K33</f>
        <v>1</v>
      </c>
    </row>
    <row r="49" spans="1:11" ht="15.95" customHeight="1" x14ac:dyDescent="0.25">
      <c r="A49" s="22" t="s">
        <v>30</v>
      </c>
      <c r="B49" s="23">
        <f t="shared" si="1"/>
        <v>49</v>
      </c>
      <c r="C49" s="34">
        <f t="shared" si="2"/>
        <v>1.5</v>
      </c>
      <c r="D49" s="31">
        <f>'12.1'!C38</f>
        <v>0</v>
      </c>
      <c r="E49" s="35">
        <f>'12.2'!I38</f>
        <v>0</v>
      </c>
      <c r="F49" s="35">
        <f>'12.3'!F40</f>
        <v>0</v>
      </c>
      <c r="G49" s="24">
        <f>'12.4'!J40</f>
        <v>0</v>
      </c>
      <c r="H49" s="24">
        <f>'12.5'!J41</f>
        <v>0</v>
      </c>
      <c r="I49" s="24">
        <f>'12.6'!G41</f>
        <v>0</v>
      </c>
      <c r="J49" s="24">
        <f>'12.7'!I38</f>
        <v>0.5</v>
      </c>
      <c r="K49" s="24">
        <f>'12.8'!K41</f>
        <v>1</v>
      </c>
    </row>
    <row r="50" spans="1:11" ht="15.95" customHeight="1" x14ac:dyDescent="0.25">
      <c r="A50" s="22" t="s">
        <v>40</v>
      </c>
      <c r="B50" s="23">
        <f t="shared" si="1"/>
        <v>52</v>
      </c>
      <c r="C50" s="34">
        <f t="shared" si="2"/>
        <v>1</v>
      </c>
      <c r="D50" s="31">
        <f>'12.1'!C48</f>
        <v>0</v>
      </c>
      <c r="E50" s="35">
        <f>'12.2'!I48</f>
        <v>0</v>
      </c>
      <c r="F50" s="35">
        <f>'12.3'!F50</f>
        <v>0</v>
      </c>
      <c r="G50" s="24">
        <f>'12.4'!J50</f>
        <v>0</v>
      </c>
      <c r="H50" s="24">
        <f>'12.5'!J51</f>
        <v>0</v>
      </c>
      <c r="I50" s="24">
        <f>'12.6'!G51</f>
        <v>0</v>
      </c>
      <c r="J50" s="24">
        <f>'12.7'!I48</f>
        <v>1</v>
      </c>
      <c r="K50" s="24">
        <f>'12.8'!K51</f>
        <v>0</v>
      </c>
    </row>
    <row r="51" spans="1:11" ht="15.95" customHeight="1" x14ac:dyDescent="0.25">
      <c r="A51" s="22" t="s">
        <v>46</v>
      </c>
      <c r="B51" s="23">
        <f t="shared" si="1"/>
        <v>12</v>
      </c>
      <c r="C51" s="34">
        <f t="shared" si="2"/>
        <v>5</v>
      </c>
      <c r="D51" s="31">
        <f>'12.1'!C55</f>
        <v>0</v>
      </c>
      <c r="E51" s="35">
        <f>'12.2'!I55</f>
        <v>2</v>
      </c>
      <c r="F51" s="35">
        <f>'12.3'!F57</f>
        <v>0</v>
      </c>
      <c r="G51" s="24">
        <f>'12.4'!J57</f>
        <v>0</v>
      </c>
      <c r="H51" s="24">
        <f>'12.5'!J58</f>
        <v>1</v>
      </c>
      <c r="I51" s="24">
        <f>'12.6'!G58</f>
        <v>0</v>
      </c>
      <c r="J51" s="24">
        <f>'12.7'!I55</f>
        <v>1</v>
      </c>
      <c r="K51" s="24">
        <f>'12.8'!K58</f>
        <v>1</v>
      </c>
    </row>
    <row r="52" spans="1:11" ht="15.95" customHeight="1" x14ac:dyDescent="0.25">
      <c r="A52" s="22" t="s">
        <v>56</v>
      </c>
      <c r="B52" s="23">
        <f t="shared" si="1"/>
        <v>28</v>
      </c>
      <c r="C52" s="34">
        <f t="shared" si="2"/>
        <v>3</v>
      </c>
      <c r="D52" s="31">
        <f>'12.1'!C65</f>
        <v>0</v>
      </c>
      <c r="E52" s="35">
        <f>'12.2'!I65</f>
        <v>2</v>
      </c>
      <c r="F52" s="35">
        <f>'12.3'!F67</f>
        <v>0</v>
      </c>
      <c r="G52" s="24">
        <f>'12.4'!J67</f>
        <v>0</v>
      </c>
      <c r="H52" s="24">
        <f>'12.5'!J68</f>
        <v>0</v>
      </c>
      <c r="I52" s="24">
        <f>'12.6'!G68</f>
        <v>0</v>
      </c>
      <c r="J52" s="24">
        <f>'12.7'!I65</f>
        <v>0</v>
      </c>
      <c r="K52" s="24">
        <f>'12.8'!K68</f>
        <v>1</v>
      </c>
    </row>
    <row r="53" spans="1:11" s="8" customFormat="1" ht="15.95" customHeight="1" x14ac:dyDescent="0.25">
      <c r="A53" s="22" t="s">
        <v>84</v>
      </c>
      <c r="B53" s="23">
        <f t="shared" si="1"/>
        <v>52</v>
      </c>
      <c r="C53" s="34">
        <f t="shared" si="2"/>
        <v>1</v>
      </c>
      <c r="D53" s="31">
        <f>'12.1'!C93</f>
        <v>0</v>
      </c>
      <c r="E53" s="35">
        <f>'12.2'!I93</f>
        <v>0</v>
      </c>
      <c r="F53" s="35">
        <f>'12.3'!F95</f>
        <v>0</v>
      </c>
      <c r="G53" s="24">
        <f>'12.4'!J95</f>
        <v>0</v>
      </c>
      <c r="H53" s="24">
        <f>'12.5'!J96</f>
        <v>0</v>
      </c>
      <c r="I53" s="24">
        <f>'12.6'!G96</f>
        <v>0</v>
      </c>
      <c r="J53" s="24">
        <f>'12.7'!I93</f>
        <v>0</v>
      </c>
      <c r="K53" s="24">
        <f>'12.8'!K96</f>
        <v>1</v>
      </c>
    </row>
    <row r="54" spans="1:11" ht="15.95" customHeight="1" x14ac:dyDescent="0.25">
      <c r="A54" s="22" t="s">
        <v>21</v>
      </c>
      <c r="B54" s="23">
        <f t="shared" si="1"/>
        <v>49</v>
      </c>
      <c r="C54" s="34">
        <f t="shared" si="2"/>
        <v>1.5</v>
      </c>
      <c r="D54" s="31">
        <f>'12.1'!C29</f>
        <v>0</v>
      </c>
      <c r="E54" s="35">
        <f>'12.2'!I29</f>
        <v>0</v>
      </c>
      <c r="F54" s="35">
        <f>'12.3'!F31</f>
        <v>0</v>
      </c>
      <c r="G54" s="24">
        <f>'12.4'!J31</f>
        <v>0</v>
      </c>
      <c r="H54" s="24">
        <f>'12.5'!J32</f>
        <v>0</v>
      </c>
      <c r="I54" s="24">
        <f>'12.6'!G32</f>
        <v>0</v>
      </c>
      <c r="J54" s="24">
        <f>'12.7'!I29</f>
        <v>0.5</v>
      </c>
      <c r="K54" s="24">
        <f>'12.8'!K32</f>
        <v>1</v>
      </c>
    </row>
    <row r="55" spans="1:11" ht="15.95" customHeight="1" x14ac:dyDescent="0.25">
      <c r="A55" s="22" t="s">
        <v>70</v>
      </c>
      <c r="B55" s="23">
        <f t="shared" si="1"/>
        <v>57</v>
      </c>
      <c r="C55" s="34">
        <f t="shared" si="2"/>
        <v>0.5</v>
      </c>
      <c r="D55" s="31">
        <f>'12.1'!C79</f>
        <v>0</v>
      </c>
      <c r="E55" s="35">
        <f>'12.2'!I79</f>
        <v>0</v>
      </c>
      <c r="F55" s="35">
        <f>'12.3'!F81</f>
        <v>0</v>
      </c>
      <c r="G55" s="24">
        <f>'12.4'!J81</f>
        <v>0</v>
      </c>
      <c r="H55" s="24">
        <f>'12.5'!J82</f>
        <v>0</v>
      </c>
      <c r="I55" s="24">
        <f>'12.6'!G82</f>
        <v>0</v>
      </c>
      <c r="J55" s="24">
        <f>'12.7'!I79</f>
        <v>0.5</v>
      </c>
      <c r="K55" s="24">
        <f>'12.8'!K82</f>
        <v>0</v>
      </c>
    </row>
    <row r="56" spans="1:11" ht="15.95" customHeight="1" x14ac:dyDescent="0.25">
      <c r="A56" s="22" t="s">
        <v>2</v>
      </c>
      <c r="B56" s="23">
        <f t="shared" si="1"/>
        <v>58</v>
      </c>
      <c r="C56" s="34">
        <f t="shared" si="2"/>
        <v>0</v>
      </c>
      <c r="D56" s="31">
        <f>'12.1'!C10</f>
        <v>0</v>
      </c>
      <c r="E56" s="35">
        <f>'12.2'!I10</f>
        <v>0</v>
      </c>
      <c r="F56" s="35">
        <f>'12.3'!F12</f>
        <v>0</v>
      </c>
      <c r="G56" s="24">
        <f>'12.4'!J12</f>
        <v>0</v>
      </c>
      <c r="H56" s="24">
        <f>'12.5'!J13</f>
        <v>0</v>
      </c>
      <c r="I56" s="24">
        <f>'12.6'!G13</f>
        <v>0</v>
      </c>
      <c r="J56" s="24">
        <f>'12.7'!I10</f>
        <v>0</v>
      </c>
      <c r="K56" s="24">
        <f>'12.8'!K13</f>
        <v>0</v>
      </c>
    </row>
    <row r="57" spans="1:11" ht="15.95" customHeight="1" x14ac:dyDescent="0.25">
      <c r="A57" s="22" t="s">
        <v>4</v>
      </c>
      <c r="B57" s="23">
        <f t="shared" si="1"/>
        <v>58</v>
      </c>
      <c r="C57" s="34">
        <f t="shared" si="2"/>
        <v>0</v>
      </c>
      <c r="D57" s="31">
        <f>'12.1'!C12</f>
        <v>0</v>
      </c>
      <c r="E57" s="35">
        <f>'12.2'!I12</f>
        <v>0</v>
      </c>
      <c r="F57" s="35">
        <f>'12.3'!F14</f>
        <v>0</v>
      </c>
      <c r="G57" s="24">
        <f>'12.4'!J14</f>
        <v>0</v>
      </c>
      <c r="H57" s="24">
        <f>'12.5'!J15</f>
        <v>0</v>
      </c>
      <c r="I57" s="24">
        <f>'12.6'!G15</f>
        <v>0</v>
      </c>
      <c r="J57" s="24">
        <f>'12.7'!I12</f>
        <v>0</v>
      </c>
      <c r="K57" s="24">
        <f>'12.8'!K15</f>
        <v>0</v>
      </c>
    </row>
    <row r="58" spans="1:11" ht="15.95" customHeight="1" x14ac:dyDescent="0.25">
      <c r="A58" s="22" t="s">
        <v>5</v>
      </c>
      <c r="B58" s="23">
        <f t="shared" si="1"/>
        <v>58</v>
      </c>
      <c r="C58" s="34">
        <f t="shared" si="2"/>
        <v>0</v>
      </c>
      <c r="D58" s="31">
        <f>'12.1'!C13</f>
        <v>0</v>
      </c>
      <c r="E58" s="35">
        <f>'12.2'!I13</f>
        <v>0</v>
      </c>
      <c r="F58" s="35">
        <f>'12.3'!F15</f>
        <v>0</v>
      </c>
      <c r="G58" s="24">
        <f>'12.4'!J15</f>
        <v>0</v>
      </c>
      <c r="H58" s="24">
        <f>'12.5'!J16</f>
        <v>0</v>
      </c>
      <c r="I58" s="24">
        <f>'12.6'!G16</f>
        <v>0</v>
      </c>
      <c r="J58" s="24">
        <f>'12.7'!I13</f>
        <v>0</v>
      </c>
      <c r="K58" s="24">
        <f>'12.8'!K16</f>
        <v>0</v>
      </c>
    </row>
    <row r="59" spans="1:11" ht="15.95" customHeight="1" x14ac:dyDescent="0.25">
      <c r="A59" s="22" t="s">
        <v>6</v>
      </c>
      <c r="B59" s="23">
        <f t="shared" si="1"/>
        <v>58</v>
      </c>
      <c r="C59" s="34">
        <f t="shared" si="2"/>
        <v>0</v>
      </c>
      <c r="D59" s="31">
        <f>'12.1'!C14</f>
        <v>0</v>
      </c>
      <c r="E59" s="35">
        <f>'12.2'!I14</f>
        <v>0</v>
      </c>
      <c r="F59" s="35">
        <f>'12.3'!F16</f>
        <v>0</v>
      </c>
      <c r="G59" s="24">
        <f>'12.4'!J16</f>
        <v>0</v>
      </c>
      <c r="H59" s="24">
        <f>'12.5'!J17</f>
        <v>0</v>
      </c>
      <c r="I59" s="24">
        <f>'12.6'!G17</f>
        <v>0</v>
      </c>
      <c r="J59" s="24">
        <f>'12.7'!I14</f>
        <v>0</v>
      </c>
      <c r="K59" s="24">
        <f>'12.8'!K17</f>
        <v>0</v>
      </c>
    </row>
    <row r="60" spans="1:11" ht="15.95" customHeight="1" x14ac:dyDescent="0.25">
      <c r="A60" s="22" t="s">
        <v>9</v>
      </c>
      <c r="B60" s="23">
        <f t="shared" si="1"/>
        <v>58</v>
      </c>
      <c r="C60" s="34">
        <f t="shared" si="2"/>
        <v>0</v>
      </c>
      <c r="D60" s="31">
        <f>'12.1'!C17</f>
        <v>0</v>
      </c>
      <c r="E60" s="35">
        <f>'12.2'!I17</f>
        <v>0</v>
      </c>
      <c r="F60" s="35">
        <f>'12.3'!F19</f>
        <v>0</v>
      </c>
      <c r="G60" s="24">
        <f>'12.4'!J19</f>
        <v>0</v>
      </c>
      <c r="H60" s="24">
        <f>'12.5'!J20</f>
        <v>0</v>
      </c>
      <c r="I60" s="24">
        <f>'12.6'!G20</f>
        <v>0</v>
      </c>
      <c r="J60" s="24">
        <f>'12.7'!I17</f>
        <v>0</v>
      </c>
      <c r="K60" s="24">
        <f>'12.8'!K20</f>
        <v>0</v>
      </c>
    </row>
    <row r="61" spans="1:11" ht="15.95" customHeight="1" x14ac:dyDescent="0.25">
      <c r="A61" s="22" t="s">
        <v>11</v>
      </c>
      <c r="B61" s="23">
        <f t="shared" si="1"/>
        <v>58</v>
      </c>
      <c r="C61" s="34">
        <f t="shared" si="2"/>
        <v>0</v>
      </c>
      <c r="D61" s="31">
        <f>'12.1'!C19</f>
        <v>0</v>
      </c>
      <c r="E61" s="35">
        <f>'12.2'!I19</f>
        <v>0</v>
      </c>
      <c r="F61" s="35">
        <f>'12.3'!F21</f>
        <v>0</v>
      </c>
      <c r="G61" s="24">
        <f>'12.4'!J21</f>
        <v>0</v>
      </c>
      <c r="H61" s="24">
        <f>'12.5'!J22</f>
        <v>0</v>
      </c>
      <c r="I61" s="24">
        <f>'12.6'!G22</f>
        <v>0</v>
      </c>
      <c r="J61" s="24">
        <f>'12.7'!I19</f>
        <v>0</v>
      </c>
      <c r="K61" s="24">
        <f>'12.8'!K22</f>
        <v>0</v>
      </c>
    </row>
    <row r="62" spans="1:11" ht="15.95" customHeight="1" x14ac:dyDescent="0.25">
      <c r="A62" s="22" t="s">
        <v>17</v>
      </c>
      <c r="B62" s="23">
        <f t="shared" si="1"/>
        <v>58</v>
      </c>
      <c r="C62" s="34">
        <f t="shared" si="2"/>
        <v>0</v>
      </c>
      <c r="D62" s="31">
        <f>'12.1'!C25</f>
        <v>0</v>
      </c>
      <c r="E62" s="35">
        <f>'12.2'!I25</f>
        <v>0</v>
      </c>
      <c r="F62" s="35">
        <f>'12.3'!F27</f>
        <v>0</v>
      </c>
      <c r="G62" s="24">
        <f>'12.4'!J27</f>
        <v>0</v>
      </c>
      <c r="H62" s="24">
        <f>'12.5'!J28</f>
        <v>0</v>
      </c>
      <c r="I62" s="24">
        <f>'12.6'!G28</f>
        <v>0</v>
      </c>
      <c r="J62" s="24">
        <f>'12.7'!I25</f>
        <v>0</v>
      </c>
      <c r="K62" s="24">
        <f>'12.8'!K28</f>
        <v>0</v>
      </c>
    </row>
    <row r="63" spans="1:11" ht="15.95" customHeight="1" x14ac:dyDescent="0.25">
      <c r="A63" s="22" t="s">
        <v>23</v>
      </c>
      <c r="B63" s="23">
        <f t="shared" si="1"/>
        <v>58</v>
      </c>
      <c r="C63" s="34">
        <f t="shared" si="2"/>
        <v>0</v>
      </c>
      <c r="D63" s="31">
        <f>'12.1'!C31</f>
        <v>0</v>
      </c>
      <c r="E63" s="35">
        <f>'12.2'!I31</f>
        <v>0</v>
      </c>
      <c r="F63" s="35">
        <f>'12.3'!F33</f>
        <v>0</v>
      </c>
      <c r="G63" s="24">
        <f>'12.4'!J33</f>
        <v>0</v>
      </c>
      <c r="H63" s="24">
        <f>'12.5'!J34</f>
        <v>0</v>
      </c>
      <c r="I63" s="24">
        <f>'12.6'!G34</f>
        <v>0</v>
      </c>
      <c r="J63" s="24">
        <f>'12.7'!I31</f>
        <v>0</v>
      </c>
      <c r="K63" s="24">
        <f>'12.8'!K34</f>
        <v>0</v>
      </c>
    </row>
    <row r="64" spans="1:11" ht="15.95" customHeight="1" x14ac:dyDescent="0.25">
      <c r="A64" s="22" t="s">
        <v>24</v>
      </c>
      <c r="B64" s="23">
        <f t="shared" si="1"/>
        <v>58</v>
      </c>
      <c r="C64" s="34">
        <f t="shared" si="2"/>
        <v>0</v>
      </c>
      <c r="D64" s="31">
        <f>'12.1'!C32</f>
        <v>0</v>
      </c>
      <c r="E64" s="35">
        <f>'12.2'!I32</f>
        <v>0</v>
      </c>
      <c r="F64" s="35">
        <f>'12.3'!F34</f>
        <v>0</v>
      </c>
      <c r="G64" s="24">
        <f>'12.4'!J34</f>
        <v>0</v>
      </c>
      <c r="H64" s="24">
        <f>'12.5'!J35</f>
        <v>0</v>
      </c>
      <c r="I64" s="24">
        <f>'12.6'!G35</f>
        <v>0</v>
      </c>
      <c r="J64" s="24">
        <f>'12.7'!I32</f>
        <v>0</v>
      </c>
      <c r="K64" s="24">
        <f>'12.8'!K35</f>
        <v>0</v>
      </c>
    </row>
    <row r="65" spans="1:11" ht="15.95" customHeight="1" x14ac:dyDescent="0.25">
      <c r="A65" s="22" t="s">
        <v>28</v>
      </c>
      <c r="B65" s="23">
        <f t="shared" si="1"/>
        <v>58</v>
      </c>
      <c r="C65" s="34">
        <f t="shared" si="2"/>
        <v>0</v>
      </c>
      <c r="D65" s="31">
        <f>'12.1'!C36</f>
        <v>0</v>
      </c>
      <c r="E65" s="35">
        <f>'12.2'!I36</f>
        <v>0</v>
      </c>
      <c r="F65" s="35">
        <f>'12.3'!F38</f>
        <v>0</v>
      </c>
      <c r="G65" s="24">
        <f>'12.4'!J38</f>
        <v>0</v>
      </c>
      <c r="H65" s="24">
        <f>'12.5'!J39</f>
        <v>0</v>
      </c>
      <c r="I65" s="24">
        <f>'12.6'!G39</f>
        <v>0</v>
      </c>
      <c r="J65" s="24">
        <f>'12.7'!I36</f>
        <v>0</v>
      </c>
      <c r="K65" s="24">
        <f>'12.8'!K39</f>
        <v>0</v>
      </c>
    </row>
    <row r="66" spans="1:11" ht="15.95" customHeight="1" x14ac:dyDescent="0.25">
      <c r="A66" s="22" t="s">
        <v>29</v>
      </c>
      <c r="B66" s="23">
        <f t="shared" si="1"/>
        <v>58</v>
      </c>
      <c r="C66" s="34">
        <f t="shared" si="2"/>
        <v>0</v>
      </c>
      <c r="D66" s="31">
        <f>'12.1'!C37</f>
        <v>0</v>
      </c>
      <c r="E66" s="35">
        <f>'12.2'!I37</f>
        <v>0</v>
      </c>
      <c r="F66" s="35">
        <f>'12.3'!F39</f>
        <v>0</v>
      </c>
      <c r="G66" s="24">
        <f>'12.4'!J39</f>
        <v>0</v>
      </c>
      <c r="H66" s="24">
        <f>'12.5'!J40</f>
        <v>0</v>
      </c>
      <c r="I66" s="24">
        <f>'12.6'!G40</f>
        <v>0</v>
      </c>
      <c r="J66" s="24">
        <f>'12.7'!I37</f>
        <v>0</v>
      </c>
      <c r="K66" s="24">
        <f>'12.8'!K40</f>
        <v>0</v>
      </c>
    </row>
    <row r="67" spans="1:11" ht="15.95" customHeight="1" x14ac:dyDescent="0.25">
      <c r="A67" s="22" t="s">
        <v>33</v>
      </c>
      <c r="B67" s="23">
        <f t="shared" si="1"/>
        <v>58</v>
      </c>
      <c r="C67" s="34">
        <f t="shared" si="2"/>
        <v>0</v>
      </c>
      <c r="D67" s="31">
        <f>'12.1'!C41</f>
        <v>0</v>
      </c>
      <c r="E67" s="35">
        <f>'12.2'!I41</f>
        <v>0</v>
      </c>
      <c r="F67" s="35">
        <f>'12.3'!F43</f>
        <v>0</v>
      </c>
      <c r="G67" s="24">
        <f>'12.4'!J43</f>
        <v>0</v>
      </c>
      <c r="H67" s="24">
        <f>'12.5'!J44</f>
        <v>0</v>
      </c>
      <c r="I67" s="24">
        <f>'12.6'!G44</f>
        <v>0</v>
      </c>
      <c r="J67" s="24">
        <f>'12.7'!I41</f>
        <v>0</v>
      </c>
      <c r="K67" s="24">
        <f>'12.8'!K44</f>
        <v>0</v>
      </c>
    </row>
    <row r="68" spans="1:11" ht="15.95" customHeight="1" x14ac:dyDescent="0.25">
      <c r="A68" s="22" t="s">
        <v>35</v>
      </c>
      <c r="B68" s="23">
        <f t="shared" si="1"/>
        <v>58</v>
      </c>
      <c r="C68" s="34">
        <f t="shared" si="2"/>
        <v>0</v>
      </c>
      <c r="D68" s="31">
        <f>'12.1'!C43</f>
        <v>0</v>
      </c>
      <c r="E68" s="35">
        <f>'12.2'!I43</f>
        <v>0</v>
      </c>
      <c r="F68" s="35">
        <f>'12.3'!F45</f>
        <v>0</v>
      </c>
      <c r="G68" s="24">
        <f>'12.4'!J45</f>
        <v>0</v>
      </c>
      <c r="H68" s="24">
        <f>'12.5'!J46</f>
        <v>0</v>
      </c>
      <c r="I68" s="24">
        <f>'12.6'!G46</f>
        <v>0</v>
      </c>
      <c r="J68" s="24">
        <f>'12.7'!I43</f>
        <v>0</v>
      </c>
      <c r="K68" s="24">
        <f>'12.8'!K46</f>
        <v>0</v>
      </c>
    </row>
    <row r="69" spans="1:11" ht="15.95" customHeight="1" x14ac:dyDescent="0.25">
      <c r="A69" s="22" t="s">
        <v>37</v>
      </c>
      <c r="B69" s="23">
        <f t="shared" si="1"/>
        <v>58</v>
      </c>
      <c r="C69" s="34">
        <f t="shared" ref="C69:C89" si="3">SUM(D69:K69)</f>
        <v>0</v>
      </c>
      <c r="D69" s="31">
        <f>'12.1'!C45</f>
        <v>0</v>
      </c>
      <c r="E69" s="35">
        <f>'12.2'!I45</f>
        <v>0</v>
      </c>
      <c r="F69" s="35">
        <f>'12.3'!F47</f>
        <v>0</v>
      </c>
      <c r="G69" s="24">
        <f>'12.4'!J47</f>
        <v>0</v>
      </c>
      <c r="H69" s="24">
        <f>'12.5'!J48</f>
        <v>0</v>
      </c>
      <c r="I69" s="24">
        <f>'12.6'!G48</f>
        <v>0</v>
      </c>
      <c r="J69" s="24">
        <f>'12.7'!I45</f>
        <v>0</v>
      </c>
      <c r="K69" s="24">
        <f>'12.8'!K48</f>
        <v>0</v>
      </c>
    </row>
    <row r="70" spans="1:11" ht="15.95" customHeight="1" x14ac:dyDescent="0.25">
      <c r="A70" s="22" t="s">
        <v>39</v>
      </c>
      <c r="B70" s="23">
        <f t="shared" ref="B70:B89" si="4">_xlfn.RANK.EQ(C70,$C$5:$C$89,0)</f>
        <v>34</v>
      </c>
      <c r="C70" s="34">
        <f t="shared" si="3"/>
        <v>2</v>
      </c>
      <c r="D70" s="31">
        <f>'12.1'!C47</f>
        <v>2</v>
      </c>
      <c r="E70" s="35">
        <f>'12.2'!I47</f>
        <v>0</v>
      </c>
      <c r="F70" s="35">
        <f>'12.3'!F49</f>
        <v>0</v>
      </c>
      <c r="G70" s="24">
        <f>'12.4'!J49</f>
        <v>0</v>
      </c>
      <c r="H70" s="24">
        <f>'12.5'!J50</f>
        <v>0</v>
      </c>
      <c r="I70" s="24">
        <f>'12.6'!G50</f>
        <v>0</v>
      </c>
      <c r="J70" s="24">
        <f>'12.7'!I47</f>
        <v>0</v>
      </c>
      <c r="K70" s="24">
        <f>'12.8'!K50</f>
        <v>0</v>
      </c>
    </row>
    <row r="71" spans="1:11" ht="15.95" customHeight="1" x14ac:dyDescent="0.25">
      <c r="A71" s="22" t="s">
        <v>41</v>
      </c>
      <c r="B71" s="23">
        <f t="shared" si="4"/>
        <v>34</v>
      </c>
      <c r="C71" s="34">
        <f t="shared" si="3"/>
        <v>2</v>
      </c>
      <c r="D71" s="31">
        <f>'12.1'!C49</f>
        <v>0</v>
      </c>
      <c r="E71" s="35">
        <f>'12.2'!I49</f>
        <v>0</v>
      </c>
      <c r="F71" s="35">
        <f>'12.3'!F51</f>
        <v>0</v>
      </c>
      <c r="G71" s="24">
        <f>'12.4'!J51</f>
        <v>1</v>
      </c>
      <c r="H71" s="24">
        <f>'12.5'!J52</f>
        <v>0</v>
      </c>
      <c r="I71" s="24">
        <f>'12.6'!G52</f>
        <v>0</v>
      </c>
      <c r="J71" s="24">
        <f>'12.7'!I49</f>
        <v>0.5</v>
      </c>
      <c r="K71" s="24">
        <f>'12.8'!K52</f>
        <v>0.5</v>
      </c>
    </row>
    <row r="72" spans="1:11" ht="15.95" customHeight="1" x14ac:dyDescent="0.25">
      <c r="A72" s="22" t="s">
        <v>42</v>
      </c>
      <c r="B72" s="23">
        <f t="shared" si="4"/>
        <v>58</v>
      </c>
      <c r="C72" s="34">
        <f t="shared" si="3"/>
        <v>0</v>
      </c>
      <c r="D72" s="31">
        <f>'12.1'!C50</f>
        <v>0</v>
      </c>
      <c r="E72" s="35">
        <f>'12.2'!I50</f>
        <v>0</v>
      </c>
      <c r="F72" s="35">
        <f>'12.3'!F52</f>
        <v>0</v>
      </c>
      <c r="G72" s="24">
        <f>'12.4'!J52</f>
        <v>0</v>
      </c>
      <c r="H72" s="24">
        <f>'12.5'!J53</f>
        <v>0</v>
      </c>
      <c r="I72" s="24">
        <f>'12.6'!G53</f>
        <v>0</v>
      </c>
      <c r="J72" s="24">
        <f>'12.7'!I50</f>
        <v>0</v>
      </c>
      <c r="K72" s="24">
        <f>'12.8'!K53</f>
        <v>0</v>
      </c>
    </row>
    <row r="73" spans="1:11" ht="15.95" customHeight="1" x14ac:dyDescent="0.25">
      <c r="A73" s="22" t="s">
        <v>92</v>
      </c>
      <c r="B73" s="23">
        <f t="shared" si="4"/>
        <v>58</v>
      </c>
      <c r="C73" s="34">
        <f t="shared" si="3"/>
        <v>0</v>
      </c>
      <c r="D73" s="31">
        <f>'12.1'!C51</f>
        <v>0</v>
      </c>
      <c r="E73" s="35">
        <f>'12.2'!I51</f>
        <v>0</v>
      </c>
      <c r="F73" s="35">
        <f>'12.3'!F53</f>
        <v>0</v>
      </c>
      <c r="G73" s="24">
        <f>'12.4'!J53</f>
        <v>0</v>
      </c>
      <c r="H73" s="24">
        <f>'12.5'!J54</f>
        <v>0</v>
      </c>
      <c r="I73" s="24">
        <f>'12.6'!G54</f>
        <v>0</v>
      </c>
      <c r="J73" s="24">
        <f>'12.7'!I51</f>
        <v>0</v>
      </c>
      <c r="K73" s="24">
        <f>'12.8'!K54</f>
        <v>0</v>
      </c>
    </row>
    <row r="74" spans="1:11" ht="15.95" customHeight="1" x14ac:dyDescent="0.25">
      <c r="A74" s="22" t="s">
        <v>47</v>
      </c>
      <c r="B74" s="23">
        <f t="shared" si="4"/>
        <v>58</v>
      </c>
      <c r="C74" s="34">
        <f t="shared" si="3"/>
        <v>0</v>
      </c>
      <c r="D74" s="31">
        <f>'12.1'!C56</f>
        <v>0</v>
      </c>
      <c r="E74" s="35">
        <f>'12.2'!I56</f>
        <v>0</v>
      </c>
      <c r="F74" s="35">
        <f>'12.3'!F58</f>
        <v>0</v>
      </c>
      <c r="G74" s="24">
        <f>'12.4'!J58</f>
        <v>0</v>
      </c>
      <c r="H74" s="24">
        <f>'12.5'!J59</f>
        <v>0</v>
      </c>
      <c r="I74" s="24">
        <f>'12.6'!G59</f>
        <v>0</v>
      </c>
      <c r="J74" s="24">
        <f>'12.7'!I56</f>
        <v>0</v>
      </c>
      <c r="K74" s="24">
        <f>'12.8'!K59</f>
        <v>0</v>
      </c>
    </row>
    <row r="75" spans="1:11" ht="15.95" customHeight="1" x14ac:dyDescent="0.25">
      <c r="A75" s="22" t="s">
        <v>48</v>
      </c>
      <c r="B75" s="23">
        <f t="shared" si="4"/>
        <v>58</v>
      </c>
      <c r="C75" s="34">
        <f t="shared" si="3"/>
        <v>0</v>
      </c>
      <c r="D75" s="31">
        <f>'12.1'!C57</f>
        <v>0</v>
      </c>
      <c r="E75" s="35">
        <f>'12.2'!I57</f>
        <v>0</v>
      </c>
      <c r="F75" s="35">
        <f>'12.3'!F59</f>
        <v>0</v>
      </c>
      <c r="G75" s="24">
        <f>'12.4'!J59</f>
        <v>0</v>
      </c>
      <c r="H75" s="24">
        <f>'12.5'!J60</f>
        <v>0</v>
      </c>
      <c r="I75" s="24">
        <f>'12.6'!G60</f>
        <v>0</v>
      </c>
      <c r="J75" s="24">
        <f>'12.7'!I57</f>
        <v>0</v>
      </c>
      <c r="K75" s="24">
        <f>'12.8'!K60</f>
        <v>0</v>
      </c>
    </row>
    <row r="76" spans="1:11" ht="15.95" customHeight="1" x14ac:dyDescent="0.25">
      <c r="A76" s="22" t="s">
        <v>53</v>
      </c>
      <c r="B76" s="23">
        <f t="shared" si="4"/>
        <v>58</v>
      </c>
      <c r="C76" s="34">
        <f t="shared" si="3"/>
        <v>0</v>
      </c>
      <c r="D76" s="31">
        <f>'12.1'!C62</f>
        <v>0</v>
      </c>
      <c r="E76" s="35">
        <f>'12.2'!I62</f>
        <v>0</v>
      </c>
      <c r="F76" s="35">
        <f>'12.3'!F64</f>
        <v>0</v>
      </c>
      <c r="G76" s="24">
        <f>'12.4'!J64</f>
        <v>0</v>
      </c>
      <c r="H76" s="24">
        <f>'12.5'!J65</f>
        <v>0</v>
      </c>
      <c r="I76" s="24">
        <f>'12.6'!G65</f>
        <v>0</v>
      </c>
      <c r="J76" s="24">
        <f>'12.7'!I62</f>
        <v>0</v>
      </c>
      <c r="K76" s="24">
        <f>'12.8'!K65</f>
        <v>0</v>
      </c>
    </row>
    <row r="77" spans="1:11" ht="15.95" customHeight="1" x14ac:dyDescent="0.25">
      <c r="A77" s="22" t="s">
        <v>57</v>
      </c>
      <c r="B77" s="23">
        <f t="shared" si="4"/>
        <v>58</v>
      </c>
      <c r="C77" s="34">
        <f t="shared" si="3"/>
        <v>0</v>
      </c>
      <c r="D77" s="31">
        <f>'12.1'!C66</f>
        <v>0</v>
      </c>
      <c r="E77" s="35">
        <f>'12.2'!I66</f>
        <v>0</v>
      </c>
      <c r="F77" s="35">
        <f>'12.3'!F68</f>
        <v>0</v>
      </c>
      <c r="G77" s="24">
        <f>'12.4'!J68</f>
        <v>0</v>
      </c>
      <c r="H77" s="24">
        <f>'12.5'!J69</f>
        <v>0</v>
      </c>
      <c r="I77" s="24">
        <f>'12.6'!G69</f>
        <v>0</v>
      </c>
      <c r="J77" s="24">
        <f>'12.7'!I66</f>
        <v>0</v>
      </c>
      <c r="K77" s="24">
        <f>'12.8'!K69</f>
        <v>0</v>
      </c>
    </row>
    <row r="78" spans="1:11" ht="15.95" customHeight="1" x14ac:dyDescent="0.25">
      <c r="A78" s="22" t="s">
        <v>61</v>
      </c>
      <c r="B78" s="23">
        <f t="shared" si="4"/>
        <v>58</v>
      </c>
      <c r="C78" s="34">
        <f t="shared" si="3"/>
        <v>0</v>
      </c>
      <c r="D78" s="31">
        <f>'12.1'!C70</f>
        <v>0</v>
      </c>
      <c r="E78" s="35">
        <f>'12.2'!I70</f>
        <v>0</v>
      </c>
      <c r="F78" s="35">
        <f>'12.3'!F72</f>
        <v>0</v>
      </c>
      <c r="G78" s="24">
        <f>'12.4'!J72</f>
        <v>0</v>
      </c>
      <c r="H78" s="24">
        <f>'12.5'!J73</f>
        <v>0</v>
      </c>
      <c r="I78" s="24">
        <f>'12.6'!G73</f>
        <v>0</v>
      </c>
      <c r="J78" s="24">
        <f>'12.7'!I70</f>
        <v>0</v>
      </c>
      <c r="K78" s="24">
        <f>'12.8'!K73</f>
        <v>0</v>
      </c>
    </row>
    <row r="79" spans="1:11" ht="15.95" customHeight="1" x14ac:dyDescent="0.25">
      <c r="A79" s="22" t="s">
        <v>63</v>
      </c>
      <c r="B79" s="23">
        <f t="shared" si="4"/>
        <v>58</v>
      </c>
      <c r="C79" s="34">
        <f t="shared" si="3"/>
        <v>0</v>
      </c>
      <c r="D79" s="31">
        <f>'12.1'!C72</f>
        <v>0</v>
      </c>
      <c r="E79" s="35">
        <f>'12.2'!I72</f>
        <v>0</v>
      </c>
      <c r="F79" s="35">
        <f>'12.3'!F74</f>
        <v>0</v>
      </c>
      <c r="G79" s="24">
        <f>'12.4'!J74</f>
        <v>0</v>
      </c>
      <c r="H79" s="24">
        <f>'12.5'!J75</f>
        <v>0</v>
      </c>
      <c r="I79" s="24">
        <f>'12.6'!G75</f>
        <v>0</v>
      </c>
      <c r="J79" s="24">
        <f>'12.7'!I72</f>
        <v>0</v>
      </c>
      <c r="K79" s="24">
        <f>'12.8'!K75</f>
        <v>0</v>
      </c>
    </row>
    <row r="80" spans="1:11" ht="15.95" customHeight="1" x14ac:dyDescent="0.25">
      <c r="A80" s="22" t="s">
        <v>64</v>
      </c>
      <c r="B80" s="23">
        <f t="shared" si="4"/>
        <v>19</v>
      </c>
      <c r="C80" s="34">
        <f t="shared" si="3"/>
        <v>4</v>
      </c>
      <c r="D80" s="31">
        <f>'12.1'!C73</f>
        <v>0</v>
      </c>
      <c r="E80" s="35">
        <f>'12.2'!I73</f>
        <v>2</v>
      </c>
      <c r="F80" s="35">
        <f>'12.3'!F75</f>
        <v>0</v>
      </c>
      <c r="G80" s="24">
        <f>'12.4'!J75</f>
        <v>0</v>
      </c>
      <c r="H80" s="24">
        <f>'12.5'!J76</f>
        <v>1</v>
      </c>
      <c r="I80" s="24">
        <f>'12.6'!G76</f>
        <v>0</v>
      </c>
      <c r="J80" s="24">
        <f>'12.7'!I73</f>
        <v>0</v>
      </c>
      <c r="K80" s="24">
        <f>'12.8'!K76</f>
        <v>1</v>
      </c>
    </row>
    <row r="81" spans="1:11" ht="15.95" customHeight="1" x14ac:dyDescent="0.25">
      <c r="A81" s="22" t="s">
        <v>71</v>
      </c>
      <c r="B81" s="23">
        <f t="shared" si="4"/>
        <v>58</v>
      </c>
      <c r="C81" s="34">
        <f t="shared" si="3"/>
        <v>0</v>
      </c>
      <c r="D81" s="31">
        <f>'12.1'!C80</f>
        <v>0</v>
      </c>
      <c r="E81" s="35">
        <f>'12.2'!I80</f>
        <v>0</v>
      </c>
      <c r="F81" s="35">
        <f>'12.3'!F82</f>
        <v>0</v>
      </c>
      <c r="G81" s="24">
        <f>'12.4'!J82</f>
        <v>0</v>
      </c>
      <c r="H81" s="24">
        <f>'12.5'!J83</f>
        <v>0</v>
      </c>
      <c r="I81" s="24">
        <f>'12.6'!G83</f>
        <v>0</v>
      </c>
      <c r="J81" s="24">
        <f>'12.7'!I80</f>
        <v>0</v>
      </c>
      <c r="K81" s="24">
        <f>'12.8'!K83</f>
        <v>0</v>
      </c>
    </row>
    <row r="82" spans="1:11" ht="15.95" customHeight="1" x14ac:dyDescent="0.25">
      <c r="A82" s="22" t="s">
        <v>73</v>
      </c>
      <c r="B82" s="23">
        <f t="shared" si="4"/>
        <v>58</v>
      </c>
      <c r="C82" s="34">
        <f t="shared" si="3"/>
        <v>0</v>
      </c>
      <c r="D82" s="31">
        <f>'12.1'!C82</f>
        <v>0</v>
      </c>
      <c r="E82" s="35">
        <f>'12.2'!I82</f>
        <v>0</v>
      </c>
      <c r="F82" s="35">
        <f>'12.3'!F84</f>
        <v>0</v>
      </c>
      <c r="G82" s="24">
        <f>'12.4'!J84</f>
        <v>0</v>
      </c>
      <c r="H82" s="24">
        <f>'12.5'!J85</f>
        <v>0</v>
      </c>
      <c r="I82" s="24">
        <f>'12.6'!G85</f>
        <v>0</v>
      </c>
      <c r="J82" s="24">
        <f>'12.7'!I82</f>
        <v>0</v>
      </c>
      <c r="K82" s="24">
        <f>'12.8'!K85</f>
        <v>0</v>
      </c>
    </row>
    <row r="83" spans="1:11" ht="15.95" customHeight="1" x14ac:dyDescent="0.25">
      <c r="A83" s="22" t="s">
        <v>76</v>
      </c>
      <c r="B83" s="23">
        <f t="shared" si="4"/>
        <v>34</v>
      </c>
      <c r="C83" s="34">
        <f t="shared" si="3"/>
        <v>2</v>
      </c>
      <c r="D83" s="31">
        <f>'12.1'!C85</f>
        <v>0</v>
      </c>
      <c r="E83" s="35">
        <f>'12.2'!I85</f>
        <v>2</v>
      </c>
      <c r="F83" s="35">
        <f>'12.3'!F87</f>
        <v>0</v>
      </c>
      <c r="G83" s="24">
        <f>'12.4'!J87</f>
        <v>0</v>
      </c>
      <c r="H83" s="24">
        <f>'12.5'!J88</f>
        <v>0</v>
      </c>
      <c r="I83" s="24">
        <f>'12.6'!G88</f>
        <v>0</v>
      </c>
      <c r="J83" s="24">
        <f>'12.7'!I85</f>
        <v>0</v>
      </c>
      <c r="K83" s="24">
        <f>'12.8'!K88</f>
        <v>0</v>
      </c>
    </row>
    <row r="84" spans="1:11" ht="15.95" customHeight="1" x14ac:dyDescent="0.25">
      <c r="A84" s="22" t="s">
        <v>77</v>
      </c>
      <c r="B84" s="23">
        <f t="shared" si="4"/>
        <v>58</v>
      </c>
      <c r="C84" s="34">
        <f t="shared" si="3"/>
        <v>0</v>
      </c>
      <c r="D84" s="31">
        <f>'12.1'!C86</f>
        <v>0</v>
      </c>
      <c r="E84" s="35">
        <f>'12.2'!I86</f>
        <v>0</v>
      </c>
      <c r="F84" s="35">
        <f>'12.3'!F88</f>
        <v>0</v>
      </c>
      <c r="G84" s="24">
        <f>'12.4'!J88</f>
        <v>0</v>
      </c>
      <c r="H84" s="24">
        <f>'12.5'!J89</f>
        <v>0</v>
      </c>
      <c r="I84" s="24">
        <f>'12.6'!G89</f>
        <v>0</v>
      </c>
      <c r="J84" s="24">
        <f>'12.7'!I86</f>
        <v>0</v>
      </c>
      <c r="K84" s="24">
        <f>'12.8'!K89</f>
        <v>0</v>
      </c>
    </row>
    <row r="85" spans="1:11" ht="15.95" customHeight="1" x14ac:dyDescent="0.25">
      <c r="A85" s="22" t="s">
        <v>81</v>
      </c>
      <c r="B85" s="23">
        <f t="shared" si="4"/>
        <v>34</v>
      </c>
      <c r="C85" s="34">
        <f t="shared" si="3"/>
        <v>2</v>
      </c>
      <c r="D85" s="31">
        <f>'12.1'!C90</f>
        <v>2</v>
      </c>
      <c r="E85" s="35">
        <f>'12.2'!I90</f>
        <v>0</v>
      </c>
      <c r="F85" s="35">
        <f>'12.3'!F92</f>
        <v>0</v>
      </c>
      <c r="G85" s="24">
        <f>'12.4'!J92</f>
        <v>0</v>
      </c>
      <c r="H85" s="24">
        <f>'12.5'!J93</f>
        <v>0</v>
      </c>
      <c r="I85" s="24">
        <f>'12.6'!G93</f>
        <v>0</v>
      </c>
      <c r="J85" s="24">
        <f>'12.7'!I90</f>
        <v>0</v>
      </c>
      <c r="K85" s="24">
        <f>'12.8'!K93</f>
        <v>0</v>
      </c>
    </row>
    <row r="86" spans="1:11" ht="15.95" customHeight="1" x14ac:dyDescent="0.25">
      <c r="A86" s="22" t="s">
        <v>85</v>
      </c>
      <c r="B86" s="23">
        <f t="shared" si="4"/>
        <v>34</v>
      </c>
      <c r="C86" s="34">
        <f t="shared" si="3"/>
        <v>2</v>
      </c>
      <c r="D86" s="31">
        <f>'12.1'!C94</f>
        <v>0</v>
      </c>
      <c r="E86" s="35">
        <f>'12.2'!I94</f>
        <v>2</v>
      </c>
      <c r="F86" s="35">
        <f>'12.3'!F96</f>
        <v>0</v>
      </c>
      <c r="G86" s="24">
        <f>'12.4'!J96</f>
        <v>0</v>
      </c>
      <c r="H86" s="24">
        <f>'12.5'!J97</f>
        <v>0</v>
      </c>
      <c r="I86" s="24">
        <f>'12.6'!G97</f>
        <v>0</v>
      </c>
      <c r="J86" s="24">
        <f>'12.7'!I94</f>
        <v>0</v>
      </c>
      <c r="K86" s="24">
        <f>'12.8'!K97</f>
        <v>0</v>
      </c>
    </row>
    <row r="87" spans="1:11" ht="15.95" customHeight="1" x14ac:dyDescent="0.25">
      <c r="A87" s="22" t="s">
        <v>88</v>
      </c>
      <c r="B87" s="23">
        <f t="shared" si="4"/>
        <v>58</v>
      </c>
      <c r="C87" s="34">
        <f t="shared" si="3"/>
        <v>0</v>
      </c>
      <c r="D87" s="31">
        <f>'12.1'!C97</f>
        <v>0</v>
      </c>
      <c r="E87" s="35">
        <f>'12.2'!I97</f>
        <v>0</v>
      </c>
      <c r="F87" s="35">
        <f>'12.3'!F99</f>
        <v>0</v>
      </c>
      <c r="G87" s="24">
        <f>'12.4'!J99</f>
        <v>0</v>
      </c>
      <c r="H87" s="24">
        <f>'12.5'!J100</f>
        <v>0</v>
      </c>
      <c r="I87" s="24">
        <f>'12.6'!G100</f>
        <v>0</v>
      </c>
      <c r="J87" s="24">
        <f>'12.7'!I97</f>
        <v>0</v>
      </c>
      <c r="K87" s="24">
        <f>'12.8'!K100</f>
        <v>0</v>
      </c>
    </row>
    <row r="88" spans="1:11" ht="15.95" customHeight="1" x14ac:dyDescent="0.25">
      <c r="A88" s="22" t="s">
        <v>89</v>
      </c>
      <c r="B88" s="23">
        <f t="shared" si="4"/>
        <v>58</v>
      </c>
      <c r="C88" s="34">
        <f t="shared" si="3"/>
        <v>0</v>
      </c>
      <c r="D88" s="31">
        <f>'12.1'!C98</f>
        <v>0</v>
      </c>
      <c r="E88" s="35">
        <f>'12.2'!I98</f>
        <v>0</v>
      </c>
      <c r="F88" s="35">
        <f>'12.3'!F100</f>
        <v>0</v>
      </c>
      <c r="G88" s="24">
        <f>'12.4'!J100</f>
        <v>0</v>
      </c>
      <c r="H88" s="24">
        <f>'12.5'!J101</f>
        <v>0</v>
      </c>
      <c r="I88" s="24">
        <f>'12.6'!G101</f>
        <v>0</v>
      </c>
      <c r="J88" s="24">
        <f>'12.7'!I98</f>
        <v>0</v>
      </c>
      <c r="K88" s="24">
        <f>'12.8'!K101</f>
        <v>0</v>
      </c>
    </row>
    <row r="89" spans="1:11" ht="15.95" customHeight="1" x14ac:dyDescent="0.25">
      <c r="A89" s="22" t="s">
        <v>106</v>
      </c>
      <c r="B89" s="23">
        <f t="shared" si="4"/>
        <v>58</v>
      </c>
      <c r="C89" s="34">
        <f t="shared" si="3"/>
        <v>0</v>
      </c>
      <c r="D89" s="31">
        <f>'12.1'!C101</f>
        <v>0</v>
      </c>
      <c r="E89" s="35">
        <f>'12.2'!I101</f>
        <v>0</v>
      </c>
      <c r="F89" s="35">
        <f>'12.3'!F103</f>
        <v>0</v>
      </c>
      <c r="G89" s="24">
        <f>'12.4'!J103</f>
        <v>0</v>
      </c>
      <c r="H89" s="24">
        <f>'12.5'!J104</f>
        <v>0</v>
      </c>
      <c r="I89" s="24">
        <f>'12.6'!G104</f>
        <v>0</v>
      </c>
      <c r="J89" s="24">
        <f>'12.7'!I101</f>
        <v>0</v>
      </c>
      <c r="K89" s="24">
        <f>'12.8'!K104</f>
        <v>0</v>
      </c>
    </row>
    <row r="91" spans="1:11" x14ac:dyDescent="0.25">
      <c r="D91" s="93"/>
      <c r="E91" s="93"/>
    </row>
  </sheetData>
  <sortState ref="A4:K98">
    <sortCondition descending="1" ref="C4:C98"/>
  </sortState>
  <mergeCells count="1">
    <mergeCell ref="A1:K1"/>
  </mergeCells>
  <pageMargins left="0.47244094488188981" right="0.47244094488188981" top="0.6692913385826772" bottom="0.6692913385826772" header="0.43307086614173229" footer="0.43307086614173229"/>
  <pageSetup paperSize="9" scale="58" fitToHeight="3" orientation="landscape" r:id="rId1"/>
  <headerFooter scaleWithDoc="0">
    <oddFooter>&amp;C&amp;"Times New Roman,обычный"&amp;8&amp;P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7"/>
  <sheetViews>
    <sheetView zoomScaleNormal="100" workbookViewId="0">
      <pane ySplit="10" topLeftCell="A11" activePane="bottomLeft" state="frozen"/>
      <selection pane="bottomLeft" activeCell="A5" sqref="A5:H104"/>
    </sheetView>
  </sheetViews>
  <sheetFormatPr defaultRowHeight="15" x14ac:dyDescent="0.25"/>
  <cols>
    <col min="1" max="1" width="33.42578125" style="3" customWidth="1"/>
    <col min="2" max="2" width="53.5703125" style="3" customWidth="1"/>
    <col min="3" max="3" width="30.7109375" style="3" customWidth="1"/>
    <col min="4" max="4" width="14.85546875" style="3" customWidth="1"/>
    <col min="5" max="5" width="7.7109375" style="3" customWidth="1"/>
    <col min="6" max="6" width="10.7109375" style="3" customWidth="1"/>
    <col min="7" max="7" width="7.7109375" style="6" customWidth="1"/>
    <col min="8" max="8" width="35.42578125" customWidth="1"/>
  </cols>
  <sheetData>
    <row r="1" spans="1:8" s="1" customFormat="1" ht="29.25" customHeight="1" x14ac:dyDescent="0.2">
      <c r="A1" s="157" t="s">
        <v>861</v>
      </c>
      <c r="B1" s="157"/>
      <c r="C1" s="157"/>
      <c r="D1" s="157"/>
      <c r="E1" s="157"/>
      <c r="F1" s="157"/>
      <c r="G1" s="157"/>
      <c r="H1" s="158"/>
    </row>
    <row r="2" spans="1:8" s="1" customFormat="1" ht="15.95" customHeight="1" x14ac:dyDescent="0.2">
      <c r="A2" s="177" t="s">
        <v>806</v>
      </c>
      <c r="B2" s="177"/>
      <c r="C2" s="177"/>
      <c r="D2" s="177"/>
      <c r="E2" s="177"/>
      <c r="F2" s="177"/>
      <c r="G2" s="177"/>
      <c r="H2" s="178"/>
    </row>
    <row r="3" spans="1:8" s="1" customFormat="1" ht="29.25" customHeight="1" x14ac:dyDescent="0.2">
      <c r="A3" s="175" t="s">
        <v>133</v>
      </c>
      <c r="B3" s="175"/>
      <c r="C3" s="175"/>
      <c r="D3" s="175"/>
      <c r="E3" s="175"/>
      <c r="F3" s="175"/>
      <c r="G3" s="175"/>
      <c r="H3" s="176"/>
    </row>
    <row r="4" spans="1:8" s="1" customFormat="1" ht="24.75" customHeight="1" x14ac:dyDescent="0.2">
      <c r="A4" s="175" t="s">
        <v>134</v>
      </c>
      <c r="B4" s="175"/>
      <c r="C4" s="175"/>
      <c r="D4" s="175"/>
      <c r="E4" s="175"/>
      <c r="F4" s="175"/>
      <c r="G4" s="175"/>
      <c r="H4" s="176"/>
    </row>
    <row r="5" spans="1:8" ht="51" customHeight="1" x14ac:dyDescent="0.25">
      <c r="A5" s="159" t="s">
        <v>107</v>
      </c>
      <c r="B5" s="96" t="s">
        <v>349</v>
      </c>
      <c r="C5" s="179" t="s">
        <v>352</v>
      </c>
      <c r="D5" s="159" t="s">
        <v>190</v>
      </c>
      <c r="E5" s="162" t="s">
        <v>187</v>
      </c>
      <c r="F5" s="163"/>
      <c r="G5" s="164"/>
      <c r="H5" s="179" t="s">
        <v>96</v>
      </c>
    </row>
    <row r="6" spans="1:8" ht="14.1" customHeight="1" x14ac:dyDescent="0.25">
      <c r="A6" s="160"/>
      <c r="B6" s="97" t="s">
        <v>135</v>
      </c>
      <c r="C6" s="160"/>
      <c r="D6" s="160"/>
      <c r="E6" s="159" t="s">
        <v>111</v>
      </c>
      <c r="F6" s="159" t="s">
        <v>109</v>
      </c>
      <c r="G6" s="172" t="s">
        <v>110</v>
      </c>
      <c r="H6" s="165"/>
    </row>
    <row r="7" spans="1:8" ht="14.1" customHeight="1" x14ac:dyDescent="0.25">
      <c r="A7" s="160"/>
      <c r="B7" s="97" t="s">
        <v>136</v>
      </c>
      <c r="C7" s="160"/>
      <c r="D7" s="160"/>
      <c r="E7" s="160"/>
      <c r="F7" s="160"/>
      <c r="G7" s="173"/>
      <c r="H7" s="165"/>
    </row>
    <row r="8" spans="1:8" ht="14.1" customHeight="1" x14ac:dyDescent="0.25">
      <c r="A8" s="160"/>
      <c r="B8" s="97" t="s">
        <v>396</v>
      </c>
      <c r="C8" s="160"/>
      <c r="D8" s="160"/>
      <c r="E8" s="160"/>
      <c r="F8" s="160"/>
      <c r="G8" s="173"/>
      <c r="H8" s="165"/>
    </row>
    <row r="9" spans="1:8" ht="14.1" customHeight="1" x14ac:dyDescent="0.25">
      <c r="A9" s="160"/>
      <c r="B9" s="97" t="s">
        <v>397</v>
      </c>
      <c r="C9" s="160"/>
      <c r="D9" s="160"/>
      <c r="E9" s="160"/>
      <c r="F9" s="160"/>
      <c r="G9" s="173"/>
      <c r="H9" s="165"/>
    </row>
    <row r="10" spans="1:8" s="5" customFormat="1" ht="14.1" customHeight="1" x14ac:dyDescent="0.25">
      <c r="A10" s="161"/>
      <c r="B10" s="97" t="s">
        <v>189</v>
      </c>
      <c r="C10" s="161"/>
      <c r="D10" s="161"/>
      <c r="E10" s="161"/>
      <c r="F10" s="161"/>
      <c r="G10" s="174"/>
      <c r="H10" s="166"/>
    </row>
    <row r="11" spans="1:8" s="14" customFormat="1" ht="15.95" customHeight="1" x14ac:dyDescent="0.25">
      <c r="A11" s="66" t="s">
        <v>0</v>
      </c>
      <c r="B11" s="66"/>
      <c r="C11" s="66"/>
      <c r="D11" s="66"/>
      <c r="E11" s="66"/>
      <c r="F11" s="66"/>
      <c r="G11" s="10"/>
      <c r="H11" s="68"/>
    </row>
    <row r="12" spans="1:8" s="8" customFormat="1" ht="15.95" customHeight="1" x14ac:dyDescent="0.25">
      <c r="A12" s="67" t="s">
        <v>1</v>
      </c>
      <c r="B12" s="76" t="s">
        <v>397</v>
      </c>
      <c r="C12" s="77" t="s">
        <v>874</v>
      </c>
      <c r="D12" s="59"/>
      <c r="E12" s="71">
        <f t="shared" ref="E12:E29" si="0">IF(B12="Предоставленной возможностью воспользовались не менее 30 человек",2,IF(B12="Предоставленной возможностью воспользовались не менее 10 человек",1,0))</f>
        <v>0</v>
      </c>
      <c r="F12" s="71"/>
      <c r="G12" s="12">
        <f t="shared" ref="G12:G76" si="1">E12*(1-F12)</f>
        <v>0</v>
      </c>
      <c r="H12" s="129" t="s">
        <v>875</v>
      </c>
    </row>
    <row r="13" spans="1:8" ht="15.95" customHeight="1" x14ac:dyDescent="0.25">
      <c r="A13" s="67" t="s">
        <v>2</v>
      </c>
      <c r="B13" s="76" t="s">
        <v>189</v>
      </c>
      <c r="C13" s="76"/>
      <c r="D13" s="71"/>
      <c r="E13" s="71">
        <f t="shared" si="0"/>
        <v>0</v>
      </c>
      <c r="F13" s="71"/>
      <c r="G13" s="12">
        <f t="shared" si="1"/>
        <v>0</v>
      </c>
      <c r="H13" s="64" t="s">
        <v>218</v>
      </c>
    </row>
    <row r="14" spans="1:8" ht="15.95" customHeight="1" x14ac:dyDescent="0.25">
      <c r="A14" s="67" t="s">
        <v>3</v>
      </c>
      <c r="B14" s="76" t="s">
        <v>188</v>
      </c>
      <c r="C14" s="77" t="s">
        <v>709</v>
      </c>
      <c r="D14" s="71"/>
      <c r="E14" s="71">
        <f t="shared" si="0"/>
        <v>0</v>
      </c>
      <c r="F14" s="71"/>
      <c r="G14" s="12">
        <f t="shared" si="1"/>
        <v>0</v>
      </c>
      <c r="H14" s="64" t="s">
        <v>350</v>
      </c>
    </row>
    <row r="15" spans="1:8" s="8" customFormat="1" ht="15.95" customHeight="1" x14ac:dyDescent="0.25">
      <c r="A15" s="67" t="s">
        <v>4</v>
      </c>
      <c r="B15" s="76" t="s">
        <v>189</v>
      </c>
      <c r="C15" s="76"/>
      <c r="D15" s="71"/>
      <c r="E15" s="71">
        <f t="shared" si="0"/>
        <v>0</v>
      </c>
      <c r="F15" s="71"/>
      <c r="G15" s="12">
        <f t="shared" si="1"/>
        <v>0</v>
      </c>
      <c r="H15" s="64" t="s">
        <v>353</v>
      </c>
    </row>
    <row r="16" spans="1:8" s="9" customFormat="1" ht="15.95" customHeight="1" x14ac:dyDescent="0.25">
      <c r="A16" s="67" t="s">
        <v>5</v>
      </c>
      <c r="B16" s="76" t="s">
        <v>189</v>
      </c>
      <c r="C16" s="76"/>
      <c r="D16" s="71"/>
      <c r="E16" s="71">
        <f t="shared" si="0"/>
        <v>0</v>
      </c>
      <c r="F16" s="71"/>
      <c r="G16" s="12">
        <f t="shared" si="1"/>
        <v>0</v>
      </c>
      <c r="H16" s="64" t="s">
        <v>262</v>
      </c>
    </row>
    <row r="17" spans="1:8" ht="15.95" customHeight="1" x14ac:dyDescent="0.25">
      <c r="A17" s="67" t="s">
        <v>6</v>
      </c>
      <c r="B17" s="76" t="s">
        <v>189</v>
      </c>
      <c r="C17" s="76"/>
      <c r="D17" s="71"/>
      <c r="E17" s="71">
        <f t="shared" si="0"/>
        <v>0</v>
      </c>
      <c r="F17" s="71"/>
      <c r="G17" s="12">
        <f t="shared" si="1"/>
        <v>0</v>
      </c>
      <c r="H17" s="64" t="s">
        <v>354</v>
      </c>
    </row>
    <row r="18" spans="1:8" s="8" customFormat="1" ht="15.95" customHeight="1" x14ac:dyDescent="0.25">
      <c r="A18" s="67" t="s">
        <v>7</v>
      </c>
      <c r="B18" s="76" t="s">
        <v>189</v>
      </c>
      <c r="C18" s="76"/>
      <c r="D18" s="71"/>
      <c r="E18" s="71">
        <f t="shared" si="0"/>
        <v>0</v>
      </c>
      <c r="F18" s="71"/>
      <c r="G18" s="12">
        <f t="shared" si="1"/>
        <v>0</v>
      </c>
      <c r="H18" s="64" t="s">
        <v>221</v>
      </c>
    </row>
    <row r="19" spans="1:8" s="9" customFormat="1" ht="15.95" customHeight="1" x14ac:dyDescent="0.25">
      <c r="A19" s="67" t="s">
        <v>8</v>
      </c>
      <c r="B19" s="76" t="s">
        <v>397</v>
      </c>
      <c r="C19" s="77" t="s">
        <v>711</v>
      </c>
      <c r="D19" s="71"/>
      <c r="E19" s="71">
        <f t="shared" si="0"/>
        <v>0</v>
      </c>
      <c r="F19" s="71"/>
      <c r="G19" s="12">
        <f t="shared" si="1"/>
        <v>0</v>
      </c>
      <c r="H19" s="64" t="s">
        <v>710</v>
      </c>
    </row>
    <row r="20" spans="1:8" s="9" customFormat="1" ht="15.95" customHeight="1" x14ac:dyDescent="0.25">
      <c r="A20" s="67" t="s">
        <v>9</v>
      </c>
      <c r="B20" s="76" t="s">
        <v>397</v>
      </c>
      <c r="C20" s="77" t="s">
        <v>712</v>
      </c>
      <c r="D20" s="71"/>
      <c r="E20" s="71">
        <f t="shared" si="0"/>
        <v>0</v>
      </c>
      <c r="F20" s="71"/>
      <c r="G20" s="12">
        <f t="shared" si="1"/>
        <v>0</v>
      </c>
      <c r="H20" s="64" t="s">
        <v>355</v>
      </c>
    </row>
    <row r="21" spans="1:8" ht="15.95" customHeight="1" x14ac:dyDescent="0.25">
      <c r="A21" s="67" t="s">
        <v>10</v>
      </c>
      <c r="B21" s="76" t="s">
        <v>188</v>
      </c>
      <c r="C21" s="76" t="s">
        <v>398</v>
      </c>
      <c r="D21" s="71"/>
      <c r="E21" s="71">
        <f t="shared" si="0"/>
        <v>0</v>
      </c>
      <c r="F21" s="71"/>
      <c r="G21" s="12">
        <f t="shared" si="1"/>
        <v>0</v>
      </c>
      <c r="H21" s="64" t="s">
        <v>713</v>
      </c>
    </row>
    <row r="22" spans="1:8" s="8" customFormat="1" ht="15.95" customHeight="1" x14ac:dyDescent="0.25">
      <c r="A22" s="67" t="s">
        <v>11</v>
      </c>
      <c r="B22" s="76" t="s">
        <v>189</v>
      </c>
      <c r="C22" s="76"/>
      <c r="D22" s="71"/>
      <c r="E22" s="71">
        <f t="shared" si="0"/>
        <v>0</v>
      </c>
      <c r="F22" s="71"/>
      <c r="G22" s="12">
        <f t="shared" si="1"/>
        <v>0</v>
      </c>
      <c r="H22" s="64" t="s">
        <v>223</v>
      </c>
    </row>
    <row r="23" spans="1:8" s="8" customFormat="1" ht="15.95" customHeight="1" x14ac:dyDescent="0.25">
      <c r="A23" s="67" t="s">
        <v>12</v>
      </c>
      <c r="B23" s="76" t="s">
        <v>189</v>
      </c>
      <c r="C23" s="76"/>
      <c r="D23" s="71"/>
      <c r="E23" s="71">
        <f t="shared" si="0"/>
        <v>0</v>
      </c>
      <c r="F23" s="71"/>
      <c r="G23" s="12">
        <f t="shared" si="1"/>
        <v>0</v>
      </c>
      <c r="H23" s="64" t="s">
        <v>306</v>
      </c>
    </row>
    <row r="24" spans="1:8" s="8" customFormat="1" ht="15.95" customHeight="1" x14ac:dyDescent="0.25">
      <c r="A24" s="67" t="s">
        <v>13</v>
      </c>
      <c r="B24" s="76" t="s">
        <v>189</v>
      </c>
      <c r="C24" s="76"/>
      <c r="D24" s="71"/>
      <c r="E24" s="71">
        <f t="shared" si="0"/>
        <v>0</v>
      </c>
      <c r="F24" s="71"/>
      <c r="G24" s="12">
        <f t="shared" si="1"/>
        <v>0</v>
      </c>
      <c r="H24" s="64" t="s">
        <v>267</v>
      </c>
    </row>
    <row r="25" spans="1:8" s="9" customFormat="1" ht="15.95" customHeight="1" x14ac:dyDescent="0.25">
      <c r="A25" s="67" t="s">
        <v>14</v>
      </c>
      <c r="B25" s="76" t="s">
        <v>397</v>
      </c>
      <c r="C25" s="76" t="s">
        <v>398</v>
      </c>
      <c r="D25" s="71"/>
      <c r="E25" s="71">
        <f t="shared" si="0"/>
        <v>0</v>
      </c>
      <c r="F25" s="71"/>
      <c r="G25" s="12">
        <f t="shared" si="1"/>
        <v>0</v>
      </c>
      <c r="H25" s="64" t="s">
        <v>356</v>
      </c>
    </row>
    <row r="26" spans="1:8" s="9" customFormat="1" ht="15.95" customHeight="1" x14ac:dyDescent="0.25">
      <c r="A26" s="67" t="s">
        <v>15</v>
      </c>
      <c r="B26" s="76" t="s">
        <v>397</v>
      </c>
      <c r="C26" s="76" t="s">
        <v>398</v>
      </c>
      <c r="D26" s="71"/>
      <c r="E26" s="71">
        <f t="shared" si="0"/>
        <v>0</v>
      </c>
      <c r="F26" s="71"/>
      <c r="G26" s="12">
        <f t="shared" si="1"/>
        <v>0</v>
      </c>
      <c r="H26" s="64" t="s">
        <v>714</v>
      </c>
    </row>
    <row r="27" spans="1:8" s="8" customFormat="1" ht="15.95" customHeight="1" x14ac:dyDescent="0.25">
      <c r="A27" s="67" t="s">
        <v>16</v>
      </c>
      <c r="B27" s="76" t="s">
        <v>397</v>
      </c>
      <c r="C27" s="77" t="s">
        <v>715</v>
      </c>
      <c r="D27" s="71"/>
      <c r="E27" s="71">
        <f t="shared" si="0"/>
        <v>0</v>
      </c>
      <c r="F27" s="71"/>
      <c r="G27" s="12">
        <f t="shared" si="1"/>
        <v>0</v>
      </c>
      <c r="H27" s="64" t="s">
        <v>357</v>
      </c>
    </row>
    <row r="28" spans="1:8" ht="15.95" customHeight="1" x14ac:dyDescent="0.25">
      <c r="A28" s="67" t="s">
        <v>17</v>
      </c>
      <c r="B28" s="76" t="s">
        <v>189</v>
      </c>
      <c r="C28" s="76"/>
      <c r="D28" s="71"/>
      <c r="E28" s="71">
        <f t="shared" si="0"/>
        <v>0</v>
      </c>
      <c r="F28" s="71"/>
      <c r="G28" s="12">
        <f t="shared" si="1"/>
        <v>0</v>
      </c>
      <c r="H28" s="64" t="s">
        <v>308</v>
      </c>
    </row>
    <row r="29" spans="1:8" ht="15.95" customHeight="1" x14ac:dyDescent="0.25">
      <c r="A29" s="67" t="s">
        <v>18</v>
      </c>
      <c r="B29" s="76" t="s">
        <v>397</v>
      </c>
      <c r="C29" s="76" t="s">
        <v>351</v>
      </c>
      <c r="D29" s="71"/>
      <c r="E29" s="71">
        <f t="shared" si="0"/>
        <v>0</v>
      </c>
      <c r="F29" s="71"/>
      <c r="G29" s="12">
        <f t="shared" si="1"/>
        <v>0</v>
      </c>
      <c r="H29" s="64" t="s">
        <v>358</v>
      </c>
    </row>
    <row r="30" spans="1:8" s="14" customFormat="1" ht="15.95" customHeight="1" x14ac:dyDescent="0.25">
      <c r="A30" s="66" t="s">
        <v>19</v>
      </c>
      <c r="B30" s="72"/>
      <c r="C30" s="72"/>
      <c r="D30" s="72"/>
      <c r="E30" s="73"/>
      <c r="F30" s="73"/>
      <c r="G30" s="13"/>
      <c r="H30" s="69"/>
    </row>
    <row r="31" spans="1:8" s="8" customFormat="1" ht="15.95" customHeight="1" x14ac:dyDescent="0.25">
      <c r="A31" s="67" t="s">
        <v>20</v>
      </c>
      <c r="B31" s="76" t="s">
        <v>189</v>
      </c>
      <c r="C31" s="76"/>
      <c r="D31" s="71"/>
      <c r="E31" s="71">
        <f t="shared" ref="E31:E41" si="2">IF(B31="Предоставленной возможностью воспользовались не менее 30 человек",2,IF(B31="Предоставленной возможностью воспользовались не менее 10 человек",1,0))</f>
        <v>0</v>
      </c>
      <c r="F31" s="71"/>
      <c r="G31" s="12">
        <f t="shared" si="1"/>
        <v>0</v>
      </c>
      <c r="H31" s="64" t="s">
        <v>359</v>
      </c>
    </row>
    <row r="32" spans="1:8" ht="15.95" customHeight="1" x14ac:dyDescent="0.25">
      <c r="A32" s="67" t="s">
        <v>21</v>
      </c>
      <c r="B32" s="76" t="s">
        <v>189</v>
      </c>
      <c r="C32" s="76"/>
      <c r="D32" s="71"/>
      <c r="E32" s="71">
        <f t="shared" si="2"/>
        <v>0</v>
      </c>
      <c r="F32" s="71"/>
      <c r="G32" s="12">
        <f t="shared" si="1"/>
        <v>0</v>
      </c>
      <c r="H32" s="64" t="s">
        <v>360</v>
      </c>
    </row>
    <row r="33" spans="1:8" ht="15.95" customHeight="1" x14ac:dyDescent="0.25">
      <c r="A33" s="67" t="s">
        <v>22</v>
      </c>
      <c r="B33" s="76" t="s">
        <v>189</v>
      </c>
      <c r="C33" s="76"/>
      <c r="D33" s="71"/>
      <c r="E33" s="71">
        <f t="shared" si="2"/>
        <v>0</v>
      </c>
      <c r="F33" s="71"/>
      <c r="G33" s="12">
        <f t="shared" si="1"/>
        <v>0</v>
      </c>
      <c r="H33" s="64" t="s">
        <v>361</v>
      </c>
    </row>
    <row r="34" spans="1:8" ht="15.95" customHeight="1" x14ac:dyDescent="0.25">
      <c r="A34" s="67" t="s">
        <v>23</v>
      </c>
      <c r="B34" s="76" t="s">
        <v>397</v>
      </c>
      <c r="C34" s="76" t="s">
        <v>351</v>
      </c>
      <c r="D34" s="71"/>
      <c r="E34" s="71">
        <f t="shared" si="2"/>
        <v>0</v>
      </c>
      <c r="F34" s="71"/>
      <c r="G34" s="12">
        <f t="shared" si="1"/>
        <v>0</v>
      </c>
      <c r="H34" s="74" t="s">
        <v>512</v>
      </c>
    </row>
    <row r="35" spans="1:8" ht="15.95" customHeight="1" x14ac:dyDescent="0.25">
      <c r="A35" s="67" t="s">
        <v>24</v>
      </c>
      <c r="B35" s="76" t="s">
        <v>397</v>
      </c>
      <c r="C35" s="76" t="s">
        <v>398</v>
      </c>
      <c r="D35" s="71"/>
      <c r="E35" s="71">
        <f t="shared" si="2"/>
        <v>0</v>
      </c>
      <c r="F35" s="71"/>
      <c r="G35" s="12">
        <f t="shared" si="1"/>
        <v>0</v>
      </c>
      <c r="H35" s="64" t="s">
        <v>363</v>
      </c>
    </row>
    <row r="36" spans="1:8" s="8" customFormat="1" ht="15.95" customHeight="1" x14ac:dyDescent="0.25">
      <c r="A36" s="67" t="s">
        <v>25</v>
      </c>
      <c r="B36" s="76" t="s">
        <v>189</v>
      </c>
      <c r="C36" s="76"/>
      <c r="D36" s="71"/>
      <c r="E36" s="71">
        <f t="shared" si="2"/>
        <v>0</v>
      </c>
      <c r="F36" s="71"/>
      <c r="G36" s="12">
        <f t="shared" si="1"/>
        <v>0</v>
      </c>
      <c r="H36" s="64" t="s">
        <v>227</v>
      </c>
    </row>
    <row r="37" spans="1:8" ht="15.95" customHeight="1" x14ac:dyDescent="0.25">
      <c r="A37" s="67" t="s">
        <v>26</v>
      </c>
      <c r="B37" s="76" t="s">
        <v>189</v>
      </c>
      <c r="C37" s="76"/>
      <c r="D37" s="71"/>
      <c r="E37" s="71">
        <f t="shared" si="2"/>
        <v>0</v>
      </c>
      <c r="F37" s="71"/>
      <c r="G37" s="12">
        <f t="shared" si="1"/>
        <v>0</v>
      </c>
      <c r="H37" s="64" t="s">
        <v>400</v>
      </c>
    </row>
    <row r="38" spans="1:8" ht="15.95" customHeight="1" x14ac:dyDescent="0.25">
      <c r="A38" s="67" t="s">
        <v>27</v>
      </c>
      <c r="B38" s="76" t="s">
        <v>189</v>
      </c>
      <c r="C38" s="76"/>
      <c r="D38" s="71"/>
      <c r="E38" s="71">
        <f t="shared" si="2"/>
        <v>0</v>
      </c>
      <c r="F38" s="71"/>
      <c r="G38" s="12">
        <f t="shared" si="1"/>
        <v>0</v>
      </c>
      <c r="H38" s="64" t="s">
        <v>513</v>
      </c>
    </row>
    <row r="39" spans="1:8" ht="15.95" customHeight="1" x14ac:dyDescent="0.25">
      <c r="A39" s="67" t="s">
        <v>28</v>
      </c>
      <c r="B39" s="76" t="s">
        <v>189</v>
      </c>
      <c r="C39" s="76"/>
      <c r="D39" s="71"/>
      <c r="E39" s="71">
        <f t="shared" si="2"/>
        <v>0</v>
      </c>
      <c r="F39" s="71"/>
      <c r="G39" s="12">
        <f t="shared" si="1"/>
        <v>0</v>
      </c>
      <c r="H39" s="64" t="s">
        <v>716</v>
      </c>
    </row>
    <row r="40" spans="1:8" ht="15.95" customHeight="1" x14ac:dyDescent="0.25">
      <c r="A40" s="67" t="s">
        <v>29</v>
      </c>
      <c r="B40" s="76" t="s">
        <v>189</v>
      </c>
      <c r="C40" s="76"/>
      <c r="D40" s="71"/>
      <c r="E40" s="71">
        <f t="shared" si="2"/>
        <v>0</v>
      </c>
      <c r="F40" s="71"/>
      <c r="G40" s="12">
        <f t="shared" si="1"/>
        <v>0</v>
      </c>
      <c r="H40" s="64" t="s">
        <v>258</v>
      </c>
    </row>
    <row r="41" spans="1:8" ht="15.95" customHeight="1" x14ac:dyDescent="0.25">
      <c r="A41" s="67" t="s">
        <v>30</v>
      </c>
      <c r="B41" s="76" t="s">
        <v>189</v>
      </c>
      <c r="C41" s="76"/>
      <c r="D41" s="71"/>
      <c r="E41" s="71">
        <f t="shared" si="2"/>
        <v>0</v>
      </c>
      <c r="F41" s="71"/>
      <c r="G41" s="12">
        <f t="shared" si="1"/>
        <v>0</v>
      </c>
      <c r="H41" s="64" t="s">
        <v>232</v>
      </c>
    </row>
    <row r="42" spans="1:8" s="14" customFormat="1" ht="15.95" customHeight="1" x14ac:dyDescent="0.25">
      <c r="A42" s="66" t="s">
        <v>31</v>
      </c>
      <c r="B42" s="72"/>
      <c r="C42" s="72"/>
      <c r="D42" s="72"/>
      <c r="E42" s="73"/>
      <c r="F42" s="73"/>
      <c r="G42" s="13"/>
      <c r="H42" s="69"/>
    </row>
    <row r="43" spans="1:8" s="9" customFormat="1" ht="15.95" customHeight="1" x14ac:dyDescent="0.25">
      <c r="A43" s="67" t="s">
        <v>32</v>
      </c>
      <c r="B43" s="76" t="s">
        <v>189</v>
      </c>
      <c r="C43" s="76"/>
      <c r="D43" s="71"/>
      <c r="E43" s="71">
        <f t="shared" ref="E43:E48" si="3">IF(B43="Предоставленной возможностью воспользовались не менее 30 человек",2,IF(B43="Предоставленной возможностью воспользовались не менее 10 человек",1,0))</f>
        <v>0</v>
      </c>
      <c r="F43" s="71"/>
      <c r="G43" s="12">
        <f t="shared" si="1"/>
        <v>0</v>
      </c>
      <c r="H43" s="64" t="s">
        <v>514</v>
      </c>
    </row>
    <row r="44" spans="1:8" s="9" customFormat="1" ht="15.95" customHeight="1" x14ac:dyDescent="0.25">
      <c r="A44" s="67" t="s">
        <v>33</v>
      </c>
      <c r="B44" s="76" t="s">
        <v>189</v>
      </c>
      <c r="C44" s="76"/>
      <c r="D44" s="71"/>
      <c r="E44" s="71">
        <f t="shared" si="3"/>
        <v>0</v>
      </c>
      <c r="F44" s="71"/>
      <c r="G44" s="12">
        <f t="shared" si="1"/>
        <v>0</v>
      </c>
      <c r="H44" s="64" t="s">
        <v>318</v>
      </c>
    </row>
    <row r="45" spans="1:8" ht="15.95" customHeight="1" x14ac:dyDescent="0.25">
      <c r="A45" s="67" t="s">
        <v>34</v>
      </c>
      <c r="B45" s="76" t="s">
        <v>135</v>
      </c>
      <c r="C45" s="76" t="s">
        <v>398</v>
      </c>
      <c r="D45" s="71"/>
      <c r="E45" s="71">
        <f t="shared" si="3"/>
        <v>2</v>
      </c>
      <c r="F45" s="71"/>
      <c r="G45" s="12">
        <f t="shared" si="1"/>
        <v>2</v>
      </c>
      <c r="H45" s="64" t="s">
        <v>364</v>
      </c>
    </row>
    <row r="46" spans="1:8" s="8" customFormat="1" ht="15.95" customHeight="1" x14ac:dyDescent="0.25">
      <c r="A46" s="67" t="s">
        <v>35</v>
      </c>
      <c r="B46" s="76" t="s">
        <v>397</v>
      </c>
      <c r="C46" s="76" t="s">
        <v>398</v>
      </c>
      <c r="D46" s="71"/>
      <c r="E46" s="71">
        <f t="shared" si="3"/>
        <v>0</v>
      </c>
      <c r="F46" s="71"/>
      <c r="G46" s="12">
        <f t="shared" si="1"/>
        <v>0</v>
      </c>
      <c r="H46" s="64" t="s">
        <v>515</v>
      </c>
    </row>
    <row r="47" spans="1:8" s="9" customFormat="1" ht="15.95" customHeight="1" x14ac:dyDescent="0.25">
      <c r="A47" s="67" t="s">
        <v>36</v>
      </c>
      <c r="B47" s="76" t="s">
        <v>189</v>
      </c>
      <c r="C47" s="76"/>
      <c r="D47" s="71"/>
      <c r="E47" s="71">
        <f t="shared" si="3"/>
        <v>0</v>
      </c>
      <c r="F47" s="71"/>
      <c r="G47" s="12">
        <f t="shared" si="1"/>
        <v>0</v>
      </c>
      <c r="H47" s="87" t="s">
        <v>365</v>
      </c>
    </row>
    <row r="48" spans="1:8" s="9" customFormat="1" ht="15.95" customHeight="1" x14ac:dyDescent="0.25">
      <c r="A48" s="67" t="s">
        <v>37</v>
      </c>
      <c r="B48" s="76" t="s">
        <v>189</v>
      </c>
      <c r="C48" s="76"/>
      <c r="D48" s="71"/>
      <c r="E48" s="71">
        <f t="shared" si="3"/>
        <v>0</v>
      </c>
      <c r="F48" s="71"/>
      <c r="G48" s="12">
        <f t="shared" si="1"/>
        <v>0</v>
      </c>
      <c r="H48" s="57" t="s">
        <v>366</v>
      </c>
    </row>
    <row r="49" spans="1:8" s="14" customFormat="1" ht="15.95" customHeight="1" x14ac:dyDescent="0.25">
      <c r="A49" s="66" t="s">
        <v>38</v>
      </c>
      <c r="B49" s="72"/>
      <c r="C49" s="72"/>
      <c r="D49" s="72"/>
      <c r="E49" s="73"/>
      <c r="F49" s="73"/>
      <c r="G49" s="13"/>
      <c r="H49" s="69"/>
    </row>
    <row r="50" spans="1:8" s="9" customFormat="1" ht="15.95" customHeight="1" x14ac:dyDescent="0.25">
      <c r="A50" s="67" t="s">
        <v>39</v>
      </c>
      <c r="B50" s="76" t="s">
        <v>189</v>
      </c>
      <c r="C50" s="76"/>
      <c r="D50" s="71"/>
      <c r="E50" s="71">
        <f t="shared" ref="E50:E56" si="4">IF(B50="Предоставленной возможностью воспользовались не менее 30 человек",2,IF(B50="Предоставленной возможностью воспользовались не менее 10 человек",1,0))</f>
        <v>0</v>
      </c>
      <c r="F50" s="71"/>
      <c r="G50" s="12">
        <f t="shared" si="1"/>
        <v>0</v>
      </c>
      <c r="H50" s="64" t="s">
        <v>516</v>
      </c>
    </row>
    <row r="51" spans="1:8" s="9" customFormat="1" ht="15.95" customHeight="1" x14ac:dyDescent="0.25">
      <c r="A51" s="67" t="s">
        <v>40</v>
      </c>
      <c r="B51" s="76" t="s">
        <v>188</v>
      </c>
      <c r="C51" s="76" t="s">
        <v>351</v>
      </c>
      <c r="D51" s="71"/>
      <c r="E51" s="71">
        <f t="shared" si="4"/>
        <v>0</v>
      </c>
      <c r="F51" s="71"/>
      <c r="G51" s="12">
        <f t="shared" si="1"/>
        <v>0</v>
      </c>
      <c r="H51" s="64" t="s">
        <v>717</v>
      </c>
    </row>
    <row r="52" spans="1:8" ht="15.95" customHeight="1" x14ac:dyDescent="0.25">
      <c r="A52" s="67" t="s">
        <v>41</v>
      </c>
      <c r="B52" s="76" t="s">
        <v>189</v>
      </c>
      <c r="C52" s="76"/>
      <c r="D52" s="71"/>
      <c r="E52" s="71">
        <f t="shared" si="4"/>
        <v>0</v>
      </c>
      <c r="F52" s="71"/>
      <c r="G52" s="12">
        <f t="shared" si="1"/>
        <v>0</v>
      </c>
      <c r="H52" s="64" t="s">
        <v>489</v>
      </c>
    </row>
    <row r="53" spans="1:8" ht="15.95" customHeight="1" x14ac:dyDescent="0.25">
      <c r="A53" s="67" t="s">
        <v>42</v>
      </c>
      <c r="B53" s="76" t="s">
        <v>189</v>
      </c>
      <c r="C53" s="76"/>
      <c r="D53" s="71"/>
      <c r="E53" s="71">
        <f t="shared" si="4"/>
        <v>0</v>
      </c>
      <c r="F53" s="71"/>
      <c r="G53" s="12">
        <f t="shared" si="1"/>
        <v>0</v>
      </c>
      <c r="H53" s="64" t="s">
        <v>367</v>
      </c>
    </row>
    <row r="54" spans="1:8" s="9" customFormat="1" ht="15.95" customHeight="1" x14ac:dyDescent="0.25">
      <c r="A54" s="67" t="s">
        <v>92</v>
      </c>
      <c r="B54" s="76" t="s">
        <v>189</v>
      </c>
      <c r="C54" s="76"/>
      <c r="D54" s="71"/>
      <c r="E54" s="71">
        <f t="shared" si="4"/>
        <v>0</v>
      </c>
      <c r="F54" s="71"/>
      <c r="G54" s="12">
        <f t="shared" si="1"/>
        <v>0</v>
      </c>
      <c r="H54" s="64" t="s">
        <v>279</v>
      </c>
    </row>
    <row r="55" spans="1:8" ht="15.95" customHeight="1" x14ac:dyDescent="0.25">
      <c r="A55" s="67" t="s">
        <v>43</v>
      </c>
      <c r="B55" s="76" t="s">
        <v>189</v>
      </c>
      <c r="C55" s="76"/>
      <c r="D55" s="71"/>
      <c r="E55" s="71">
        <f t="shared" si="4"/>
        <v>0</v>
      </c>
      <c r="F55" s="71"/>
      <c r="G55" s="12">
        <f t="shared" si="1"/>
        <v>0</v>
      </c>
      <c r="H55" s="74" t="s">
        <v>813</v>
      </c>
    </row>
    <row r="56" spans="1:8" ht="15.95" customHeight="1" x14ac:dyDescent="0.25">
      <c r="A56" s="67" t="s">
        <v>44</v>
      </c>
      <c r="B56" s="76" t="s">
        <v>135</v>
      </c>
      <c r="C56" s="76" t="s">
        <v>398</v>
      </c>
      <c r="D56" s="71"/>
      <c r="E56" s="71">
        <f t="shared" si="4"/>
        <v>2</v>
      </c>
      <c r="F56" s="71"/>
      <c r="G56" s="12">
        <f t="shared" si="1"/>
        <v>2</v>
      </c>
      <c r="H56" s="64" t="s">
        <v>368</v>
      </c>
    </row>
    <row r="57" spans="1:8" s="14" customFormat="1" ht="15.95" customHeight="1" x14ac:dyDescent="0.25">
      <c r="A57" s="66" t="s">
        <v>45</v>
      </c>
      <c r="B57" s="72"/>
      <c r="C57" s="72"/>
      <c r="D57" s="72"/>
      <c r="E57" s="73"/>
      <c r="F57" s="73"/>
      <c r="G57" s="13"/>
      <c r="H57" s="69"/>
    </row>
    <row r="58" spans="1:8" s="9" customFormat="1" ht="15.95" customHeight="1" x14ac:dyDescent="0.25">
      <c r="A58" s="67" t="s">
        <v>46</v>
      </c>
      <c r="B58" s="76" t="s">
        <v>396</v>
      </c>
      <c r="C58" s="77" t="s">
        <v>846</v>
      </c>
      <c r="D58" s="59" t="s">
        <v>848</v>
      </c>
      <c r="E58" s="71">
        <f t="shared" ref="E58" si="5">IF(B58="Предоставленной возможностью воспользовались не менее 30 человек",2,IF(B58="Предоставленной возможностью воспользовались не менее 10 человек",1,0))</f>
        <v>0</v>
      </c>
      <c r="F58" s="71">
        <v>0.5</v>
      </c>
      <c r="G58" s="12">
        <f>E58*(1-F58)</f>
        <v>0</v>
      </c>
      <c r="H58" s="129" t="s">
        <v>847</v>
      </c>
    </row>
    <row r="59" spans="1:8" s="9" customFormat="1" ht="15.95" customHeight="1" x14ac:dyDescent="0.25">
      <c r="A59" s="67" t="s">
        <v>47</v>
      </c>
      <c r="B59" s="76" t="s">
        <v>189</v>
      </c>
      <c r="C59" s="76"/>
      <c r="D59" s="71"/>
      <c r="E59" s="71">
        <f t="shared" ref="E59:E71" si="6">IF(B59="Предоставленной возможностью воспользовались не менее 30 человек",2,IF(B59="Предоставленной возможностью воспользовались не менее 10 человек",1,0))</f>
        <v>0</v>
      </c>
      <c r="F59" s="71"/>
      <c r="G59" s="12">
        <f t="shared" si="1"/>
        <v>0</v>
      </c>
      <c r="H59" s="64" t="s">
        <v>328</v>
      </c>
    </row>
    <row r="60" spans="1:8" s="9" customFormat="1" ht="15.95" customHeight="1" x14ac:dyDescent="0.25">
      <c r="A60" s="67" t="s">
        <v>48</v>
      </c>
      <c r="B60" s="76" t="s">
        <v>189</v>
      </c>
      <c r="C60" s="76"/>
      <c r="D60" s="71"/>
      <c r="E60" s="71">
        <f t="shared" si="6"/>
        <v>0</v>
      </c>
      <c r="F60" s="71"/>
      <c r="G60" s="12">
        <f t="shared" si="1"/>
        <v>0</v>
      </c>
      <c r="H60" s="64" t="s">
        <v>517</v>
      </c>
    </row>
    <row r="61" spans="1:8" s="9" customFormat="1" ht="15.95" customHeight="1" x14ac:dyDescent="0.25">
      <c r="A61" s="67" t="s">
        <v>49</v>
      </c>
      <c r="B61" s="76" t="s">
        <v>189</v>
      </c>
      <c r="C61" s="76"/>
      <c r="D61" s="71"/>
      <c r="E61" s="71">
        <f t="shared" si="6"/>
        <v>0</v>
      </c>
      <c r="F61" s="71"/>
      <c r="G61" s="12">
        <f t="shared" si="1"/>
        <v>0</v>
      </c>
      <c r="H61" s="64" t="s">
        <v>378</v>
      </c>
    </row>
    <row r="62" spans="1:8" ht="15.95" customHeight="1" x14ac:dyDescent="0.25">
      <c r="A62" s="67" t="s">
        <v>50</v>
      </c>
      <c r="B62" s="76" t="s">
        <v>189</v>
      </c>
      <c r="C62" s="76"/>
      <c r="D62" s="71"/>
      <c r="E62" s="71">
        <f t="shared" si="6"/>
        <v>0</v>
      </c>
      <c r="F62" s="71"/>
      <c r="G62" s="12">
        <f t="shared" si="1"/>
        <v>0</v>
      </c>
      <c r="H62" s="64" t="s">
        <v>379</v>
      </c>
    </row>
    <row r="63" spans="1:8" s="9" customFormat="1" ht="15.95" customHeight="1" x14ac:dyDescent="0.25">
      <c r="A63" s="67" t="s">
        <v>51</v>
      </c>
      <c r="B63" s="76" t="s">
        <v>396</v>
      </c>
      <c r="C63" s="76" t="s">
        <v>398</v>
      </c>
      <c r="D63" s="71"/>
      <c r="E63" s="71">
        <f t="shared" si="6"/>
        <v>0</v>
      </c>
      <c r="F63" s="71"/>
      <c r="G63" s="12">
        <f t="shared" si="1"/>
        <v>0</v>
      </c>
      <c r="H63" s="64" t="s">
        <v>369</v>
      </c>
    </row>
    <row r="64" spans="1:8" s="9" customFormat="1" ht="15.95" customHeight="1" x14ac:dyDescent="0.25">
      <c r="A64" s="67" t="s">
        <v>52</v>
      </c>
      <c r="B64" s="76" t="s">
        <v>188</v>
      </c>
      <c r="C64" s="76" t="s">
        <v>399</v>
      </c>
      <c r="D64" s="71"/>
      <c r="E64" s="71">
        <f t="shared" si="6"/>
        <v>0</v>
      </c>
      <c r="F64" s="71"/>
      <c r="G64" s="12">
        <f t="shared" si="1"/>
        <v>0</v>
      </c>
      <c r="H64" s="64" t="s">
        <v>370</v>
      </c>
    </row>
    <row r="65" spans="1:8" s="9" customFormat="1" ht="15.95" customHeight="1" x14ac:dyDescent="0.25">
      <c r="A65" s="67" t="s">
        <v>53</v>
      </c>
      <c r="B65" s="76" t="s">
        <v>189</v>
      </c>
      <c r="C65" s="76"/>
      <c r="D65" s="71"/>
      <c r="E65" s="71">
        <f t="shared" si="6"/>
        <v>0</v>
      </c>
      <c r="F65" s="71"/>
      <c r="G65" s="12">
        <f t="shared" si="1"/>
        <v>0</v>
      </c>
      <c r="H65" s="57" t="s">
        <v>380</v>
      </c>
    </row>
    <row r="66" spans="1:8" s="9" customFormat="1" ht="15.95" customHeight="1" x14ac:dyDescent="0.25">
      <c r="A66" s="67" t="s">
        <v>54</v>
      </c>
      <c r="B66" s="76" t="s">
        <v>189</v>
      </c>
      <c r="C66" s="76"/>
      <c r="D66" s="71"/>
      <c r="E66" s="71">
        <f t="shared" si="6"/>
        <v>0</v>
      </c>
      <c r="F66" s="71"/>
      <c r="G66" s="12">
        <f t="shared" si="1"/>
        <v>0</v>
      </c>
      <c r="H66" s="64" t="s">
        <v>242</v>
      </c>
    </row>
    <row r="67" spans="1:8" s="9" customFormat="1" ht="15.95" customHeight="1" x14ac:dyDescent="0.25">
      <c r="A67" s="67" t="s">
        <v>55</v>
      </c>
      <c r="B67" s="76" t="s">
        <v>135</v>
      </c>
      <c r="C67" s="76" t="s">
        <v>398</v>
      </c>
      <c r="D67" s="71"/>
      <c r="E67" s="71">
        <f t="shared" si="6"/>
        <v>2</v>
      </c>
      <c r="F67" s="71"/>
      <c r="G67" s="12">
        <f t="shared" si="1"/>
        <v>2</v>
      </c>
      <c r="H67" s="64" t="s">
        <v>371</v>
      </c>
    </row>
    <row r="68" spans="1:8" ht="15.95" customHeight="1" x14ac:dyDescent="0.25">
      <c r="A68" s="67" t="s">
        <v>56</v>
      </c>
      <c r="B68" s="76" t="s">
        <v>189</v>
      </c>
      <c r="C68" s="76"/>
      <c r="D68" s="71"/>
      <c r="E68" s="71">
        <f t="shared" si="6"/>
        <v>0</v>
      </c>
      <c r="F68" s="71"/>
      <c r="G68" s="12">
        <f t="shared" si="1"/>
        <v>0</v>
      </c>
      <c r="H68" s="64" t="s">
        <v>884</v>
      </c>
    </row>
    <row r="69" spans="1:8" s="9" customFormat="1" ht="15.95" customHeight="1" x14ac:dyDescent="0.25">
      <c r="A69" s="67" t="s">
        <v>57</v>
      </c>
      <c r="B69" s="76" t="s">
        <v>189</v>
      </c>
      <c r="C69" s="76"/>
      <c r="D69" s="71"/>
      <c r="E69" s="71">
        <f t="shared" si="6"/>
        <v>0</v>
      </c>
      <c r="F69" s="71"/>
      <c r="G69" s="12">
        <f t="shared" si="1"/>
        <v>0</v>
      </c>
      <c r="H69" s="64" t="s">
        <v>381</v>
      </c>
    </row>
    <row r="70" spans="1:8" s="9" customFormat="1" ht="15.95" customHeight="1" x14ac:dyDescent="0.25">
      <c r="A70" s="67" t="s">
        <v>58</v>
      </c>
      <c r="B70" s="76" t="s">
        <v>397</v>
      </c>
      <c r="C70" s="76" t="s">
        <v>398</v>
      </c>
      <c r="D70" s="71"/>
      <c r="E70" s="71">
        <f t="shared" si="6"/>
        <v>0</v>
      </c>
      <c r="F70" s="71"/>
      <c r="G70" s="12">
        <f t="shared" si="1"/>
        <v>0</v>
      </c>
      <c r="H70" s="64" t="s">
        <v>382</v>
      </c>
    </row>
    <row r="71" spans="1:8" ht="15.95" customHeight="1" x14ac:dyDescent="0.25">
      <c r="A71" s="67" t="s">
        <v>59</v>
      </c>
      <c r="B71" s="76" t="s">
        <v>136</v>
      </c>
      <c r="C71" s="76" t="s">
        <v>398</v>
      </c>
      <c r="D71" s="71"/>
      <c r="E71" s="71">
        <f t="shared" si="6"/>
        <v>1</v>
      </c>
      <c r="F71" s="71"/>
      <c r="G71" s="12">
        <f t="shared" si="1"/>
        <v>1</v>
      </c>
      <c r="H71" s="64" t="s">
        <v>372</v>
      </c>
    </row>
    <row r="72" spans="1:8" s="14" customFormat="1" ht="15.95" customHeight="1" x14ac:dyDescent="0.25">
      <c r="A72" s="66" t="s">
        <v>60</v>
      </c>
      <c r="B72" s="72"/>
      <c r="C72" s="72"/>
      <c r="D72" s="72"/>
      <c r="E72" s="73"/>
      <c r="F72" s="73"/>
      <c r="G72" s="13"/>
      <c r="H72" s="69"/>
    </row>
    <row r="73" spans="1:8" s="9" customFormat="1" ht="15.95" customHeight="1" x14ac:dyDescent="0.25">
      <c r="A73" s="67" t="s">
        <v>61</v>
      </c>
      <c r="B73" s="76" t="s">
        <v>189</v>
      </c>
      <c r="C73" s="76"/>
      <c r="D73" s="71"/>
      <c r="E73" s="71">
        <f t="shared" ref="E73:E78" si="7">IF(B73="Предоставленной возможностью воспользовались не менее 30 человек",2,IF(B73="Предоставленной возможностью воспользовались не менее 10 человек",1,0))</f>
        <v>0</v>
      </c>
      <c r="F73" s="71"/>
      <c r="G73" s="12">
        <f t="shared" si="1"/>
        <v>0</v>
      </c>
      <c r="H73" s="64" t="s">
        <v>285</v>
      </c>
    </row>
    <row r="74" spans="1:8" ht="15.95" customHeight="1" x14ac:dyDescent="0.25">
      <c r="A74" s="67" t="s">
        <v>62</v>
      </c>
      <c r="B74" s="76" t="s">
        <v>397</v>
      </c>
      <c r="C74" s="76" t="s">
        <v>398</v>
      </c>
      <c r="D74" s="71"/>
      <c r="E74" s="71">
        <f t="shared" si="7"/>
        <v>0</v>
      </c>
      <c r="F74" s="71"/>
      <c r="G74" s="12">
        <f t="shared" si="1"/>
        <v>0</v>
      </c>
      <c r="H74" s="74" t="s">
        <v>373</v>
      </c>
    </row>
    <row r="75" spans="1:8" ht="15.95" customHeight="1" x14ac:dyDescent="0.25">
      <c r="A75" s="67" t="s">
        <v>63</v>
      </c>
      <c r="B75" s="76" t="s">
        <v>189</v>
      </c>
      <c r="C75" s="76"/>
      <c r="D75" s="71"/>
      <c r="E75" s="71">
        <f t="shared" si="7"/>
        <v>0</v>
      </c>
      <c r="F75" s="71"/>
      <c r="G75" s="12">
        <f t="shared" si="1"/>
        <v>0</v>
      </c>
      <c r="H75" s="64" t="s">
        <v>333</v>
      </c>
    </row>
    <row r="76" spans="1:8" s="9" customFormat="1" ht="15.95" customHeight="1" x14ac:dyDescent="0.25">
      <c r="A76" s="67" t="s">
        <v>64</v>
      </c>
      <c r="B76" s="76" t="s">
        <v>189</v>
      </c>
      <c r="C76" s="76"/>
      <c r="D76" s="71"/>
      <c r="E76" s="71">
        <f t="shared" si="7"/>
        <v>0</v>
      </c>
      <c r="F76" s="71"/>
      <c r="G76" s="12">
        <f t="shared" si="1"/>
        <v>0</v>
      </c>
      <c r="H76" s="64" t="s">
        <v>383</v>
      </c>
    </row>
    <row r="77" spans="1:8" s="9" customFormat="1" ht="15.95" customHeight="1" x14ac:dyDescent="0.25">
      <c r="A77" s="67" t="s">
        <v>65</v>
      </c>
      <c r="B77" s="76" t="s">
        <v>397</v>
      </c>
      <c r="C77" s="76" t="s">
        <v>351</v>
      </c>
      <c r="D77" s="71"/>
      <c r="E77" s="71">
        <f t="shared" si="7"/>
        <v>0</v>
      </c>
      <c r="F77" s="71"/>
      <c r="G77" s="12">
        <f t="shared" ref="G77:G104" si="8">E77*(1-F77)</f>
        <v>0</v>
      </c>
      <c r="H77" s="64" t="s">
        <v>374</v>
      </c>
    </row>
    <row r="78" spans="1:8" s="9" customFormat="1" ht="15.95" customHeight="1" x14ac:dyDescent="0.25">
      <c r="A78" s="67" t="s">
        <v>66</v>
      </c>
      <c r="B78" s="76" t="s">
        <v>189</v>
      </c>
      <c r="C78" s="76"/>
      <c r="D78" s="71"/>
      <c r="E78" s="71">
        <f t="shared" si="7"/>
        <v>0</v>
      </c>
      <c r="F78" s="71"/>
      <c r="G78" s="12">
        <f t="shared" si="8"/>
        <v>0</v>
      </c>
      <c r="H78" s="64" t="s">
        <v>245</v>
      </c>
    </row>
    <row r="79" spans="1:8" s="14" customFormat="1" ht="15.95" customHeight="1" x14ac:dyDescent="0.25">
      <c r="A79" s="66" t="s">
        <v>67</v>
      </c>
      <c r="B79" s="72"/>
      <c r="C79" s="72"/>
      <c r="D79" s="72"/>
      <c r="E79" s="73"/>
      <c r="F79" s="73"/>
      <c r="G79" s="13"/>
      <c r="H79" s="69"/>
    </row>
    <row r="80" spans="1:8" s="9" customFormat="1" ht="15.95" customHeight="1" x14ac:dyDescent="0.25">
      <c r="A80" s="67" t="s">
        <v>68</v>
      </c>
      <c r="B80" s="76" t="s">
        <v>189</v>
      </c>
      <c r="C80" s="76"/>
      <c r="D80" s="71"/>
      <c r="E80" s="71">
        <f t="shared" ref="E80:E91" si="9">IF(B80="Предоставленной возможностью воспользовались не менее 30 человек",2,IF(B80="Предоставленной возможностью воспользовались не менее 10 человек",1,0))</f>
        <v>0</v>
      </c>
      <c r="F80" s="71"/>
      <c r="G80" s="12">
        <f t="shared" si="8"/>
        <v>0</v>
      </c>
      <c r="H80" s="64" t="s">
        <v>384</v>
      </c>
    </row>
    <row r="81" spans="1:9" s="9" customFormat="1" ht="15.95" customHeight="1" x14ac:dyDescent="0.25">
      <c r="A81" s="67" t="s">
        <v>69</v>
      </c>
      <c r="B81" s="76" t="s">
        <v>189</v>
      </c>
      <c r="C81" s="76"/>
      <c r="D81" s="71"/>
      <c r="E81" s="71">
        <f t="shared" si="9"/>
        <v>0</v>
      </c>
      <c r="F81" s="71"/>
      <c r="G81" s="12">
        <f t="shared" si="8"/>
        <v>0</v>
      </c>
      <c r="H81" s="64" t="s">
        <v>860</v>
      </c>
    </row>
    <row r="82" spans="1:9" s="9" customFormat="1" ht="15.95" customHeight="1" x14ac:dyDescent="0.25">
      <c r="A82" s="67" t="s">
        <v>70</v>
      </c>
      <c r="B82" s="76" t="s">
        <v>189</v>
      </c>
      <c r="C82" s="76"/>
      <c r="D82" s="71"/>
      <c r="E82" s="71">
        <f t="shared" si="9"/>
        <v>0</v>
      </c>
      <c r="F82" s="71"/>
      <c r="G82" s="12">
        <f t="shared" si="8"/>
        <v>0</v>
      </c>
      <c r="H82" s="64" t="s">
        <v>248</v>
      </c>
    </row>
    <row r="83" spans="1:9" s="9" customFormat="1" ht="15.95" customHeight="1" x14ac:dyDescent="0.25">
      <c r="A83" s="67" t="s">
        <v>71</v>
      </c>
      <c r="B83" s="76" t="s">
        <v>189</v>
      </c>
      <c r="C83" s="76"/>
      <c r="D83" s="71"/>
      <c r="E83" s="71">
        <f t="shared" si="9"/>
        <v>0</v>
      </c>
      <c r="F83" s="71"/>
      <c r="G83" s="12">
        <f t="shared" si="8"/>
        <v>0</v>
      </c>
      <c r="H83" s="64" t="s">
        <v>751</v>
      </c>
    </row>
    <row r="84" spans="1:9" ht="15.95" customHeight="1" x14ac:dyDescent="0.25">
      <c r="A84" s="67" t="s">
        <v>72</v>
      </c>
      <c r="B84" s="76" t="s">
        <v>136</v>
      </c>
      <c r="C84" s="76"/>
      <c r="D84" s="71"/>
      <c r="E84" s="71">
        <f t="shared" si="9"/>
        <v>1</v>
      </c>
      <c r="F84" s="71"/>
      <c r="G84" s="12">
        <f t="shared" si="8"/>
        <v>1</v>
      </c>
      <c r="H84" s="64" t="s">
        <v>833</v>
      </c>
    </row>
    <row r="85" spans="1:9" s="9" customFormat="1" ht="15.95" customHeight="1" x14ac:dyDescent="0.25">
      <c r="A85" s="67" t="s">
        <v>73</v>
      </c>
      <c r="B85" s="76" t="s">
        <v>189</v>
      </c>
      <c r="C85" s="76"/>
      <c r="D85" s="71"/>
      <c r="E85" s="71">
        <f t="shared" si="9"/>
        <v>0</v>
      </c>
      <c r="F85" s="71"/>
      <c r="G85" s="12">
        <f t="shared" si="8"/>
        <v>0</v>
      </c>
      <c r="H85" s="64" t="s">
        <v>386</v>
      </c>
    </row>
    <row r="86" spans="1:9" ht="15.95" customHeight="1" x14ac:dyDescent="0.25">
      <c r="A86" s="67" t="s">
        <v>74</v>
      </c>
      <c r="B86" s="76" t="s">
        <v>189</v>
      </c>
      <c r="C86" s="76"/>
      <c r="D86" s="71"/>
      <c r="E86" s="71">
        <f t="shared" si="9"/>
        <v>0</v>
      </c>
      <c r="F86" s="71"/>
      <c r="G86" s="12">
        <f t="shared" si="8"/>
        <v>0</v>
      </c>
      <c r="H86" s="64" t="s">
        <v>387</v>
      </c>
    </row>
    <row r="87" spans="1:9" s="8" customFormat="1" ht="15.95" customHeight="1" x14ac:dyDescent="0.25">
      <c r="A87" s="67" t="s">
        <v>75</v>
      </c>
      <c r="B87" s="76" t="s">
        <v>136</v>
      </c>
      <c r="C87" s="76" t="s">
        <v>398</v>
      </c>
      <c r="D87" s="71"/>
      <c r="E87" s="71">
        <f t="shared" si="9"/>
        <v>1</v>
      </c>
      <c r="F87" s="71"/>
      <c r="G87" s="12">
        <f t="shared" si="8"/>
        <v>1</v>
      </c>
      <c r="H87" s="64" t="s">
        <v>829</v>
      </c>
    </row>
    <row r="88" spans="1:9" s="9" customFormat="1" ht="15.95" customHeight="1" x14ac:dyDescent="0.25">
      <c r="A88" s="67" t="s">
        <v>76</v>
      </c>
      <c r="B88" s="76" t="s">
        <v>189</v>
      </c>
      <c r="C88" s="76"/>
      <c r="D88" s="71"/>
      <c r="E88" s="71">
        <f t="shared" si="9"/>
        <v>0</v>
      </c>
      <c r="F88" s="71"/>
      <c r="G88" s="12">
        <f t="shared" si="8"/>
        <v>0</v>
      </c>
      <c r="H88" s="64" t="s">
        <v>388</v>
      </c>
    </row>
    <row r="89" spans="1:9" ht="15.95" customHeight="1" x14ac:dyDescent="0.25">
      <c r="A89" s="67" t="s">
        <v>77</v>
      </c>
      <c r="B89" s="76" t="s">
        <v>397</v>
      </c>
      <c r="C89" s="76" t="s">
        <v>351</v>
      </c>
      <c r="D89" s="71"/>
      <c r="E89" s="71">
        <f t="shared" si="9"/>
        <v>0</v>
      </c>
      <c r="F89" s="71"/>
      <c r="G89" s="12">
        <f t="shared" si="8"/>
        <v>0</v>
      </c>
      <c r="H89" s="64" t="s">
        <v>375</v>
      </c>
    </row>
    <row r="90" spans="1:9" s="9" customFormat="1" ht="15.95" customHeight="1" x14ac:dyDescent="0.25">
      <c r="A90" s="67" t="s">
        <v>78</v>
      </c>
      <c r="B90" s="76" t="s">
        <v>135</v>
      </c>
      <c r="C90" s="76" t="s">
        <v>398</v>
      </c>
      <c r="D90" s="71"/>
      <c r="E90" s="71">
        <f t="shared" si="9"/>
        <v>2</v>
      </c>
      <c r="F90" s="71"/>
      <c r="G90" s="12">
        <f t="shared" si="8"/>
        <v>2</v>
      </c>
      <c r="H90" s="64" t="s">
        <v>837</v>
      </c>
    </row>
    <row r="91" spans="1:9" s="9" customFormat="1" ht="15.95" customHeight="1" x14ac:dyDescent="0.25">
      <c r="A91" s="67" t="s">
        <v>79</v>
      </c>
      <c r="B91" s="76" t="s">
        <v>189</v>
      </c>
      <c r="C91" s="76"/>
      <c r="D91" s="71"/>
      <c r="E91" s="71">
        <f t="shared" si="9"/>
        <v>0</v>
      </c>
      <c r="F91" s="71"/>
      <c r="G91" s="12">
        <f t="shared" si="8"/>
        <v>0</v>
      </c>
      <c r="H91" s="64" t="s">
        <v>389</v>
      </c>
    </row>
    <row r="92" spans="1:9" s="14" customFormat="1" ht="15.95" customHeight="1" x14ac:dyDescent="0.25">
      <c r="A92" s="66" t="s">
        <v>80</v>
      </c>
      <c r="B92" s="72"/>
      <c r="C92" s="72"/>
      <c r="D92" s="72"/>
      <c r="E92" s="73"/>
      <c r="F92" s="73"/>
      <c r="G92" s="13"/>
      <c r="H92" s="69"/>
    </row>
    <row r="93" spans="1:9" s="9" customFormat="1" ht="15.95" customHeight="1" x14ac:dyDescent="0.25">
      <c r="A93" s="67" t="s">
        <v>81</v>
      </c>
      <c r="B93" s="76" t="s">
        <v>397</v>
      </c>
      <c r="C93" s="76" t="s">
        <v>351</v>
      </c>
      <c r="D93" s="71"/>
      <c r="E93" s="71">
        <f t="shared" ref="E93:E101" si="10">IF(B93="Предоставленной возможностью воспользовались не менее 30 человек",2,IF(B93="Предоставленной возможностью воспользовались не менее 10 человек",1,0))</f>
        <v>0</v>
      </c>
      <c r="F93" s="71"/>
      <c r="G93" s="12">
        <f t="shared" si="8"/>
        <v>0</v>
      </c>
      <c r="H93" s="64" t="s">
        <v>376</v>
      </c>
      <c r="I93" s="43"/>
    </row>
    <row r="94" spans="1:9" s="9" customFormat="1" ht="15.95" customHeight="1" x14ac:dyDescent="0.25">
      <c r="A94" s="67" t="s">
        <v>82</v>
      </c>
      <c r="B94" s="76" t="s">
        <v>397</v>
      </c>
      <c r="C94" s="76" t="s">
        <v>351</v>
      </c>
      <c r="D94" s="71"/>
      <c r="E94" s="71">
        <f t="shared" si="10"/>
        <v>0</v>
      </c>
      <c r="F94" s="71"/>
      <c r="G94" s="12">
        <f t="shared" si="8"/>
        <v>0</v>
      </c>
      <c r="H94" s="64" t="s">
        <v>796</v>
      </c>
    </row>
    <row r="95" spans="1:9" ht="15.95" customHeight="1" x14ac:dyDescent="0.25">
      <c r="A95" s="67" t="s">
        <v>83</v>
      </c>
      <c r="B95" s="76" t="s">
        <v>397</v>
      </c>
      <c r="C95" s="76" t="s">
        <v>398</v>
      </c>
      <c r="D95" s="71"/>
      <c r="E95" s="71">
        <f t="shared" si="10"/>
        <v>0</v>
      </c>
      <c r="F95" s="71"/>
      <c r="G95" s="12">
        <f t="shared" si="8"/>
        <v>0</v>
      </c>
      <c r="H95" s="64" t="s">
        <v>390</v>
      </c>
    </row>
    <row r="96" spans="1:9" ht="15.95" customHeight="1" x14ac:dyDescent="0.25">
      <c r="A96" s="67" t="s">
        <v>84</v>
      </c>
      <c r="B96" s="76" t="s">
        <v>397</v>
      </c>
      <c r="C96" s="76" t="s">
        <v>351</v>
      </c>
      <c r="D96" s="71"/>
      <c r="E96" s="71">
        <f t="shared" si="10"/>
        <v>0</v>
      </c>
      <c r="F96" s="71"/>
      <c r="G96" s="12">
        <f t="shared" si="8"/>
        <v>0</v>
      </c>
      <c r="H96" s="64" t="s">
        <v>377</v>
      </c>
    </row>
    <row r="97" spans="1:8" ht="15.95" customHeight="1" x14ac:dyDescent="0.25">
      <c r="A97" s="67" t="s">
        <v>85</v>
      </c>
      <c r="B97" s="76" t="s">
        <v>189</v>
      </c>
      <c r="C97" s="76"/>
      <c r="D97" s="71"/>
      <c r="E97" s="71">
        <f t="shared" si="10"/>
        <v>0</v>
      </c>
      <c r="F97" s="71"/>
      <c r="G97" s="12">
        <f t="shared" si="8"/>
        <v>0</v>
      </c>
      <c r="H97" s="64" t="s">
        <v>391</v>
      </c>
    </row>
    <row r="98" spans="1:8" s="9" customFormat="1" ht="15.95" customHeight="1" x14ac:dyDescent="0.25">
      <c r="A98" s="67" t="s">
        <v>86</v>
      </c>
      <c r="B98" s="76" t="s">
        <v>397</v>
      </c>
      <c r="C98" s="76"/>
      <c r="D98" s="71"/>
      <c r="E98" s="71">
        <f t="shared" si="10"/>
        <v>0</v>
      </c>
      <c r="F98" s="71"/>
      <c r="G98" s="12">
        <f t="shared" si="8"/>
        <v>0</v>
      </c>
      <c r="H98" s="64" t="s">
        <v>798</v>
      </c>
    </row>
    <row r="99" spans="1:8" s="9" customFormat="1" ht="15.95" customHeight="1" x14ac:dyDescent="0.25">
      <c r="A99" s="67" t="s">
        <v>87</v>
      </c>
      <c r="B99" s="76" t="s">
        <v>189</v>
      </c>
      <c r="C99" s="76"/>
      <c r="D99" s="71"/>
      <c r="E99" s="71">
        <f t="shared" si="10"/>
        <v>0</v>
      </c>
      <c r="F99" s="71"/>
      <c r="G99" s="12">
        <f t="shared" si="8"/>
        <v>0</v>
      </c>
      <c r="H99" s="64" t="s">
        <v>509</v>
      </c>
    </row>
    <row r="100" spans="1:8" s="9" customFormat="1" ht="15.95" customHeight="1" x14ac:dyDescent="0.25">
      <c r="A100" s="67" t="s">
        <v>88</v>
      </c>
      <c r="B100" s="76" t="s">
        <v>189</v>
      </c>
      <c r="C100" s="76"/>
      <c r="D100" s="71"/>
      <c r="E100" s="71">
        <f t="shared" si="10"/>
        <v>0</v>
      </c>
      <c r="F100" s="71"/>
      <c r="G100" s="12">
        <f t="shared" si="8"/>
        <v>0</v>
      </c>
      <c r="H100" s="74" t="s">
        <v>392</v>
      </c>
    </row>
    <row r="101" spans="1:8" s="9" customFormat="1" ht="15.95" customHeight="1" x14ac:dyDescent="0.25">
      <c r="A101" s="67" t="s">
        <v>89</v>
      </c>
      <c r="B101" s="76" t="s">
        <v>189</v>
      </c>
      <c r="C101" s="76"/>
      <c r="D101" s="71"/>
      <c r="E101" s="71">
        <f t="shared" si="10"/>
        <v>0</v>
      </c>
      <c r="F101" s="71"/>
      <c r="G101" s="12">
        <f t="shared" si="8"/>
        <v>0</v>
      </c>
      <c r="H101" s="64" t="s">
        <v>393</v>
      </c>
    </row>
    <row r="102" spans="1:8" s="14" customFormat="1" ht="15.95" customHeight="1" x14ac:dyDescent="0.25">
      <c r="A102" s="66" t="s">
        <v>104</v>
      </c>
      <c r="B102" s="84"/>
      <c r="C102" s="84"/>
      <c r="D102" s="84"/>
      <c r="E102" s="73"/>
      <c r="F102" s="84"/>
      <c r="G102" s="13"/>
      <c r="H102" s="125"/>
    </row>
    <row r="103" spans="1:8" ht="15.95" customHeight="1" x14ac:dyDescent="0.25">
      <c r="A103" s="67" t="s">
        <v>105</v>
      </c>
      <c r="B103" s="76" t="s">
        <v>189</v>
      </c>
      <c r="C103" s="98"/>
      <c r="D103" s="86"/>
      <c r="E103" s="71">
        <f>IF(B103="Предоставленной возможностью воспользовались не менее 30 человек",2,IF(B103="Предоставленной возможностью воспользовались не менее 10 человек",1,0))</f>
        <v>0</v>
      </c>
      <c r="F103" s="86"/>
      <c r="G103" s="12">
        <f t="shared" si="8"/>
        <v>0</v>
      </c>
      <c r="H103" s="130" t="s">
        <v>347</v>
      </c>
    </row>
    <row r="104" spans="1:8" ht="15.95" customHeight="1" x14ac:dyDescent="0.25">
      <c r="A104" s="67" t="s">
        <v>106</v>
      </c>
      <c r="B104" s="76" t="s">
        <v>189</v>
      </c>
      <c r="C104" s="98"/>
      <c r="D104" s="86"/>
      <c r="E104" s="71">
        <f>IF(B104="Предоставленной возможностью воспользовались не менее 30 человек",2,IF(B104="Предоставленной возможностью воспользовались не менее 10 человек",1,0))</f>
        <v>0</v>
      </c>
      <c r="F104" s="86"/>
      <c r="G104" s="12">
        <f t="shared" si="8"/>
        <v>0</v>
      </c>
      <c r="H104" s="130" t="s">
        <v>511</v>
      </c>
    </row>
    <row r="106" spans="1:8" x14ac:dyDescent="0.25">
      <c r="A106" s="4"/>
      <c r="B106" s="4"/>
      <c r="C106" s="4"/>
      <c r="D106" s="4"/>
      <c r="E106" s="4"/>
      <c r="F106" s="4"/>
      <c r="G106" s="7"/>
    </row>
    <row r="110" spans="1:8" x14ac:dyDescent="0.25">
      <c r="A110" s="4"/>
      <c r="B110" s="4"/>
      <c r="C110" s="4"/>
      <c r="D110" s="4"/>
      <c r="E110" s="4"/>
      <c r="F110" s="4"/>
      <c r="G110" s="7"/>
    </row>
    <row r="113" spans="1:7" x14ac:dyDescent="0.25">
      <c r="A113" s="4"/>
      <c r="B113" s="4"/>
      <c r="C113" s="4"/>
      <c r="D113" s="4"/>
      <c r="E113" s="4"/>
      <c r="F113" s="4"/>
      <c r="G113" s="7"/>
    </row>
    <row r="117" spans="1:7" x14ac:dyDescent="0.25">
      <c r="A117" s="4"/>
      <c r="B117" s="4"/>
      <c r="C117" s="4"/>
      <c r="D117" s="4"/>
      <c r="E117" s="4"/>
      <c r="F117" s="4"/>
      <c r="G117" s="7"/>
    </row>
  </sheetData>
  <autoFilter ref="A11:H11"/>
  <mergeCells count="12">
    <mergeCell ref="C5:C10"/>
    <mergeCell ref="G6:G10"/>
    <mergeCell ref="A1:H1"/>
    <mergeCell ref="A3:H3"/>
    <mergeCell ref="A4:H4"/>
    <mergeCell ref="A5:A10"/>
    <mergeCell ref="D5:D10"/>
    <mergeCell ref="E5:G5"/>
    <mergeCell ref="E6:E10"/>
    <mergeCell ref="F6:F10"/>
    <mergeCell ref="A2:H2"/>
    <mergeCell ref="H5:H10"/>
  </mergeCells>
  <dataValidations count="2">
    <dataValidation type="list" allowBlank="1" showInputMessage="1" showErrorMessage="1" sqref="F11:F104">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C11 B11:B104">
      <formula1>$B$6:$B$10</formula1>
    </dataValidation>
  </dataValidations>
  <hyperlinks>
    <hyperlink ref="H13" r:id="rId1"/>
    <hyperlink ref="H15" r:id="rId2"/>
    <hyperlink ref="H16" r:id="rId3"/>
    <hyperlink ref="H17" r:id="rId4"/>
    <hyperlink ref="H18" r:id="rId5"/>
    <hyperlink ref="H20" r:id="rId6"/>
    <hyperlink ref="H21" r:id="rId7" display="http://ob.mosreg.ru/index.php/forum/glavnyj-razdel"/>
    <hyperlink ref="H22" r:id="rId8"/>
    <hyperlink ref="H23" r:id="rId9"/>
    <hyperlink ref="H24" r:id="rId10"/>
    <hyperlink ref="H25" r:id="rId11"/>
    <hyperlink ref="H27" r:id="rId12"/>
    <hyperlink ref="H28" r:id="rId13"/>
    <hyperlink ref="H29" r:id="rId14"/>
    <hyperlink ref="H31" r:id="rId15"/>
    <hyperlink ref="H32" r:id="rId16"/>
    <hyperlink ref="H33" r:id="rId17"/>
    <hyperlink ref="H34" r:id="rId18"/>
    <hyperlink ref="H35" r:id="rId19"/>
    <hyperlink ref="H36" r:id="rId20"/>
    <hyperlink ref="H38" r:id="rId21"/>
    <hyperlink ref="H40" r:id="rId22"/>
    <hyperlink ref="H41" r:id="rId23"/>
    <hyperlink ref="H43" r:id="rId24"/>
    <hyperlink ref="H44" r:id="rId25"/>
    <hyperlink ref="H45" r:id="rId26"/>
    <hyperlink ref="H46" r:id="rId27"/>
    <hyperlink ref="H47" r:id="rId28"/>
    <hyperlink ref="H48" r:id="rId29"/>
    <hyperlink ref="H53" r:id="rId30"/>
    <hyperlink ref="H56" r:id="rId31"/>
    <hyperlink ref="H63" r:id="rId32"/>
    <hyperlink ref="H64" r:id="rId33"/>
    <hyperlink ref="H67" r:id="rId34"/>
    <hyperlink ref="H71" r:id="rId35"/>
    <hyperlink ref="H74" r:id="rId36"/>
    <hyperlink ref="H77" r:id="rId37"/>
    <hyperlink ref="H89" r:id="rId38"/>
    <hyperlink ref="H93" r:id="rId39"/>
    <hyperlink ref="H96" r:id="rId40"/>
    <hyperlink ref="H50" r:id="rId41"/>
    <hyperlink ref="H52" r:id="rId42"/>
    <hyperlink ref="H54" r:id="rId43"/>
    <hyperlink ref="H55" r:id="rId44" display="http://www.minfinchr.ru/obrashcheniya-grazhdan-3"/>
    <hyperlink ref="H59" r:id="rId45"/>
    <hyperlink ref="H60" r:id="rId46"/>
    <hyperlink ref="H61" r:id="rId47"/>
    <hyperlink ref="H62" r:id="rId48"/>
    <hyperlink ref="H65" r:id="rId49"/>
    <hyperlink ref="H66" r:id="rId50"/>
    <hyperlink ref="H69" r:id="rId51"/>
    <hyperlink ref="H70" r:id="rId52"/>
    <hyperlink ref="H73" r:id="rId53"/>
    <hyperlink ref="H75" r:id="rId54"/>
    <hyperlink ref="H76" r:id="rId55"/>
    <hyperlink ref="H80" r:id="rId56"/>
    <hyperlink ref="H81" r:id="rId57" display="http://budget.govrb.ru/ebudget/Menu/Page/1"/>
    <hyperlink ref="H82" r:id="rId58"/>
    <hyperlink ref="H85" r:id="rId59"/>
    <hyperlink ref="H86" r:id="rId60"/>
    <hyperlink ref="H88" r:id="rId61"/>
    <hyperlink ref="H91" r:id="rId62"/>
    <hyperlink ref="H95" r:id="rId63"/>
    <hyperlink ref="H97" r:id="rId64"/>
    <hyperlink ref="H99" r:id="rId65"/>
    <hyperlink ref="H100" r:id="rId66"/>
    <hyperlink ref="H101" r:id="rId67"/>
    <hyperlink ref="H103" r:id="rId68"/>
    <hyperlink ref="H104" r:id="rId69"/>
    <hyperlink ref="H37" r:id="rId70"/>
    <hyperlink ref="H78" r:id="rId71"/>
    <hyperlink ref="H14" r:id="rId72"/>
    <hyperlink ref="H19" r:id="rId73"/>
    <hyperlink ref="H26" r:id="rId74"/>
    <hyperlink ref="H87" r:id="rId75"/>
    <hyperlink ref="H90" r:id="rId76"/>
    <hyperlink ref="H58" r:id="rId77"/>
    <hyperlink ref="H84" r:id="rId78"/>
  </hyperlinks>
  <pageMargins left="0.51181102362204722" right="0.51181102362204722" top="0.55118110236220474" bottom="0.55118110236220474" header="0.31496062992125984" footer="0.31496062992125984"/>
  <pageSetup paperSize="9" scale="70" fitToHeight="3" orientation="landscape" r:id="rId79"/>
  <headerFooter>
    <oddFooter>&amp;C&amp;"Times New Roman,обычный"&amp;8&amp;P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4"/>
  <sheetViews>
    <sheetView zoomScaleNormal="100" workbookViewId="0">
      <pane ySplit="7" topLeftCell="A80" activePane="bottomLeft" state="frozen"/>
      <selection pane="bottomLeft" activeCell="C38" sqref="C38"/>
    </sheetView>
  </sheetViews>
  <sheetFormatPr defaultRowHeight="15" x14ac:dyDescent="0.25"/>
  <cols>
    <col min="1" max="1" width="33.42578125" style="3" customWidth="1"/>
    <col min="2" max="2" width="27" style="3" customWidth="1"/>
    <col min="3" max="5" width="8.7109375" style="54" customWidth="1"/>
    <col min="6" max="6" width="14.5703125" style="54" customWidth="1"/>
    <col min="7" max="7" width="7.7109375" style="3" customWidth="1"/>
    <col min="8" max="8" width="10.7109375" style="3" customWidth="1"/>
    <col min="9" max="9" width="7.7109375" style="6" customWidth="1"/>
    <col min="10" max="12" width="18.7109375" style="6" customWidth="1"/>
    <col min="13" max="13" width="18.7109375" customWidth="1"/>
  </cols>
  <sheetData>
    <row r="1" spans="1:13" s="1" customFormat="1" ht="29.25" customHeight="1" x14ac:dyDescent="0.2">
      <c r="A1" s="157" t="s">
        <v>191</v>
      </c>
      <c r="B1" s="157"/>
      <c r="C1" s="157"/>
      <c r="D1" s="157"/>
      <c r="E1" s="157"/>
      <c r="F1" s="157"/>
      <c r="G1" s="157"/>
      <c r="H1" s="157"/>
      <c r="I1" s="157"/>
      <c r="J1" s="157"/>
      <c r="K1" s="157"/>
      <c r="L1" s="157"/>
      <c r="M1" s="158"/>
    </row>
    <row r="2" spans="1:13" s="1" customFormat="1" ht="15.95" customHeight="1" x14ac:dyDescent="0.2">
      <c r="A2" s="177" t="s">
        <v>806</v>
      </c>
      <c r="B2" s="177"/>
      <c r="C2" s="177"/>
      <c r="D2" s="177"/>
      <c r="E2" s="177"/>
      <c r="F2" s="177"/>
      <c r="G2" s="177"/>
      <c r="H2" s="177"/>
      <c r="I2" s="177"/>
      <c r="J2" s="177"/>
      <c r="K2" s="177"/>
      <c r="L2" s="177"/>
      <c r="M2" s="178"/>
    </row>
    <row r="3" spans="1:13" s="1" customFormat="1" ht="24" customHeight="1" x14ac:dyDescent="0.2">
      <c r="A3" s="175" t="str">
        <f>'Методика  (раздел 12)'!B40</f>
        <v xml:space="preserve">Оценка показателя осуществляется на основе кнопок социальных сетей, установленных на портале (сайте) субъекта РФ, предназначенном для публикации бюджетных данных, или на специализированном портале (сайте) субъекта РФ для публикации информации о бюджетных данных для граждан. </v>
      </c>
      <c r="B3" s="175"/>
      <c r="C3" s="175"/>
      <c r="D3" s="175"/>
      <c r="E3" s="175"/>
      <c r="F3" s="175"/>
      <c r="G3" s="175"/>
      <c r="H3" s="175"/>
      <c r="I3" s="175"/>
      <c r="J3" s="175"/>
      <c r="K3" s="175"/>
      <c r="L3" s="175"/>
      <c r="M3" s="176"/>
    </row>
    <row r="4" spans="1:13" s="1" customFormat="1" ht="30.75" customHeight="1" x14ac:dyDescent="0.2">
      <c r="A4" s="175" t="str">
        <f>'Методика  (раздел 12)'!B41</f>
        <v>Для оценки показателя требуется публикация в течение II квартала 2015 года информации о бюджете на странице субъекта РФ или финансового органа РФ хотя бы в одной социальной сети, доступ в которую возможен с использованием кнопки, установленной на портале (сайте) субъекта РФ, предназначенном для публикации бюджетных данных, или на специализированном портале (сайте) субъекта РФ для публикации информации о бюджетных данных для граждан.</v>
      </c>
      <c r="B4" s="175"/>
      <c r="C4" s="175"/>
      <c r="D4" s="175"/>
      <c r="E4" s="175"/>
      <c r="F4" s="175"/>
      <c r="G4" s="175"/>
      <c r="H4" s="175"/>
      <c r="I4" s="175"/>
      <c r="J4" s="175"/>
      <c r="K4" s="175"/>
      <c r="L4" s="175"/>
      <c r="M4" s="176"/>
    </row>
    <row r="5" spans="1:13" ht="62.25" customHeight="1" x14ac:dyDescent="0.25">
      <c r="A5" s="159" t="s">
        <v>107</v>
      </c>
      <c r="B5" s="112" t="s">
        <v>192</v>
      </c>
      <c r="C5" s="167" t="s">
        <v>665</v>
      </c>
      <c r="D5" s="180"/>
      <c r="E5" s="180"/>
      <c r="F5" s="159" t="s">
        <v>190</v>
      </c>
      <c r="G5" s="162" t="s">
        <v>193</v>
      </c>
      <c r="H5" s="163"/>
      <c r="I5" s="164"/>
      <c r="J5" s="182" t="s">
        <v>96</v>
      </c>
      <c r="K5" s="183"/>
      <c r="L5" s="183"/>
      <c r="M5" s="184"/>
    </row>
    <row r="6" spans="1:13" ht="14.1" customHeight="1" x14ac:dyDescent="0.25">
      <c r="A6" s="160"/>
      <c r="B6" s="65" t="s">
        <v>141</v>
      </c>
      <c r="C6" s="181" t="s">
        <v>195</v>
      </c>
      <c r="D6" s="181" t="s">
        <v>194</v>
      </c>
      <c r="E6" s="181" t="s">
        <v>196</v>
      </c>
      <c r="F6" s="160"/>
      <c r="G6" s="159" t="s">
        <v>111</v>
      </c>
      <c r="H6" s="159" t="s">
        <v>109</v>
      </c>
      <c r="I6" s="172" t="s">
        <v>110</v>
      </c>
      <c r="J6" s="181" t="s">
        <v>195</v>
      </c>
      <c r="K6" s="181" t="s">
        <v>194</v>
      </c>
      <c r="L6" s="181" t="s">
        <v>196</v>
      </c>
      <c r="M6" s="181" t="s">
        <v>668</v>
      </c>
    </row>
    <row r="7" spans="1:13" ht="14.1" customHeight="1" x14ac:dyDescent="0.25">
      <c r="A7" s="160"/>
      <c r="B7" s="65" t="s">
        <v>142</v>
      </c>
      <c r="C7" s="161"/>
      <c r="D7" s="161"/>
      <c r="E7" s="161"/>
      <c r="F7" s="160"/>
      <c r="G7" s="160"/>
      <c r="H7" s="160"/>
      <c r="I7" s="173"/>
      <c r="J7" s="161"/>
      <c r="K7" s="161"/>
      <c r="L7" s="161"/>
      <c r="M7" s="161"/>
    </row>
    <row r="8" spans="1:13" s="14" customFormat="1" ht="15.95" customHeight="1" x14ac:dyDescent="0.25">
      <c r="A8" s="66" t="s">
        <v>0</v>
      </c>
      <c r="B8" s="66"/>
      <c r="C8" s="66"/>
      <c r="D8" s="66"/>
      <c r="E8" s="66"/>
      <c r="F8" s="66"/>
      <c r="G8" s="66"/>
      <c r="H8" s="66"/>
      <c r="I8" s="10"/>
      <c r="J8" s="10"/>
      <c r="K8" s="10"/>
      <c r="L8" s="10"/>
      <c r="M8" s="68"/>
    </row>
    <row r="9" spans="1:13" s="8" customFormat="1" ht="15.95" customHeight="1" x14ac:dyDescent="0.25">
      <c r="A9" s="67" t="s">
        <v>1</v>
      </c>
      <c r="B9" s="71" t="s">
        <v>141</v>
      </c>
      <c r="C9" s="71">
        <v>5</v>
      </c>
      <c r="D9" s="71">
        <v>3</v>
      </c>
      <c r="E9" s="71"/>
      <c r="F9" s="71"/>
      <c r="G9" s="71">
        <f t="shared" ref="G9:G26" si="0">IF(B9="Да, использовались",1,0)</f>
        <v>1</v>
      </c>
      <c r="H9" s="71"/>
      <c r="I9" s="12">
        <f>G9*(1-H9)</f>
        <v>1</v>
      </c>
      <c r="J9" s="94" t="s">
        <v>667</v>
      </c>
      <c r="K9" s="129" t="s">
        <v>666</v>
      </c>
      <c r="L9" s="94"/>
      <c r="M9" s="74" t="s">
        <v>298</v>
      </c>
    </row>
    <row r="10" spans="1:13" ht="15.95" customHeight="1" x14ac:dyDescent="0.25">
      <c r="A10" s="67" t="s">
        <v>2</v>
      </c>
      <c r="B10" s="71" t="s">
        <v>142</v>
      </c>
      <c r="C10" s="71"/>
      <c r="D10" s="71"/>
      <c r="E10" s="71"/>
      <c r="F10" s="71"/>
      <c r="G10" s="71">
        <f t="shared" si="0"/>
        <v>0</v>
      </c>
      <c r="H10" s="71"/>
      <c r="I10" s="12">
        <f t="shared" ref="I10:I73" si="1">G10*(1-H10)</f>
        <v>0</v>
      </c>
      <c r="J10" s="94"/>
      <c r="K10" s="94"/>
      <c r="L10" s="94"/>
      <c r="M10" s="64" t="s">
        <v>476</v>
      </c>
    </row>
    <row r="11" spans="1:13" ht="15.95" customHeight="1" x14ac:dyDescent="0.25">
      <c r="A11" s="67" t="s">
        <v>3</v>
      </c>
      <c r="B11" s="71" t="s">
        <v>142</v>
      </c>
      <c r="C11" s="71"/>
      <c r="D11" s="71"/>
      <c r="E11" s="71"/>
      <c r="F11" s="71"/>
      <c r="G11" s="71">
        <f t="shared" si="0"/>
        <v>0</v>
      </c>
      <c r="H11" s="71"/>
      <c r="I11" s="12">
        <f t="shared" si="1"/>
        <v>0</v>
      </c>
      <c r="J11" s="94"/>
      <c r="K11" s="94"/>
      <c r="L11" s="94"/>
      <c r="M11" s="64" t="s">
        <v>477</v>
      </c>
    </row>
    <row r="12" spans="1:13" s="8" customFormat="1" ht="15.95" customHeight="1" x14ac:dyDescent="0.25">
      <c r="A12" s="67" t="s">
        <v>4</v>
      </c>
      <c r="B12" s="71" t="s">
        <v>142</v>
      </c>
      <c r="C12" s="71"/>
      <c r="D12" s="71"/>
      <c r="E12" s="71"/>
      <c r="F12" s="71"/>
      <c r="G12" s="71">
        <f t="shared" si="0"/>
        <v>0</v>
      </c>
      <c r="H12" s="71"/>
      <c r="I12" s="12">
        <f t="shared" si="1"/>
        <v>0</v>
      </c>
      <c r="J12" s="94"/>
      <c r="K12" s="94"/>
      <c r="L12" s="94"/>
      <c r="M12" s="64" t="s">
        <v>478</v>
      </c>
    </row>
    <row r="13" spans="1:13" s="9" customFormat="1" ht="15.95" customHeight="1" x14ac:dyDescent="0.25">
      <c r="A13" s="67" t="s">
        <v>5</v>
      </c>
      <c r="B13" s="71" t="s">
        <v>142</v>
      </c>
      <c r="C13" s="71"/>
      <c r="D13" s="71"/>
      <c r="E13" s="71"/>
      <c r="F13" s="71"/>
      <c r="G13" s="71">
        <f t="shared" si="0"/>
        <v>0</v>
      </c>
      <c r="H13" s="71"/>
      <c r="I13" s="12">
        <f t="shared" si="1"/>
        <v>0</v>
      </c>
      <c r="J13" s="94"/>
      <c r="K13" s="94"/>
      <c r="L13" s="94"/>
      <c r="M13" s="64" t="s">
        <v>262</v>
      </c>
    </row>
    <row r="14" spans="1:13" ht="15.95" customHeight="1" x14ac:dyDescent="0.25">
      <c r="A14" s="67" t="s">
        <v>6</v>
      </c>
      <c r="B14" s="71" t="s">
        <v>142</v>
      </c>
      <c r="C14" s="71"/>
      <c r="D14" s="71"/>
      <c r="E14" s="71"/>
      <c r="F14" s="71"/>
      <c r="G14" s="71">
        <f t="shared" si="0"/>
        <v>0</v>
      </c>
      <c r="H14" s="71"/>
      <c r="I14" s="12">
        <f t="shared" si="1"/>
        <v>0</v>
      </c>
      <c r="J14" s="94"/>
      <c r="K14" s="94"/>
      <c r="L14" s="94"/>
      <c r="M14" s="64" t="s">
        <v>263</v>
      </c>
    </row>
    <row r="15" spans="1:13" s="8" customFormat="1" ht="15.95" customHeight="1" x14ac:dyDescent="0.25">
      <c r="A15" s="67" t="s">
        <v>7</v>
      </c>
      <c r="B15" s="71" t="s">
        <v>142</v>
      </c>
      <c r="C15" s="71"/>
      <c r="D15" s="71"/>
      <c r="E15" s="71"/>
      <c r="F15" s="71"/>
      <c r="G15" s="71">
        <f t="shared" si="0"/>
        <v>0</v>
      </c>
      <c r="H15" s="71"/>
      <c r="I15" s="12">
        <f t="shared" si="1"/>
        <v>0</v>
      </c>
      <c r="J15" s="94"/>
      <c r="K15" s="94"/>
      <c r="L15" s="94"/>
      <c r="M15" s="64" t="s">
        <v>301</v>
      </c>
    </row>
    <row r="16" spans="1:13" s="9" customFormat="1" ht="15.95" customHeight="1" x14ac:dyDescent="0.25">
      <c r="A16" s="67" t="s">
        <v>8</v>
      </c>
      <c r="B16" s="71" t="s">
        <v>142</v>
      </c>
      <c r="C16" s="71"/>
      <c r="D16" s="71"/>
      <c r="E16" s="71"/>
      <c r="F16" s="71"/>
      <c r="G16" s="71">
        <f t="shared" si="0"/>
        <v>0</v>
      </c>
      <c r="H16" s="71"/>
      <c r="I16" s="12">
        <f t="shared" si="1"/>
        <v>0</v>
      </c>
      <c r="J16" s="94"/>
      <c r="K16" s="94"/>
      <c r="L16" s="94"/>
      <c r="M16" s="64" t="s">
        <v>264</v>
      </c>
    </row>
    <row r="17" spans="1:13" s="9" customFormat="1" ht="15.95" customHeight="1" x14ac:dyDescent="0.25">
      <c r="A17" s="67" t="s">
        <v>9</v>
      </c>
      <c r="B17" s="71" t="s">
        <v>142</v>
      </c>
      <c r="C17" s="71"/>
      <c r="D17" s="71"/>
      <c r="E17" s="71"/>
      <c r="F17" s="71"/>
      <c r="G17" s="71">
        <f t="shared" si="0"/>
        <v>0</v>
      </c>
      <c r="H17" s="71"/>
      <c r="I17" s="12">
        <f t="shared" si="1"/>
        <v>0</v>
      </c>
      <c r="J17" s="94"/>
      <c r="K17" s="94"/>
      <c r="L17" s="94"/>
      <c r="M17" s="64" t="s">
        <v>479</v>
      </c>
    </row>
    <row r="18" spans="1:13" ht="15.95" customHeight="1" x14ac:dyDescent="0.25">
      <c r="A18" s="67" t="s">
        <v>10</v>
      </c>
      <c r="B18" s="71" t="s">
        <v>141</v>
      </c>
      <c r="C18" s="71">
        <v>3</v>
      </c>
      <c r="D18" s="71"/>
      <c r="E18" s="71">
        <v>41</v>
      </c>
      <c r="F18" s="71"/>
      <c r="G18" s="71">
        <f t="shared" si="0"/>
        <v>1</v>
      </c>
      <c r="H18" s="71"/>
      <c r="I18" s="12">
        <f t="shared" si="1"/>
        <v>1</v>
      </c>
      <c r="J18" s="94" t="s">
        <v>670</v>
      </c>
      <c r="K18" s="94"/>
      <c r="L18" s="94" t="s">
        <v>669</v>
      </c>
      <c r="M18" s="64" t="s">
        <v>673</v>
      </c>
    </row>
    <row r="19" spans="1:13" s="8" customFormat="1" ht="15.95" customHeight="1" x14ac:dyDescent="0.25">
      <c r="A19" s="67" t="s">
        <v>11</v>
      </c>
      <c r="B19" s="71" t="s">
        <v>142</v>
      </c>
      <c r="C19" s="71"/>
      <c r="D19" s="71"/>
      <c r="E19" s="71"/>
      <c r="F19" s="71"/>
      <c r="G19" s="71">
        <f t="shared" si="0"/>
        <v>0</v>
      </c>
      <c r="H19" s="71"/>
      <c r="I19" s="12">
        <f t="shared" si="1"/>
        <v>0</v>
      </c>
      <c r="J19" s="94"/>
      <c r="K19" s="94"/>
      <c r="L19" s="94"/>
      <c r="M19" s="64" t="s">
        <v>223</v>
      </c>
    </row>
    <row r="20" spans="1:13" s="8" customFormat="1" ht="15.95" customHeight="1" x14ac:dyDescent="0.25">
      <c r="A20" s="67" t="s">
        <v>12</v>
      </c>
      <c r="B20" s="71" t="s">
        <v>142</v>
      </c>
      <c r="C20" s="71"/>
      <c r="D20" s="71"/>
      <c r="E20" s="71"/>
      <c r="F20" s="71"/>
      <c r="G20" s="71">
        <f t="shared" si="0"/>
        <v>0</v>
      </c>
      <c r="H20" s="71"/>
      <c r="I20" s="12">
        <f t="shared" si="1"/>
        <v>0</v>
      </c>
      <c r="J20" s="94"/>
      <c r="K20" s="94"/>
      <c r="L20" s="94"/>
      <c r="M20" s="64" t="s">
        <v>306</v>
      </c>
    </row>
    <row r="21" spans="1:13" s="8" customFormat="1" ht="15.95" customHeight="1" x14ac:dyDescent="0.25">
      <c r="A21" s="67" t="s">
        <v>13</v>
      </c>
      <c r="B21" s="71" t="s">
        <v>142</v>
      </c>
      <c r="C21" s="71"/>
      <c r="D21" s="71"/>
      <c r="E21" s="71"/>
      <c r="F21" s="71"/>
      <c r="G21" s="71">
        <f t="shared" si="0"/>
        <v>0</v>
      </c>
      <c r="H21" s="71"/>
      <c r="I21" s="12">
        <f t="shared" si="1"/>
        <v>0</v>
      </c>
      <c r="J21" s="94"/>
      <c r="K21" s="94"/>
      <c r="L21" s="94"/>
      <c r="M21" s="64" t="s">
        <v>267</v>
      </c>
    </row>
    <row r="22" spans="1:13" s="9" customFormat="1" ht="15.95" customHeight="1" x14ac:dyDescent="0.25">
      <c r="A22" s="67" t="s">
        <v>14</v>
      </c>
      <c r="B22" s="71" t="s">
        <v>141</v>
      </c>
      <c r="C22" s="71">
        <v>48</v>
      </c>
      <c r="D22" s="71">
        <v>1</v>
      </c>
      <c r="E22" s="71"/>
      <c r="F22" s="71"/>
      <c r="G22" s="71">
        <f t="shared" si="0"/>
        <v>1</v>
      </c>
      <c r="H22" s="71"/>
      <c r="I22" s="12">
        <f t="shared" si="1"/>
        <v>1</v>
      </c>
      <c r="J22" s="129" t="s">
        <v>672</v>
      </c>
      <c r="K22" s="129" t="s">
        <v>671</v>
      </c>
      <c r="L22" s="94"/>
      <c r="M22" s="64" t="s">
        <v>674</v>
      </c>
    </row>
    <row r="23" spans="1:13" s="9" customFormat="1" ht="15.95" customHeight="1" x14ac:dyDescent="0.25">
      <c r="A23" s="67" t="s">
        <v>15</v>
      </c>
      <c r="B23" s="71" t="s">
        <v>142</v>
      </c>
      <c r="C23" s="71"/>
      <c r="D23" s="71"/>
      <c r="E23" s="71"/>
      <c r="F23" s="71"/>
      <c r="G23" s="71">
        <f t="shared" si="0"/>
        <v>0</v>
      </c>
      <c r="H23" s="71"/>
      <c r="I23" s="12">
        <f t="shared" si="1"/>
        <v>0</v>
      </c>
      <c r="J23" s="94"/>
      <c r="K23" s="94"/>
      <c r="L23" s="94"/>
      <c r="M23" s="64" t="s">
        <v>480</v>
      </c>
    </row>
    <row r="24" spans="1:13" s="8" customFormat="1" ht="15.95" customHeight="1" x14ac:dyDescent="0.25">
      <c r="A24" s="67" t="s">
        <v>16</v>
      </c>
      <c r="B24" s="71" t="s">
        <v>142</v>
      </c>
      <c r="C24" s="71"/>
      <c r="D24" s="71"/>
      <c r="E24" s="71"/>
      <c r="F24" s="71"/>
      <c r="G24" s="71">
        <f t="shared" si="0"/>
        <v>0</v>
      </c>
      <c r="H24" s="71"/>
      <c r="I24" s="12">
        <f t="shared" si="1"/>
        <v>0</v>
      </c>
      <c r="J24" s="94"/>
      <c r="K24" s="94"/>
      <c r="L24" s="94"/>
      <c r="M24" s="64" t="s">
        <v>481</v>
      </c>
    </row>
    <row r="25" spans="1:13" ht="15.95" customHeight="1" x14ac:dyDescent="0.25">
      <c r="A25" s="67" t="s">
        <v>17</v>
      </c>
      <c r="B25" s="71" t="s">
        <v>142</v>
      </c>
      <c r="C25" s="71"/>
      <c r="D25" s="71"/>
      <c r="E25" s="71"/>
      <c r="F25" s="71"/>
      <c r="G25" s="71">
        <f t="shared" si="0"/>
        <v>0</v>
      </c>
      <c r="H25" s="71"/>
      <c r="I25" s="12">
        <f t="shared" si="1"/>
        <v>0</v>
      </c>
      <c r="J25" s="94"/>
      <c r="K25" s="94"/>
      <c r="L25" s="94"/>
      <c r="M25" s="64" t="s">
        <v>675</v>
      </c>
    </row>
    <row r="26" spans="1:13" ht="15.95" customHeight="1" x14ac:dyDescent="0.25">
      <c r="A26" s="67" t="s">
        <v>18</v>
      </c>
      <c r="B26" s="71" t="s">
        <v>141</v>
      </c>
      <c r="C26" s="71">
        <v>228</v>
      </c>
      <c r="D26" s="71"/>
      <c r="E26" s="71"/>
      <c r="F26" s="71"/>
      <c r="G26" s="71">
        <f t="shared" si="0"/>
        <v>1</v>
      </c>
      <c r="H26" s="71"/>
      <c r="I26" s="12">
        <f t="shared" si="1"/>
        <v>1</v>
      </c>
      <c r="J26" s="94" t="s">
        <v>482</v>
      </c>
      <c r="K26" s="94"/>
      <c r="L26" s="94"/>
      <c r="M26" s="64" t="s">
        <v>225</v>
      </c>
    </row>
    <row r="27" spans="1:13" s="14" customFormat="1" ht="15.95" customHeight="1" x14ac:dyDescent="0.25">
      <c r="A27" s="66" t="s">
        <v>19</v>
      </c>
      <c r="B27" s="72"/>
      <c r="C27" s="72"/>
      <c r="D27" s="72"/>
      <c r="E27" s="72"/>
      <c r="F27" s="72"/>
      <c r="G27" s="73"/>
      <c r="H27" s="73"/>
      <c r="I27" s="13"/>
      <c r="J27" s="13"/>
      <c r="K27" s="13"/>
      <c r="L27" s="13"/>
      <c r="M27" s="69"/>
    </row>
    <row r="28" spans="1:13" s="8" customFormat="1" ht="15.95" customHeight="1" x14ac:dyDescent="0.25">
      <c r="A28" s="67" t="s">
        <v>20</v>
      </c>
      <c r="B28" s="71" t="s">
        <v>141</v>
      </c>
      <c r="C28" s="71">
        <v>8</v>
      </c>
      <c r="D28" s="71"/>
      <c r="E28" s="71"/>
      <c r="F28" s="71"/>
      <c r="G28" s="71">
        <f t="shared" ref="G28:G38" si="2">IF(B28="Да, использовались",1,0)</f>
        <v>1</v>
      </c>
      <c r="H28" s="71"/>
      <c r="I28" s="12">
        <f t="shared" si="1"/>
        <v>1</v>
      </c>
      <c r="J28" s="94" t="s">
        <v>483</v>
      </c>
      <c r="K28" s="94"/>
      <c r="L28" s="94"/>
      <c r="M28" s="64" t="s">
        <v>676</v>
      </c>
    </row>
    <row r="29" spans="1:13" ht="15.95" customHeight="1" x14ac:dyDescent="0.25">
      <c r="A29" s="67" t="s">
        <v>21</v>
      </c>
      <c r="B29" s="71" t="s">
        <v>141</v>
      </c>
      <c r="C29" s="71"/>
      <c r="D29" s="71"/>
      <c r="E29" s="71">
        <v>301</v>
      </c>
      <c r="F29" s="59" t="s">
        <v>699</v>
      </c>
      <c r="G29" s="71">
        <f t="shared" si="2"/>
        <v>1</v>
      </c>
      <c r="H29" s="71">
        <v>0.5</v>
      </c>
      <c r="I29" s="12">
        <f t="shared" si="1"/>
        <v>0.5</v>
      </c>
      <c r="J29" s="94"/>
      <c r="K29" s="94"/>
      <c r="L29" s="94" t="s">
        <v>484</v>
      </c>
      <c r="M29" s="64" t="s">
        <v>677</v>
      </c>
    </row>
    <row r="30" spans="1:13" ht="15.95" customHeight="1" x14ac:dyDescent="0.25">
      <c r="A30" s="67" t="s">
        <v>22</v>
      </c>
      <c r="B30" s="71" t="s">
        <v>142</v>
      </c>
      <c r="C30" s="71"/>
      <c r="D30" s="71"/>
      <c r="E30" s="71"/>
      <c r="F30" s="71"/>
      <c r="G30" s="71">
        <f t="shared" si="2"/>
        <v>0</v>
      </c>
      <c r="H30" s="71"/>
      <c r="I30" s="12">
        <f t="shared" si="1"/>
        <v>0</v>
      </c>
      <c r="J30" s="94"/>
      <c r="K30" s="94"/>
      <c r="L30" s="94"/>
      <c r="M30" s="64" t="s">
        <v>485</v>
      </c>
    </row>
    <row r="31" spans="1:13" ht="15.95" customHeight="1" x14ac:dyDescent="0.25">
      <c r="A31" s="67" t="s">
        <v>23</v>
      </c>
      <c r="B31" s="71" t="s">
        <v>142</v>
      </c>
      <c r="C31" s="71"/>
      <c r="D31" s="71"/>
      <c r="E31" s="71"/>
      <c r="F31" s="71"/>
      <c r="G31" s="71">
        <f t="shared" si="2"/>
        <v>0</v>
      </c>
      <c r="H31" s="71"/>
      <c r="I31" s="12">
        <f t="shared" si="1"/>
        <v>0</v>
      </c>
      <c r="J31" s="94"/>
      <c r="K31" s="94"/>
      <c r="L31" s="94"/>
      <c r="M31" s="74" t="s">
        <v>362</v>
      </c>
    </row>
    <row r="32" spans="1:13" ht="15.95" customHeight="1" x14ac:dyDescent="0.25">
      <c r="A32" s="67" t="s">
        <v>24</v>
      </c>
      <c r="B32" s="71" t="s">
        <v>142</v>
      </c>
      <c r="C32" s="71"/>
      <c r="D32" s="71"/>
      <c r="E32" s="71"/>
      <c r="F32" s="71"/>
      <c r="G32" s="71">
        <f t="shared" si="2"/>
        <v>0</v>
      </c>
      <c r="H32" s="71"/>
      <c r="I32" s="12">
        <f t="shared" si="1"/>
        <v>0</v>
      </c>
      <c r="J32" s="94"/>
      <c r="K32" s="94"/>
      <c r="L32" s="94"/>
      <c r="M32" s="64" t="s">
        <v>486</v>
      </c>
    </row>
    <row r="33" spans="1:13" s="8" customFormat="1" ht="15.95" customHeight="1" x14ac:dyDescent="0.25">
      <c r="A33" s="67" t="s">
        <v>25</v>
      </c>
      <c r="B33" s="71" t="s">
        <v>141</v>
      </c>
      <c r="C33" s="71">
        <v>58</v>
      </c>
      <c r="D33" s="71"/>
      <c r="E33" s="71"/>
      <c r="F33" s="71"/>
      <c r="G33" s="71">
        <f t="shared" si="2"/>
        <v>1</v>
      </c>
      <c r="H33" s="71"/>
      <c r="I33" s="12">
        <f t="shared" si="1"/>
        <v>1</v>
      </c>
      <c r="J33" s="94" t="s">
        <v>487</v>
      </c>
      <c r="K33" s="94"/>
      <c r="L33" s="94"/>
      <c r="M33" s="64" t="s">
        <v>679</v>
      </c>
    </row>
    <row r="34" spans="1:13" ht="15.95" customHeight="1" x14ac:dyDescent="0.25">
      <c r="A34" s="67" t="s">
        <v>26</v>
      </c>
      <c r="B34" s="71" t="s">
        <v>141</v>
      </c>
      <c r="C34" s="71">
        <v>31</v>
      </c>
      <c r="D34" s="71"/>
      <c r="E34" s="71"/>
      <c r="F34" s="59"/>
      <c r="G34" s="71">
        <f t="shared" si="2"/>
        <v>1</v>
      </c>
      <c r="H34" s="71"/>
      <c r="I34" s="12">
        <f t="shared" si="1"/>
        <v>1</v>
      </c>
      <c r="J34" s="94" t="s">
        <v>680</v>
      </c>
      <c r="K34" s="94"/>
      <c r="L34" s="94"/>
      <c r="M34" s="64" t="s">
        <v>681</v>
      </c>
    </row>
    <row r="35" spans="1:13" ht="15.95" customHeight="1" x14ac:dyDescent="0.25">
      <c r="A35" s="67" t="s">
        <v>27</v>
      </c>
      <c r="B35" s="71" t="s">
        <v>141</v>
      </c>
      <c r="C35" s="71">
        <v>5</v>
      </c>
      <c r="D35" s="71"/>
      <c r="E35" s="71"/>
      <c r="F35" s="59" t="s">
        <v>699</v>
      </c>
      <c r="G35" s="71">
        <f t="shared" si="2"/>
        <v>1</v>
      </c>
      <c r="H35" s="71">
        <v>0.5</v>
      </c>
      <c r="I35" s="12">
        <f t="shared" si="1"/>
        <v>0.5</v>
      </c>
      <c r="J35" s="94" t="s">
        <v>777</v>
      </c>
      <c r="K35" s="94"/>
      <c r="L35" s="94"/>
      <c r="M35" s="64" t="s">
        <v>513</v>
      </c>
    </row>
    <row r="36" spans="1:13" ht="15.95" customHeight="1" x14ac:dyDescent="0.25">
      <c r="A36" s="67" t="s">
        <v>28</v>
      </c>
      <c r="B36" s="71" t="s">
        <v>142</v>
      </c>
      <c r="C36" s="71"/>
      <c r="D36" s="71"/>
      <c r="E36" s="71"/>
      <c r="F36" s="71"/>
      <c r="G36" s="71">
        <f t="shared" si="2"/>
        <v>0</v>
      </c>
      <c r="H36" s="71"/>
      <c r="I36" s="12">
        <f t="shared" si="1"/>
        <v>0</v>
      </c>
      <c r="J36" s="94"/>
      <c r="K36" s="94"/>
      <c r="L36" s="94"/>
      <c r="M36" s="64" t="s">
        <v>273</v>
      </c>
    </row>
    <row r="37" spans="1:13" ht="15.95" customHeight="1" x14ac:dyDescent="0.25">
      <c r="A37" s="67" t="s">
        <v>29</v>
      </c>
      <c r="B37" s="71" t="s">
        <v>142</v>
      </c>
      <c r="C37" s="71"/>
      <c r="D37" s="71"/>
      <c r="E37" s="71"/>
      <c r="F37" s="71"/>
      <c r="G37" s="71">
        <f t="shared" si="2"/>
        <v>0</v>
      </c>
      <c r="H37" s="71"/>
      <c r="I37" s="12">
        <f t="shared" si="1"/>
        <v>0</v>
      </c>
      <c r="J37" s="94"/>
      <c r="K37" s="94"/>
      <c r="L37" s="94"/>
      <c r="M37" s="64" t="s">
        <v>258</v>
      </c>
    </row>
    <row r="38" spans="1:13" ht="15.95" customHeight="1" x14ac:dyDescent="0.25">
      <c r="A38" s="67" t="s">
        <v>30</v>
      </c>
      <c r="B38" s="71" t="s">
        <v>141</v>
      </c>
      <c r="C38" s="59" t="s">
        <v>879</v>
      </c>
      <c r="D38" s="71">
        <v>862</v>
      </c>
      <c r="E38" s="71">
        <v>1481</v>
      </c>
      <c r="F38" s="59" t="s">
        <v>878</v>
      </c>
      <c r="G38" s="71">
        <f t="shared" si="2"/>
        <v>1</v>
      </c>
      <c r="H38" s="71">
        <v>0.5</v>
      </c>
      <c r="I38" s="12">
        <f t="shared" si="1"/>
        <v>0.5</v>
      </c>
      <c r="J38" s="94"/>
      <c r="K38" s="94" t="s">
        <v>876</v>
      </c>
      <c r="L38" s="94" t="s">
        <v>877</v>
      </c>
      <c r="M38" s="64" t="s">
        <v>880</v>
      </c>
    </row>
    <row r="39" spans="1:13" s="14" customFormat="1" ht="15.95" customHeight="1" x14ac:dyDescent="0.25">
      <c r="A39" s="66" t="s">
        <v>31</v>
      </c>
      <c r="B39" s="72"/>
      <c r="C39" s="72"/>
      <c r="D39" s="72"/>
      <c r="E39" s="72"/>
      <c r="F39" s="72"/>
      <c r="G39" s="73"/>
      <c r="H39" s="73"/>
      <c r="I39" s="13"/>
      <c r="J39" s="95"/>
      <c r="K39" s="95"/>
      <c r="L39" s="95"/>
      <c r="M39" s="69"/>
    </row>
    <row r="40" spans="1:13" s="9" customFormat="1" ht="15.95" customHeight="1" x14ac:dyDescent="0.25">
      <c r="A40" s="67" t="s">
        <v>32</v>
      </c>
      <c r="B40" s="71" t="s">
        <v>142</v>
      </c>
      <c r="C40" s="71"/>
      <c r="D40" s="71"/>
      <c r="E40" s="71"/>
      <c r="F40" s="71"/>
      <c r="G40" s="71">
        <f t="shared" ref="G40:G45" si="3">IF(B40="Да, использовались",1,0)</f>
        <v>0</v>
      </c>
      <c r="H40" s="71"/>
      <c r="I40" s="12">
        <f t="shared" si="1"/>
        <v>0</v>
      </c>
      <c r="J40" s="94"/>
      <c r="K40" s="94"/>
      <c r="L40" s="94"/>
      <c r="M40" s="64" t="s">
        <v>275</v>
      </c>
    </row>
    <row r="41" spans="1:13" s="9" customFormat="1" ht="15.95" customHeight="1" x14ac:dyDescent="0.25">
      <c r="A41" s="67" t="s">
        <v>33</v>
      </c>
      <c r="B41" s="71" t="s">
        <v>142</v>
      </c>
      <c r="C41" s="71"/>
      <c r="D41" s="71"/>
      <c r="E41" s="71"/>
      <c r="F41" s="71"/>
      <c r="G41" s="71">
        <f t="shared" si="3"/>
        <v>0</v>
      </c>
      <c r="H41" s="71"/>
      <c r="I41" s="12">
        <f t="shared" si="1"/>
        <v>0</v>
      </c>
      <c r="J41" s="94"/>
      <c r="K41" s="94"/>
      <c r="L41" s="94"/>
      <c r="M41" s="64" t="s">
        <v>318</v>
      </c>
    </row>
    <row r="42" spans="1:13" ht="15.95" customHeight="1" x14ac:dyDescent="0.25">
      <c r="A42" s="67" t="s">
        <v>34</v>
      </c>
      <c r="B42" s="71" t="s">
        <v>142</v>
      </c>
      <c r="C42" s="71"/>
      <c r="D42" s="71"/>
      <c r="E42" s="71"/>
      <c r="F42" s="71"/>
      <c r="G42" s="71">
        <f t="shared" si="3"/>
        <v>0</v>
      </c>
      <c r="H42" s="71"/>
      <c r="I42" s="12">
        <f t="shared" si="1"/>
        <v>0</v>
      </c>
      <c r="J42" s="94"/>
      <c r="K42" s="94"/>
      <c r="L42" s="94"/>
      <c r="M42" s="64" t="s">
        <v>233</v>
      </c>
    </row>
    <row r="43" spans="1:13" s="8" customFormat="1" ht="15.95" customHeight="1" x14ac:dyDescent="0.25">
      <c r="A43" s="67" t="s">
        <v>35</v>
      </c>
      <c r="B43" s="71" t="s">
        <v>142</v>
      </c>
      <c r="C43" s="71"/>
      <c r="D43" s="71"/>
      <c r="E43" s="71"/>
      <c r="F43" s="71"/>
      <c r="G43" s="71">
        <f t="shared" si="3"/>
        <v>0</v>
      </c>
      <c r="H43" s="71"/>
      <c r="I43" s="12">
        <f t="shared" si="1"/>
        <v>0</v>
      </c>
      <c r="J43" s="94"/>
      <c r="K43" s="94"/>
      <c r="L43" s="94"/>
      <c r="M43" s="64" t="s">
        <v>276</v>
      </c>
    </row>
    <row r="44" spans="1:13" s="9" customFormat="1" ht="15.95" customHeight="1" x14ac:dyDescent="0.25">
      <c r="A44" s="67" t="s">
        <v>36</v>
      </c>
      <c r="B44" s="71" t="s">
        <v>142</v>
      </c>
      <c r="C44" s="71"/>
      <c r="D44" s="71"/>
      <c r="E44" s="71"/>
      <c r="F44" s="71"/>
      <c r="G44" s="71">
        <f t="shared" si="3"/>
        <v>0</v>
      </c>
      <c r="H44" s="71"/>
      <c r="I44" s="12">
        <f t="shared" si="1"/>
        <v>0</v>
      </c>
      <c r="J44" s="94"/>
      <c r="K44" s="94"/>
      <c r="L44" s="94"/>
      <c r="M44" s="87" t="s">
        <v>234</v>
      </c>
    </row>
    <row r="45" spans="1:13" s="9" customFormat="1" ht="15.95" customHeight="1" x14ac:dyDescent="0.25">
      <c r="A45" s="67" t="s">
        <v>37</v>
      </c>
      <c r="B45" s="71" t="s">
        <v>142</v>
      </c>
      <c r="C45" s="71"/>
      <c r="D45" s="71"/>
      <c r="E45" s="71"/>
      <c r="F45" s="71"/>
      <c r="G45" s="71">
        <f t="shared" si="3"/>
        <v>0</v>
      </c>
      <c r="H45" s="71"/>
      <c r="I45" s="12">
        <f t="shared" si="1"/>
        <v>0</v>
      </c>
      <c r="J45" s="94"/>
      <c r="K45" s="94"/>
      <c r="L45" s="94"/>
      <c r="M45" s="57" t="s">
        <v>366</v>
      </c>
    </row>
    <row r="46" spans="1:13" s="14" customFormat="1" ht="15.95" customHeight="1" x14ac:dyDescent="0.25">
      <c r="A46" s="66" t="s">
        <v>38</v>
      </c>
      <c r="B46" s="72"/>
      <c r="C46" s="72"/>
      <c r="D46" s="72"/>
      <c r="E46" s="72"/>
      <c r="F46" s="72"/>
      <c r="G46" s="73"/>
      <c r="H46" s="73"/>
      <c r="I46" s="13"/>
      <c r="J46" s="95"/>
      <c r="K46" s="95"/>
      <c r="L46" s="95"/>
      <c r="M46" s="69"/>
    </row>
    <row r="47" spans="1:13" s="9" customFormat="1" ht="15.95" customHeight="1" x14ac:dyDescent="0.25">
      <c r="A47" s="67" t="s">
        <v>39</v>
      </c>
      <c r="B47" s="71" t="s">
        <v>142</v>
      </c>
      <c r="C47" s="71"/>
      <c r="D47" s="71"/>
      <c r="E47" s="71"/>
      <c r="F47" s="71"/>
      <c r="G47" s="71">
        <f t="shared" ref="G47:G53" si="4">IF(B47="Да, использовались",1,0)</f>
        <v>0</v>
      </c>
      <c r="H47" s="71"/>
      <c r="I47" s="12">
        <f t="shared" si="1"/>
        <v>0</v>
      </c>
      <c r="J47" s="94"/>
      <c r="K47" s="94"/>
      <c r="L47" s="94"/>
      <c r="M47" s="64" t="s">
        <v>682</v>
      </c>
    </row>
    <row r="48" spans="1:13" s="9" customFormat="1" ht="15.95" customHeight="1" x14ac:dyDescent="0.25">
      <c r="A48" s="67" t="s">
        <v>40</v>
      </c>
      <c r="B48" s="71" t="s">
        <v>141</v>
      </c>
      <c r="C48" s="71">
        <v>408</v>
      </c>
      <c r="D48" s="71">
        <v>2948</v>
      </c>
      <c r="E48" s="71"/>
      <c r="F48" s="71"/>
      <c r="G48" s="71">
        <f t="shared" si="4"/>
        <v>1</v>
      </c>
      <c r="H48" s="71"/>
      <c r="I48" s="12">
        <f t="shared" si="1"/>
        <v>1</v>
      </c>
      <c r="J48" s="94" t="s">
        <v>684</v>
      </c>
      <c r="K48" s="129" t="s">
        <v>683</v>
      </c>
      <c r="L48" s="94"/>
      <c r="M48" s="64" t="s">
        <v>685</v>
      </c>
    </row>
    <row r="49" spans="1:13" ht="15.95" customHeight="1" x14ac:dyDescent="0.25">
      <c r="A49" s="67" t="s">
        <v>41</v>
      </c>
      <c r="B49" s="71" t="s">
        <v>141</v>
      </c>
      <c r="C49" s="71"/>
      <c r="D49" s="71">
        <v>328</v>
      </c>
      <c r="E49" s="71"/>
      <c r="F49" s="59" t="s">
        <v>852</v>
      </c>
      <c r="G49" s="71">
        <f t="shared" si="4"/>
        <v>1</v>
      </c>
      <c r="H49" s="71">
        <v>0.5</v>
      </c>
      <c r="I49" s="12">
        <f t="shared" si="1"/>
        <v>0.5</v>
      </c>
      <c r="J49" s="94"/>
      <c r="K49" s="94" t="s">
        <v>851</v>
      </c>
      <c r="L49" s="94"/>
      <c r="M49" s="64" t="s">
        <v>489</v>
      </c>
    </row>
    <row r="50" spans="1:13" ht="15.95" customHeight="1" x14ac:dyDescent="0.25">
      <c r="A50" s="67" t="s">
        <v>42</v>
      </c>
      <c r="B50" s="71" t="s">
        <v>142</v>
      </c>
      <c r="C50" s="71"/>
      <c r="D50" s="71"/>
      <c r="E50" s="71"/>
      <c r="F50" s="71"/>
      <c r="G50" s="71">
        <f t="shared" si="4"/>
        <v>0</v>
      </c>
      <c r="H50" s="71"/>
      <c r="I50" s="12">
        <f t="shared" si="1"/>
        <v>0</v>
      </c>
      <c r="J50" s="94"/>
      <c r="K50" s="94"/>
      <c r="L50" s="94"/>
      <c r="M50" s="64" t="s">
        <v>324</v>
      </c>
    </row>
    <row r="51" spans="1:13" s="9" customFormat="1" ht="15.95" customHeight="1" x14ac:dyDescent="0.25">
      <c r="A51" s="67" t="s">
        <v>92</v>
      </c>
      <c r="B51" s="71" t="s">
        <v>142</v>
      </c>
      <c r="C51" s="71"/>
      <c r="D51" s="71"/>
      <c r="E51" s="71"/>
      <c r="F51" s="71"/>
      <c r="G51" s="71">
        <f t="shared" si="4"/>
        <v>0</v>
      </c>
      <c r="H51" s="71"/>
      <c r="I51" s="12">
        <f t="shared" si="1"/>
        <v>0</v>
      </c>
      <c r="J51" s="94"/>
      <c r="K51" s="94"/>
      <c r="L51" s="94"/>
      <c r="M51" s="64" t="s">
        <v>490</v>
      </c>
    </row>
    <row r="52" spans="1:13" ht="15.95" customHeight="1" x14ac:dyDescent="0.25">
      <c r="A52" s="67" t="s">
        <v>43</v>
      </c>
      <c r="B52" s="71" t="s">
        <v>142</v>
      </c>
      <c r="C52" s="71"/>
      <c r="D52" s="71"/>
      <c r="E52" s="71"/>
      <c r="F52" s="71"/>
      <c r="G52" s="71">
        <f t="shared" si="4"/>
        <v>0</v>
      </c>
      <c r="H52" s="71"/>
      <c r="I52" s="12">
        <f t="shared" si="1"/>
        <v>0</v>
      </c>
      <c r="J52" s="94"/>
      <c r="K52" s="94"/>
      <c r="L52" s="94"/>
      <c r="M52" s="74" t="s">
        <v>814</v>
      </c>
    </row>
    <row r="53" spans="1:13" ht="15.95" customHeight="1" x14ac:dyDescent="0.25">
      <c r="A53" s="67" t="s">
        <v>44</v>
      </c>
      <c r="B53" s="71" t="s">
        <v>141</v>
      </c>
      <c r="C53" s="71"/>
      <c r="D53" s="71"/>
      <c r="E53" s="71">
        <v>39</v>
      </c>
      <c r="F53" s="71"/>
      <c r="G53" s="71">
        <f t="shared" si="4"/>
        <v>1</v>
      </c>
      <c r="H53" s="71"/>
      <c r="I53" s="12">
        <f t="shared" si="1"/>
        <v>1</v>
      </c>
      <c r="J53" s="94"/>
      <c r="K53" s="94"/>
      <c r="L53" s="94" t="s">
        <v>491</v>
      </c>
      <c r="M53" s="64" t="s">
        <v>236</v>
      </c>
    </row>
    <row r="54" spans="1:13" s="14" customFormat="1" ht="15.95" customHeight="1" x14ac:dyDescent="0.25">
      <c r="A54" s="66" t="s">
        <v>45</v>
      </c>
      <c r="B54" s="72"/>
      <c r="C54" s="72"/>
      <c r="D54" s="72"/>
      <c r="E54" s="72"/>
      <c r="F54" s="72"/>
      <c r="G54" s="73"/>
      <c r="H54" s="73"/>
      <c r="I54" s="13"/>
      <c r="J54" s="95"/>
      <c r="K54" s="95"/>
      <c r="L54" s="95"/>
      <c r="M54" s="69"/>
    </row>
    <row r="55" spans="1:13" s="9" customFormat="1" ht="15.95" customHeight="1" x14ac:dyDescent="0.25">
      <c r="A55" s="67" t="s">
        <v>46</v>
      </c>
      <c r="B55" s="71" t="s">
        <v>141</v>
      </c>
      <c r="C55" s="71"/>
      <c r="D55" s="71"/>
      <c r="E55" s="71">
        <v>332</v>
      </c>
      <c r="F55" s="71"/>
      <c r="G55" s="71">
        <f t="shared" ref="G55:G68" si="5">IF(B55="Да, использовались",1,0)</f>
        <v>1</v>
      </c>
      <c r="H55" s="71"/>
      <c r="I55" s="12">
        <f t="shared" si="1"/>
        <v>1</v>
      </c>
      <c r="J55" s="94"/>
      <c r="K55" s="94"/>
      <c r="L55" s="94" t="s">
        <v>849</v>
      </c>
      <c r="M55" s="64" t="s">
        <v>850</v>
      </c>
    </row>
    <row r="56" spans="1:13" s="9" customFormat="1" ht="15.95" customHeight="1" x14ac:dyDescent="0.25">
      <c r="A56" s="67" t="s">
        <v>47</v>
      </c>
      <c r="B56" s="71" t="s">
        <v>142</v>
      </c>
      <c r="C56" s="71"/>
      <c r="D56" s="71"/>
      <c r="E56" s="71"/>
      <c r="F56" s="71"/>
      <c r="G56" s="71">
        <f t="shared" si="5"/>
        <v>0</v>
      </c>
      <c r="H56" s="71"/>
      <c r="I56" s="12">
        <f t="shared" si="1"/>
        <v>0</v>
      </c>
      <c r="J56" s="94"/>
      <c r="K56" s="94"/>
      <c r="L56" s="94"/>
      <c r="M56" s="64" t="s">
        <v>328</v>
      </c>
    </row>
    <row r="57" spans="1:13" s="9" customFormat="1" ht="15.95" customHeight="1" x14ac:dyDescent="0.25">
      <c r="A57" s="67" t="s">
        <v>48</v>
      </c>
      <c r="B57" s="71" t="s">
        <v>142</v>
      </c>
      <c r="C57" s="71"/>
      <c r="D57" s="71"/>
      <c r="E57" s="71"/>
      <c r="F57" s="71"/>
      <c r="G57" s="71">
        <f t="shared" si="5"/>
        <v>0</v>
      </c>
      <c r="H57" s="71"/>
      <c r="I57" s="12">
        <f t="shared" si="1"/>
        <v>0</v>
      </c>
      <c r="J57" s="94"/>
      <c r="K57" s="94"/>
      <c r="L57" s="94"/>
      <c r="M57" s="64" t="s">
        <v>492</v>
      </c>
    </row>
    <row r="58" spans="1:13" s="9" customFormat="1" ht="15.95" customHeight="1" x14ac:dyDescent="0.25">
      <c r="A58" s="67" t="s">
        <v>49</v>
      </c>
      <c r="B58" s="71" t="s">
        <v>141</v>
      </c>
      <c r="C58" s="71">
        <v>448</v>
      </c>
      <c r="D58" s="71"/>
      <c r="E58" s="71"/>
      <c r="F58" s="59" t="s">
        <v>699</v>
      </c>
      <c r="G58" s="71">
        <f t="shared" si="5"/>
        <v>1</v>
      </c>
      <c r="H58" s="71">
        <v>0.5</v>
      </c>
      <c r="I58" s="12">
        <f t="shared" si="1"/>
        <v>0.5</v>
      </c>
      <c r="J58" s="94" t="s">
        <v>493</v>
      </c>
      <c r="K58" s="94"/>
      <c r="L58" s="94"/>
      <c r="M58" s="64" t="s">
        <v>632</v>
      </c>
    </row>
    <row r="59" spans="1:13" ht="15.95" customHeight="1" x14ac:dyDescent="0.25">
      <c r="A59" s="67" t="s">
        <v>50</v>
      </c>
      <c r="B59" s="71" t="s">
        <v>142</v>
      </c>
      <c r="C59" s="71"/>
      <c r="D59" s="71"/>
      <c r="E59" s="71"/>
      <c r="F59" s="71"/>
      <c r="G59" s="71">
        <f t="shared" si="5"/>
        <v>0</v>
      </c>
      <c r="H59" s="71"/>
      <c r="I59" s="12">
        <f t="shared" si="1"/>
        <v>0</v>
      </c>
      <c r="J59" s="94"/>
      <c r="K59" s="94"/>
      <c r="L59" s="94"/>
      <c r="M59" s="64" t="s">
        <v>238</v>
      </c>
    </row>
    <row r="60" spans="1:13" s="9" customFormat="1" ht="15.95" customHeight="1" x14ac:dyDescent="0.25">
      <c r="A60" s="67" t="s">
        <v>51</v>
      </c>
      <c r="B60" s="71" t="s">
        <v>141</v>
      </c>
      <c r="C60" s="71"/>
      <c r="D60" s="71">
        <v>1</v>
      </c>
      <c r="E60" s="71"/>
      <c r="F60" s="71"/>
      <c r="G60" s="71">
        <f t="shared" si="5"/>
        <v>1</v>
      </c>
      <c r="H60" s="71"/>
      <c r="I60" s="12">
        <f t="shared" si="1"/>
        <v>1</v>
      </c>
      <c r="J60" s="94"/>
      <c r="K60" s="94" t="s">
        <v>494</v>
      </c>
      <c r="L60" s="94"/>
      <c r="M60" s="64" t="s">
        <v>494</v>
      </c>
    </row>
    <row r="61" spans="1:13" s="9" customFormat="1" ht="15.95" customHeight="1" x14ac:dyDescent="0.25">
      <c r="A61" s="67" t="s">
        <v>52</v>
      </c>
      <c r="B61" s="71" t="s">
        <v>141</v>
      </c>
      <c r="C61" s="71">
        <v>6</v>
      </c>
      <c r="D61" s="71"/>
      <c r="E61" s="71"/>
      <c r="F61" s="71"/>
      <c r="G61" s="71">
        <f t="shared" si="5"/>
        <v>1</v>
      </c>
      <c r="H61" s="71"/>
      <c r="I61" s="12">
        <f t="shared" si="1"/>
        <v>1</v>
      </c>
      <c r="J61" s="94" t="s">
        <v>827</v>
      </c>
      <c r="K61" s="94"/>
      <c r="L61" s="94"/>
      <c r="M61" s="64" t="s">
        <v>240</v>
      </c>
    </row>
    <row r="62" spans="1:13" s="9" customFormat="1" ht="15.95" customHeight="1" x14ac:dyDescent="0.25">
      <c r="A62" s="67" t="s">
        <v>53</v>
      </c>
      <c r="B62" s="71" t="s">
        <v>142</v>
      </c>
      <c r="C62" s="71"/>
      <c r="D62" s="71"/>
      <c r="E62" s="71"/>
      <c r="F62" s="71"/>
      <c r="G62" s="71">
        <f t="shared" si="5"/>
        <v>0</v>
      </c>
      <c r="H62" s="71"/>
      <c r="I62" s="12">
        <f t="shared" si="1"/>
        <v>0</v>
      </c>
      <c r="J62" s="94"/>
      <c r="K62" s="94"/>
      <c r="L62" s="94"/>
      <c r="M62" s="57" t="s">
        <v>495</v>
      </c>
    </row>
    <row r="63" spans="1:13" s="9" customFormat="1" ht="15.95" customHeight="1" x14ac:dyDescent="0.25">
      <c r="A63" s="67" t="s">
        <v>54</v>
      </c>
      <c r="B63" s="71" t="s">
        <v>142</v>
      </c>
      <c r="C63" s="71"/>
      <c r="D63" s="71"/>
      <c r="E63" s="71"/>
      <c r="F63" s="71"/>
      <c r="G63" s="71">
        <f t="shared" si="5"/>
        <v>0</v>
      </c>
      <c r="H63" s="71"/>
      <c r="I63" s="12">
        <f t="shared" si="1"/>
        <v>0</v>
      </c>
      <c r="J63" s="94"/>
      <c r="K63" s="94"/>
      <c r="L63" s="94"/>
      <c r="M63" s="64" t="s">
        <v>242</v>
      </c>
    </row>
    <row r="64" spans="1:13" s="9" customFormat="1" ht="15.95" customHeight="1" x14ac:dyDescent="0.25">
      <c r="A64" s="67" t="s">
        <v>55</v>
      </c>
      <c r="B64" s="71" t="s">
        <v>141</v>
      </c>
      <c r="C64" s="71">
        <v>20</v>
      </c>
      <c r="D64" s="71">
        <v>10</v>
      </c>
      <c r="E64" s="71"/>
      <c r="F64" s="71"/>
      <c r="G64" s="71">
        <f t="shared" si="5"/>
        <v>1</v>
      </c>
      <c r="H64" s="71"/>
      <c r="I64" s="12">
        <f t="shared" si="1"/>
        <v>1</v>
      </c>
      <c r="J64" s="94" t="s">
        <v>686</v>
      </c>
      <c r="K64" s="94" t="s">
        <v>687</v>
      </c>
      <c r="L64" s="94"/>
      <c r="M64" s="64" t="s">
        <v>688</v>
      </c>
    </row>
    <row r="65" spans="1:13" ht="15.95" customHeight="1" x14ac:dyDescent="0.25">
      <c r="A65" s="67" t="s">
        <v>56</v>
      </c>
      <c r="B65" s="71" t="s">
        <v>142</v>
      </c>
      <c r="C65" s="71"/>
      <c r="D65" s="71"/>
      <c r="E65" s="71"/>
      <c r="F65" s="71"/>
      <c r="G65" s="71">
        <f t="shared" si="5"/>
        <v>0</v>
      </c>
      <c r="H65" s="71"/>
      <c r="I65" s="12">
        <f t="shared" si="1"/>
        <v>0</v>
      </c>
      <c r="J65" s="94"/>
      <c r="K65" s="94"/>
      <c r="L65" s="94"/>
      <c r="M65" s="64" t="s">
        <v>496</v>
      </c>
    </row>
    <row r="66" spans="1:13" s="9" customFormat="1" ht="15.95" customHeight="1" x14ac:dyDescent="0.25">
      <c r="A66" s="67" t="s">
        <v>57</v>
      </c>
      <c r="B66" s="71" t="s">
        <v>142</v>
      </c>
      <c r="C66" s="71"/>
      <c r="D66" s="71"/>
      <c r="E66" s="71"/>
      <c r="F66" s="71"/>
      <c r="G66" s="71">
        <f t="shared" si="5"/>
        <v>0</v>
      </c>
      <c r="H66" s="71"/>
      <c r="I66" s="12">
        <f t="shared" si="1"/>
        <v>0</v>
      </c>
      <c r="J66" s="94"/>
      <c r="K66" s="94"/>
      <c r="L66" s="94"/>
      <c r="M66" s="64" t="s">
        <v>497</v>
      </c>
    </row>
    <row r="67" spans="1:13" s="9" customFormat="1" ht="15.95" customHeight="1" x14ac:dyDescent="0.25">
      <c r="A67" s="67" t="s">
        <v>58</v>
      </c>
      <c r="B67" s="71" t="s">
        <v>141</v>
      </c>
      <c r="C67" s="71">
        <v>1</v>
      </c>
      <c r="D67" s="71"/>
      <c r="E67" s="71"/>
      <c r="F67" s="71"/>
      <c r="G67" s="71">
        <f t="shared" si="5"/>
        <v>1</v>
      </c>
      <c r="H67" s="71"/>
      <c r="I67" s="12">
        <f t="shared" si="1"/>
        <v>1</v>
      </c>
      <c r="J67" s="94" t="s">
        <v>498</v>
      </c>
      <c r="K67" s="94"/>
      <c r="L67" s="94"/>
      <c r="M67" s="64" t="s">
        <v>498</v>
      </c>
    </row>
    <row r="68" spans="1:13" ht="15.95" customHeight="1" x14ac:dyDescent="0.25">
      <c r="A68" s="67" t="s">
        <v>59</v>
      </c>
      <c r="B68" s="71" t="s">
        <v>141</v>
      </c>
      <c r="C68" s="71">
        <v>1173</v>
      </c>
      <c r="D68" s="71"/>
      <c r="E68" s="71">
        <v>41</v>
      </c>
      <c r="F68" s="71"/>
      <c r="G68" s="71">
        <f t="shared" si="5"/>
        <v>1</v>
      </c>
      <c r="H68" s="71"/>
      <c r="I68" s="12">
        <f t="shared" si="1"/>
        <v>1</v>
      </c>
      <c r="J68" s="94" t="s">
        <v>689</v>
      </c>
      <c r="K68" s="94"/>
      <c r="L68" s="94" t="s">
        <v>690</v>
      </c>
      <c r="M68" s="70" t="s">
        <v>661</v>
      </c>
    </row>
    <row r="69" spans="1:13" s="14" customFormat="1" ht="15.95" customHeight="1" x14ac:dyDescent="0.25">
      <c r="A69" s="66" t="s">
        <v>60</v>
      </c>
      <c r="B69" s="72"/>
      <c r="C69" s="72"/>
      <c r="D69" s="72"/>
      <c r="E69" s="72"/>
      <c r="F69" s="72"/>
      <c r="G69" s="73"/>
      <c r="H69" s="73"/>
      <c r="I69" s="13"/>
      <c r="J69" s="95"/>
      <c r="K69" s="95"/>
      <c r="L69" s="95"/>
      <c r="M69" s="69"/>
    </row>
    <row r="70" spans="1:13" s="9" customFormat="1" ht="15.95" customHeight="1" x14ac:dyDescent="0.25">
      <c r="A70" s="67" t="s">
        <v>61</v>
      </c>
      <c r="B70" s="71" t="s">
        <v>142</v>
      </c>
      <c r="C70" s="71"/>
      <c r="D70" s="71"/>
      <c r="E70" s="71"/>
      <c r="F70" s="71"/>
      <c r="G70" s="71">
        <f t="shared" ref="G70:G75" si="6">IF(B70="Да, использовались",1,0)</f>
        <v>0</v>
      </c>
      <c r="H70" s="71"/>
      <c r="I70" s="12">
        <f t="shared" si="1"/>
        <v>0</v>
      </c>
      <c r="J70" s="94"/>
      <c r="K70" s="94"/>
      <c r="L70" s="94"/>
      <c r="M70" s="64" t="s">
        <v>285</v>
      </c>
    </row>
    <row r="71" spans="1:13" ht="15.95" customHeight="1" x14ac:dyDescent="0.25">
      <c r="A71" s="67" t="s">
        <v>62</v>
      </c>
      <c r="B71" s="71" t="s">
        <v>142</v>
      </c>
      <c r="C71" s="71"/>
      <c r="D71" s="71"/>
      <c r="E71" s="71"/>
      <c r="F71" s="71"/>
      <c r="G71" s="71">
        <f t="shared" si="6"/>
        <v>0</v>
      </c>
      <c r="H71" s="71"/>
      <c r="I71" s="12">
        <f t="shared" si="1"/>
        <v>0</v>
      </c>
      <c r="J71" s="94"/>
      <c r="K71" s="94"/>
      <c r="L71" s="94"/>
      <c r="M71" s="74" t="s">
        <v>499</v>
      </c>
    </row>
    <row r="72" spans="1:13" ht="15.95" customHeight="1" x14ac:dyDescent="0.25">
      <c r="A72" s="67" t="s">
        <v>63</v>
      </c>
      <c r="B72" s="71" t="s">
        <v>142</v>
      </c>
      <c r="C72" s="71"/>
      <c r="D72" s="71"/>
      <c r="E72" s="71"/>
      <c r="F72" s="71"/>
      <c r="G72" s="71">
        <f t="shared" si="6"/>
        <v>0</v>
      </c>
      <c r="H72" s="71"/>
      <c r="I72" s="12">
        <f t="shared" si="1"/>
        <v>0</v>
      </c>
      <c r="J72" s="94"/>
      <c r="K72" s="94"/>
      <c r="L72" s="94"/>
      <c r="M72" s="64" t="s">
        <v>500</v>
      </c>
    </row>
    <row r="73" spans="1:13" s="9" customFormat="1" ht="15.95" customHeight="1" x14ac:dyDescent="0.25">
      <c r="A73" s="67" t="s">
        <v>64</v>
      </c>
      <c r="B73" s="71" t="s">
        <v>142</v>
      </c>
      <c r="C73" s="71"/>
      <c r="D73" s="71"/>
      <c r="E73" s="71"/>
      <c r="F73" s="71"/>
      <c r="G73" s="71">
        <f t="shared" si="6"/>
        <v>0</v>
      </c>
      <c r="H73" s="71"/>
      <c r="I73" s="12">
        <f t="shared" si="1"/>
        <v>0</v>
      </c>
      <c r="J73" s="94"/>
      <c r="K73" s="94"/>
      <c r="L73" s="94"/>
      <c r="M73" s="64" t="s">
        <v>383</v>
      </c>
    </row>
    <row r="74" spans="1:13" s="9" customFormat="1" ht="15.95" customHeight="1" x14ac:dyDescent="0.25">
      <c r="A74" s="67" t="s">
        <v>65</v>
      </c>
      <c r="B74" s="71" t="s">
        <v>142</v>
      </c>
      <c r="C74" s="71"/>
      <c r="D74" s="71"/>
      <c r="E74" s="71"/>
      <c r="F74" s="71"/>
      <c r="G74" s="71">
        <f t="shared" si="6"/>
        <v>0</v>
      </c>
      <c r="H74" s="71"/>
      <c r="I74" s="12">
        <f t="shared" ref="I74:I101" si="7">G74*(1-H74)</f>
        <v>0</v>
      </c>
      <c r="J74" s="94"/>
      <c r="K74" s="94"/>
      <c r="L74" s="94"/>
      <c r="M74" s="64" t="s">
        <v>287</v>
      </c>
    </row>
    <row r="75" spans="1:13" s="9" customFormat="1" ht="15.95" customHeight="1" x14ac:dyDescent="0.25">
      <c r="A75" s="67" t="s">
        <v>66</v>
      </c>
      <c r="B75" s="71" t="s">
        <v>142</v>
      </c>
      <c r="C75" s="71"/>
      <c r="D75" s="71"/>
      <c r="E75" s="71"/>
      <c r="F75" s="71"/>
      <c r="G75" s="71">
        <f t="shared" si="6"/>
        <v>0</v>
      </c>
      <c r="H75" s="71"/>
      <c r="I75" s="12">
        <f t="shared" si="7"/>
        <v>0</v>
      </c>
      <c r="J75" s="94"/>
      <c r="K75" s="94"/>
      <c r="L75" s="94"/>
      <c r="M75" s="64" t="s">
        <v>245</v>
      </c>
    </row>
    <row r="76" spans="1:13" s="14" customFormat="1" ht="15.95" customHeight="1" x14ac:dyDescent="0.25">
      <c r="A76" s="66" t="s">
        <v>67</v>
      </c>
      <c r="B76" s="72"/>
      <c r="C76" s="72"/>
      <c r="D76" s="72"/>
      <c r="E76" s="72"/>
      <c r="F76" s="72"/>
      <c r="G76" s="73"/>
      <c r="H76" s="73"/>
      <c r="I76" s="13"/>
      <c r="J76" s="95"/>
      <c r="K76" s="95"/>
      <c r="L76" s="95"/>
      <c r="M76" s="69"/>
    </row>
    <row r="77" spans="1:13" s="9" customFormat="1" ht="15.95" customHeight="1" x14ac:dyDescent="0.25">
      <c r="A77" s="67" t="s">
        <v>68</v>
      </c>
      <c r="B77" s="71" t="s">
        <v>141</v>
      </c>
      <c r="C77" s="71">
        <v>6</v>
      </c>
      <c r="D77" s="71"/>
      <c r="E77" s="71"/>
      <c r="F77" s="71"/>
      <c r="G77" s="71">
        <f t="shared" ref="G77:G88" si="8">IF(B77="Да, использовались",1,0)</f>
        <v>1</v>
      </c>
      <c r="H77" s="71"/>
      <c r="I77" s="12">
        <f t="shared" si="7"/>
        <v>1</v>
      </c>
      <c r="J77" s="94" t="s">
        <v>501</v>
      </c>
      <c r="K77" s="94"/>
      <c r="L77" s="94"/>
      <c r="M77" s="64" t="s">
        <v>691</v>
      </c>
    </row>
    <row r="78" spans="1:13" s="9" customFormat="1" ht="15.95" customHeight="1" x14ac:dyDescent="0.25">
      <c r="A78" s="67" t="s">
        <v>69</v>
      </c>
      <c r="B78" s="71" t="s">
        <v>142</v>
      </c>
      <c r="C78" s="71"/>
      <c r="D78" s="71"/>
      <c r="E78" s="71"/>
      <c r="F78" s="71"/>
      <c r="G78" s="71">
        <f t="shared" si="8"/>
        <v>0</v>
      </c>
      <c r="H78" s="71"/>
      <c r="I78" s="12">
        <f t="shared" si="7"/>
        <v>0</v>
      </c>
      <c r="J78" s="94"/>
      <c r="K78" s="94"/>
      <c r="L78" s="94"/>
      <c r="M78" s="64" t="s">
        <v>502</v>
      </c>
    </row>
    <row r="79" spans="1:13" s="9" customFormat="1" ht="15.95" customHeight="1" x14ac:dyDescent="0.25">
      <c r="A79" s="67" t="s">
        <v>70</v>
      </c>
      <c r="B79" s="71" t="s">
        <v>141</v>
      </c>
      <c r="C79" s="71"/>
      <c r="D79" s="71"/>
      <c r="E79" s="71">
        <v>96</v>
      </c>
      <c r="F79" s="59" t="s">
        <v>678</v>
      </c>
      <c r="G79" s="71">
        <f t="shared" si="8"/>
        <v>1</v>
      </c>
      <c r="H79" s="71">
        <v>0.5</v>
      </c>
      <c r="I79" s="12">
        <f t="shared" si="7"/>
        <v>0.5</v>
      </c>
      <c r="J79" s="94"/>
      <c r="K79" s="94"/>
      <c r="L79" s="94" t="s">
        <v>692</v>
      </c>
      <c r="M79" s="64" t="s">
        <v>693</v>
      </c>
    </row>
    <row r="80" spans="1:13" s="9" customFormat="1" ht="15.95" customHeight="1" x14ac:dyDescent="0.25">
      <c r="A80" s="67" t="s">
        <v>71</v>
      </c>
      <c r="B80" s="71" t="s">
        <v>142</v>
      </c>
      <c r="C80" s="71"/>
      <c r="D80" s="71"/>
      <c r="E80" s="71"/>
      <c r="F80" s="71"/>
      <c r="G80" s="71">
        <f t="shared" si="8"/>
        <v>0</v>
      </c>
      <c r="H80" s="71"/>
      <c r="I80" s="12">
        <f t="shared" si="7"/>
        <v>0</v>
      </c>
      <c r="J80" s="94"/>
      <c r="K80" s="94"/>
      <c r="L80" s="94"/>
      <c r="M80" s="64" t="s">
        <v>385</v>
      </c>
    </row>
    <row r="81" spans="1:13" ht="15.95" customHeight="1" x14ac:dyDescent="0.25">
      <c r="A81" s="67" t="s">
        <v>72</v>
      </c>
      <c r="B81" s="71" t="s">
        <v>142</v>
      </c>
      <c r="C81" s="71"/>
      <c r="D81" s="71"/>
      <c r="E81" s="71"/>
      <c r="F81" s="71"/>
      <c r="G81" s="71">
        <f t="shared" si="8"/>
        <v>0</v>
      </c>
      <c r="H81" s="71"/>
      <c r="I81" s="12">
        <f t="shared" si="7"/>
        <v>0</v>
      </c>
      <c r="J81" s="94"/>
      <c r="K81" s="94"/>
      <c r="L81" s="94"/>
      <c r="M81" s="64" t="s">
        <v>290</v>
      </c>
    </row>
    <row r="82" spans="1:13" s="9" customFormat="1" ht="15.95" customHeight="1" x14ac:dyDescent="0.25">
      <c r="A82" s="67" t="s">
        <v>73</v>
      </c>
      <c r="B82" s="71" t="s">
        <v>142</v>
      </c>
      <c r="C82" s="71"/>
      <c r="D82" s="71"/>
      <c r="E82" s="71"/>
      <c r="F82" s="71"/>
      <c r="G82" s="71">
        <f t="shared" si="8"/>
        <v>0</v>
      </c>
      <c r="H82" s="71"/>
      <c r="I82" s="12">
        <f t="shared" si="7"/>
        <v>0</v>
      </c>
      <c r="J82" s="94"/>
      <c r="K82" s="94"/>
      <c r="L82" s="94"/>
      <c r="M82" s="64" t="s">
        <v>461</v>
      </c>
    </row>
    <row r="83" spans="1:13" ht="15.95" customHeight="1" x14ac:dyDescent="0.25">
      <c r="A83" s="67" t="s">
        <v>74</v>
      </c>
      <c r="B83" s="71" t="s">
        <v>142</v>
      </c>
      <c r="C83" s="71"/>
      <c r="D83" s="71"/>
      <c r="E83" s="71"/>
      <c r="F83" s="71"/>
      <c r="G83" s="71">
        <f t="shared" si="8"/>
        <v>0</v>
      </c>
      <c r="H83" s="71"/>
      <c r="I83" s="12">
        <f t="shared" si="7"/>
        <v>0</v>
      </c>
      <c r="J83" s="94"/>
      <c r="K83" s="94"/>
      <c r="L83" s="94"/>
      <c r="M83" s="64" t="s">
        <v>503</v>
      </c>
    </row>
    <row r="84" spans="1:13" s="8" customFormat="1" ht="15.95" customHeight="1" x14ac:dyDescent="0.25">
      <c r="A84" s="67" t="s">
        <v>75</v>
      </c>
      <c r="B84" s="71" t="s">
        <v>141</v>
      </c>
      <c r="C84" s="71"/>
      <c r="D84" s="71"/>
      <c r="E84" s="71">
        <v>8</v>
      </c>
      <c r="F84" s="71"/>
      <c r="G84" s="71">
        <f t="shared" si="8"/>
        <v>1</v>
      </c>
      <c r="H84" s="71"/>
      <c r="I84" s="12">
        <f t="shared" si="7"/>
        <v>1</v>
      </c>
      <c r="J84" s="94"/>
      <c r="K84" s="94"/>
      <c r="L84" s="94" t="s">
        <v>504</v>
      </c>
      <c r="M84" s="64" t="s">
        <v>694</v>
      </c>
    </row>
    <row r="85" spans="1:13" s="9" customFormat="1" ht="15.95" customHeight="1" x14ac:dyDescent="0.25">
      <c r="A85" s="67" t="s">
        <v>76</v>
      </c>
      <c r="B85" s="71" t="s">
        <v>142</v>
      </c>
      <c r="C85" s="71"/>
      <c r="D85" s="71"/>
      <c r="E85" s="71"/>
      <c r="F85" s="71"/>
      <c r="G85" s="71">
        <f t="shared" si="8"/>
        <v>0</v>
      </c>
      <c r="H85" s="71"/>
      <c r="I85" s="12">
        <f t="shared" si="7"/>
        <v>0</v>
      </c>
      <c r="J85" s="94"/>
      <c r="K85" s="94"/>
      <c r="L85" s="94"/>
      <c r="M85" s="64" t="s">
        <v>388</v>
      </c>
    </row>
    <row r="86" spans="1:13" ht="15.95" customHeight="1" x14ac:dyDescent="0.25">
      <c r="A86" s="67" t="s">
        <v>77</v>
      </c>
      <c r="B86" s="71" t="s">
        <v>142</v>
      </c>
      <c r="C86" s="71"/>
      <c r="D86" s="71"/>
      <c r="E86" s="71"/>
      <c r="F86" s="71"/>
      <c r="G86" s="71">
        <f t="shared" si="8"/>
        <v>0</v>
      </c>
      <c r="H86" s="71"/>
      <c r="I86" s="12">
        <f t="shared" si="7"/>
        <v>0</v>
      </c>
      <c r="J86" s="94"/>
      <c r="K86" s="94"/>
      <c r="L86" s="94"/>
      <c r="M86" s="64" t="s">
        <v>505</v>
      </c>
    </row>
    <row r="87" spans="1:13" s="9" customFormat="1" ht="15.95" customHeight="1" x14ac:dyDescent="0.25">
      <c r="A87" s="67" t="s">
        <v>78</v>
      </c>
      <c r="B87" s="71" t="s">
        <v>141</v>
      </c>
      <c r="C87" s="71"/>
      <c r="D87" s="71"/>
      <c r="E87" s="71">
        <v>947</v>
      </c>
      <c r="F87" s="71"/>
      <c r="G87" s="71">
        <f t="shared" si="8"/>
        <v>1</v>
      </c>
      <c r="H87" s="71"/>
      <c r="I87" s="12">
        <f t="shared" si="7"/>
        <v>1</v>
      </c>
      <c r="J87" s="94"/>
      <c r="K87" s="94"/>
      <c r="L87" s="94" t="s">
        <v>695</v>
      </c>
      <c r="M87" s="64" t="s">
        <v>249</v>
      </c>
    </row>
    <row r="88" spans="1:13" s="9" customFormat="1" ht="15.95" customHeight="1" x14ac:dyDescent="0.25">
      <c r="A88" s="67" t="s">
        <v>79</v>
      </c>
      <c r="B88" s="71" t="s">
        <v>142</v>
      </c>
      <c r="C88" s="71"/>
      <c r="D88" s="71"/>
      <c r="E88" s="71"/>
      <c r="F88" s="71"/>
      <c r="G88" s="71">
        <f t="shared" si="8"/>
        <v>0</v>
      </c>
      <c r="H88" s="71"/>
      <c r="I88" s="12">
        <f t="shared" si="7"/>
        <v>0</v>
      </c>
      <c r="J88" s="94"/>
      <c r="K88" s="94"/>
      <c r="L88" s="94"/>
      <c r="M88" s="64" t="s">
        <v>506</v>
      </c>
    </row>
    <row r="89" spans="1:13" s="14" customFormat="1" ht="15.95" customHeight="1" x14ac:dyDescent="0.25">
      <c r="A89" s="66" t="s">
        <v>80</v>
      </c>
      <c r="B89" s="72"/>
      <c r="C89" s="72"/>
      <c r="D89" s="72"/>
      <c r="E89" s="72"/>
      <c r="F89" s="72"/>
      <c r="G89" s="73"/>
      <c r="H89" s="73"/>
      <c r="I89" s="13"/>
      <c r="J89" s="95"/>
      <c r="K89" s="95"/>
      <c r="L89" s="95"/>
      <c r="M89" s="69"/>
    </row>
    <row r="90" spans="1:13" s="9" customFormat="1" ht="15.95" customHeight="1" x14ac:dyDescent="0.25">
      <c r="A90" s="67" t="s">
        <v>81</v>
      </c>
      <c r="B90" s="71" t="s">
        <v>142</v>
      </c>
      <c r="C90" s="71"/>
      <c r="D90" s="71"/>
      <c r="E90" s="71"/>
      <c r="F90" s="71"/>
      <c r="G90" s="71">
        <f t="shared" ref="G90:G98" si="9">IF(B90="Да, использовались",1,0)</f>
        <v>0</v>
      </c>
      <c r="H90" s="71"/>
      <c r="I90" s="12">
        <f t="shared" si="7"/>
        <v>0</v>
      </c>
      <c r="J90" s="94"/>
      <c r="K90" s="94"/>
      <c r="L90" s="94"/>
      <c r="M90" s="64" t="s">
        <v>341</v>
      </c>
    </row>
    <row r="91" spans="1:13" s="9" customFormat="1" ht="15.95" customHeight="1" x14ac:dyDescent="0.25">
      <c r="A91" s="67" t="s">
        <v>82</v>
      </c>
      <c r="B91" s="71" t="s">
        <v>142</v>
      </c>
      <c r="C91" s="71"/>
      <c r="D91" s="71"/>
      <c r="E91" s="71"/>
      <c r="F91" s="71"/>
      <c r="G91" s="71">
        <f t="shared" si="9"/>
        <v>0</v>
      </c>
      <c r="H91" s="71"/>
      <c r="I91" s="12">
        <f t="shared" si="7"/>
        <v>0</v>
      </c>
      <c r="J91" s="94"/>
      <c r="K91" s="94"/>
      <c r="L91" s="94"/>
      <c r="M91" s="64" t="s">
        <v>342</v>
      </c>
    </row>
    <row r="92" spans="1:13" ht="15.95" customHeight="1" x14ac:dyDescent="0.25">
      <c r="A92" s="67" t="s">
        <v>83</v>
      </c>
      <c r="B92" s="71" t="s">
        <v>142</v>
      </c>
      <c r="C92" s="71"/>
      <c r="D92" s="71"/>
      <c r="E92" s="71"/>
      <c r="F92" s="71"/>
      <c r="G92" s="71">
        <f t="shared" si="9"/>
        <v>0</v>
      </c>
      <c r="H92" s="71"/>
      <c r="I92" s="12">
        <f t="shared" si="7"/>
        <v>0</v>
      </c>
      <c r="J92" s="94"/>
      <c r="K92" s="94"/>
      <c r="L92" s="94"/>
      <c r="M92" s="64" t="s">
        <v>507</v>
      </c>
    </row>
    <row r="93" spans="1:13" ht="15.95" customHeight="1" x14ac:dyDescent="0.25">
      <c r="A93" s="67" t="s">
        <v>84</v>
      </c>
      <c r="B93" s="71" t="s">
        <v>142</v>
      </c>
      <c r="C93" s="71"/>
      <c r="D93" s="71"/>
      <c r="E93" s="71"/>
      <c r="F93" s="71"/>
      <c r="G93" s="71">
        <f t="shared" si="9"/>
        <v>0</v>
      </c>
      <c r="H93" s="71"/>
      <c r="I93" s="12">
        <f t="shared" si="7"/>
        <v>0</v>
      </c>
      <c r="J93" s="94"/>
      <c r="K93" s="94"/>
      <c r="L93" s="94"/>
      <c r="M93" s="64" t="s">
        <v>254</v>
      </c>
    </row>
    <row r="94" spans="1:13" ht="15.95" customHeight="1" x14ac:dyDescent="0.25">
      <c r="A94" s="67" t="s">
        <v>85</v>
      </c>
      <c r="B94" s="71" t="s">
        <v>142</v>
      </c>
      <c r="C94" s="71"/>
      <c r="D94" s="71"/>
      <c r="E94" s="71"/>
      <c r="F94" s="71"/>
      <c r="G94" s="71">
        <f t="shared" si="9"/>
        <v>0</v>
      </c>
      <c r="H94" s="71"/>
      <c r="I94" s="12">
        <f t="shared" si="7"/>
        <v>0</v>
      </c>
      <c r="J94" s="94"/>
      <c r="K94" s="94"/>
      <c r="L94" s="94"/>
      <c r="M94" s="64" t="s">
        <v>294</v>
      </c>
    </row>
    <row r="95" spans="1:13" s="9" customFormat="1" ht="15.95" customHeight="1" x14ac:dyDescent="0.25">
      <c r="A95" s="67" t="s">
        <v>86</v>
      </c>
      <c r="B95" s="71" t="s">
        <v>142</v>
      </c>
      <c r="C95" s="71"/>
      <c r="D95" s="71"/>
      <c r="E95" s="71"/>
      <c r="F95" s="71"/>
      <c r="G95" s="71">
        <f t="shared" si="9"/>
        <v>0</v>
      </c>
      <c r="H95" s="71"/>
      <c r="I95" s="12">
        <f t="shared" si="7"/>
        <v>0</v>
      </c>
      <c r="J95" s="94"/>
      <c r="K95" s="94"/>
      <c r="L95" s="94"/>
      <c r="M95" s="64" t="s">
        <v>508</v>
      </c>
    </row>
    <row r="96" spans="1:13" s="9" customFormat="1" ht="15.95" customHeight="1" x14ac:dyDescent="0.25">
      <c r="A96" s="67" t="s">
        <v>87</v>
      </c>
      <c r="B96" s="71" t="s">
        <v>142</v>
      </c>
      <c r="C96" s="71"/>
      <c r="D96" s="71"/>
      <c r="E96" s="71"/>
      <c r="F96" s="71"/>
      <c r="G96" s="71">
        <f t="shared" si="9"/>
        <v>0</v>
      </c>
      <c r="H96" s="71"/>
      <c r="I96" s="12">
        <f t="shared" si="7"/>
        <v>0</v>
      </c>
      <c r="J96" s="94"/>
      <c r="K96" s="94"/>
      <c r="L96" s="94"/>
      <c r="M96" s="64" t="s">
        <v>509</v>
      </c>
    </row>
    <row r="97" spans="1:13" s="9" customFormat="1" ht="15.95" customHeight="1" x14ac:dyDescent="0.25">
      <c r="A97" s="67" t="s">
        <v>88</v>
      </c>
      <c r="B97" s="71" t="s">
        <v>142</v>
      </c>
      <c r="C97" s="71"/>
      <c r="D97" s="71"/>
      <c r="E97" s="71"/>
      <c r="F97" s="71"/>
      <c r="G97" s="71">
        <f t="shared" si="9"/>
        <v>0</v>
      </c>
      <c r="H97" s="71"/>
      <c r="I97" s="12">
        <f t="shared" si="7"/>
        <v>0</v>
      </c>
      <c r="J97" s="94"/>
      <c r="K97" s="94"/>
      <c r="L97" s="94"/>
      <c r="M97" s="74" t="s">
        <v>392</v>
      </c>
    </row>
    <row r="98" spans="1:13" s="9" customFormat="1" ht="15.95" customHeight="1" x14ac:dyDescent="0.25">
      <c r="A98" s="67" t="s">
        <v>89</v>
      </c>
      <c r="B98" s="71" t="s">
        <v>142</v>
      </c>
      <c r="C98" s="71"/>
      <c r="D98" s="71"/>
      <c r="E98" s="71"/>
      <c r="F98" s="71"/>
      <c r="G98" s="71">
        <f t="shared" si="9"/>
        <v>0</v>
      </c>
      <c r="H98" s="71"/>
      <c r="I98" s="12">
        <f t="shared" si="7"/>
        <v>0</v>
      </c>
      <c r="J98" s="94"/>
      <c r="K98" s="94"/>
      <c r="L98" s="94"/>
      <c r="M98" s="64" t="s">
        <v>510</v>
      </c>
    </row>
    <row r="99" spans="1:13" s="14" customFormat="1" ht="15.95" customHeight="1" x14ac:dyDescent="0.25">
      <c r="A99" s="66" t="s">
        <v>104</v>
      </c>
      <c r="B99" s="84"/>
      <c r="C99" s="84"/>
      <c r="D99" s="84"/>
      <c r="E99" s="84"/>
      <c r="F99" s="84"/>
      <c r="G99" s="73"/>
      <c r="H99" s="84"/>
      <c r="I99" s="13"/>
      <c r="J99" s="95"/>
      <c r="K99" s="95"/>
      <c r="L99" s="95"/>
      <c r="M99" s="125"/>
    </row>
    <row r="100" spans="1:13" ht="15.95" customHeight="1" x14ac:dyDescent="0.25">
      <c r="A100" s="67" t="s">
        <v>105</v>
      </c>
      <c r="B100" s="85" t="s">
        <v>141</v>
      </c>
      <c r="C100" s="85">
        <v>451</v>
      </c>
      <c r="D100" s="85">
        <v>23</v>
      </c>
      <c r="E100" s="85"/>
      <c r="F100" s="85"/>
      <c r="G100" s="71">
        <f>IF(B100="Да, использовались",1,0)</f>
        <v>1</v>
      </c>
      <c r="H100" s="86"/>
      <c r="I100" s="12">
        <f t="shared" si="7"/>
        <v>1</v>
      </c>
      <c r="J100" s="94" t="s">
        <v>697</v>
      </c>
      <c r="K100" s="94" t="s">
        <v>698</v>
      </c>
      <c r="L100" s="94"/>
      <c r="M100" s="126" t="s">
        <v>696</v>
      </c>
    </row>
    <row r="101" spans="1:13" ht="15.95" customHeight="1" x14ac:dyDescent="0.25">
      <c r="A101" s="67" t="s">
        <v>106</v>
      </c>
      <c r="B101" s="85" t="s">
        <v>142</v>
      </c>
      <c r="C101" s="86"/>
      <c r="D101" s="86"/>
      <c r="E101" s="86"/>
      <c r="F101" s="86"/>
      <c r="G101" s="71">
        <f>IF(B101="Да, использовались",1,0)</f>
        <v>0</v>
      </c>
      <c r="H101" s="86"/>
      <c r="I101" s="12">
        <f t="shared" si="7"/>
        <v>0</v>
      </c>
      <c r="J101" s="94"/>
      <c r="K101" s="94"/>
      <c r="L101" s="94"/>
      <c r="M101" s="130" t="s">
        <v>511</v>
      </c>
    </row>
    <row r="103" spans="1:13" x14ac:dyDescent="0.25">
      <c r="A103" s="4"/>
      <c r="B103" s="4"/>
      <c r="C103" s="55"/>
      <c r="D103" s="55"/>
      <c r="E103" s="55"/>
      <c r="F103" s="55"/>
      <c r="G103" s="4"/>
      <c r="H103" s="4"/>
      <c r="I103" s="7"/>
      <c r="J103" s="7"/>
      <c r="K103" s="7"/>
      <c r="L103" s="7"/>
    </row>
    <row r="107" spans="1:13" x14ac:dyDescent="0.25">
      <c r="A107" s="4"/>
      <c r="B107" s="4"/>
      <c r="C107" s="55"/>
      <c r="D107" s="55"/>
      <c r="E107" s="55"/>
      <c r="F107" s="55"/>
      <c r="G107" s="4"/>
      <c r="H107" s="4"/>
      <c r="I107" s="7"/>
      <c r="J107" s="7"/>
      <c r="K107" s="7"/>
      <c r="L107" s="7"/>
    </row>
    <row r="110" spans="1:13" x14ac:dyDescent="0.25">
      <c r="A110" s="4"/>
      <c r="B110" s="4"/>
      <c r="C110" s="55"/>
      <c r="D110" s="55"/>
      <c r="E110" s="55"/>
      <c r="F110" s="55"/>
      <c r="G110" s="4"/>
      <c r="H110" s="4"/>
      <c r="I110" s="7"/>
      <c r="J110" s="7"/>
      <c r="K110" s="7"/>
      <c r="L110" s="7"/>
    </row>
    <row r="114" spans="1:12" x14ac:dyDescent="0.25">
      <c r="A114" s="4"/>
      <c r="B114" s="4"/>
      <c r="C114" s="55"/>
      <c r="D114" s="55"/>
      <c r="E114" s="55"/>
      <c r="F114" s="55"/>
      <c r="G114" s="4"/>
      <c r="H114" s="4"/>
      <c r="I114" s="7"/>
      <c r="J114" s="7"/>
      <c r="K114" s="7"/>
      <c r="L114" s="7"/>
    </row>
  </sheetData>
  <autoFilter ref="A8:M8"/>
  <mergeCells count="19">
    <mergeCell ref="A2:M2"/>
    <mergeCell ref="M6:M7"/>
    <mergeCell ref="L6:L7"/>
    <mergeCell ref="A1:M1"/>
    <mergeCell ref="A3:M3"/>
    <mergeCell ref="A4:M4"/>
    <mergeCell ref="A5:A7"/>
    <mergeCell ref="F5:F7"/>
    <mergeCell ref="G5:I5"/>
    <mergeCell ref="G6:G7"/>
    <mergeCell ref="H6:H7"/>
    <mergeCell ref="I6:I7"/>
    <mergeCell ref="C5:E5"/>
    <mergeCell ref="C6:C7"/>
    <mergeCell ref="D6:D7"/>
    <mergeCell ref="E6:E7"/>
    <mergeCell ref="J5:M5"/>
    <mergeCell ref="J6:J7"/>
    <mergeCell ref="K6:K7"/>
  </mergeCells>
  <dataValidations count="2">
    <dataValidation type="list" allowBlank="1" showInputMessage="1" showErrorMessage="1" sqref="B8:B101">
      <formula1>$B$6:$B$7</formula1>
    </dataValidation>
    <dataValidation type="list" allowBlank="1" showInputMessage="1" showErrorMessage="1" sqref="H8:H101">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s>
  <hyperlinks>
    <hyperlink ref="M10" r:id="rId1"/>
    <hyperlink ref="M11" r:id="rId2"/>
    <hyperlink ref="M12" r:id="rId3"/>
    <hyperlink ref="M13" r:id="rId4"/>
    <hyperlink ref="M14" r:id="rId5"/>
    <hyperlink ref="M15" r:id="rId6"/>
    <hyperlink ref="M16" r:id="rId7"/>
    <hyperlink ref="M17" r:id="rId8"/>
    <hyperlink ref="M19" r:id="rId9"/>
    <hyperlink ref="M20" r:id="rId10"/>
    <hyperlink ref="M21" r:id="rId11"/>
    <hyperlink ref="M23" r:id="rId12"/>
    <hyperlink ref="M24" r:id="rId13"/>
    <hyperlink ref="M30" r:id="rId14"/>
    <hyperlink ref="M31" r:id="rId15"/>
    <hyperlink ref="M32" r:id="rId16"/>
    <hyperlink ref="M36" r:id="rId17"/>
    <hyperlink ref="M37" r:id="rId18"/>
    <hyperlink ref="M38" r:id="rId19" display="http://dfei.adm-nao.ru/"/>
    <hyperlink ref="M40" r:id="rId20"/>
    <hyperlink ref="M41" r:id="rId21"/>
    <hyperlink ref="M42" r:id="rId22"/>
    <hyperlink ref="M43" r:id="rId23"/>
    <hyperlink ref="M44" r:id="rId24"/>
    <hyperlink ref="M45" r:id="rId25"/>
    <hyperlink ref="M49" r:id="rId26"/>
    <hyperlink ref="M50" r:id="rId27"/>
    <hyperlink ref="M51" r:id="rId28"/>
    <hyperlink ref="M52" r:id="rId29" display="http://www.minfinchr.ru/o-ministerstve"/>
    <hyperlink ref="M56" r:id="rId30"/>
    <hyperlink ref="M57" r:id="rId31"/>
    <hyperlink ref="M59" r:id="rId32"/>
    <hyperlink ref="M61" r:id="rId33"/>
    <hyperlink ref="M62" r:id="rId34"/>
    <hyperlink ref="M63" r:id="rId35"/>
    <hyperlink ref="M65" r:id="rId36"/>
    <hyperlink ref="M66" r:id="rId37"/>
    <hyperlink ref="M67" r:id="rId38"/>
    <hyperlink ref="M70" r:id="rId39"/>
    <hyperlink ref="M71" r:id="rId40"/>
    <hyperlink ref="M72" r:id="rId41"/>
    <hyperlink ref="M73" r:id="rId42"/>
    <hyperlink ref="M74" r:id="rId43"/>
    <hyperlink ref="M75" r:id="rId44"/>
    <hyperlink ref="M78" r:id="rId45"/>
    <hyperlink ref="M80" r:id="rId46"/>
    <hyperlink ref="M81" r:id="rId47"/>
    <hyperlink ref="M82" r:id="rId48"/>
    <hyperlink ref="M83" r:id="rId49"/>
    <hyperlink ref="M85" r:id="rId50"/>
    <hyperlink ref="M86" r:id="rId51"/>
    <hyperlink ref="M88" r:id="rId52"/>
    <hyperlink ref="M90" r:id="rId53"/>
    <hyperlink ref="M91" r:id="rId54" location="/plan/plan/indicators"/>
    <hyperlink ref="M92" r:id="rId55"/>
    <hyperlink ref="M93" r:id="rId56"/>
    <hyperlink ref="M94" r:id="rId57"/>
    <hyperlink ref="M95" r:id="rId58"/>
    <hyperlink ref="M96" r:id="rId59"/>
    <hyperlink ref="M97" r:id="rId60"/>
    <hyperlink ref="M98" r:id="rId61"/>
    <hyperlink ref="M101" r:id="rId62"/>
    <hyperlink ref="J22" r:id="rId63"/>
    <hyperlink ref="K22" r:id="rId64"/>
    <hyperlink ref="M29" r:id="rId65"/>
    <hyperlink ref="K48" r:id="rId66"/>
    <hyperlink ref="K9" r:id="rId67"/>
  </hyperlinks>
  <pageMargins left="0.51181102362204722" right="0.51181102362204722" top="0.55118110236220474" bottom="0.55118110236220474" header="0.31496062992125984" footer="0.31496062992125984"/>
  <pageSetup paperSize="9" scale="67" fitToHeight="3" orientation="landscape" r:id="rId68"/>
  <headerFooter>
    <oddFooter>&amp;C&amp;"Times New Roman,обычный"&amp;8&amp;P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17"/>
  <sheetViews>
    <sheetView zoomScaleNormal="100" workbookViewId="0">
      <pane ySplit="10" topLeftCell="A11" activePane="bottomLeft" state="frozen"/>
      <selection pane="bottomLeft" activeCell="A6" sqref="A6:L6"/>
    </sheetView>
  </sheetViews>
  <sheetFormatPr defaultRowHeight="15" x14ac:dyDescent="0.25"/>
  <cols>
    <col min="1" max="1" width="33.42578125" style="3" customWidth="1"/>
    <col min="2" max="2" width="39.85546875" style="3" customWidth="1"/>
    <col min="3" max="3" width="15.28515625" style="3" customWidth="1"/>
    <col min="4" max="6" width="10.7109375" style="3" customWidth="1"/>
    <col min="7" max="8" width="14.7109375" style="3" customWidth="1"/>
    <col min="9" max="9" width="7.7109375" style="3" customWidth="1"/>
    <col min="10" max="10" width="10.7109375" style="3" customWidth="1"/>
    <col min="11" max="11" width="7.7109375" style="6" customWidth="1"/>
    <col min="12" max="12" width="30.7109375" customWidth="1"/>
  </cols>
  <sheetData>
    <row r="1" spans="1:12" s="1" customFormat="1" ht="18.75" customHeight="1" x14ac:dyDescent="0.2">
      <c r="A1" s="157" t="s">
        <v>197</v>
      </c>
      <c r="B1" s="157"/>
      <c r="C1" s="157"/>
      <c r="D1" s="157"/>
      <c r="E1" s="157"/>
      <c r="F1" s="157"/>
      <c r="G1" s="157"/>
      <c r="H1" s="157"/>
      <c r="I1" s="157"/>
      <c r="J1" s="157"/>
      <c r="K1" s="157"/>
      <c r="L1" s="158"/>
    </row>
    <row r="2" spans="1:12" s="1" customFormat="1" ht="12.95" customHeight="1" x14ac:dyDescent="0.2">
      <c r="A2" s="177" t="s">
        <v>806</v>
      </c>
      <c r="B2" s="189"/>
      <c r="C2" s="189"/>
      <c r="D2" s="189"/>
      <c r="E2" s="189"/>
      <c r="F2" s="189"/>
      <c r="G2" s="189"/>
      <c r="H2" s="189"/>
      <c r="I2" s="189"/>
      <c r="J2" s="189"/>
      <c r="K2" s="189"/>
      <c r="L2" s="189"/>
    </row>
    <row r="3" spans="1:12" s="1" customFormat="1" ht="51.75" customHeight="1" x14ac:dyDescent="0.2">
      <c r="A3" s="175" t="str">
        <f>'Методика  (раздел 12)'!B45</f>
        <v xml:space="preserve">В целях оценки показателя оценивается публикация итоговых документов (протоколов), принятых по результатам заседаний общественного совета, на портале (сайте) субъекта РФ, предназначенном для публикации бюджетных данных. Достаточным для оценки показателя является проведение хотя бы одного заседания в течение квартала. Под итоговым документом (протоколом) понимается документ, подписанный председателем общественного совета или иным уполномоченным лицом. В составе итогового документа (протокола) в обязательном порядке должны быть указаны сведения о дате и месте проведения заседания, составе участников, обсуждаемых вопросах и принятых решениях. При наличии приложений к итоговому документу (протоколу) они также должны быть опубликованы. Рекомендуется публикация итогового документа (протокола) в графическом формате. </v>
      </c>
      <c r="B3" s="175"/>
      <c r="C3" s="175"/>
      <c r="D3" s="175"/>
      <c r="E3" s="175"/>
      <c r="F3" s="175"/>
      <c r="G3" s="175"/>
      <c r="H3" s="175"/>
      <c r="I3" s="175"/>
      <c r="J3" s="175"/>
      <c r="K3" s="175"/>
      <c r="L3" s="176"/>
    </row>
    <row r="4" spans="1:12" s="1" customFormat="1" ht="12.95" customHeight="1" x14ac:dyDescent="0.2">
      <c r="A4" s="175" t="str">
        <f>'Методика  (раздел 12)'!B46</f>
        <v>Показатель оценивается при обязательном соблюдении следующих условий:</v>
      </c>
      <c r="B4" s="175"/>
      <c r="C4" s="175"/>
      <c r="D4" s="175"/>
      <c r="E4" s="175"/>
      <c r="F4" s="175"/>
      <c r="G4" s="175"/>
      <c r="H4" s="175"/>
      <c r="I4" s="175"/>
      <c r="J4" s="175"/>
      <c r="K4" s="175"/>
      <c r="L4" s="176"/>
    </row>
    <row r="5" spans="1:12" s="1" customFormat="1" ht="27" customHeight="1" x14ac:dyDescent="0.2">
      <c r="A5" s="175" t="str">
        <f>'Методика  (раздел 12)'!B47</f>
        <v>а) Открытость сведений о работе общественного совета, созданного при финансовом органе субъекта РФ. То есть, на портале (сайте), предназначенном для публикации бюджетных данных, должны быть опубликованы: а) сведения о составе участников Общественного Совета, созданного при финансовом органе субъекта РФ; б) регламент его работы; в) годовой план его работы на 2015 год.</v>
      </c>
      <c r="B5" s="175"/>
      <c r="C5" s="175"/>
      <c r="D5" s="175"/>
      <c r="E5" s="175"/>
      <c r="F5" s="175"/>
      <c r="G5" s="175"/>
      <c r="H5" s="175"/>
      <c r="I5" s="175"/>
      <c r="J5" s="175"/>
      <c r="K5" s="175"/>
      <c r="L5" s="176"/>
    </row>
    <row r="6" spans="1:12" s="1" customFormat="1" ht="38.25" customHeight="1" x14ac:dyDescent="0.2">
      <c r="A6" s="175" t="str">
        <f>'Методика  (раздел 12)'!B48</f>
        <v>б) Соблюдение ограничений, установленных Федеральным законом от 21 июля 2014 г. №212-ФЗ «Об основах общественного контроля в Российской Федерации», в отношении лиц, входящих в состав общественного совета при исполнительных органах государственной власти. То есть, в состав общественного совета, созданного при финансовом органе субъекта РФ, не должны входить лица, замещающие государственные должности РФ и субъектов РФ, должности государственной службы РФ и субъектов РФ, и лица, замещающие муниципальные должности и должности муниципальной службы, а также другие лица, которые в соответствии с Федеральным законом от 4 апреля 2005 года N 32-ФЗ «Об Общественной палате Российской Федерации» не могут быть членами Общественной палаты РФ.</v>
      </c>
      <c r="B6" s="175"/>
      <c r="C6" s="175"/>
      <c r="D6" s="175"/>
      <c r="E6" s="175"/>
      <c r="F6" s="175"/>
      <c r="G6" s="175"/>
      <c r="H6" s="175"/>
      <c r="I6" s="175"/>
      <c r="J6" s="175"/>
      <c r="K6" s="175"/>
      <c r="L6" s="176"/>
    </row>
    <row r="7" spans="1:12" s="1" customFormat="1" ht="12.95" customHeight="1" x14ac:dyDescent="0.2">
      <c r="A7" s="175" t="str">
        <f>'Методика  (раздел 12)'!B49</f>
        <v>В случае несоблюдения указанных условий оценка показателя принимает значение 0 баллов.</v>
      </c>
      <c r="B7" s="175"/>
      <c r="C7" s="175"/>
      <c r="D7" s="175"/>
      <c r="E7" s="175"/>
      <c r="F7" s="175"/>
      <c r="G7" s="175"/>
      <c r="H7" s="175"/>
      <c r="I7" s="175"/>
      <c r="J7" s="175"/>
      <c r="K7" s="175"/>
      <c r="L7" s="176"/>
    </row>
    <row r="8" spans="1:12" ht="56.25" customHeight="1" x14ac:dyDescent="0.25">
      <c r="A8" s="159" t="s">
        <v>107</v>
      </c>
      <c r="B8" s="112" t="s">
        <v>198</v>
      </c>
      <c r="C8" s="168" t="s">
        <v>200</v>
      </c>
      <c r="D8" s="192" t="s">
        <v>394</v>
      </c>
      <c r="E8" s="193"/>
      <c r="F8" s="194"/>
      <c r="G8" s="168" t="s">
        <v>206</v>
      </c>
      <c r="H8" s="159" t="s">
        <v>190</v>
      </c>
      <c r="I8" s="162" t="s">
        <v>199</v>
      </c>
      <c r="J8" s="163"/>
      <c r="K8" s="164"/>
      <c r="L8" s="159" t="s">
        <v>96</v>
      </c>
    </row>
    <row r="9" spans="1:12" ht="14.1" customHeight="1" x14ac:dyDescent="0.25">
      <c r="A9" s="160"/>
      <c r="B9" s="65" t="s">
        <v>395</v>
      </c>
      <c r="C9" s="187"/>
      <c r="D9" s="190" t="s">
        <v>203</v>
      </c>
      <c r="E9" s="180" t="s">
        <v>201</v>
      </c>
      <c r="F9" s="168" t="s">
        <v>202</v>
      </c>
      <c r="G9" s="187"/>
      <c r="H9" s="160"/>
      <c r="I9" s="159" t="s">
        <v>111</v>
      </c>
      <c r="J9" s="159" t="s">
        <v>109</v>
      </c>
      <c r="K9" s="172" t="s">
        <v>110</v>
      </c>
      <c r="L9" s="165"/>
    </row>
    <row r="10" spans="1:12" ht="14.1" customHeight="1" x14ac:dyDescent="0.25">
      <c r="A10" s="160"/>
      <c r="B10" s="65" t="s">
        <v>700</v>
      </c>
      <c r="C10" s="187"/>
      <c r="D10" s="191"/>
      <c r="E10" s="186"/>
      <c r="F10" s="187"/>
      <c r="G10" s="187"/>
      <c r="H10" s="160"/>
      <c r="I10" s="185"/>
      <c r="J10" s="185"/>
      <c r="K10" s="188"/>
      <c r="L10" s="165"/>
    </row>
    <row r="11" spans="1:12" s="14" customFormat="1" ht="15.95" customHeight="1" x14ac:dyDescent="0.25">
      <c r="A11" s="66" t="s">
        <v>0</v>
      </c>
      <c r="B11" s="66"/>
      <c r="C11" s="66"/>
      <c r="D11" s="66"/>
      <c r="E11" s="66"/>
      <c r="F11" s="66"/>
      <c r="G11" s="66"/>
      <c r="H11" s="66"/>
      <c r="I11" s="66"/>
      <c r="J11" s="66"/>
      <c r="K11" s="10"/>
      <c r="L11" s="68"/>
    </row>
    <row r="12" spans="1:12" s="8" customFormat="1" ht="15.95" customHeight="1" x14ac:dyDescent="0.25">
      <c r="A12" s="67" t="s">
        <v>1</v>
      </c>
      <c r="B12" s="71" t="s">
        <v>700</v>
      </c>
      <c r="C12" s="71" t="str">
        <f>IF(AND(D12="Да",E12="Да",F12="Да"),"Да","Нет")</f>
        <v>Да</v>
      </c>
      <c r="D12" s="71" t="s">
        <v>204</v>
      </c>
      <c r="E12" s="71" t="s">
        <v>204</v>
      </c>
      <c r="F12" s="71" t="s">
        <v>204</v>
      </c>
      <c r="G12" s="71" t="s">
        <v>204</v>
      </c>
      <c r="H12" s="71"/>
      <c r="I12" s="71">
        <f>IF(AND(B12="Да, проводились и опубликованы протоколы",C12="Да",G12="Да"),1,0)</f>
        <v>0</v>
      </c>
      <c r="J12" s="71"/>
      <c r="K12" s="12">
        <f>I12*(1-J12)</f>
        <v>0</v>
      </c>
      <c r="L12" s="74" t="s">
        <v>401</v>
      </c>
    </row>
    <row r="13" spans="1:12" ht="15.95" customHeight="1" x14ac:dyDescent="0.25">
      <c r="A13" s="67" t="s">
        <v>2</v>
      </c>
      <c r="B13" s="71" t="s">
        <v>700</v>
      </c>
      <c r="C13" s="71" t="str">
        <f t="shared" ref="C13:C76" si="0">IF(AND(D13="Да",E13="Да",F13="Да"),"Да","Нет")</f>
        <v>Нет</v>
      </c>
      <c r="D13" s="71" t="s">
        <v>205</v>
      </c>
      <c r="E13" s="71" t="s">
        <v>204</v>
      </c>
      <c r="F13" s="71" t="s">
        <v>205</v>
      </c>
      <c r="G13" s="71"/>
      <c r="H13" s="59" t="s">
        <v>701</v>
      </c>
      <c r="I13" s="71">
        <f t="shared" ref="I13:I76" si="1">IF(AND(B13="Да, проводились и опубликованы протоколы",C13="Да",G13="Да"),1,0)</f>
        <v>0</v>
      </c>
      <c r="J13" s="71">
        <v>0.5</v>
      </c>
      <c r="K13" s="12">
        <f t="shared" ref="K13:K76" si="2">I13*(1-J13)</f>
        <v>0</v>
      </c>
      <c r="L13" s="64" t="s">
        <v>402</v>
      </c>
    </row>
    <row r="14" spans="1:12" ht="15.95" customHeight="1" x14ac:dyDescent="0.25">
      <c r="A14" s="67" t="s">
        <v>3</v>
      </c>
      <c r="B14" s="71" t="s">
        <v>395</v>
      </c>
      <c r="C14" s="71" t="str">
        <f t="shared" si="0"/>
        <v>Да</v>
      </c>
      <c r="D14" s="71" t="s">
        <v>204</v>
      </c>
      <c r="E14" s="71" t="s">
        <v>204</v>
      </c>
      <c r="F14" s="71" t="s">
        <v>204</v>
      </c>
      <c r="G14" s="71" t="s">
        <v>204</v>
      </c>
      <c r="H14" s="71"/>
      <c r="I14" s="71">
        <f t="shared" si="1"/>
        <v>1</v>
      </c>
      <c r="J14" s="71"/>
      <c r="K14" s="12">
        <f t="shared" si="2"/>
        <v>1</v>
      </c>
      <c r="L14" s="64" t="s">
        <v>403</v>
      </c>
    </row>
    <row r="15" spans="1:12" s="8" customFormat="1" ht="15.95" customHeight="1" x14ac:dyDescent="0.25">
      <c r="A15" s="67" t="s">
        <v>4</v>
      </c>
      <c r="B15" s="71" t="s">
        <v>700</v>
      </c>
      <c r="C15" s="71" t="str">
        <f t="shared" si="0"/>
        <v>Нет</v>
      </c>
      <c r="D15" s="71" t="s">
        <v>204</v>
      </c>
      <c r="E15" s="71" t="s">
        <v>204</v>
      </c>
      <c r="F15" s="71" t="s">
        <v>205</v>
      </c>
      <c r="G15" s="71" t="s">
        <v>204</v>
      </c>
      <c r="H15" s="71"/>
      <c r="I15" s="71">
        <f t="shared" si="1"/>
        <v>0</v>
      </c>
      <c r="J15" s="71"/>
      <c r="K15" s="12">
        <f t="shared" si="2"/>
        <v>0</v>
      </c>
      <c r="L15" s="64" t="s">
        <v>404</v>
      </c>
    </row>
    <row r="16" spans="1:12" s="9" customFormat="1" ht="15.95" customHeight="1" x14ac:dyDescent="0.25">
      <c r="A16" s="67" t="s">
        <v>5</v>
      </c>
      <c r="B16" s="71" t="s">
        <v>700</v>
      </c>
      <c r="C16" s="71" t="str">
        <f t="shared" si="0"/>
        <v>Нет</v>
      </c>
      <c r="D16" s="71" t="s">
        <v>205</v>
      </c>
      <c r="E16" s="71" t="s">
        <v>205</v>
      </c>
      <c r="F16" s="71" t="s">
        <v>205</v>
      </c>
      <c r="G16" s="71"/>
      <c r="H16" s="71"/>
      <c r="I16" s="71">
        <f t="shared" si="1"/>
        <v>0</v>
      </c>
      <c r="J16" s="71"/>
      <c r="K16" s="12">
        <f t="shared" si="2"/>
        <v>0</v>
      </c>
      <c r="L16" s="64" t="s">
        <v>405</v>
      </c>
    </row>
    <row r="17" spans="1:12" ht="15.95" customHeight="1" x14ac:dyDescent="0.25">
      <c r="A17" s="67" t="s">
        <v>6</v>
      </c>
      <c r="B17" s="71" t="s">
        <v>700</v>
      </c>
      <c r="C17" s="71" t="str">
        <f t="shared" si="0"/>
        <v>Нет</v>
      </c>
      <c r="D17" s="71" t="s">
        <v>204</v>
      </c>
      <c r="E17" s="71" t="s">
        <v>204</v>
      </c>
      <c r="F17" s="71" t="s">
        <v>205</v>
      </c>
      <c r="G17" s="71" t="s">
        <v>204</v>
      </c>
      <c r="H17" s="71"/>
      <c r="I17" s="71">
        <f t="shared" si="1"/>
        <v>0</v>
      </c>
      <c r="J17" s="71"/>
      <c r="K17" s="12">
        <f t="shared" si="2"/>
        <v>0</v>
      </c>
      <c r="L17" s="64" t="s">
        <v>406</v>
      </c>
    </row>
    <row r="18" spans="1:12" s="8" customFormat="1" ht="15.95" customHeight="1" x14ac:dyDescent="0.25">
      <c r="A18" s="67" t="s">
        <v>7</v>
      </c>
      <c r="B18" s="71" t="s">
        <v>700</v>
      </c>
      <c r="C18" s="71" t="str">
        <f t="shared" si="0"/>
        <v>Нет</v>
      </c>
      <c r="D18" s="71" t="s">
        <v>205</v>
      </c>
      <c r="E18" s="71" t="s">
        <v>205</v>
      </c>
      <c r="F18" s="71" t="s">
        <v>205</v>
      </c>
      <c r="G18" s="71"/>
      <c r="H18" s="71"/>
      <c r="I18" s="71">
        <f t="shared" si="1"/>
        <v>0</v>
      </c>
      <c r="J18" s="71"/>
      <c r="K18" s="12">
        <f t="shared" si="2"/>
        <v>0</v>
      </c>
      <c r="L18" s="64" t="s">
        <v>407</v>
      </c>
    </row>
    <row r="19" spans="1:12" s="9" customFormat="1" ht="15.95" customHeight="1" x14ac:dyDescent="0.25">
      <c r="A19" s="67" t="s">
        <v>8</v>
      </c>
      <c r="B19" s="71" t="s">
        <v>395</v>
      </c>
      <c r="C19" s="71" t="str">
        <f t="shared" si="0"/>
        <v>Да</v>
      </c>
      <c r="D19" s="71" t="s">
        <v>204</v>
      </c>
      <c r="E19" s="71" t="s">
        <v>204</v>
      </c>
      <c r="F19" s="71" t="s">
        <v>204</v>
      </c>
      <c r="G19" s="71" t="s">
        <v>204</v>
      </c>
      <c r="H19" s="71"/>
      <c r="I19" s="71">
        <f t="shared" si="1"/>
        <v>1</v>
      </c>
      <c r="J19" s="71"/>
      <c r="K19" s="12">
        <f t="shared" si="2"/>
        <v>1</v>
      </c>
      <c r="L19" s="64" t="s">
        <v>408</v>
      </c>
    </row>
    <row r="20" spans="1:12" s="9" customFormat="1" ht="15.95" customHeight="1" x14ac:dyDescent="0.25">
      <c r="A20" s="67" t="s">
        <v>9</v>
      </c>
      <c r="B20" s="71" t="s">
        <v>700</v>
      </c>
      <c r="C20" s="71" t="str">
        <f t="shared" si="0"/>
        <v>Нет</v>
      </c>
      <c r="D20" s="71" t="s">
        <v>205</v>
      </c>
      <c r="E20" s="71" t="s">
        <v>205</v>
      </c>
      <c r="F20" s="71" t="s">
        <v>205</v>
      </c>
      <c r="G20" s="71"/>
      <c r="H20" s="71"/>
      <c r="I20" s="71">
        <f t="shared" si="1"/>
        <v>0</v>
      </c>
      <c r="J20" s="71"/>
      <c r="K20" s="12">
        <f t="shared" si="2"/>
        <v>0</v>
      </c>
      <c r="L20" s="64" t="s">
        <v>409</v>
      </c>
    </row>
    <row r="21" spans="1:12" ht="15.95" customHeight="1" x14ac:dyDescent="0.25">
      <c r="A21" s="67" t="s">
        <v>10</v>
      </c>
      <c r="B21" s="71" t="s">
        <v>395</v>
      </c>
      <c r="C21" s="71" t="str">
        <f t="shared" si="0"/>
        <v>Да</v>
      </c>
      <c r="D21" s="71" t="s">
        <v>204</v>
      </c>
      <c r="E21" s="71" t="s">
        <v>204</v>
      </c>
      <c r="F21" s="71" t="s">
        <v>204</v>
      </c>
      <c r="G21" s="71" t="s">
        <v>204</v>
      </c>
      <c r="H21" s="71"/>
      <c r="I21" s="71">
        <f t="shared" si="1"/>
        <v>1</v>
      </c>
      <c r="J21" s="71"/>
      <c r="K21" s="12">
        <f t="shared" si="2"/>
        <v>1</v>
      </c>
      <c r="L21" s="64" t="s">
        <v>702</v>
      </c>
    </row>
    <row r="22" spans="1:12" s="8" customFormat="1" ht="15.95" customHeight="1" x14ac:dyDescent="0.25">
      <c r="A22" s="67" t="s">
        <v>11</v>
      </c>
      <c r="B22" s="71" t="s">
        <v>700</v>
      </c>
      <c r="C22" s="71" t="str">
        <f t="shared" si="0"/>
        <v>Нет</v>
      </c>
      <c r="D22" s="71" t="s">
        <v>205</v>
      </c>
      <c r="E22" s="71" t="s">
        <v>205</v>
      </c>
      <c r="F22" s="71" t="s">
        <v>205</v>
      </c>
      <c r="G22" s="71"/>
      <c r="H22" s="71"/>
      <c r="I22" s="71">
        <f t="shared" si="1"/>
        <v>0</v>
      </c>
      <c r="J22" s="71"/>
      <c r="K22" s="12">
        <f t="shared" si="2"/>
        <v>0</v>
      </c>
      <c r="L22" s="64" t="s">
        <v>223</v>
      </c>
    </row>
    <row r="23" spans="1:12" s="8" customFormat="1" ht="15.95" customHeight="1" x14ac:dyDescent="0.25">
      <c r="A23" s="67" t="s">
        <v>12</v>
      </c>
      <c r="B23" s="71" t="s">
        <v>395</v>
      </c>
      <c r="C23" s="71" t="str">
        <f t="shared" si="0"/>
        <v>Да</v>
      </c>
      <c r="D23" s="71" t="s">
        <v>204</v>
      </c>
      <c r="E23" s="71" t="s">
        <v>204</v>
      </c>
      <c r="F23" s="71" t="s">
        <v>204</v>
      </c>
      <c r="G23" s="71" t="s">
        <v>204</v>
      </c>
      <c r="H23" s="71"/>
      <c r="I23" s="71">
        <f t="shared" si="1"/>
        <v>1</v>
      </c>
      <c r="J23" s="71"/>
      <c r="K23" s="12">
        <f t="shared" si="2"/>
        <v>1</v>
      </c>
      <c r="L23" s="64" t="s">
        <v>410</v>
      </c>
    </row>
    <row r="24" spans="1:12" s="8" customFormat="1" ht="15.95" customHeight="1" x14ac:dyDescent="0.25">
      <c r="A24" s="67" t="s">
        <v>13</v>
      </c>
      <c r="B24" s="71" t="s">
        <v>395</v>
      </c>
      <c r="C24" s="71" t="str">
        <f t="shared" si="0"/>
        <v>Да</v>
      </c>
      <c r="D24" s="71" t="s">
        <v>204</v>
      </c>
      <c r="E24" s="71" t="s">
        <v>204</v>
      </c>
      <c r="F24" s="71" t="s">
        <v>204</v>
      </c>
      <c r="G24" s="71" t="s">
        <v>204</v>
      </c>
      <c r="H24" s="71"/>
      <c r="I24" s="71">
        <f t="shared" si="1"/>
        <v>1</v>
      </c>
      <c r="J24" s="71"/>
      <c r="K24" s="12">
        <f t="shared" si="2"/>
        <v>1</v>
      </c>
      <c r="L24" s="64" t="s">
        <v>411</v>
      </c>
    </row>
    <row r="25" spans="1:12" s="9" customFormat="1" ht="15.95" customHeight="1" x14ac:dyDescent="0.25">
      <c r="A25" s="67" t="s">
        <v>14</v>
      </c>
      <c r="B25" s="71" t="s">
        <v>395</v>
      </c>
      <c r="C25" s="71" t="str">
        <f t="shared" si="0"/>
        <v>Да</v>
      </c>
      <c r="D25" s="71" t="s">
        <v>204</v>
      </c>
      <c r="E25" s="71" t="s">
        <v>204</v>
      </c>
      <c r="F25" s="71" t="s">
        <v>204</v>
      </c>
      <c r="G25" s="71" t="s">
        <v>204</v>
      </c>
      <c r="H25" s="71"/>
      <c r="I25" s="71">
        <f t="shared" si="1"/>
        <v>1</v>
      </c>
      <c r="J25" s="71"/>
      <c r="K25" s="12">
        <f t="shared" si="2"/>
        <v>1</v>
      </c>
      <c r="L25" s="64" t="s">
        <v>412</v>
      </c>
    </row>
    <row r="26" spans="1:12" s="9" customFormat="1" ht="15.95" customHeight="1" x14ac:dyDescent="0.25">
      <c r="A26" s="67" t="s">
        <v>15</v>
      </c>
      <c r="B26" s="71" t="s">
        <v>700</v>
      </c>
      <c r="C26" s="71" t="str">
        <f t="shared" si="0"/>
        <v>Нет</v>
      </c>
      <c r="D26" s="71" t="s">
        <v>205</v>
      </c>
      <c r="E26" s="71" t="s">
        <v>205</v>
      </c>
      <c r="F26" s="71" t="s">
        <v>205</v>
      </c>
      <c r="G26" s="71"/>
      <c r="H26" s="71"/>
      <c r="I26" s="71">
        <f t="shared" si="1"/>
        <v>0</v>
      </c>
      <c r="J26" s="71"/>
      <c r="K26" s="12">
        <f t="shared" si="2"/>
        <v>0</v>
      </c>
      <c r="L26" s="64" t="s">
        <v>413</v>
      </c>
    </row>
    <row r="27" spans="1:12" s="8" customFormat="1" ht="15.95" customHeight="1" x14ac:dyDescent="0.25">
      <c r="A27" s="67" t="s">
        <v>16</v>
      </c>
      <c r="B27" s="71" t="s">
        <v>395</v>
      </c>
      <c r="C27" s="71" t="str">
        <f t="shared" si="0"/>
        <v>Да</v>
      </c>
      <c r="D27" s="71" t="s">
        <v>204</v>
      </c>
      <c r="E27" s="71" t="s">
        <v>204</v>
      </c>
      <c r="F27" s="71" t="s">
        <v>204</v>
      </c>
      <c r="G27" s="71" t="s">
        <v>204</v>
      </c>
      <c r="H27" s="71"/>
      <c r="I27" s="71">
        <f t="shared" si="1"/>
        <v>1</v>
      </c>
      <c r="J27" s="71"/>
      <c r="K27" s="12">
        <f t="shared" si="2"/>
        <v>1</v>
      </c>
      <c r="L27" s="64" t="s">
        <v>414</v>
      </c>
    </row>
    <row r="28" spans="1:12" ht="15.95" customHeight="1" x14ac:dyDescent="0.25">
      <c r="A28" s="67" t="s">
        <v>17</v>
      </c>
      <c r="B28" s="71" t="s">
        <v>700</v>
      </c>
      <c r="C28" s="71" t="str">
        <f t="shared" si="0"/>
        <v>Нет</v>
      </c>
      <c r="D28" s="71" t="s">
        <v>205</v>
      </c>
      <c r="E28" s="71" t="s">
        <v>204</v>
      </c>
      <c r="F28" s="71" t="s">
        <v>205</v>
      </c>
      <c r="G28" s="71"/>
      <c r="H28" s="71"/>
      <c r="I28" s="71">
        <f t="shared" si="1"/>
        <v>0</v>
      </c>
      <c r="J28" s="71"/>
      <c r="K28" s="12">
        <f t="shared" si="2"/>
        <v>0</v>
      </c>
      <c r="L28" s="64" t="s">
        <v>415</v>
      </c>
    </row>
    <row r="29" spans="1:12" ht="15.95" customHeight="1" x14ac:dyDescent="0.25">
      <c r="A29" s="67" t="s">
        <v>18</v>
      </c>
      <c r="B29" s="71" t="s">
        <v>700</v>
      </c>
      <c r="C29" s="71" t="str">
        <f t="shared" si="0"/>
        <v>Нет</v>
      </c>
      <c r="D29" s="71" t="s">
        <v>205</v>
      </c>
      <c r="E29" s="71" t="s">
        <v>205</v>
      </c>
      <c r="F29" s="71" t="s">
        <v>205</v>
      </c>
      <c r="G29" s="71"/>
      <c r="H29" s="71"/>
      <c r="I29" s="71">
        <f t="shared" si="1"/>
        <v>0</v>
      </c>
      <c r="J29" s="71"/>
      <c r="K29" s="12">
        <f t="shared" si="2"/>
        <v>0</v>
      </c>
      <c r="L29" s="64" t="s">
        <v>416</v>
      </c>
    </row>
    <row r="30" spans="1:12" s="14" customFormat="1" ht="15.95" customHeight="1" x14ac:dyDescent="0.25">
      <c r="A30" s="66" t="s">
        <v>19</v>
      </c>
      <c r="B30" s="72"/>
      <c r="C30" s="73"/>
      <c r="D30" s="72"/>
      <c r="E30" s="72"/>
      <c r="F30" s="72"/>
      <c r="G30" s="72"/>
      <c r="H30" s="72"/>
      <c r="I30" s="73"/>
      <c r="J30" s="73"/>
      <c r="K30" s="13"/>
      <c r="L30" s="69"/>
    </row>
    <row r="31" spans="1:12" s="8" customFormat="1" ht="15.95" customHeight="1" x14ac:dyDescent="0.25">
      <c r="A31" s="67" t="s">
        <v>20</v>
      </c>
      <c r="B31" s="71" t="s">
        <v>700</v>
      </c>
      <c r="C31" s="71" t="str">
        <f t="shared" si="0"/>
        <v>Да</v>
      </c>
      <c r="D31" s="71" t="s">
        <v>204</v>
      </c>
      <c r="E31" s="71" t="s">
        <v>204</v>
      </c>
      <c r="F31" s="71" t="s">
        <v>204</v>
      </c>
      <c r="G31" s="71" t="s">
        <v>204</v>
      </c>
      <c r="H31" s="71"/>
      <c r="I31" s="71">
        <f t="shared" si="1"/>
        <v>0</v>
      </c>
      <c r="J31" s="71"/>
      <c r="K31" s="12">
        <f t="shared" si="2"/>
        <v>0</v>
      </c>
      <c r="L31" s="64" t="s">
        <v>417</v>
      </c>
    </row>
    <row r="32" spans="1:12" ht="15.95" customHeight="1" x14ac:dyDescent="0.25">
      <c r="A32" s="67" t="s">
        <v>21</v>
      </c>
      <c r="B32" s="71" t="s">
        <v>395</v>
      </c>
      <c r="C32" s="71" t="str">
        <f t="shared" si="0"/>
        <v>Да</v>
      </c>
      <c r="D32" s="71" t="s">
        <v>204</v>
      </c>
      <c r="E32" s="71" t="s">
        <v>204</v>
      </c>
      <c r="F32" s="71" t="s">
        <v>204</v>
      </c>
      <c r="G32" s="71" t="s">
        <v>204</v>
      </c>
      <c r="H32" s="71"/>
      <c r="I32" s="71">
        <f t="shared" si="1"/>
        <v>1</v>
      </c>
      <c r="J32" s="71"/>
      <c r="K32" s="12">
        <f t="shared" si="2"/>
        <v>1</v>
      </c>
      <c r="L32" s="64" t="s">
        <v>418</v>
      </c>
    </row>
    <row r="33" spans="1:12" ht="15.95" customHeight="1" x14ac:dyDescent="0.25">
      <c r="A33" s="67" t="s">
        <v>22</v>
      </c>
      <c r="B33" s="71" t="s">
        <v>395</v>
      </c>
      <c r="C33" s="71" t="str">
        <f t="shared" si="0"/>
        <v>Да</v>
      </c>
      <c r="D33" s="71" t="s">
        <v>204</v>
      </c>
      <c r="E33" s="71" t="s">
        <v>204</v>
      </c>
      <c r="F33" s="71" t="s">
        <v>204</v>
      </c>
      <c r="G33" s="71" t="s">
        <v>204</v>
      </c>
      <c r="H33" s="71"/>
      <c r="I33" s="71">
        <f t="shared" si="1"/>
        <v>1</v>
      </c>
      <c r="J33" s="71"/>
      <c r="K33" s="12">
        <f t="shared" si="2"/>
        <v>1</v>
      </c>
      <c r="L33" s="64" t="s">
        <v>419</v>
      </c>
    </row>
    <row r="34" spans="1:12" ht="15.95" customHeight="1" x14ac:dyDescent="0.25">
      <c r="A34" s="67" t="s">
        <v>23</v>
      </c>
      <c r="B34" s="71" t="s">
        <v>700</v>
      </c>
      <c r="C34" s="71" t="str">
        <f t="shared" si="0"/>
        <v>Да</v>
      </c>
      <c r="D34" s="71" t="s">
        <v>204</v>
      </c>
      <c r="E34" s="71" t="s">
        <v>204</v>
      </c>
      <c r="F34" s="71" t="s">
        <v>204</v>
      </c>
      <c r="G34" s="71" t="s">
        <v>204</v>
      </c>
      <c r="H34" s="71"/>
      <c r="I34" s="71">
        <f t="shared" si="1"/>
        <v>0</v>
      </c>
      <c r="J34" s="71"/>
      <c r="K34" s="12">
        <f t="shared" si="2"/>
        <v>0</v>
      </c>
      <c r="L34" s="74" t="s">
        <v>420</v>
      </c>
    </row>
    <row r="35" spans="1:12" ht="15.95" customHeight="1" x14ac:dyDescent="0.25">
      <c r="A35" s="67" t="s">
        <v>24</v>
      </c>
      <c r="B35" s="71" t="s">
        <v>700</v>
      </c>
      <c r="C35" s="71" t="str">
        <f t="shared" si="0"/>
        <v>Нет</v>
      </c>
      <c r="D35" s="71" t="s">
        <v>205</v>
      </c>
      <c r="E35" s="71" t="s">
        <v>205</v>
      </c>
      <c r="F35" s="71" t="s">
        <v>205</v>
      </c>
      <c r="G35" s="71"/>
      <c r="H35" s="71"/>
      <c r="I35" s="71">
        <f t="shared" si="1"/>
        <v>0</v>
      </c>
      <c r="J35" s="71"/>
      <c r="K35" s="12">
        <f t="shared" si="2"/>
        <v>0</v>
      </c>
      <c r="L35" s="64" t="s">
        <v>421</v>
      </c>
    </row>
    <row r="36" spans="1:12" s="8" customFormat="1" ht="15.95" customHeight="1" x14ac:dyDescent="0.25">
      <c r="A36" s="67" t="s">
        <v>25</v>
      </c>
      <c r="B36" s="71" t="s">
        <v>700</v>
      </c>
      <c r="C36" s="71" t="str">
        <f t="shared" si="0"/>
        <v>Нет</v>
      </c>
      <c r="D36" s="71" t="s">
        <v>205</v>
      </c>
      <c r="E36" s="71" t="s">
        <v>205</v>
      </c>
      <c r="F36" s="71" t="s">
        <v>205</v>
      </c>
      <c r="G36" s="71"/>
      <c r="H36" s="71"/>
      <c r="I36" s="71">
        <f t="shared" si="1"/>
        <v>0</v>
      </c>
      <c r="J36" s="71"/>
      <c r="K36" s="12">
        <f t="shared" si="2"/>
        <v>0</v>
      </c>
      <c r="L36" s="64" t="s">
        <v>422</v>
      </c>
    </row>
    <row r="37" spans="1:12" ht="15.95" customHeight="1" x14ac:dyDescent="0.25">
      <c r="A37" s="67" t="s">
        <v>26</v>
      </c>
      <c r="B37" s="71" t="s">
        <v>395</v>
      </c>
      <c r="C37" s="71" t="str">
        <f t="shared" si="0"/>
        <v>Да</v>
      </c>
      <c r="D37" s="71" t="s">
        <v>204</v>
      </c>
      <c r="E37" s="71" t="s">
        <v>204</v>
      </c>
      <c r="F37" s="71" t="s">
        <v>204</v>
      </c>
      <c r="G37" s="71" t="s">
        <v>204</v>
      </c>
      <c r="H37" s="71"/>
      <c r="I37" s="71">
        <f t="shared" si="1"/>
        <v>1</v>
      </c>
      <c r="J37" s="71"/>
      <c r="K37" s="12">
        <f t="shared" si="2"/>
        <v>1</v>
      </c>
      <c r="L37" s="64" t="s">
        <v>423</v>
      </c>
    </row>
    <row r="38" spans="1:12" ht="15.95" customHeight="1" x14ac:dyDescent="0.25">
      <c r="A38" s="67" t="s">
        <v>27</v>
      </c>
      <c r="B38" s="71" t="s">
        <v>700</v>
      </c>
      <c r="C38" s="71" t="str">
        <f t="shared" si="0"/>
        <v>Нет</v>
      </c>
      <c r="D38" s="71" t="s">
        <v>205</v>
      </c>
      <c r="E38" s="71" t="s">
        <v>204</v>
      </c>
      <c r="F38" s="71" t="s">
        <v>205</v>
      </c>
      <c r="G38" s="71"/>
      <c r="H38" s="71"/>
      <c r="I38" s="71">
        <f t="shared" si="1"/>
        <v>0</v>
      </c>
      <c r="J38" s="71"/>
      <c r="K38" s="12">
        <f t="shared" si="2"/>
        <v>0</v>
      </c>
      <c r="L38" s="64" t="s">
        <v>424</v>
      </c>
    </row>
    <row r="39" spans="1:12" ht="15.95" customHeight="1" x14ac:dyDescent="0.25">
      <c r="A39" s="67" t="s">
        <v>28</v>
      </c>
      <c r="B39" s="71" t="s">
        <v>700</v>
      </c>
      <c r="C39" s="71" t="str">
        <f t="shared" si="0"/>
        <v>Нет</v>
      </c>
      <c r="D39" s="71" t="s">
        <v>204</v>
      </c>
      <c r="E39" s="71" t="s">
        <v>204</v>
      </c>
      <c r="F39" s="71" t="s">
        <v>205</v>
      </c>
      <c r="G39" s="71" t="s">
        <v>204</v>
      </c>
      <c r="H39" s="71"/>
      <c r="I39" s="71">
        <f t="shared" si="1"/>
        <v>0</v>
      </c>
      <c r="J39" s="71"/>
      <c r="K39" s="12">
        <f t="shared" si="2"/>
        <v>0</v>
      </c>
      <c r="L39" s="64" t="s">
        <v>425</v>
      </c>
    </row>
    <row r="40" spans="1:12" ht="15.95" customHeight="1" x14ac:dyDescent="0.25">
      <c r="A40" s="67" t="s">
        <v>29</v>
      </c>
      <c r="B40" s="71" t="s">
        <v>700</v>
      </c>
      <c r="C40" s="71" t="str">
        <f t="shared" si="0"/>
        <v>Нет</v>
      </c>
      <c r="D40" s="71" t="s">
        <v>205</v>
      </c>
      <c r="E40" s="71" t="s">
        <v>205</v>
      </c>
      <c r="F40" s="71" t="s">
        <v>205</v>
      </c>
      <c r="G40" s="71"/>
      <c r="H40" s="71"/>
      <c r="I40" s="71">
        <f t="shared" si="1"/>
        <v>0</v>
      </c>
      <c r="J40" s="71"/>
      <c r="K40" s="12">
        <f t="shared" si="2"/>
        <v>0</v>
      </c>
      <c r="L40" s="64" t="s">
        <v>426</v>
      </c>
    </row>
    <row r="41" spans="1:12" ht="15.95" customHeight="1" x14ac:dyDescent="0.25">
      <c r="A41" s="67" t="s">
        <v>30</v>
      </c>
      <c r="B41" s="71" t="s">
        <v>395</v>
      </c>
      <c r="C41" s="71" t="str">
        <f t="shared" si="0"/>
        <v>Да</v>
      </c>
      <c r="D41" s="71" t="s">
        <v>204</v>
      </c>
      <c r="E41" s="71" t="s">
        <v>204</v>
      </c>
      <c r="F41" s="71" t="s">
        <v>204</v>
      </c>
      <c r="G41" s="71" t="s">
        <v>204</v>
      </c>
      <c r="H41" s="71"/>
      <c r="I41" s="71">
        <f t="shared" si="1"/>
        <v>1</v>
      </c>
      <c r="J41" s="71"/>
      <c r="K41" s="12">
        <f t="shared" si="2"/>
        <v>1</v>
      </c>
      <c r="L41" s="64" t="s">
        <v>427</v>
      </c>
    </row>
    <row r="42" spans="1:12" s="14" customFormat="1" ht="15.95" customHeight="1" x14ac:dyDescent="0.25">
      <c r="A42" s="66" t="s">
        <v>31</v>
      </c>
      <c r="B42" s="72"/>
      <c r="C42" s="73"/>
      <c r="D42" s="72"/>
      <c r="E42" s="72"/>
      <c r="F42" s="72"/>
      <c r="G42" s="72"/>
      <c r="H42" s="72"/>
      <c r="I42" s="73"/>
      <c r="J42" s="73"/>
      <c r="K42" s="13"/>
      <c r="L42" s="69"/>
    </row>
    <row r="43" spans="1:12" s="9" customFormat="1" ht="15.95" customHeight="1" x14ac:dyDescent="0.25">
      <c r="A43" s="67" t="s">
        <v>32</v>
      </c>
      <c r="B43" s="71" t="s">
        <v>395</v>
      </c>
      <c r="C43" s="71" t="str">
        <f t="shared" si="0"/>
        <v>Да</v>
      </c>
      <c r="D43" s="71" t="s">
        <v>204</v>
      </c>
      <c r="E43" s="71" t="s">
        <v>204</v>
      </c>
      <c r="F43" s="71" t="s">
        <v>204</v>
      </c>
      <c r="G43" s="71" t="s">
        <v>204</v>
      </c>
      <c r="H43" s="71"/>
      <c r="I43" s="71">
        <f t="shared" si="1"/>
        <v>1</v>
      </c>
      <c r="J43" s="71"/>
      <c r="K43" s="12">
        <f t="shared" si="2"/>
        <v>1</v>
      </c>
      <c r="L43" s="64" t="s">
        <v>428</v>
      </c>
    </row>
    <row r="44" spans="1:12" s="9" customFormat="1" ht="15.95" customHeight="1" x14ac:dyDescent="0.25">
      <c r="A44" s="67" t="s">
        <v>33</v>
      </c>
      <c r="B44" s="71" t="s">
        <v>700</v>
      </c>
      <c r="C44" s="71" t="str">
        <f t="shared" si="0"/>
        <v>Да</v>
      </c>
      <c r="D44" s="71" t="s">
        <v>204</v>
      </c>
      <c r="E44" s="71" t="s">
        <v>204</v>
      </c>
      <c r="F44" s="71" t="s">
        <v>204</v>
      </c>
      <c r="G44" s="71" t="s">
        <v>204</v>
      </c>
      <c r="H44" s="71"/>
      <c r="I44" s="71">
        <f t="shared" si="1"/>
        <v>0</v>
      </c>
      <c r="J44" s="71"/>
      <c r="K44" s="12">
        <f t="shared" si="2"/>
        <v>0</v>
      </c>
      <c r="L44" s="64" t="s">
        <v>429</v>
      </c>
    </row>
    <row r="45" spans="1:12" ht="15.95" customHeight="1" x14ac:dyDescent="0.25">
      <c r="A45" s="67" t="s">
        <v>34</v>
      </c>
      <c r="B45" s="71" t="s">
        <v>395</v>
      </c>
      <c r="C45" s="71" t="str">
        <f t="shared" si="0"/>
        <v>Да</v>
      </c>
      <c r="D45" s="71" t="s">
        <v>204</v>
      </c>
      <c r="E45" s="71" t="s">
        <v>204</v>
      </c>
      <c r="F45" s="71" t="s">
        <v>204</v>
      </c>
      <c r="G45" s="71" t="s">
        <v>204</v>
      </c>
      <c r="H45" s="71"/>
      <c r="I45" s="71">
        <f t="shared" si="1"/>
        <v>1</v>
      </c>
      <c r="J45" s="71"/>
      <c r="K45" s="12">
        <f t="shared" si="2"/>
        <v>1</v>
      </c>
      <c r="L45" s="64" t="s">
        <v>865</v>
      </c>
    </row>
    <row r="46" spans="1:12" s="8" customFormat="1" ht="15.95" customHeight="1" x14ac:dyDescent="0.25">
      <c r="A46" s="67" t="s">
        <v>35</v>
      </c>
      <c r="B46" s="71" t="s">
        <v>700</v>
      </c>
      <c r="C46" s="71" t="str">
        <f t="shared" si="0"/>
        <v>Нет</v>
      </c>
      <c r="D46" s="71" t="s">
        <v>205</v>
      </c>
      <c r="E46" s="71" t="s">
        <v>205</v>
      </c>
      <c r="F46" s="71" t="s">
        <v>205</v>
      </c>
      <c r="G46" s="71"/>
      <c r="H46" s="71"/>
      <c r="I46" s="71">
        <f t="shared" si="1"/>
        <v>0</v>
      </c>
      <c r="J46" s="71"/>
      <c r="K46" s="12">
        <f t="shared" si="2"/>
        <v>0</v>
      </c>
      <c r="L46" s="64" t="s">
        <v>430</v>
      </c>
    </row>
    <row r="47" spans="1:12" s="9" customFormat="1" ht="15.95" customHeight="1" x14ac:dyDescent="0.25">
      <c r="A47" s="67" t="s">
        <v>36</v>
      </c>
      <c r="B47" s="71" t="s">
        <v>395</v>
      </c>
      <c r="C47" s="71" t="str">
        <f t="shared" si="0"/>
        <v>Да</v>
      </c>
      <c r="D47" s="71" t="s">
        <v>204</v>
      </c>
      <c r="E47" s="71" t="s">
        <v>204</v>
      </c>
      <c r="F47" s="71" t="s">
        <v>204</v>
      </c>
      <c r="G47" s="71" t="s">
        <v>204</v>
      </c>
      <c r="H47" s="71"/>
      <c r="I47" s="71">
        <f t="shared" si="1"/>
        <v>1</v>
      </c>
      <c r="J47" s="71"/>
      <c r="K47" s="12">
        <f t="shared" si="2"/>
        <v>1</v>
      </c>
      <c r="L47" s="87" t="s">
        <v>840</v>
      </c>
    </row>
    <row r="48" spans="1:12" s="9" customFormat="1" ht="15.95" customHeight="1" x14ac:dyDescent="0.25">
      <c r="A48" s="67" t="s">
        <v>37</v>
      </c>
      <c r="B48" s="71" t="s">
        <v>700</v>
      </c>
      <c r="C48" s="71" t="str">
        <f t="shared" si="0"/>
        <v>Да</v>
      </c>
      <c r="D48" s="71" t="s">
        <v>204</v>
      </c>
      <c r="E48" s="71" t="s">
        <v>204</v>
      </c>
      <c r="F48" s="71" t="s">
        <v>204</v>
      </c>
      <c r="G48" s="71" t="s">
        <v>204</v>
      </c>
      <c r="H48" s="71"/>
      <c r="I48" s="71">
        <f t="shared" si="1"/>
        <v>0</v>
      </c>
      <c r="J48" s="71"/>
      <c r="K48" s="12">
        <f t="shared" si="2"/>
        <v>0</v>
      </c>
      <c r="L48" s="88" t="s">
        <v>431</v>
      </c>
    </row>
    <row r="49" spans="1:12" s="14" customFormat="1" ht="15.95" customHeight="1" x14ac:dyDescent="0.25">
      <c r="A49" s="66" t="s">
        <v>38</v>
      </c>
      <c r="B49" s="72"/>
      <c r="C49" s="73"/>
      <c r="D49" s="72"/>
      <c r="E49" s="72"/>
      <c r="F49" s="72"/>
      <c r="G49" s="72"/>
      <c r="H49" s="72"/>
      <c r="I49" s="73"/>
      <c r="J49" s="73"/>
      <c r="K49" s="13"/>
      <c r="L49" s="69"/>
    </row>
    <row r="50" spans="1:12" s="9" customFormat="1" ht="15.95" customHeight="1" x14ac:dyDescent="0.25">
      <c r="A50" s="67" t="s">
        <v>39</v>
      </c>
      <c r="B50" s="71" t="s">
        <v>700</v>
      </c>
      <c r="C50" s="71" t="str">
        <f t="shared" si="0"/>
        <v>Нет</v>
      </c>
      <c r="D50" s="71" t="s">
        <v>204</v>
      </c>
      <c r="E50" s="71" t="s">
        <v>204</v>
      </c>
      <c r="F50" s="71" t="s">
        <v>205</v>
      </c>
      <c r="G50" s="71" t="s">
        <v>204</v>
      </c>
      <c r="H50" s="71"/>
      <c r="I50" s="71">
        <f t="shared" si="1"/>
        <v>0</v>
      </c>
      <c r="J50" s="71"/>
      <c r="K50" s="12">
        <f t="shared" si="2"/>
        <v>0</v>
      </c>
      <c r="L50" s="64" t="s">
        <v>432</v>
      </c>
    </row>
    <row r="51" spans="1:12" s="9" customFormat="1" ht="15.95" customHeight="1" x14ac:dyDescent="0.25">
      <c r="A51" s="67" t="s">
        <v>40</v>
      </c>
      <c r="B51" s="71" t="s">
        <v>700</v>
      </c>
      <c r="C51" s="71" t="str">
        <f t="shared" si="0"/>
        <v>Нет</v>
      </c>
      <c r="D51" s="71" t="s">
        <v>205</v>
      </c>
      <c r="E51" s="71" t="s">
        <v>205</v>
      </c>
      <c r="F51" s="71" t="s">
        <v>205</v>
      </c>
      <c r="G51" s="71"/>
      <c r="H51" s="71"/>
      <c r="I51" s="71">
        <f t="shared" si="1"/>
        <v>0</v>
      </c>
      <c r="J51" s="71"/>
      <c r="K51" s="12">
        <f t="shared" si="2"/>
        <v>0</v>
      </c>
      <c r="L51" s="64" t="s">
        <v>433</v>
      </c>
    </row>
    <row r="52" spans="1:12" ht="15.95" customHeight="1" x14ac:dyDescent="0.25">
      <c r="A52" s="67" t="s">
        <v>41</v>
      </c>
      <c r="B52" s="71" t="s">
        <v>395</v>
      </c>
      <c r="C52" s="71" t="s">
        <v>204</v>
      </c>
      <c r="D52" s="71" t="s">
        <v>204</v>
      </c>
      <c r="E52" s="71" t="s">
        <v>204</v>
      </c>
      <c r="F52" s="71" t="s">
        <v>204</v>
      </c>
      <c r="G52" s="71" t="s">
        <v>204</v>
      </c>
      <c r="H52" s="59" t="s">
        <v>854</v>
      </c>
      <c r="I52" s="71">
        <f>IF(AND(B52="Да, проводились и опубликованы протоколы",C52="Да",G52="Да"),1,0)</f>
        <v>1</v>
      </c>
      <c r="J52" s="71">
        <v>0.5</v>
      </c>
      <c r="K52" s="12">
        <f t="shared" si="2"/>
        <v>0.5</v>
      </c>
      <c r="L52" s="64" t="s">
        <v>853</v>
      </c>
    </row>
    <row r="53" spans="1:12" ht="15.95" customHeight="1" x14ac:dyDescent="0.25">
      <c r="A53" s="67" t="s">
        <v>42</v>
      </c>
      <c r="B53" s="71" t="s">
        <v>700</v>
      </c>
      <c r="C53" s="71" t="str">
        <f t="shared" si="0"/>
        <v>Нет</v>
      </c>
      <c r="D53" s="71" t="s">
        <v>204</v>
      </c>
      <c r="E53" s="71" t="s">
        <v>205</v>
      </c>
      <c r="F53" s="71" t="s">
        <v>205</v>
      </c>
      <c r="G53" s="71" t="s">
        <v>204</v>
      </c>
      <c r="H53" s="59" t="s">
        <v>703</v>
      </c>
      <c r="I53" s="71">
        <f t="shared" si="1"/>
        <v>0</v>
      </c>
      <c r="J53" s="71">
        <v>0.5</v>
      </c>
      <c r="K53" s="12">
        <f t="shared" si="2"/>
        <v>0</v>
      </c>
      <c r="L53" s="64" t="s">
        <v>434</v>
      </c>
    </row>
    <row r="54" spans="1:12" s="9" customFormat="1" ht="15.95" customHeight="1" x14ac:dyDescent="0.25">
      <c r="A54" s="67" t="s">
        <v>92</v>
      </c>
      <c r="B54" s="71" t="s">
        <v>700</v>
      </c>
      <c r="C54" s="71" t="str">
        <f t="shared" si="0"/>
        <v>Нет</v>
      </c>
      <c r="D54" s="71" t="s">
        <v>205</v>
      </c>
      <c r="E54" s="71" t="s">
        <v>205</v>
      </c>
      <c r="F54" s="71" t="s">
        <v>205</v>
      </c>
      <c r="G54" s="71"/>
      <c r="H54" s="71"/>
      <c r="I54" s="71">
        <f t="shared" si="1"/>
        <v>0</v>
      </c>
      <c r="J54" s="71"/>
      <c r="K54" s="12">
        <f t="shared" si="2"/>
        <v>0</v>
      </c>
      <c r="L54" s="64" t="s">
        <v>435</v>
      </c>
    </row>
    <row r="55" spans="1:12" ht="15.95" customHeight="1" x14ac:dyDescent="0.25">
      <c r="A55" s="67" t="s">
        <v>43</v>
      </c>
      <c r="B55" s="71" t="s">
        <v>395</v>
      </c>
      <c r="C55" s="71" t="str">
        <f t="shared" si="0"/>
        <v>Да</v>
      </c>
      <c r="D55" s="71" t="s">
        <v>204</v>
      </c>
      <c r="E55" s="71" t="s">
        <v>204</v>
      </c>
      <c r="F55" s="71" t="s">
        <v>204</v>
      </c>
      <c r="G55" s="71" t="s">
        <v>204</v>
      </c>
      <c r="H55" s="71"/>
      <c r="I55" s="71">
        <f t="shared" si="1"/>
        <v>1</v>
      </c>
      <c r="J55" s="71"/>
      <c r="K55" s="12">
        <f t="shared" si="2"/>
        <v>1</v>
      </c>
      <c r="L55" s="74" t="s">
        <v>858</v>
      </c>
    </row>
    <row r="56" spans="1:12" ht="15.95" customHeight="1" x14ac:dyDescent="0.25">
      <c r="A56" s="67" t="s">
        <v>44</v>
      </c>
      <c r="B56" s="71" t="s">
        <v>395</v>
      </c>
      <c r="C56" s="71" t="str">
        <f t="shared" si="0"/>
        <v>Да</v>
      </c>
      <c r="D56" s="71" t="s">
        <v>204</v>
      </c>
      <c r="E56" s="71" t="s">
        <v>204</v>
      </c>
      <c r="F56" s="71" t="s">
        <v>204</v>
      </c>
      <c r="G56" s="71" t="s">
        <v>204</v>
      </c>
      <c r="H56" s="71"/>
      <c r="I56" s="71">
        <f t="shared" si="1"/>
        <v>1</v>
      </c>
      <c r="J56" s="71"/>
      <c r="K56" s="12">
        <f t="shared" si="2"/>
        <v>1</v>
      </c>
      <c r="L56" s="64" t="s">
        <v>436</v>
      </c>
    </row>
    <row r="57" spans="1:12" s="14" customFormat="1" ht="15.95" customHeight="1" x14ac:dyDescent="0.25">
      <c r="A57" s="66" t="s">
        <v>45</v>
      </c>
      <c r="B57" s="72"/>
      <c r="C57" s="73"/>
      <c r="D57" s="72"/>
      <c r="E57" s="72"/>
      <c r="F57" s="72"/>
      <c r="G57" s="72"/>
      <c r="H57" s="72"/>
      <c r="I57" s="73"/>
      <c r="J57" s="73"/>
      <c r="K57" s="13"/>
      <c r="L57" s="69"/>
    </row>
    <row r="58" spans="1:12" s="9" customFormat="1" ht="15.95" customHeight="1" x14ac:dyDescent="0.25">
      <c r="A58" s="67" t="s">
        <v>46</v>
      </c>
      <c r="B58" s="71" t="s">
        <v>395</v>
      </c>
      <c r="C58" s="71" t="str">
        <f t="shared" si="0"/>
        <v>Да</v>
      </c>
      <c r="D58" s="71" t="s">
        <v>204</v>
      </c>
      <c r="E58" s="71" t="s">
        <v>204</v>
      </c>
      <c r="F58" s="71" t="s">
        <v>204</v>
      </c>
      <c r="G58" s="71" t="s">
        <v>204</v>
      </c>
      <c r="H58" s="71"/>
      <c r="I58" s="71">
        <f t="shared" si="1"/>
        <v>1</v>
      </c>
      <c r="J58" s="71"/>
      <c r="K58" s="12">
        <f t="shared" si="2"/>
        <v>1</v>
      </c>
      <c r="L58" s="64" t="s">
        <v>437</v>
      </c>
    </row>
    <row r="59" spans="1:12" s="9" customFormat="1" ht="15.95" customHeight="1" x14ac:dyDescent="0.25">
      <c r="A59" s="67" t="s">
        <v>47</v>
      </c>
      <c r="B59" s="71" t="s">
        <v>700</v>
      </c>
      <c r="C59" s="71" t="str">
        <f t="shared" si="0"/>
        <v>Нет</v>
      </c>
      <c r="D59" s="71" t="s">
        <v>204</v>
      </c>
      <c r="E59" s="71" t="s">
        <v>204</v>
      </c>
      <c r="F59" s="71" t="s">
        <v>205</v>
      </c>
      <c r="G59" s="71" t="s">
        <v>204</v>
      </c>
      <c r="H59" s="71"/>
      <c r="I59" s="71">
        <f t="shared" si="1"/>
        <v>0</v>
      </c>
      <c r="J59" s="71"/>
      <c r="K59" s="12">
        <f t="shared" si="2"/>
        <v>0</v>
      </c>
      <c r="L59" s="64" t="s">
        <v>438</v>
      </c>
    </row>
    <row r="60" spans="1:12" s="9" customFormat="1" ht="15.95" customHeight="1" x14ac:dyDescent="0.25">
      <c r="A60" s="67" t="s">
        <v>48</v>
      </c>
      <c r="B60" s="71" t="s">
        <v>700</v>
      </c>
      <c r="C60" s="71" t="str">
        <f t="shared" si="0"/>
        <v>Да</v>
      </c>
      <c r="D60" s="71" t="s">
        <v>204</v>
      </c>
      <c r="E60" s="71" t="s">
        <v>204</v>
      </c>
      <c r="F60" s="71" t="s">
        <v>204</v>
      </c>
      <c r="G60" s="71" t="s">
        <v>204</v>
      </c>
      <c r="H60" s="71"/>
      <c r="I60" s="71">
        <f t="shared" si="1"/>
        <v>0</v>
      </c>
      <c r="J60" s="71"/>
      <c r="K60" s="12">
        <f t="shared" si="2"/>
        <v>0</v>
      </c>
      <c r="L60" s="64" t="s">
        <v>439</v>
      </c>
    </row>
    <row r="61" spans="1:12" s="9" customFormat="1" ht="15.95" customHeight="1" x14ac:dyDescent="0.25">
      <c r="A61" s="67" t="s">
        <v>49</v>
      </c>
      <c r="B61" s="71" t="s">
        <v>395</v>
      </c>
      <c r="C61" s="71" t="str">
        <f t="shared" si="0"/>
        <v>Да</v>
      </c>
      <c r="D61" s="71" t="s">
        <v>204</v>
      </c>
      <c r="E61" s="71" t="s">
        <v>204</v>
      </c>
      <c r="F61" s="71" t="s">
        <v>204</v>
      </c>
      <c r="G61" s="71" t="s">
        <v>204</v>
      </c>
      <c r="H61" s="71"/>
      <c r="I61" s="71">
        <f t="shared" si="1"/>
        <v>1</v>
      </c>
      <c r="J61" s="71"/>
      <c r="K61" s="12">
        <f t="shared" si="2"/>
        <v>1</v>
      </c>
      <c r="L61" s="64" t="s">
        <v>704</v>
      </c>
    </row>
    <row r="62" spans="1:12" ht="15.95" customHeight="1" x14ac:dyDescent="0.25">
      <c r="A62" s="67" t="s">
        <v>50</v>
      </c>
      <c r="B62" s="71" t="s">
        <v>395</v>
      </c>
      <c r="C62" s="71" t="str">
        <f t="shared" si="0"/>
        <v>Да</v>
      </c>
      <c r="D62" s="71" t="s">
        <v>204</v>
      </c>
      <c r="E62" s="71" t="s">
        <v>204</v>
      </c>
      <c r="F62" s="71" t="s">
        <v>204</v>
      </c>
      <c r="G62" s="71" t="s">
        <v>204</v>
      </c>
      <c r="H62" s="71"/>
      <c r="I62" s="71">
        <f t="shared" si="1"/>
        <v>1</v>
      </c>
      <c r="J62" s="71"/>
      <c r="K62" s="12">
        <f t="shared" si="2"/>
        <v>1</v>
      </c>
      <c r="L62" s="64" t="s">
        <v>440</v>
      </c>
    </row>
    <row r="63" spans="1:12" s="9" customFormat="1" ht="15.95" customHeight="1" x14ac:dyDescent="0.25">
      <c r="A63" s="67" t="s">
        <v>51</v>
      </c>
      <c r="B63" s="71" t="s">
        <v>395</v>
      </c>
      <c r="C63" s="71" t="str">
        <f t="shared" si="0"/>
        <v>Да</v>
      </c>
      <c r="D63" s="71" t="s">
        <v>204</v>
      </c>
      <c r="E63" s="71" t="s">
        <v>204</v>
      </c>
      <c r="F63" s="71" t="s">
        <v>204</v>
      </c>
      <c r="G63" s="71" t="s">
        <v>204</v>
      </c>
      <c r="H63" s="71"/>
      <c r="I63" s="71">
        <f t="shared" si="1"/>
        <v>1</v>
      </c>
      <c r="J63" s="71"/>
      <c r="K63" s="12">
        <f t="shared" si="2"/>
        <v>1</v>
      </c>
      <c r="L63" s="64" t="s">
        <v>441</v>
      </c>
    </row>
    <row r="64" spans="1:12" s="9" customFormat="1" ht="15.95" customHeight="1" x14ac:dyDescent="0.25">
      <c r="A64" s="67" t="s">
        <v>52</v>
      </c>
      <c r="B64" s="71" t="s">
        <v>395</v>
      </c>
      <c r="C64" s="71" t="str">
        <f t="shared" si="0"/>
        <v>Нет</v>
      </c>
      <c r="D64" s="71" t="s">
        <v>204</v>
      </c>
      <c r="E64" s="71" t="s">
        <v>204</v>
      </c>
      <c r="F64" s="71" t="s">
        <v>205</v>
      </c>
      <c r="G64" s="71" t="s">
        <v>204</v>
      </c>
      <c r="H64" s="71"/>
      <c r="I64" s="71">
        <f t="shared" si="1"/>
        <v>0</v>
      </c>
      <c r="J64" s="71"/>
      <c r="K64" s="12">
        <f t="shared" si="2"/>
        <v>0</v>
      </c>
      <c r="L64" s="64" t="s">
        <v>442</v>
      </c>
    </row>
    <row r="65" spans="1:12" s="9" customFormat="1" ht="15.95" customHeight="1" x14ac:dyDescent="0.25">
      <c r="A65" s="67" t="s">
        <v>53</v>
      </c>
      <c r="B65" s="71" t="s">
        <v>700</v>
      </c>
      <c r="C65" s="71" t="str">
        <f t="shared" si="0"/>
        <v>Нет</v>
      </c>
      <c r="D65" s="71" t="s">
        <v>205</v>
      </c>
      <c r="E65" s="71" t="s">
        <v>205</v>
      </c>
      <c r="F65" s="71" t="s">
        <v>205</v>
      </c>
      <c r="G65" s="71"/>
      <c r="H65" s="71"/>
      <c r="I65" s="71">
        <f t="shared" si="1"/>
        <v>0</v>
      </c>
      <c r="J65" s="71"/>
      <c r="K65" s="12">
        <f t="shared" si="2"/>
        <v>0</v>
      </c>
      <c r="L65" s="57" t="s">
        <v>443</v>
      </c>
    </row>
    <row r="66" spans="1:12" s="9" customFormat="1" ht="15.95" customHeight="1" x14ac:dyDescent="0.25">
      <c r="A66" s="67" t="s">
        <v>54</v>
      </c>
      <c r="B66" s="71" t="s">
        <v>700</v>
      </c>
      <c r="C66" s="71" t="str">
        <f t="shared" si="0"/>
        <v>Да</v>
      </c>
      <c r="D66" s="71" t="s">
        <v>204</v>
      </c>
      <c r="E66" s="71" t="s">
        <v>204</v>
      </c>
      <c r="F66" s="71" t="s">
        <v>204</v>
      </c>
      <c r="G66" s="71" t="s">
        <v>204</v>
      </c>
      <c r="H66" s="71"/>
      <c r="I66" s="71">
        <f t="shared" si="1"/>
        <v>0</v>
      </c>
      <c r="J66" s="71"/>
      <c r="K66" s="12">
        <f t="shared" si="2"/>
        <v>0</v>
      </c>
      <c r="L66" s="64" t="s">
        <v>444</v>
      </c>
    </row>
    <row r="67" spans="1:12" s="9" customFormat="1" ht="15.95" customHeight="1" x14ac:dyDescent="0.25">
      <c r="A67" s="67" t="s">
        <v>55</v>
      </c>
      <c r="B67" s="71" t="s">
        <v>395</v>
      </c>
      <c r="C67" s="71" t="str">
        <f t="shared" si="0"/>
        <v>Да</v>
      </c>
      <c r="D67" s="71" t="s">
        <v>204</v>
      </c>
      <c r="E67" s="71" t="s">
        <v>204</v>
      </c>
      <c r="F67" s="71" t="s">
        <v>204</v>
      </c>
      <c r="G67" s="71" t="s">
        <v>204</v>
      </c>
      <c r="H67" s="71"/>
      <c r="I67" s="71">
        <f t="shared" si="1"/>
        <v>1</v>
      </c>
      <c r="J67" s="71"/>
      <c r="K67" s="12">
        <f t="shared" si="2"/>
        <v>1</v>
      </c>
      <c r="L67" s="64" t="s">
        <v>445</v>
      </c>
    </row>
    <row r="68" spans="1:12" ht="15.95" customHeight="1" x14ac:dyDescent="0.25">
      <c r="A68" s="67" t="s">
        <v>56</v>
      </c>
      <c r="B68" s="71" t="s">
        <v>395</v>
      </c>
      <c r="C68" s="71" t="str">
        <f t="shared" si="0"/>
        <v>Да</v>
      </c>
      <c r="D68" s="71" t="s">
        <v>204</v>
      </c>
      <c r="E68" s="71" t="s">
        <v>204</v>
      </c>
      <c r="F68" s="71" t="s">
        <v>204</v>
      </c>
      <c r="G68" s="71" t="s">
        <v>204</v>
      </c>
      <c r="H68" s="71"/>
      <c r="I68" s="71">
        <f t="shared" si="1"/>
        <v>1</v>
      </c>
      <c r="J68" s="71"/>
      <c r="K68" s="12">
        <f t="shared" si="2"/>
        <v>1</v>
      </c>
      <c r="L68" s="64" t="s">
        <v>446</v>
      </c>
    </row>
    <row r="69" spans="1:12" s="9" customFormat="1" ht="15.95" customHeight="1" x14ac:dyDescent="0.25">
      <c r="A69" s="67" t="s">
        <v>57</v>
      </c>
      <c r="B69" s="71" t="s">
        <v>700</v>
      </c>
      <c r="C69" s="71" t="str">
        <f t="shared" si="0"/>
        <v>Нет</v>
      </c>
      <c r="D69" s="71" t="s">
        <v>204</v>
      </c>
      <c r="E69" s="71" t="s">
        <v>204</v>
      </c>
      <c r="F69" s="71" t="s">
        <v>205</v>
      </c>
      <c r="G69" s="71" t="s">
        <v>205</v>
      </c>
      <c r="H69" s="71"/>
      <c r="I69" s="71">
        <f t="shared" si="1"/>
        <v>0</v>
      </c>
      <c r="J69" s="71"/>
      <c r="K69" s="12">
        <f t="shared" si="2"/>
        <v>0</v>
      </c>
      <c r="L69" s="64" t="s">
        <v>447</v>
      </c>
    </row>
    <row r="70" spans="1:12" s="9" customFormat="1" ht="15.95" customHeight="1" x14ac:dyDescent="0.25">
      <c r="A70" s="67" t="s">
        <v>58</v>
      </c>
      <c r="B70" s="71" t="s">
        <v>700</v>
      </c>
      <c r="C70" s="71" t="str">
        <f t="shared" si="0"/>
        <v>Нет</v>
      </c>
      <c r="D70" s="71" t="s">
        <v>205</v>
      </c>
      <c r="E70" s="71" t="s">
        <v>205</v>
      </c>
      <c r="F70" s="71" t="s">
        <v>205</v>
      </c>
      <c r="G70" s="71"/>
      <c r="H70" s="71"/>
      <c r="I70" s="71">
        <f t="shared" si="1"/>
        <v>0</v>
      </c>
      <c r="J70" s="71"/>
      <c r="K70" s="12">
        <f t="shared" si="2"/>
        <v>0</v>
      </c>
      <c r="L70" s="64" t="s">
        <v>448</v>
      </c>
    </row>
    <row r="71" spans="1:12" ht="15.95" customHeight="1" x14ac:dyDescent="0.25">
      <c r="A71" s="67" t="s">
        <v>59</v>
      </c>
      <c r="B71" s="71" t="s">
        <v>395</v>
      </c>
      <c r="C71" s="71" t="str">
        <f t="shared" si="0"/>
        <v>Да</v>
      </c>
      <c r="D71" s="71" t="s">
        <v>204</v>
      </c>
      <c r="E71" s="71" t="s">
        <v>204</v>
      </c>
      <c r="F71" s="71" t="s">
        <v>204</v>
      </c>
      <c r="G71" s="71" t="s">
        <v>204</v>
      </c>
      <c r="H71" s="71"/>
      <c r="I71" s="71">
        <f t="shared" si="1"/>
        <v>1</v>
      </c>
      <c r="J71" s="71"/>
      <c r="K71" s="12">
        <f t="shared" si="2"/>
        <v>1</v>
      </c>
      <c r="L71" s="64" t="s">
        <v>449</v>
      </c>
    </row>
    <row r="72" spans="1:12" s="14" customFormat="1" ht="15.95" customHeight="1" x14ac:dyDescent="0.25">
      <c r="A72" s="66" t="s">
        <v>60</v>
      </c>
      <c r="B72" s="72"/>
      <c r="C72" s="73"/>
      <c r="D72" s="72"/>
      <c r="E72" s="72"/>
      <c r="F72" s="72"/>
      <c r="G72" s="72"/>
      <c r="H72" s="72"/>
      <c r="I72" s="73"/>
      <c r="J72" s="73"/>
      <c r="K72" s="13"/>
      <c r="L72" s="69"/>
    </row>
    <row r="73" spans="1:12" s="9" customFormat="1" ht="15.95" customHeight="1" x14ac:dyDescent="0.25">
      <c r="A73" s="67" t="s">
        <v>61</v>
      </c>
      <c r="B73" s="71" t="s">
        <v>700</v>
      </c>
      <c r="C73" s="71" t="str">
        <f t="shared" si="0"/>
        <v>Да</v>
      </c>
      <c r="D73" s="71" t="s">
        <v>204</v>
      </c>
      <c r="E73" s="71" t="s">
        <v>204</v>
      </c>
      <c r="F73" s="71" t="s">
        <v>204</v>
      </c>
      <c r="G73" s="71" t="s">
        <v>204</v>
      </c>
      <c r="H73" s="71"/>
      <c r="I73" s="71">
        <f t="shared" si="1"/>
        <v>0</v>
      </c>
      <c r="J73" s="71"/>
      <c r="K73" s="12">
        <f t="shared" si="2"/>
        <v>0</v>
      </c>
      <c r="L73" s="64" t="s">
        <v>450</v>
      </c>
    </row>
    <row r="74" spans="1:12" ht="15.95" customHeight="1" x14ac:dyDescent="0.25">
      <c r="A74" s="67" t="s">
        <v>62</v>
      </c>
      <c r="B74" s="71" t="s">
        <v>700</v>
      </c>
      <c r="C74" s="71" t="str">
        <f t="shared" si="0"/>
        <v>Да</v>
      </c>
      <c r="D74" s="71" t="s">
        <v>204</v>
      </c>
      <c r="E74" s="71" t="s">
        <v>204</v>
      </c>
      <c r="F74" s="71" t="s">
        <v>204</v>
      </c>
      <c r="G74" s="71" t="s">
        <v>204</v>
      </c>
      <c r="H74" s="71"/>
      <c r="I74" s="71">
        <f t="shared" si="1"/>
        <v>0</v>
      </c>
      <c r="J74" s="71"/>
      <c r="K74" s="12">
        <f t="shared" si="2"/>
        <v>0</v>
      </c>
      <c r="L74" s="74" t="s">
        <v>451</v>
      </c>
    </row>
    <row r="75" spans="1:12" ht="15.95" customHeight="1" x14ac:dyDescent="0.25">
      <c r="A75" s="67" t="s">
        <v>63</v>
      </c>
      <c r="B75" s="71" t="s">
        <v>700</v>
      </c>
      <c r="C75" s="71" t="str">
        <f t="shared" si="0"/>
        <v>Нет</v>
      </c>
      <c r="D75" s="71" t="s">
        <v>205</v>
      </c>
      <c r="E75" s="71" t="s">
        <v>205</v>
      </c>
      <c r="F75" s="71" t="s">
        <v>205</v>
      </c>
      <c r="G75" s="71"/>
      <c r="H75" s="71"/>
      <c r="I75" s="71">
        <f t="shared" si="1"/>
        <v>0</v>
      </c>
      <c r="J75" s="71"/>
      <c r="K75" s="12">
        <f t="shared" si="2"/>
        <v>0</v>
      </c>
      <c r="L75" s="64" t="s">
        <v>452</v>
      </c>
    </row>
    <row r="76" spans="1:12" s="9" customFormat="1" ht="15.95" customHeight="1" x14ac:dyDescent="0.25">
      <c r="A76" s="67" t="s">
        <v>64</v>
      </c>
      <c r="B76" s="71" t="s">
        <v>395</v>
      </c>
      <c r="C76" s="71" t="str">
        <f t="shared" si="0"/>
        <v>Да</v>
      </c>
      <c r="D76" s="71" t="s">
        <v>204</v>
      </c>
      <c r="E76" s="71" t="s">
        <v>204</v>
      </c>
      <c r="F76" s="71" t="s">
        <v>204</v>
      </c>
      <c r="G76" s="71" t="s">
        <v>204</v>
      </c>
      <c r="H76" s="71"/>
      <c r="I76" s="71">
        <f t="shared" si="1"/>
        <v>1</v>
      </c>
      <c r="J76" s="71"/>
      <c r="K76" s="12">
        <f t="shared" si="2"/>
        <v>1</v>
      </c>
      <c r="L76" s="64" t="s">
        <v>453</v>
      </c>
    </row>
    <row r="77" spans="1:12" s="9" customFormat="1" ht="15.95" customHeight="1" x14ac:dyDescent="0.25">
      <c r="A77" s="67" t="s">
        <v>65</v>
      </c>
      <c r="B77" s="71" t="s">
        <v>395</v>
      </c>
      <c r="C77" s="71" t="str">
        <f t="shared" ref="C77:C104" si="3">IF(AND(D77="Да",E77="Да",F77="Да"),"Да","Нет")</f>
        <v>Да</v>
      </c>
      <c r="D77" s="71" t="s">
        <v>204</v>
      </c>
      <c r="E77" s="71" t="s">
        <v>204</v>
      </c>
      <c r="F77" s="71" t="s">
        <v>204</v>
      </c>
      <c r="G77" s="71" t="s">
        <v>204</v>
      </c>
      <c r="H77" s="71"/>
      <c r="I77" s="71">
        <f t="shared" ref="I77:I104" si="4">IF(AND(B77="Да, проводились и опубликованы протоколы",C77="Да",G77="Да"),1,0)</f>
        <v>1</v>
      </c>
      <c r="J77" s="71"/>
      <c r="K77" s="12">
        <f t="shared" ref="K77:K104" si="5">I77*(1-J77)</f>
        <v>1</v>
      </c>
      <c r="L77" s="64" t="s">
        <v>454</v>
      </c>
    </row>
    <row r="78" spans="1:12" s="9" customFormat="1" ht="15.95" customHeight="1" x14ac:dyDescent="0.25">
      <c r="A78" s="67" t="s">
        <v>66</v>
      </c>
      <c r="B78" s="71" t="s">
        <v>395</v>
      </c>
      <c r="C78" s="71" t="str">
        <f t="shared" si="3"/>
        <v>Нет</v>
      </c>
      <c r="D78" s="71" t="s">
        <v>205</v>
      </c>
      <c r="E78" s="71" t="s">
        <v>205</v>
      </c>
      <c r="F78" s="71" t="s">
        <v>204</v>
      </c>
      <c r="G78" s="71"/>
      <c r="H78" s="71"/>
      <c r="I78" s="71">
        <f t="shared" si="4"/>
        <v>0</v>
      </c>
      <c r="J78" s="71"/>
      <c r="K78" s="12">
        <f t="shared" si="5"/>
        <v>0</v>
      </c>
      <c r="L78" s="64" t="s">
        <v>455</v>
      </c>
    </row>
    <row r="79" spans="1:12" s="14" customFormat="1" ht="15.95" customHeight="1" x14ac:dyDescent="0.25">
      <c r="A79" s="66" t="s">
        <v>67</v>
      </c>
      <c r="B79" s="72"/>
      <c r="C79" s="73"/>
      <c r="D79" s="72"/>
      <c r="E79" s="72"/>
      <c r="F79" s="72"/>
      <c r="G79" s="72"/>
      <c r="H79" s="72"/>
      <c r="I79" s="73"/>
      <c r="J79" s="73"/>
      <c r="K79" s="13"/>
      <c r="L79" s="69"/>
    </row>
    <row r="80" spans="1:12" s="9" customFormat="1" ht="15.95" customHeight="1" x14ac:dyDescent="0.25">
      <c r="A80" s="67" t="s">
        <v>68</v>
      </c>
      <c r="B80" s="71" t="s">
        <v>395</v>
      </c>
      <c r="C80" s="71" t="str">
        <f t="shared" si="3"/>
        <v>Да</v>
      </c>
      <c r="D80" s="71" t="s">
        <v>204</v>
      </c>
      <c r="E80" s="71" t="s">
        <v>204</v>
      </c>
      <c r="F80" s="71" t="s">
        <v>204</v>
      </c>
      <c r="G80" s="71" t="s">
        <v>204</v>
      </c>
      <c r="H80" s="71"/>
      <c r="I80" s="71">
        <f t="shared" si="4"/>
        <v>1</v>
      </c>
      <c r="J80" s="71"/>
      <c r="K80" s="12">
        <f t="shared" si="5"/>
        <v>1</v>
      </c>
      <c r="L80" s="64" t="s">
        <v>456</v>
      </c>
    </row>
    <row r="81" spans="1:12" s="9" customFormat="1" ht="15.95" customHeight="1" x14ac:dyDescent="0.25">
      <c r="A81" s="67" t="s">
        <v>69</v>
      </c>
      <c r="B81" s="71" t="s">
        <v>700</v>
      </c>
      <c r="C81" s="71" t="str">
        <f t="shared" si="3"/>
        <v>Да</v>
      </c>
      <c r="D81" s="71" t="s">
        <v>204</v>
      </c>
      <c r="E81" s="71" t="s">
        <v>204</v>
      </c>
      <c r="F81" s="71" t="s">
        <v>204</v>
      </c>
      <c r="G81" s="71" t="s">
        <v>204</v>
      </c>
      <c r="H81" s="59" t="s">
        <v>705</v>
      </c>
      <c r="I81" s="71">
        <f t="shared" si="4"/>
        <v>0</v>
      </c>
      <c r="J81" s="71">
        <v>0.5</v>
      </c>
      <c r="K81" s="12">
        <f t="shared" si="5"/>
        <v>0</v>
      </c>
      <c r="L81" s="64" t="s">
        <v>457</v>
      </c>
    </row>
    <row r="82" spans="1:12" s="9" customFormat="1" ht="15.95" customHeight="1" x14ac:dyDescent="0.25">
      <c r="A82" s="67" t="s">
        <v>70</v>
      </c>
      <c r="B82" s="71" t="s">
        <v>700</v>
      </c>
      <c r="C82" s="71" t="str">
        <f t="shared" si="3"/>
        <v>Нет</v>
      </c>
      <c r="D82" s="71" t="s">
        <v>204</v>
      </c>
      <c r="E82" s="71" t="s">
        <v>204</v>
      </c>
      <c r="F82" s="71" t="s">
        <v>205</v>
      </c>
      <c r="G82" s="71" t="s">
        <v>204</v>
      </c>
      <c r="H82" s="71"/>
      <c r="I82" s="71">
        <f t="shared" si="4"/>
        <v>0</v>
      </c>
      <c r="J82" s="71"/>
      <c r="K82" s="12">
        <f t="shared" si="5"/>
        <v>0</v>
      </c>
      <c r="L82" s="64" t="s">
        <v>458</v>
      </c>
    </row>
    <row r="83" spans="1:12" s="9" customFormat="1" ht="15.95" customHeight="1" x14ac:dyDescent="0.25">
      <c r="A83" s="67" t="s">
        <v>71</v>
      </c>
      <c r="B83" s="71" t="s">
        <v>700</v>
      </c>
      <c r="C83" s="71" t="str">
        <f t="shared" si="3"/>
        <v>Да</v>
      </c>
      <c r="D83" s="71" t="s">
        <v>204</v>
      </c>
      <c r="E83" s="71" t="s">
        <v>204</v>
      </c>
      <c r="F83" s="71" t="s">
        <v>204</v>
      </c>
      <c r="G83" s="71" t="s">
        <v>204</v>
      </c>
      <c r="H83" s="71"/>
      <c r="I83" s="71">
        <f t="shared" si="4"/>
        <v>0</v>
      </c>
      <c r="J83" s="71"/>
      <c r="K83" s="12">
        <f t="shared" si="5"/>
        <v>0</v>
      </c>
      <c r="L83" s="64" t="s">
        <v>459</v>
      </c>
    </row>
    <row r="84" spans="1:12" ht="15.95" customHeight="1" x14ac:dyDescent="0.25">
      <c r="A84" s="67" t="s">
        <v>72</v>
      </c>
      <c r="B84" s="71" t="s">
        <v>700</v>
      </c>
      <c r="C84" s="71" t="str">
        <f t="shared" si="3"/>
        <v>Да</v>
      </c>
      <c r="D84" s="71" t="s">
        <v>204</v>
      </c>
      <c r="E84" s="71" t="s">
        <v>204</v>
      </c>
      <c r="F84" s="71" t="s">
        <v>204</v>
      </c>
      <c r="G84" s="71" t="s">
        <v>204</v>
      </c>
      <c r="H84" s="71"/>
      <c r="I84" s="71">
        <f t="shared" si="4"/>
        <v>0</v>
      </c>
      <c r="J84" s="71"/>
      <c r="K84" s="12">
        <f t="shared" si="5"/>
        <v>0</v>
      </c>
      <c r="L84" s="58" t="s">
        <v>460</v>
      </c>
    </row>
    <row r="85" spans="1:12" s="9" customFormat="1" ht="15.95" customHeight="1" x14ac:dyDescent="0.25">
      <c r="A85" s="67" t="s">
        <v>73</v>
      </c>
      <c r="B85" s="71" t="s">
        <v>700</v>
      </c>
      <c r="C85" s="71" t="str">
        <f t="shared" si="3"/>
        <v>Нет</v>
      </c>
      <c r="D85" s="71" t="s">
        <v>205</v>
      </c>
      <c r="E85" s="71" t="s">
        <v>205</v>
      </c>
      <c r="F85" s="71" t="s">
        <v>205</v>
      </c>
      <c r="G85" s="71"/>
      <c r="H85" s="71"/>
      <c r="I85" s="71">
        <f t="shared" si="4"/>
        <v>0</v>
      </c>
      <c r="J85" s="71"/>
      <c r="K85" s="12">
        <f t="shared" si="5"/>
        <v>0</v>
      </c>
      <c r="L85" s="64" t="s">
        <v>461</v>
      </c>
    </row>
    <row r="86" spans="1:12" ht="15.95" customHeight="1" x14ac:dyDescent="0.25">
      <c r="A86" s="67" t="s">
        <v>74</v>
      </c>
      <c r="B86" s="71" t="s">
        <v>395</v>
      </c>
      <c r="C86" s="71" t="str">
        <f t="shared" si="3"/>
        <v>Да</v>
      </c>
      <c r="D86" s="71" t="s">
        <v>204</v>
      </c>
      <c r="E86" s="71" t="s">
        <v>204</v>
      </c>
      <c r="F86" s="71" t="s">
        <v>204</v>
      </c>
      <c r="G86" s="71" t="s">
        <v>204</v>
      </c>
      <c r="H86" s="71"/>
      <c r="I86" s="71">
        <f t="shared" si="4"/>
        <v>1</v>
      </c>
      <c r="J86" s="71"/>
      <c r="K86" s="12">
        <f t="shared" si="5"/>
        <v>1</v>
      </c>
      <c r="L86" s="64" t="s">
        <v>462</v>
      </c>
    </row>
    <row r="87" spans="1:12" s="8" customFormat="1" ht="15.95" customHeight="1" x14ac:dyDescent="0.25">
      <c r="A87" s="67" t="s">
        <v>75</v>
      </c>
      <c r="B87" s="71" t="s">
        <v>395</v>
      </c>
      <c r="C87" s="71" t="str">
        <f t="shared" si="3"/>
        <v>Да</v>
      </c>
      <c r="D87" s="71" t="s">
        <v>204</v>
      </c>
      <c r="E87" s="71" t="s">
        <v>204</v>
      </c>
      <c r="F87" s="71" t="s">
        <v>204</v>
      </c>
      <c r="G87" s="71" t="s">
        <v>204</v>
      </c>
      <c r="H87" s="71"/>
      <c r="I87" s="71">
        <f t="shared" si="4"/>
        <v>1</v>
      </c>
      <c r="J87" s="71"/>
      <c r="K87" s="12">
        <f t="shared" si="5"/>
        <v>1</v>
      </c>
      <c r="L87" s="64" t="s">
        <v>463</v>
      </c>
    </row>
    <row r="88" spans="1:12" s="9" customFormat="1" ht="15.95" customHeight="1" x14ac:dyDescent="0.25">
      <c r="A88" s="67" t="s">
        <v>76</v>
      </c>
      <c r="B88" s="71" t="s">
        <v>395</v>
      </c>
      <c r="C88" s="71" t="str">
        <f t="shared" si="3"/>
        <v>Нет</v>
      </c>
      <c r="D88" s="71" t="s">
        <v>204</v>
      </c>
      <c r="E88" s="71" t="s">
        <v>205</v>
      </c>
      <c r="F88" s="71" t="s">
        <v>205</v>
      </c>
      <c r="G88" s="71"/>
      <c r="H88" s="71"/>
      <c r="I88" s="71">
        <f t="shared" si="4"/>
        <v>0</v>
      </c>
      <c r="J88" s="71"/>
      <c r="K88" s="12">
        <f t="shared" si="5"/>
        <v>0</v>
      </c>
      <c r="L88" s="64" t="s">
        <v>815</v>
      </c>
    </row>
    <row r="89" spans="1:12" ht="15.95" customHeight="1" x14ac:dyDescent="0.25">
      <c r="A89" s="67" t="s">
        <v>77</v>
      </c>
      <c r="B89" s="71" t="s">
        <v>700</v>
      </c>
      <c r="C89" s="71" t="str">
        <f t="shared" si="3"/>
        <v>Нет</v>
      </c>
      <c r="D89" s="71" t="s">
        <v>205</v>
      </c>
      <c r="E89" s="71" t="s">
        <v>205</v>
      </c>
      <c r="F89" s="71" t="s">
        <v>205</v>
      </c>
      <c r="G89" s="71"/>
      <c r="H89" s="71"/>
      <c r="I89" s="71">
        <f t="shared" si="4"/>
        <v>0</v>
      </c>
      <c r="J89" s="71"/>
      <c r="K89" s="12">
        <f t="shared" si="5"/>
        <v>0</v>
      </c>
      <c r="L89" s="58" t="s">
        <v>706</v>
      </c>
    </row>
    <row r="90" spans="1:12" s="9" customFormat="1" ht="15.95" customHeight="1" x14ac:dyDescent="0.25">
      <c r="A90" s="67" t="s">
        <v>78</v>
      </c>
      <c r="B90" s="71" t="s">
        <v>395</v>
      </c>
      <c r="C90" s="71" t="str">
        <f t="shared" si="3"/>
        <v>Да</v>
      </c>
      <c r="D90" s="71" t="s">
        <v>204</v>
      </c>
      <c r="E90" s="71" t="s">
        <v>204</v>
      </c>
      <c r="F90" s="71" t="s">
        <v>204</v>
      </c>
      <c r="G90" s="71" t="s">
        <v>204</v>
      </c>
      <c r="H90" s="71"/>
      <c r="I90" s="71">
        <f t="shared" si="4"/>
        <v>1</v>
      </c>
      <c r="J90" s="71"/>
      <c r="K90" s="12">
        <f t="shared" si="5"/>
        <v>1</v>
      </c>
      <c r="L90" s="64" t="s">
        <v>464</v>
      </c>
    </row>
    <row r="91" spans="1:12" s="9" customFormat="1" ht="15.95" customHeight="1" x14ac:dyDescent="0.25">
      <c r="A91" s="67" t="s">
        <v>79</v>
      </c>
      <c r="B91" s="71" t="s">
        <v>700</v>
      </c>
      <c r="C91" s="71" t="str">
        <f t="shared" si="3"/>
        <v>Нет</v>
      </c>
      <c r="D91" s="71" t="s">
        <v>205</v>
      </c>
      <c r="E91" s="71" t="s">
        <v>205</v>
      </c>
      <c r="F91" s="71" t="s">
        <v>205</v>
      </c>
      <c r="G91" s="71"/>
      <c r="H91" s="71"/>
      <c r="I91" s="71">
        <f t="shared" si="4"/>
        <v>0</v>
      </c>
      <c r="J91" s="71"/>
      <c r="K91" s="12">
        <f t="shared" si="5"/>
        <v>0</v>
      </c>
      <c r="L91" s="64" t="s">
        <v>465</v>
      </c>
    </row>
    <row r="92" spans="1:12" s="14" customFormat="1" ht="15.95" customHeight="1" x14ac:dyDescent="0.25">
      <c r="A92" s="66" t="s">
        <v>80</v>
      </c>
      <c r="B92" s="72"/>
      <c r="C92" s="73"/>
      <c r="D92" s="72"/>
      <c r="E92" s="72"/>
      <c r="F92" s="72"/>
      <c r="G92" s="72"/>
      <c r="H92" s="72"/>
      <c r="I92" s="73"/>
      <c r="J92" s="73"/>
      <c r="K92" s="13"/>
      <c r="L92" s="69"/>
    </row>
    <row r="93" spans="1:12" s="9" customFormat="1" ht="15.95" customHeight="1" x14ac:dyDescent="0.25">
      <c r="A93" s="67" t="s">
        <v>81</v>
      </c>
      <c r="B93" s="71" t="s">
        <v>395</v>
      </c>
      <c r="C93" s="71" t="str">
        <f t="shared" si="3"/>
        <v>Нет</v>
      </c>
      <c r="D93" s="71" t="s">
        <v>204</v>
      </c>
      <c r="E93" s="71" t="s">
        <v>204</v>
      </c>
      <c r="F93" s="71" t="s">
        <v>205</v>
      </c>
      <c r="G93" s="71" t="s">
        <v>204</v>
      </c>
      <c r="H93" s="71"/>
      <c r="I93" s="71">
        <f t="shared" si="4"/>
        <v>0</v>
      </c>
      <c r="J93" s="71"/>
      <c r="K93" s="12">
        <f t="shared" si="5"/>
        <v>0</v>
      </c>
      <c r="L93" s="64" t="s">
        <v>466</v>
      </c>
    </row>
    <row r="94" spans="1:12" s="9" customFormat="1" ht="15.95" customHeight="1" x14ac:dyDescent="0.25">
      <c r="A94" s="67" t="s">
        <v>82</v>
      </c>
      <c r="B94" s="71" t="s">
        <v>700</v>
      </c>
      <c r="C94" s="71" t="str">
        <f t="shared" si="3"/>
        <v>Да</v>
      </c>
      <c r="D94" s="71" t="s">
        <v>204</v>
      </c>
      <c r="E94" s="71" t="s">
        <v>204</v>
      </c>
      <c r="F94" s="71" t="s">
        <v>204</v>
      </c>
      <c r="G94" s="71" t="s">
        <v>204</v>
      </c>
      <c r="H94" s="71"/>
      <c r="I94" s="71">
        <f t="shared" si="4"/>
        <v>0</v>
      </c>
      <c r="J94" s="71"/>
      <c r="K94" s="12">
        <f t="shared" si="5"/>
        <v>0</v>
      </c>
      <c r="L94" s="64" t="s">
        <v>467</v>
      </c>
    </row>
    <row r="95" spans="1:12" ht="15.95" customHeight="1" x14ac:dyDescent="0.25">
      <c r="A95" s="67" t="s">
        <v>83</v>
      </c>
      <c r="B95" s="71" t="s">
        <v>700</v>
      </c>
      <c r="C95" s="71" t="str">
        <f t="shared" si="3"/>
        <v>Нет</v>
      </c>
      <c r="D95" s="71" t="s">
        <v>205</v>
      </c>
      <c r="E95" s="71" t="s">
        <v>205</v>
      </c>
      <c r="F95" s="71" t="s">
        <v>205</v>
      </c>
      <c r="G95" s="71"/>
      <c r="H95" s="71"/>
      <c r="I95" s="71">
        <f t="shared" si="4"/>
        <v>0</v>
      </c>
      <c r="J95" s="71"/>
      <c r="K95" s="12">
        <f t="shared" si="5"/>
        <v>0</v>
      </c>
      <c r="L95" s="64" t="s">
        <v>468</v>
      </c>
    </row>
    <row r="96" spans="1:12" ht="15.95" customHeight="1" x14ac:dyDescent="0.25">
      <c r="A96" s="67" t="s">
        <v>84</v>
      </c>
      <c r="B96" s="71" t="s">
        <v>395</v>
      </c>
      <c r="C96" s="71" t="str">
        <f t="shared" si="3"/>
        <v>Да</v>
      </c>
      <c r="D96" s="71" t="s">
        <v>204</v>
      </c>
      <c r="E96" s="71" t="s">
        <v>204</v>
      </c>
      <c r="F96" s="71" t="s">
        <v>204</v>
      </c>
      <c r="G96" s="71" t="s">
        <v>204</v>
      </c>
      <c r="H96" s="71"/>
      <c r="I96" s="71">
        <f t="shared" si="4"/>
        <v>1</v>
      </c>
      <c r="J96" s="71"/>
      <c r="K96" s="12">
        <f t="shared" si="5"/>
        <v>1</v>
      </c>
      <c r="L96" s="64" t="s">
        <v>469</v>
      </c>
    </row>
    <row r="97" spans="1:12" ht="15.95" customHeight="1" x14ac:dyDescent="0.25">
      <c r="A97" s="67" t="s">
        <v>85</v>
      </c>
      <c r="B97" s="71" t="s">
        <v>700</v>
      </c>
      <c r="C97" s="71" t="str">
        <f t="shared" si="3"/>
        <v>Нет</v>
      </c>
      <c r="D97" s="71" t="s">
        <v>205</v>
      </c>
      <c r="E97" s="71" t="s">
        <v>204</v>
      </c>
      <c r="F97" s="71" t="s">
        <v>204</v>
      </c>
      <c r="G97" s="71"/>
      <c r="H97" s="71"/>
      <c r="I97" s="71">
        <f t="shared" si="4"/>
        <v>0</v>
      </c>
      <c r="J97" s="71"/>
      <c r="K97" s="12">
        <f t="shared" si="5"/>
        <v>0</v>
      </c>
      <c r="L97" s="64" t="s">
        <v>470</v>
      </c>
    </row>
    <row r="98" spans="1:12" s="9" customFormat="1" ht="15.95" customHeight="1" x14ac:dyDescent="0.25">
      <c r="A98" s="67" t="s">
        <v>86</v>
      </c>
      <c r="B98" s="71" t="s">
        <v>700</v>
      </c>
      <c r="C98" s="71" t="str">
        <f t="shared" si="3"/>
        <v>Нет</v>
      </c>
      <c r="D98" s="71" t="s">
        <v>205</v>
      </c>
      <c r="E98" s="71" t="s">
        <v>205</v>
      </c>
      <c r="F98" s="71" t="s">
        <v>205</v>
      </c>
      <c r="G98" s="71"/>
      <c r="H98" s="71"/>
      <c r="I98" s="71">
        <f t="shared" si="4"/>
        <v>0</v>
      </c>
      <c r="J98" s="71"/>
      <c r="K98" s="12">
        <f t="shared" si="5"/>
        <v>0</v>
      </c>
      <c r="L98" s="64" t="s">
        <v>707</v>
      </c>
    </row>
    <row r="99" spans="1:12" s="9" customFormat="1" ht="15.95" customHeight="1" x14ac:dyDescent="0.25">
      <c r="A99" s="67" t="s">
        <v>87</v>
      </c>
      <c r="B99" s="71" t="s">
        <v>700</v>
      </c>
      <c r="C99" s="71" t="str">
        <f t="shared" si="3"/>
        <v>Нет</v>
      </c>
      <c r="D99" s="71" t="s">
        <v>204</v>
      </c>
      <c r="E99" s="71" t="s">
        <v>204</v>
      </c>
      <c r="F99" s="71" t="s">
        <v>205</v>
      </c>
      <c r="G99" s="71" t="s">
        <v>204</v>
      </c>
      <c r="H99" s="71"/>
      <c r="I99" s="71">
        <f t="shared" si="4"/>
        <v>0</v>
      </c>
      <c r="J99" s="71"/>
      <c r="K99" s="12">
        <f t="shared" si="5"/>
        <v>0</v>
      </c>
      <c r="L99" s="64" t="s">
        <v>471</v>
      </c>
    </row>
    <row r="100" spans="1:12" s="9" customFormat="1" ht="15.95" customHeight="1" x14ac:dyDescent="0.25">
      <c r="A100" s="67" t="s">
        <v>88</v>
      </c>
      <c r="B100" s="71" t="s">
        <v>700</v>
      </c>
      <c r="C100" s="71" t="str">
        <f t="shared" si="3"/>
        <v>Нет</v>
      </c>
      <c r="D100" s="71" t="s">
        <v>205</v>
      </c>
      <c r="E100" s="71" t="s">
        <v>205</v>
      </c>
      <c r="F100" s="71" t="s">
        <v>205</v>
      </c>
      <c r="G100" s="71"/>
      <c r="H100" s="71"/>
      <c r="I100" s="71">
        <f t="shared" si="4"/>
        <v>0</v>
      </c>
      <c r="J100" s="71"/>
      <c r="K100" s="12">
        <f t="shared" si="5"/>
        <v>0</v>
      </c>
      <c r="L100" s="74" t="s">
        <v>472</v>
      </c>
    </row>
    <row r="101" spans="1:12" s="9" customFormat="1" ht="15.95" customHeight="1" x14ac:dyDescent="0.25">
      <c r="A101" s="67" t="s">
        <v>89</v>
      </c>
      <c r="B101" s="71" t="s">
        <v>700</v>
      </c>
      <c r="C101" s="71" t="str">
        <f t="shared" si="3"/>
        <v>Нет</v>
      </c>
      <c r="D101" s="71" t="s">
        <v>205</v>
      </c>
      <c r="E101" s="71" t="s">
        <v>205</v>
      </c>
      <c r="F101" s="71" t="s">
        <v>205</v>
      </c>
      <c r="G101" s="71"/>
      <c r="H101" s="71"/>
      <c r="I101" s="71">
        <f t="shared" si="4"/>
        <v>0</v>
      </c>
      <c r="J101" s="71"/>
      <c r="K101" s="12">
        <f t="shared" si="5"/>
        <v>0</v>
      </c>
      <c r="L101" s="64" t="s">
        <v>473</v>
      </c>
    </row>
    <row r="102" spans="1:12" s="14" customFormat="1" ht="15.95" customHeight="1" x14ac:dyDescent="0.25">
      <c r="A102" s="66" t="s">
        <v>104</v>
      </c>
      <c r="B102" s="84"/>
      <c r="C102" s="73"/>
      <c r="D102" s="84"/>
      <c r="E102" s="84"/>
      <c r="F102" s="84"/>
      <c r="G102" s="84"/>
      <c r="H102" s="84"/>
      <c r="I102" s="73"/>
      <c r="J102" s="84"/>
      <c r="K102" s="13"/>
      <c r="L102" s="84"/>
    </row>
    <row r="103" spans="1:12" ht="15.95" customHeight="1" x14ac:dyDescent="0.25">
      <c r="A103" s="67" t="s">
        <v>105</v>
      </c>
      <c r="B103" s="114" t="s">
        <v>395</v>
      </c>
      <c r="C103" s="71" t="str">
        <f t="shared" si="3"/>
        <v>Да</v>
      </c>
      <c r="D103" s="85" t="s">
        <v>204</v>
      </c>
      <c r="E103" s="85" t="s">
        <v>204</v>
      </c>
      <c r="F103" s="85" t="s">
        <v>204</v>
      </c>
      <c r="G103" s="85" t="s">
        <v>204</v>
      </c>
      <c r="H103" s="86"/>
      <c r="I103" s="71">
        <f t="shared" si="4"/>
        <v>1</v>
      </c>
      <c r="J103" s="86"/>
      <c r="K103" s="12">
        <f t="shared" si="5"/>
        <v>1</v>
      </c>
      <c r="L103" s="91" t="s">
        <v>474</v>
      </c>
    </row>
    <row r="104" spans="1:12" ht="15.95" customHeight="1" x14ac:dyDescent="0.25">
      <c r="A104" s="67" t="s">
        <v>106</v>
      </c>
      <c r="B104" s="71" t="s">
        <v>700</v>
      </c>
      <c r="C104" s="71" t="str">
        <f t="shared" si="3"/>
        <v>Нет</v>
      </c>
      <c r="D104" s="85" t="s">
        <v>205</v>
      </c>
      <c r="E104" s="85" t="s">
        <v>205</v>
      </c>
      <c r="F104" s="85" t="s">
        <v>205</v>
      </c>
      <c r="G104" s="85"/>
      <c r="H104" s="86"/>
      <c r="I104" s="71">
        <f t="shared" si="4"/>
        <v>0</v>
      </c>
      <c r="J104" s="86"/>
      <c r="K104" s="12">
        <f t="shared" si="5"/>
        <v>0</v>
      </c>
      <c r="L104" s="91" t="s">
        <v>475</v>
      </c>
    </row>
    <row r="106" spans="1:12" x14ac:dyDescent="0.25">
      <c r="A106" s="4"/>
      <c r="B106" s="4"/>
      <c r="C106" s="4"/>
      <c r="D106" s="4"/>
      <c r="E106" s="4"/>
      <c r="F106" s="4"/>
      <c r="G106" s="4"/>
      <c r="H106" s="4"/>
      <c r="I106" s="4"/>
      <c r="J106" s="4"/>
      <c r="K106" s="7"/>
    </row>
    <row r="110" spans="1:12" x14ac:dyDescent="0.25">
      <c r="A110" s="4"/>
      <c r="B110" s="4"/>
      <c r="C110" s="4"/>
      <c r="D110" s="4"/>
      <c r="E110" s="4"/>
      <c r="F110" s="4"/>
      <c r="G110" s="4"/>
      <c r="H110" s="4"/>
      <c r="I110" s="4"/>
      <c r="J110" s="4"/>
      <c r="K110" s="7"/>
    </row>
    <row r="113" spans="1:11" x14ac:dyDescent="0.25">
      <c r="A113" s="4"/>
      <c r="B113" s="4"/>
      <c r="C113" s="4"/>
      <c r="D113" s="4"/>
      <c r="E113" s="4"/>
      <c r="F113" s="4"/>
      <c r="G113" s="4"/>
      <c r="H113" s="4"/>
      <c r="I113" s="4"/>
      <c r="J113" s="4"/>
      <c r="K113" s="7"/>
    </row>
    <row r="117" spans="1:11" x14ac:dyDescent="0.25">
      <c r="A117" s="4"/>
      <c r="B117" s="4"/>
      <c r="C117" s="4"/>
      <c r="D117" s="4"/>
      <c r="E117" s="4"/>
      <c r="F117" s="4"/>
      <c r="G117" s="4"/>
      <c r="H117" s="4"/>
      <c r="I117" s="4"/>
      <c r="J117" s="4"/>
      <c r="K117" s="7"/>
    </row>
  </sheetData>
  <autoFilter ref="A11:L11"/>
  <mergeCells count="20">
    <mergeCell ref="C8:C10"/>
    <mergeCell ref="A2:L2"/>
    <mergeCell ref="D9:D10"/>
    <mergeCell ref="D8:F8"/>
    <mergeCell ref="I9:I10"/>
    <mergeCell ref="J9:J10"/>
    <mergeCell ref="E9:E10"/>
    <mergeCell ref="F9:F10"/>
    <mergeCell ref="A1:L1"/>
    <mergeCell ref="A3:L3"/>
    <mergeCell ref="A7:L7"/>
    <mergeCell ref="A8:A10"/>
    <mergeCell ref="G8:G10"/>
    <mergeCell ref="H8:H10"/>
    <mergeCell ref="I8:K8"/>
    <mergeCell ref="L8:L10"/>
    <mergeCell ref="K9:K10"/>
    <mergeCell ref="A4:L4"/>
    <mergeCell ref="A5:L5"/>
    <mergeCell ref="A6:L6"/>
  </mergeCells>
  <dataValidations count="2">
    <dataValidation type="list" allowBlank="1" showInputMessage="1" showErrorMessage="1" sqref="J11:J104">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C11 B11:B104">
      <formula1>$B$9:$B$10</formula1>
    </dataValidation>
  </dataValidations>
  <hyperlinks>
    <hyperlink ref="L12" r:id="rId1"/>
    <hyperlink ref="L13" r:id="rId2"/>
    <hyperlink ref="L14" r:id="rId3"/>
    <hyperlink ref="L15" r:id="rId4"/>
    <hyperlink ref="L16" r:id="rId5"/>
    <hyperlink ref="L17" r:id="rId6"/>
    <hyperlink ref="L18" r:id="rId7"/>
    <hyperlink ref="L19" r:id="rId8"/>
    <hyperlink ref="L20" r:id="rId9"/>
    <hyperlink ref="L22" r:id="rId10"/>
    <hyperlink ref="L23" r:id="rId11"/>
    <hyperlink ref="L24" r:id="rId12"/>
    <hyperlink ref="L25" r:id="rId13"/>
    <hyperlink ref="L26" r:id="rId14"/>
    <hyperlink ref="L27" r:id="rId15"/>
    <hyperlink ref="L28" r:id="rId16"/>
    <hyperlink ref="L29" r:id="rId17"/>
    <hyperlink ref="L31" r:id="rId18"/>
    <hyperlink ref="L32" r:id="rId19"/>
    <hyperlink ref="L33" r:id="rId20"/>
    <hyperlink ref="L34" r:id="rId21"/>
    <hyperlink ref="L35" r:id="rId22"/>
    <hyperlink ref="L36" r:id="rId23"/>
    <hyperlink ref="L37" r:id="rId24"/>
    <hyperlink ref="L38" r:id="rId25"/>
    <hyperlink ref="L39" r:id="rId26"/>
    <hyperlink ref="L40" r:id="rId27"/>
    <hyperlink ref="L41" r:id="rId28"/>
    <hyperlink ref="L43" r:id="rId29"/>
    <hyperlink ref="L44" r:id="rId30"/>
    <hyperlink ref="L46" r:id="rId31"/>
    <hyperlink ref="L48" r:id="rId32"/>
    <hyperlink ref="L50" r:id="rId33"/>
    <hyperlink ref="L51" r:id="rId34"/>
    <hyperlink ref="L53" r:id="rId35"/>
    <hyperlink ref="L54" r:id="rId36"/>
    <hyperlink ref="L56" r:id="rId37"/>
    <hyperlink ref="L58" r:id="rId38"/>
    <hyperlink ref="L59" r:id="rId39"/>
    <hyperlink ref="L60" r:id="rId40"/>
    <hyperlink ref="L63" r:id="rId41"/>
    <hyperlink ref="L64" r:id="rId42"/>
    <hyperlink ref="L65" r:id="rId43"/>
    <hyperlink ref="L66" r:id="rId44"/>
    <hyperlink ref="L67" r:id="rId45"/>
    <hyperlink ref="L68" r:id="rId46"/>
    <hyperlink ref="L69" r:id="rId47"/>
    <hyperlink ref="L70" r:id="rId48"/>
    <hyperlink ref="L71" r:id="rId49"/>
    <hyperlink ref="L73" r:id="rId50"/>
    <hyperlink ref="L74" r:id="rId51" location="document_list"/>
    <hyperlink ref="L75" r:id="rId52"/>
    <hyperlink ref="L76" r:id="rId53"/>
    <hyperlink ref="L77" r:id="rId54"/>
    <hyperlink ref="L78" r:id="rId55" location="bc"/>
    <hyperlink ref="L80" r:id="rId56"/>
    <hyperlink ref="L81" r:id="rId57"/>
    <hyperlink ref="L82" r:id="rId58"/>
    <hyperlink ref="L83" r:id="rId59"/>
    <hyperlink ref="L84" r:id="rId60"/>
    <hyperlink ref="L85" r:id="rId61"/>
    <hyperlink ref="L86" r:id="rId62"/>
    <hyperlink ref="L87" r:id="rId63"/>
    <hyperlink ref="L90" r:id="rId64"/>
    <hyperlink ref="L91" r:id="rId65"/>
    <hyperlink ref="L93" r:id="rId66"/>
    <hyperlink ref="L94" r:id="rId67"/>
    <hyperlink ref="L95" r:id="rId68"/>
    <hyperlink ref="L96" r:id="rId69"/>
    <hyperlink ref="L97" r:id="rId70"/>
    <hyperlink ref="L99" r:id="rId71"/>
    <hyperlink ref="L100" r:id="rId72"/>
    <hyperlink ref="L101" r:id="rId73"/>
    <hyperlink ref="L103" r:id="rId74"/>
    <hyperlink ref="L104" r:id="rId75"/>
  </hyperlinks>
  <pageMargins left="0.51181102362204722" right="0.51181102362204722" top="0.55118110236220474" bottom="0.55118110236220474" header="0.31496062992125984" footer="0.31496062992125984"/>
  <pageSetup paperSize="9" scale="65" fitToHeight="3" orientation="landscape" r:id="rId76"/>
  <headerFooter>
    <oddFooter>&amp;C&amp;"Times New Roman,обычный"&amp;8&amp;P</oddFooter>
  </headerFooter>
  <legacyDrawing r:id="rId7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2"/>
  <sheetViews>
    <sheetView zoomScaleNormal="100" zoomScalePageLayoutView="80" workbookViewId="0">
      <pane ySplit="3" topLeftCell="A4" activePane="bottomLeft" state="frozen"/>
      <selection pane="bottomLeft" activeCell="B5" sqref="B5"/>
    </sheetView>
  </sheetViews>
  <sheetFormatPr defaultRowHeight="15" x14ac:dyDescent="0.25"/>
  <cols>
    <col min="1" max="1" width="33.42578125" style="56" customWidth="1"/>
    <col min="2" max="3" width="12.7109375" style="56" customWidth="1"/>
    <col min="4" max="4" width="15.7109375" style="56" customWidth="1"/>
    <col min="5" max="6" width="24.7109375" style="56" customWidth="1"/>
    <col min="7" max="7" width="19.7109375" style="56" customWidth="1"/>
    <col min="8" max="8" width="17.7109375" style="56" customWidth="1"/>
    <col min="9" max="9" width="20.7109375" style="56" customWidth="1"/>
    <col min="10" max="10" width="15.7109375" style="56" customWidth="1"/>
    <col min="11" max="11" width="18.7109375" style="56" customWidth="1"/>
    <col min="12" max="16384" width="9.140625" style="56"/>
  </cols>
  <sheetData>
    <row r="1" spans="1:11" ht="23.25" customHeight="1" x14ac:dyDescent="0.25">
      <c r="A1" s="134" t="s">
        <v>911</v>
      </c>
      <c r="B1" s="135"/>
      <c r="C1" s="135"/>
      <c r="D1" s="135"/>
      <c r="E1" s="135"/>
      <c r="F1" s="135"/>
      <c r="G1" s="135"/>
      <c r="H1" s="135"/>
      <c r="I1" s="135"/>
      <c r="J1" s="135"/>
      <c r="K1" s="135"/>
    </row>
    <row r="2" spans="1:11" ht="15.95" customHeight="1" x14ac:dyDescent="0.25">
      <c r="A2" s="109" t="s">
        <v>805</v>
      </c>
      <c r="B2" s="111"/>
      <c r="C2" s="111"/>
      <c r="D2" s="111"/>
      <c r="E2" s="111"/>
      <c r="F2" s="111"/>
      <c r="G2" s="111"/>
      <c r="H2" s="111"/>
      <c r="I2" s="111"/>
      <c r="J2" s="111"/>
      <c r="K2" s="111"/>
    </row>
    <row r="3" spans="1:11" ht="162" customHeight="1" x14ac:dyDescent="0.25">
      <c r="A3" s="15" t="s">
        <v>112</v>
      </c>
      <c r="B3" s="16" t="s">
        <v>93</v>
      </c>
      <c r="C3" s="16" t="s">
        <v>207</v>
      </c>
      <c r="D3" s="15" t="str">
        <f>'12.1'!B4</f>
        <v>12.1. Создан и поддерживается ли в актуальном состоянии в субъекте РФ специализированный портал (сайт) для публикации информации о бюджетных данных для граждан?</v>
      </c>
      <c r="E3" s="15" t="str">
        <f>'12.2'!B4</f>
        <v>12.2. Установлен ли независимый общедоступный счетчик посещений, позволяющий определить количество посещений (уникальных посетителей) специализированного портала (сайта) субъекта РФ для публикации информации о бюджетных данных для граждан или страницы портала (сайта), предназначенного для публикации бюджетных данных, на которой публикуется информация о бюджетных данных для граждан?</v>
      </c>
      <c r="F3" s="15" t="str">
        <f>'12.3'!E4</f>
        <v>12.3. Количество посещений (уникальных посетителей) специализированного портала (сайта) субъекта РФ для публикации информации о бюджетных данных для граждан или страницы портала (сайта), предназначенного для публикации бюджетных данных, на которой публикуется информация о бюджетных данных для граждан, в % от общей численности постоянного населения субъекта РФ в месяц</v>
      </c>
      <c r="G3" s="15" t="str">
        <f>'12.4'!B5</f>
        <v>12.4. Содержатся ли на специализированном портале (сайте) субъекта РФ для публикации информации о бюджетных данных для граждан или в бюджетах для граждан, опубликованных в иных форматах, сведения об основных этапах (мероприятиях) бюджетного процесса в 2015 году?</v>
      </c>
      <c r="H3" s="15" t="str">
        <f>'12.5'!B5</f>
        <v xml:space="preserve">12.5. Проводились ли в III квартале 2015 года органами государственной власти субъекта РФ опросы общественного мнения по бюджетной тематике и опубликованы ли отчеты по результатам проведенных опросов? </v>
      </c>
      <c r="I3" s="15" t="str">
        <f>'12.6'!B5</f>
        <v>12.6. Предоставлена ли органами государственной власти субъекта РФ возможность для граждан задать вопрос по бюджетной тематике и получить на него ответ в открытом доступе в сети Интернет и насколько активно граждане использовали эту возможность в III квартале 2015 года?</v>
      </c>
      <c r="J3" s="15" t="str">
        <f>'12.7'!B5</f>
        <v>12.7. Использовались ли во III квартале 2015 года органами государственной власти субъекта РФ социальные сети для распространения информации о бюджете?</v>
      </c>
      <c r="K3" s="15" t="str">
        <f>'12.8'!B8</f>
        <v>12.8. Проводились ли в III квартале 2015 года заседания общественного совета, созданного при финансовом органе субъекта РФ, и опубликованы ли итоговые документы (протоколы) этих заседаний?</v>
      </c>
    </row>
    <row r="4" spans="1:11" ht="15.95" customHeight="1" x14ac:dyDescent="0.25">
      <c r="A4" s="17" t="s">
        <v>90</v>
      </c>
      <c r="B4" s="18" t="s">
        <v>95</v>
      </c>
      <c r="C4" s="18" t="s">
        <v>91</v>
      </c>
      <c r="D4" s="17" t="s">
        <v>91</v>
      </c>
      <c r="E4" s="19" t="s">
        <v>91</v>
      </c>
      <c r="F4" s="19" t="s">
        <v>91</v>
      </c>
      <c r="G4" s="19" t="s">
        <v>91</v>
      </c>
      <c r="H4" s="19" t="s">
        <v>91</v>
      </c>
      <c r="I4" s="19" t="s">
        <v>91</v>
      </c>
      <c r="J4" s="19" t="s">
        <v>91</v>
      </c>
      <c r="K4" s="19" t="s">
        <v>91</v>
      </c>
    </row>
    <row r="5" spans="1:11" ht="15.95" customHeight="1" x14ac:dyDescent="0.25">
      <c r="A5" s="17" t="s">
        <v>894</v>
      </c>
      <c r="B5" s="18"/>
      <c r="C5" s="18">
        <f t="shared" ref="C5:C36" si="0">SUM(D5:K5)</f>
        <v>18</v>
      </c>
      <c r="D5" s="17">
        <v>2</v>
      </c>
      <c r="E5" s="19">
        <v>2</v>
      </c>
      <c r="F5" s="19">
        <v>6</v>
      </c>
      <c r="G5" s="19">
        <v>2</v>
      </c>
      <c r="H5" s="19">
        <v>2</v>
      </c>
      <c r="I5" s="19">
        <v>2</v>
      </c>
      <c r="J5" s="19">
        <v>1</v>
      </c>
      <c r="K5" s="19">
        <v>1</v>
      </c>
    </row>
    <row r="6" spans="1:11" ht="15.95" customHeight="1" x14ac:dyDescent="0.25">
      <c r="A6" s="22" t="s">
        <v>78</v>
      </c>
      <c r="B6" s="23" t="str">
        <f>RANK(C6,$C$6:$C$90)&amp;IF(COUNTIF($C$6:$C$90,C6)&gt;1,"-"&amp;RANK(C6,$C$6:$C$90)+COUNTIF($C$6:$C$90,C6)-1,"")</f>
        <v>1</v>
      </c>
      <c r="C6" s="34">
        <f t="shared" si="0"/>
        <v>14</v>
      </c>
      <c r="D6" s="31">
        <f>'12.1'!C87</f>
        <v>2</v>
      </c>
      <c r="E6" s="35">
        <f>'12.2'!I87</f>
        <v>2</v>
      </c>
      <c r="F6" s="35">
        <f>'12.3'!F89</f>
        <v>2</v>
      </c>
      <c r="G6" s="24">
        <f>'12.4'!J89</f>
        <v>2</v>
      </c>
      <c r="H6" s="24">
        <f>'12.5'!J90</f>
        <v>2</v>
      </c>
      <c r="I6" s="24">
        <f>'12.6'!G90</f>
        <v>2</v>
      </c>
      <c r="J6" s="24">
        <f>'12.7'!I87</f>
        <v>1</v>
      </c>
      <c r="K6" s="24">
        <f>'12.8'!K90</f>
        <v>1</v>
      </c>
    </row>
    <row r="7" spans="1:11" ht="15.95" customHeight="1" x14ac:dyDescent="0.25">
      <c r="A7" s="22" t="s">
        <v>26</v>
      </c>
      <c r="B7" s="23" t="str">
        <f t="shared" ref="B7:B70" si="1">RANK(C7,$C$6:$C$90)&amp;IF(COUNTIF($C$6:$C$90,C7)&gt;1,"-"&amp;RANK(C7,$C$6:$C$90)+COUNTIF($C$6:$C$90,C7)-1,"")</f>
        <v>2-3</v>
      </c>
      <c r="C7" s="34">
        <f t="shared" si="0"/>
        <v>12</v>
      </c>
      <c r="D7" s="31">
        <f>'12.1'!C34</f>
        <v>2</v>
      </c>
      <c r="E7" s="35">
        <f>'12.2'!I34</f>
        <v>2</v>
      </c>
      <c r="F7" s="35">
        <f>'12.3'!F36</f>
        <v>2</v>
      </c>
      <c r="G7" s="24">
        <f>'12.4'!J36</f>
        <v>2</v>
      </c>
      <c r="H7" s="24">
        <f>'12.5'!J37</f>
        <v>2</v>
      </c>
      <c r="I7" s="24">
        <f>'12.6'!G37</f>
        <v>0</v>
      </c>
      <c r="J7" s="24">
        <f>'12.7'!I34</f>
        <v>1</v>
      </c>
      <c r="K7" s="24">
        <f>'12.8'!K37</f>
        <v>1</v>
      </c>
    </row>
    <row r="8" spans="1:11" ht="15.95" customHeight="1" x14ac:dyDescent="0.25">
      <c r="A8" s="22" t="s">
        <v>44</v>
      </c>
      <c r="B8" s="23" t="str">
        <f t="shared" si="1"/>
        <v>2-3</v>
      </c>
      <c r="C8" s="34">
        <f t="shared" si="0"/>
        <v>12</v>
      </c>
      <c r="D8" s="31">
        <f>'12.1'!C53</f>
        <v>2</v>
      </c>
      <c r="E8" s="35">
        <f>'12.2'!I53</f>
        <v>2</v>
      </c>
      <c r="F8" s="35">
        <f>'12.3'!F55</f>
        <v>0</v>
      </c>
      <c r="G8" s="24">
        <f>'12.4'!J55</f>
        <v>2</v>
      </c>
      <c r="H8" s="24">
        <f>'12.5'!J56</f>
        <v>2</v>
      </c>
      <c r="I8" s="24">
        <f>'12.6'!G56</f>
        <v>2</v>
      </c>
      <c r="J8" s="24">
        <f>'12.7'!I53</f>
        <v>1</v>
      </c>
      <c r="K8" s="24">
        <f>'12.8'!K56</f>
        <v>1</v>
      </c>
    </row>
    <row r="9" spans="1:11" ht="15.95" customHeight="1" x14ac:dyDescent="0.25">
      <c r="A9" s="22" t="s">
        <v>34</v>
      </c>
      <c r="B9" s="23" t="str">
        <f t="shared" si="1"/>
        <v>4</v>
      </c>
      <c r="C9" s="34">
        <f t="shared" si="0"/>
        <v>11</v>
      </c>
      <c r="D9" s="31">
        <f>'12.1'!C42</f>
        <v>2</v>
      </c>
      <c r="E9" s="35">
        <f>'12.2'!I42</f>
        <v>2</v>
      </c>
      <c r="F9" s="35">
        <f>'12.3'!F44</f>
        <v>0</v>
      </c>
      <c r="G9" s="24">
        <f>'12.4'!J44</f>
        <v>2</v>
      </c>
      <c r="H9" s="24">
        <f>'12.5'!J45</f>
        <v>2</v>
      </c>
      <c r="I9" s="24">
        <f>'12.6'!G45</f>
        <v>2</v>
      </c>
      <c r="J9" s="24">
        <f>'12.7'!I42</f>
        <v>0</v>
      </c>
      <c r="K9" s="24">
        <f>'12.8'!K45</f>
        <v>1</v>
      </c>
    </row>
    <row r="10" spans="1:11" ht="15.95" customHeight="1" x14ac:dyDescent="0.25">
      <c r="A10" s="22" t="s">
        <v>55</v>
      </c>
      <c r="B10" s="23" t="str">
        <f t="shared" si="1"/>
        <v>5</v>
      </c>
      <c r="C10" s="34">
        <f t="shared" si="0"/>
        <v>10</v>
      </c>
      <c r="D10" s="31">
        <f>'12.1'!C64</f>
        <v>0</v>
      </c>
      <c r="E10" s="35">
        <f>'12.2'!I64</f>
        <v>2</v>
      </c>
      <c r="F10" s="35">
        <f>'12.3'!F66</f>
        <v>0</v>
      </c>
      <c r="G10" s="24">
        <f>'12.4'!J66</f>
        <v>2</v>
      </c>
      <c r="H10" s="24">
        <f>'12.5'!J67</f>
        <v>2</v>
      </c>
      <c r="I10" s="24">
        <f>'12.6'!G67</f>
        <v>2</v>
      </c>
      <c r="J10" s="24">
        <f>'12.7'!I64</f>
        <v>1</v>
      </c>
      <c r="K10" s="24">
        <f>'12.8'!K67</f>
        <v>1</v>
      </c>
    </row>
    <row r="11" spans="1:11" ht="15.95" customHeight="1" x14ac:dyDescent="0.25">
      <c r="A11" s="22" t="s">
        <v>10</v>
      </c>
      <c r="B11" s="23" t="str">
        <f t="shared" si="1"/>
        <v>6</v>
      </c>
      <c r="C11" s="34">
        <f t="shared" si="0"/>
        <v>8</v>
      </c>
      <c r="D11" s="31">
        <f>'12.1'!C18</f>
        <v>2</v>
      </c>
      <c r="E11" s="35">
        <f>'12.2'!I18</f>
        <v>2</v>
      </c>
      <c r="F11" s="35">
        <f>'12.3'!F20</f>
        <v>0</v>
      </c>
      <c r="G11" s="24">
        <f>'12.4'!J20</f>
        <v>0</v>
      </c>
      <c r="H11" s="24">
        <f>'12.5'!J21</f>
        <v>2</v>
      </c>
      <c r="I11" s="24">
        <f>'12.6'!G21</f>
        <v>0</v>
      </c>
      <c r="J11" s="24">
        <f>'12.7'!I18</f>
        <v>1</v>
      </c>
      <c r="K11" s="24">
        <f>'12.8'!K21</f>
        <v>1</v>
      </c>
    </row>
    <row r="12" spans="1:11" ht="15.95" customHeight="1" x14ac:dyDescent="0.25">
      <c r="A12" s="22" t="s">
        <v>74</v>
      </c>
      <c r="B12" s="23" t="str">
        <f t="shared" si="1"/>
        <v>7</v>
      </c>
      <c r="C12" s="34">
        <f t="shared" si="0"/>
        <v>7</v>
      </c>
      <c r="D12" s="31">
        <f>'12.1'!C83</f>
        <v>0</v>
      </c>
      <c r="E12" s="35">
        <f>'12.2'!I83</f>
        <v>2</v>
      </c>
      <c r="F12" s="35">
        <f>'12.3'!F85</f>
        <v>0</v>
      </c>
      <c r="G12" s="24">
        <f>'12.4'!J85</f>
        <v>2</v>
      </c>
      <c r="H12" s="24">
        <f>'12.5'!J86</f>
        <v>2</v>
      </c>
      <c r="I12" s="24">
        <f>'12.6'!G86</f>
        <v>0</v>
      </c>
      <c r="J12" s="24">
        <f>'12.7'!I83</f>
        <v>0</v>
      </c>
      <c r="K12" s="24">
        <f>'12.8'!K86</f>
        <v>1</v>
      </c>
    </row>
    <row r="13" spans="1:11" ht="15.95" customHeight="1" x14ac:dyDescent="0.25">
      <c r="A13" s="22" t="s">
        <v>32</v>
      </c>
      <c r="B13" s="23" t="str">
        <f t="shared" si="1"/>
        <v>8-11</v>
      </c>
      <c r="C13" s="34">
        <f t="shared" si="0"/>
        <v>6</v>
      </c>
      <c r="D13" s="31">
        <f>'12.1'!C40</f>
        <v>0</v>
      </c>
      <c r="E13" s="35">
        <f>'12.2'!I40</f>
        <v>2</v>
      </c>
      <c r="F13" s="35">
        <f>'12.3'!F42</f>
        <v>0</v>
      </c>
      <c r="G13" s="24">
        <f>'12.4'!J42</f>
        <v>1</v>
      </c>
      <c r="H13" s="24">
        <f>'12.5'!J43</f>
        <v>2</v>
      </c>
      <c r="I13" s="24">
        <f>'12.6'!G43</f>
        <v>0</v>
      </c>
      <c r="J13" s="24">
        <f>'12.7'!I40</f>
        <v>0</v>
      </c>
      <c r="K13" s="24">
        <f>'12.8'!K43</f>
        <v>1</v>
      </c>
    </row>
    <row r="14" spans="1:11" s="8" customFormat="1" ht="15.95" customHeight="1" x14ac:dyDescent="0.25">
      <c r="A14" s="22" t="s">
        <v>51</v>
      </c>
      <c r="B14" s="23" t="str">
        <f t="shared" si="1"/>
        <v>8-11</v>
      </c>
      <c r="C14" s="34">
        <f t="shared" si="0"/>
        <v>6</v>
      </c>
      <c r="D14" s="31">
        <f>'12.1'!C60</f>
        <v>2</v>
      </c>
      <c r="E14" s="35">
        <f>'12.2'!I60</f>
        <v>2</v>
      </c>
      <c r="F14" s="35">
        <f>'12.3'!F62</f>
        <v>0</v>
      </c>
      <c r="G14" s="24">
        <f>'12.4'!J62</f>
        <v>0</v>
      </c>
      <c r="H14" s="24">
        <f>'12.5'!J63</f>
        <v>0</v>
      </c>
      <c r="I14" s="24">
        <f>'12.6'!G63</f>
        <v>0</v>
      </c>
      <c r="J14" s="24">
        <f>'12.7'!I60</f>
        <v>1</v>
      </c>
      <c r="K14" s="24">
        <f>'12.8'!K63</f>
        <v>1</v>
      </c>
    </row>
    <row r="15" spans="1:11" ht="15.95" customHeight="1" x14ac:dyDescent="0.25">
      <c r="A15" s="22" t="s">
        <v>52</v>
      </c>
      <c r="B15" s="23" t="str">
        <f t="shared" si="1"/>
        <v>8-11</v>
      </c>
      <c r="C15" s="34">
        <f t="shared" si="0"/>
        <v>6</v>
      </c>
      <c r="D15" s="31">
        <f>'12.1'!C61</f>
        <v>2</v>
      </c>
      <c r="E15" s="35">
        <f>'12.2'!I61</f>
        <v>2</v>
      </c>
      <c r="F15" s="35">
        <f>'12.3'!F63</f>
        <v>0</v>
      </c>
      <c r="G15" s="24">
        <f>'12.4'!J63</f>
        <v>1</v>
      </c>
      <c r="H15" s="24">
        <f>'12.5'!J64</f>
        <v>0</v>
      </c>
      <c r="I15" s="24">
        <f>'12.6'!G64</f>
        <v>0</v>
      </c>
      <c r="J15" s="24">
        <f>'12.7'!I61</f>
        <v>1</v>
      </c>
      <c r="K15" s="24">
        <f>'12.8'!K64</f>
        <v>0</v>
      </c>
    </row>
    <row r="16" spans="1:11" ht="15.95" customHeight="1" x14ac:dyDescent="0.25">
      <c r="A16" s="22" t="s">
        <v>75</v>
      </c>
      <c r="B16" s="23" t="str">
        <f t="shared" si="1"/>
        <v>8-11</v>
      </c>
      <c r="C16" s="34">
        <f t="shared" si="0"/>
        <v>6</v>
      </c>
      <c r="D16" s="31">
        <f>'12.1'!C84</f>
        <v>0</v>
      </c>
      <c r="E16" s="35">
        <f>'12.2'!I84</f>
        <v>2</v>
      </c>
      <c r="F16" s="35">
        <f>'12.3'!F86</f>
        <v>0</v>
      </c>
      <c r="G16" s="24">
        <f>'12.4'!J86</f>
        <v>0</v>
      </c>
      <c r="H16" s="24">
        <f>'12.5'!J87</f>
        <v>1</v>
      </c>
      <c r="I16" s="24">
        <f>'12.6'!G87</f>
        <v>1</v>
      </c>
      <c r="J16" s="24">
        <f>'12.7'!I84</f>
        <v>1</v>
      </c>
      <c r="K16" s="24">
        <f>'12.8'!K87</f>
        <v>1</v>
      </c>
    </row>
    <row r="17" spans="1:11" ht="15.95" customHeight="1" x14ac:dyDescent="0.25">
      <c r="A17" s="22" t="s">
        <v>16</v>
      </c>
      <c r="B17" s="23" t="str">
        <f t="shared" si="1"/>
        <v>12-17</v>
      </c>
      <c r="C17" s="34">
        <f t="shared" si="0"/>
        <v>5</v>
      </c>
      <c r="D17" s="31">
        <f>'12.1'!C24</f>
        <v>2</v>
      </c>
      <c r="E17" s="35">
        <f>'12.2'!I24</f>
        <v>2</v>
      </c>
      <c r="F17" s="35">
        <f>'12.3'!F26</f>
        <v>0</v>
      </c>
      <c r="G17" s="24">
        <f>'12.4'!J26</f>
        <v>0</v>
      </c>
      <c r="H17" s="24">
        <f>'12.5'!J27</f>
        <v>0</v>
      </c>
      <c r="I17" s="24">
        <f>'12.6'!G27</f>
        <v>0</v>
      </c>
      <c r="J17" s="24">
        <f>'12.7'!I24</f>
        <v>0</v>
      </c>
      <c r="K17" s="24">
        <f>'12.8'!K27</f>
        <v>1</v>
      </c>
    </row>
    <row r="18" spans="1:11" s="8" customFormat="1" ht="15.95" customHeight="1" x14ac:dyDescent="0.25">
      <c r="A18" s="22" t="s">
        <v>18</v>
      </c>
      <c r="B18" s="23" t="str">
        <f t="shared" si="1"/>
        <v>12-17</v>
      </c>
      <c r="C18" s="34">
        <f t="shared" si="0"/>
        <v>5</v>
      </c>
      <c r="D18" s="31">
        <f>'12.1'!C26</f>
        <v>2</v>
      </c>
      <c r="E18" s="35">
        <f>'12.2'!I26</f>
        <v>2</v>
      </c>
      <c r="F18" s="35">
        <f>'12.3'!F28</f>
        <v>0</v>
      </c>
      <c r="G18" s="24">
        <f>'12.4'!J28</f>
        <v>0</v>
      </c>
      <c r="H18" s="24">
        <f>'12.5'!J29</f>
        <v>0</v>
      </c>
      <c r="I18" s="24">
        <f>'12.6'!G29</f>
        <v>0</v>
      </c>
      <c r="J18" s="24">
        <f>'12.7'!I26</f>
        <v>1</v>
      </c>
      <c r="K18" s="24">
        <f>'12.8'!K29</f>
        <v>0</v>
      </c>
    </row>
    <row r="19" spans="1:11" ht="15.95" customHeight="1" x14ac:dyDescent="0.25">
      <c r="A19" s="22" t="s">
        <v>36</v>
      </c>
      <c r="B19" s="23" t="str">
        <f t="shared" si="1"/>
        <v>12-17</v>
      </c>
      <c r="C19" s="34">
        <f t="shared" si="0"/>
        <v>5</v>
      </c>
      <c r="D19" s="31">
        <f>'12.1'!C44</f>
        <v>2</v>
      </c>
      <c r="E19" s="35">
        <f>'12.2'!I44</f>
        <v>2</v>
      </c>
      <c r="F19" s="35">
        <f>'12.3'!F46</f>
        <v>0</v>
      </c>
      <c r="G19" s="24">
        <f>'12.4'!J46</f>
        <v>0</v>
      </c>
      <c r="H19" s="24">
        <f>'12.5'!J47</f>
        <v>0</v>
      </c>
      <c r="I19" s="24">
        <f>'12.6'!G47</f>
        <v>0</v>
      </c>
      <c r="J19" s="24">
        <f>'12.7'!I44</f>
        <v>0</v>
      </c>
      <c r="K19" s="24">
        <f>'12.8'!K47</f>
        <v>1</v>
      </c>
    </row>
    <row r="20" spans="1:11" ht="15.95" customHeight="1" x14ac:dyDescent="0.25">
      <c r="A20" s="22" t="s">
        <v>43</v>
      </c>
      <c r="B20" s="23" t="str">
        <f t="shared" si="1"/>
        <v>12-17</v>
      </c>
      <c r="C20" s="34">
        <f t="shared" si="0"/>
        <v>5</v>
      </c>
      <c r="D20" s="31">
        <f>'12.1'!C52</f>
        <v>2</v>
      </c>
      <c r="E20" s="35">
        <f>'12.2'!I52</f>
        <v>2</v>
      </c>
      <c r="F20" s="35">
        <f>'12.3'!F54</f>
        <v>0</v>
      </c>
      <c r="G20" s="24">
        <f>'12.4'!J54</f>
        <v>0</v>
      </c>
      <c r="H20" s="24">
        <f>'12.5'!J55</f>
        <v>0</v>
      </c>
      <c r="I20" s="24">
        <f>'12.6'!G55</f>
        <v>0</v>
      </c>
      <c r="J20" s="24">
        <f>'12.7'!I52</f>
        <v>0</v>
      </c>
      <c r="K20" s="24">
        <f>'12.8'!K55</f>
        <v>1</v>
      </c>
    </row>
    <row r="21" spans="1:11" ht="15.95" customHeight="1" x14ac:dyDescent="0.25">
      <c r="A21" s="22" t="s">
        <v>46</v>
      </c>
      <c r="B21" s="23" t="str">
        <f t="shared" si="1"/>
        <v>12-17</v>
      </c>
      <c r="C21" s="34">
        <f t="shared" si="0"/>
        <v>5</v>
      </c>
      <c r="D21" s="31">
        <f>'12.1'!C55</f>
        <v>0</v>
      </c>
      <c r="E21" s="35">
        <f>'12.2'!I55</f>
        <v>2</v>
      </c>
      <c r="F21" s="35">
        <f>'12.3'!F57</f>
        <v>0</v>
      </c>
      <c r="G21" s="24">
        <f>'12.4'!J57</f>
        <v>0</v>
      </c>
      <c r="H21" s="24">
        <f>'12.5'!J58</f>
        <v>1</v>
      </c>
      <c r="I21" s="24">
        <f>'12.6'!G58</f>
        <v>0</v>
      </c>
      <c r="J21" s="24">
        <f>'12.7'!I55</f>
        <v>1</v>
      </c>
      <c r="K21" s="24">
        <f>'12.8'!K58</f>
        <v>1</v>
      </c>
    </row>
    <row r="22" spans="1:11" ht="15.95" customHeight="1" x14ac:dyDescent="0.25">
      <c r="A22" s="22" t="s">
        <v>58</v>
      </c>
      <c r="B22" s="23" t="str">
        <f t="shared" si="1"/>
        <v>12-17</v>
      </c>
      <c r="C22" s="34">
        <f t="shared" si="0"/>
        <v>5</v>
      </c>
      <c r="D22" s="31">
        <f>'12.1'!C67</f>
        <v>2</v>
      </c>
      <c r="E22" s="35">
        <f>'12.2'!I67</f>
        <v>2</v>
      </c>
      <c r="F22" s="35">
        <f>'12.3'!F69</f>
        <v>0</v>
      </c>
      <c r="G22" s="24">
        <f>'12.4'!J69</f>
        <v>0</v>
      </c>
      <c r="H22" s="24">
        <f>'12.5'!J70</f>
        <v>0</v>
      </c>
      <c r="I22" s="24">
        <f>'12.6'!G70</f>
        <v>0</v>
      </c>
      <c r="J22" s="24">
        <f>'12.7'!I67</f>
        <v>1</v>
      </c>
      <c r="K22" s="24">
        <f>'12.8'!K70</f>
        <v>0</v>
      </c>
    </row>
    <row r="23" spans="1:11" ht="15.95" customHeight="1" x14ac:dyDescent="0.25">
      <c r="A23" s="22" t="s">
        <v>27</v>
      </c>
      <c r="B23" s="23" t="str">
        <f t="shared" si="1"/>
        <v>18</v>
      </c>
      <c r="C23" s="34">
        <f t="shared" si="0"/>
        <v>4.5</v>
      </c>
      <c r="D23" s="31">
        <f>'12.1'!C35</f>
        <v>2</v>
      </c>
      <c r="E23" s="35">
        <f>'12.2'!I35</f>
        <v>2</v>
      </c>
      <c r="F23" s="35">
        <f>'12.3'!F37</f>
        <v>0</v>
      </c>
      <c r="G23" s="24">
        <f>'12.4'!J37</f>
        <v>0</v>
      </c>
      <c r="H23" s="24">
        <f>'12.5'!J38</f>
        <v>0</v>
      </c>
      <c r="I23" s="24">
        <f>'12.6'!G38</f>
        <v>0</v>
      </c>
      <c r="J23" s="24">
        <f>'12.7'!I35</f>
        <v>0.5</v>
      </c>
      <c r="K23" s="24">
        <f>'12.8'!K38</f>
        <v>0</v>
      </c>
    </row>
    <row r="24" spans="1:11" ht="15.95" customHeight="1" x14ac:dyDescent="0.25">
      <c r="A24" s="22" t="s">
        <v>14</v>
      </c>
      <c r="B24" s="23" t="str">
        <f t="shared" si="1"/>
        <v>19-27</v>
      </c>
      <c r="C24" s="34">
        <f t="shared" si="0"/>
        <v>4</v>
      </c>
      <c r="D24" s="31">
        <f>'12.1'!C22</f>
        <v>0</v>
      </c>
      <c r="E24" s="35">
        <f>'12.2'!I22</f>
        <v>2</v>
      </c>
      <c r="F24" s="35">
        <f>'12.3'!F24</f>
        <v>0</v>
      </c>
      <c r="G24" s="24">
        <f>'12.4'!J24</f>
        <v>0</v>
      </c>
      <c r="H24" s="24">
        <f>'12.5'!J25</f>
        <v>0</v>
      </c>
      <c r="I24" s="24">
        <f>'12.6'!G25</f>
        <v>0</v>
      </c>
      <c r="J24" s="24">
        <f>'12.7'!I22</f>
        <v>1</v>
      </c>
      <c r="K24" s="24">
        <f>'12.8'!K25</f>
        <v>1</v>
      </c>
    </row>
    <row r="25" spans="1:11" ht="15.95" customHeight="1" x14ac:dyDescent="0.25">
      <c r="A25" s="22" t="s">
        <v>15</v>
      </c>
      <c r="B25" s="23" t="str">
        <f t="shared" si="1"/>
        <v>19-27</v>
      </c>
      <c r="C25" s="34">
        <f t="shared" si="0"/>
        <v>4</v>
      </c>
      <c r="D25" s="31">
        <f>'12.1'!C23</f>
        <v>2</v>
      </c>
      <c r="E25" s="35">
        <f>'12.2'!I23</f>
        <v>2</v>
      </c>
      <c r="F25" s="35">
        <f>'12.3'!F25</f>
        <v>0</v>
      </c>
      <c r="G25" s="24">
        <f>'12.4'!J25</f>
        <v>0</v>
      </c>
      <c r="H25" s="24">
        <f>'12.5'!J26</f>
        <v>0</v>
      </c>
      <c r="I25" s="24">
        <f>'12.6'!G26</f>
        <v>0</v>
      </c>
      <c r="J25" s="24">
        <f>'12.7'!I23</f>
        <v>0</v>
      </c>
      <c r="K25" s="24">
        <f>'12.8'!K26</f>
        <v>0</v>
      </c>
    </row>
    <row r="26" spans="1:11" s="8" customFormat="1" ht="15.95" customHeight="1" x14ac:dyDescent="0.25">
      <c r="A26" s="22" t="s">
        <v>59</v>
      </c>
      <c r="B26" s="23" t="str">
        <f t="shared" si="1"/>
        <v>19-27</v>
      </c>
      <c r="C26" s="34">
        <f t="shared" si="0"/>
        <v>4</v>
      </c>
      <c r="D26" s="31">
        <f>'12.1'!C68</f>
        <v>0</v>
      </c>
      <c r="E26" s="35">
        <f>'12.2'!I68</f>
        <v>0</v>
      </c>
      <c r="F26" s="35">
        <f>'12.3'!F70</f>
        <v>0</v>
      </c>
      <c r="G26" s="24">
        <f>'12.4'!J70</f>
        <v>0</v>
      </c>
      <c r="H26" s="24">
        <f>'12.5'!J71</f>
        <v>1</v>
      </c>
      <c r="I26" s="24">
        <f>'12.6'!G71</f>
        <v>1</v>
      </c>
      <c r="J26" s="24">
        <f>'12.7'!I68</f>
        <v>1</v>
      </c>
      <c r="K26" s="24">
        <f>'12.8'!K71</f>
        <v>1</v>
      </c>
    </row>
    <row r="27" spans="1:11" ht="15.95" customHeight="1" x14ac:dyDescent="0.25">
      <c r="A27" s="22" t="s">
        <v>64</v>
      </c>
      <c r="B27" s="23" t="str">
        <f t="shared" si="1"/>
        <v>19-27</v>
      </c>
      <c r="C27" s="34">
        <f t="shared" si="0"/>
        <v>4</v>
      </c>
      <c r="D27" s="31">
        <f>'12.1'!C73</f>
        <v>0</v>
      </c>
      <c r="E27" s="35">
        <f>'12.2'!I73</f>
        <v>2</v>
      </c>
      <c r="F27" s="35">
        <f>'12.3'!F75</f>
        <v>0</v>
      </c>
      <c r="G27" s="24">
        <f>'12.4'!J75</f>
        <v>0</v>
      </c>
      <c r="H27" s="24">
        <f>'12.5'!J76</f>
        <v>1</v>
      </c>
      <c r="I27" s="24">
        <f>'12.6'!G76</f>
        <v>0</v>
      </c>
      <c r="J27" s="24">
        <f>'12.7'!I73</f>
        <v>0</v>
      </c>
      <c r="K27" s="24">
        <f>'12.8'!K76</f>
        <v>1</v>
      </c>
    </row>
    <row r="28" spans="1:11" ht="15.95" customHeight="1" x14ac:dyDescent="0.25">
      <c r="A28" s="22" t="s">
        <v>65</v>
      </c>
      <c r="B28" s="23" t="str">
        <f t="shared" si="1"/>
        <v>19-27</v>
      </c>
      <c r="C28" s="34">
        <f t="shared" si="0"/>
        <v>4</v>
      </c>
      <c r="D28" s="31">
        <f>'12.1'!C74</f>
        <v>0</v>
      </c>
      <c r="E28" s="35">
        <f>'12.2'!I74</f>
        <v>2</v>
      </c>
      <c r="F28" s="35">
        <f>'12.3'!F76</f>
        <v>0</v>
      </c>
      <c r="G28" s="24">
        <f>'12.4'!J76</f>
        <v>1</v>
      </c>
      <c r="H28" s="24">
        <f>'12.5'!J77</f>
        <v>0</v>
      </c>
      <c r="I28" s="24">
        <f>'12.6'!G77</f>
        <v>0</v>
      </c>
      <c r="J28" s="24">
        <f>'12.7'!I74</f>
        <v>0</v>
      </c>
      <c r="K28" s="24">
        <f>'12.8'!K77</f>
        <v>1</v>
      </c>
    </row>
    <row r="29" spans="1:11" ht="15.95" customHeight="1" x14ac:dyDescent="0.25">
      <c r="A29" s="22" t="s">
        <v>66</v>
      </c>
      <c r="B29" s="23" t="str">
        <f t="shared" si="1"/>
        <v>19-27</v>
      </c>
      <c r="C29" s="34">
        <f t="shared" si="0"/>
        <v>4</v>
      </c>
      <c r="D29" s="31">
        <f>'12.1'!C75</f>
        <v>2</v>
      </c>
      <c r="E29" s="35">
        <f>'12.2'!I75</f>
        <v>2</v>
      </c>
      <c r="F29" s="35">
        <f>'12.3'!F77</f>
        <v>0</v>
      </c>
      <c r="G29" s="24">
        <f>'12.4'!J77</f>
        <v>0</v>
      </c>
      <c r="H29" s="24">
        <f>'12.5'!J78</f>
        <v>0</v>
      </c>
      <c r="I29" s="24">
        <f>'12.6'!G78</f>
        <v>0</v>
      </c>
      <c r="J29" s="24">
        <f>'12.7'!I75</f>
        <v>0</v>
      </c>
      <c r="K29" s="24">
        <f>'12.8'!K78</f>
        <v>0</v>
      </c>
    </row>
    <row r="30" spans="1:11" ht="15.95" customHeight="1" x14ac:dyDescent="0.25">
      <c r="A30" s="22" t="s">
        <v>68</v>
      </c>
      <c r="B30" s="23" t="str">
        <f t="shared" si="1"/>
        <v>19-27</v>
      </c>
      <c r="C30" s="34">
        <f t="shared" si="0"/>
        <v>4</v>
      </c>
      <c r="D30" s="31">
        <f>'12.1'!C77</f>
        <v>2</v>
      </c>
      <c r="E30" s="35">
        <f>'12.2'!I77</f>
        <v>0</v>
      </c>
      <c r="F30" s="35">
        <f>'12.3'!F79</f>
        <v>0</v>
      </c>
      <c r="G30" s="24">
        <f>'12.4'!J79</f>
        <v>0</v>
      </c>
      <c r="H30" s="24">
        <f>'12.5'!J80</f>
        <v>0</v>
      </c>
      <c r="I30" s="24">
        <f>'12.6'!G80</f>
        <v>0</v>
      </c>
      <c r="J30" s="24">
        <f>'12.7'!I77</f>
        <v>1</v>
      </c>
      <c r="K30" s="24">
        <f>'12.8'!K80</f>
        <v>1</v>
      </c>
    </row>
    <row r="31" spans="1:11" ht="15.95" customHeight="1" x14ac:dyDescent="0.25">
      <c r="A31" s="22" t="s">
        <v>72</v>
      </c>
      <c r="B31" s="23" t="str">
        <f t="shared" si="1"/>
        <v>19-27</v>
      </c>
      <c r="C31" s="34">
        <f t="shared" si="0"/>
        <v>4</v>
      </c>
      <c r="D31" s="31">
        <f>'12.1'!C81</f>
        <v>0</v>
      </c>
      <c r="E31" s="35">
        <f>'12.2'!I81</f>
        <v>0</v>
      </c>
      <c r="F31" s="35">
        <f>'12.3'!F83</f>
        <v>0</v>
      </c>
      <c r="G31" s="24">
        <f>'12.4'!J83</f>
        <v>1</v>
      </c>
      <c r="H31" s="24">
        <f>'12.5'!J84</f>
        <v>2</v>
      </c>
      <c r="I31" s="24">
        <f>'12.6'!G84</f>
        <v>1</v>
      </c>
      <c r="J31" s="24">
        <f>'12.7'!I81</f>
        <v>0</v>
      </c>
      <c r="K31" s="24">
        <f>'12.8'!K84</f>
        <v>0</v>
      </c>
    </row>
    <row r="32" spans="1:11" s="8" customFormat="1" ht="15.95" customHeight="1" x14ac:dyDescent="0.25">
      <c r="A32" s="22" t="s">
        <v>86</v>
      </c>
      <c r="B32" s="23" t="str">
        <f t="shared" si="1"/>
        <v>19-27</v>
      </c>
      <c r="C32" s="34">
        <f t="shared" si="0"/>
        <v>4</v>
      </c>
      <c r="D32" s="31">
        <f>'12.1'!C95</f>
        <v>2</v>
      </c>
      <c r="E32" s="35">
        <f>'12.2'!I95</f>
        <v>2</v>
      </c>
      <c r="F32" s="35">
        <f>'12.3'!F97</f>
        <v>0</v>
      </c>
      <c r="G32" s="24">
        <f>'12.4'!J97</f>
        <v>0</v>
      </c>
      <c r="H32" s="24">
        <f>'12.5'!J98</f>
        <v>0</v>
      </c>
      <c r="I32" s="24">
        <f>'12.6'!G98</f>
        <v>0</v>
      </c>
      <c r="J32" s="24">
        <f>'12.7'!I95</f>
        <v>0</v>
      </c>
      <c r="K32" s="24">
        <f>'12.8'!K98</f>
        <v>0</v>
      </c>
    </row>
    <row r="33" spans="1:11" s="8" customFormat="1" ht="15.95" customHeight="1" x14ac:dyDescent="0.25">
      <c r="A33" s="22" t="s">
        <v>1</v>
      </c>
      <c r="B33" s="23" t="str">
        <f t="shared" si="1"/>
        <v>28-33</v>
      </c>
      <c r="C33" s="34">
        <f t="shared" si="0"/>
        <v>3</v>
      </c>
      <c r="D33" s="31">
        <f>'12.1'!C9</f>
        <v>0</v>
      </c>
      <c r="E33" s="35">
        <f>'12.2'!I9</f>
        <v>2</v>
      </c>
      <c r="F33" s="35">
        <f>'12.3'!F11</f>
        <v>0</v>
      </c>
      <c r="G33" s="24">
        <f>'12.4'!J11</f>
        <v>0</v>
      </c>
      <c r="H33" s="24">
        <f>'12.5'!J12</f>
        <v>0</v>
      </c>
      <c r="I33" s="24">
        <f>'12.6'!G12</f>
        <v>0</v>
      </c>
      <c r="J33" s="24">
        <f>'12.7'!I9</f>
        <v>1</v>
      </c>
      <c r="K33" s="24">
        <f>'12.8'!K12</f>
        <v>0</v>
      </c>
    </row>
    <row r="34" spans="1:11" ht="15.95" customHeight="1" x14ac:dyDescent="0.25">
      <c r="A34" s="22" t="s">
        <v>3</v>
      </c>
      <c r="B34" s="23" t="str">
        <f t="shared" si="1"/>
        <v>28-33</v>
      </c>
      <c r="C34" s="34">
        <f t="shared" si="0"/>
        <v>3</v>
      </c>
      <c r="D34" s="31">
        <f>'12.1'!C11</f>
        <v>0</v>
      </c>
      <c r="E34" s="35">
        <f>'12.2'!I11</f>
        <v>0</v>
      </c>
      <c r="F34" s="35">
        <f>'12.3'!F13</f>
        <v>0</v>
      </c>
      <c r="G34" s="24">
        <f>'12.4'!J13</f>
        <v>2</v>
      </c>
      <c r="H34" s="24">
        <f>'12.5'!J14</f>
        <v>0</v>
      </c>
      <c r="I34" s="24">
        <f>'12.6'!G14</f>
        <v>0</v>
      </c>
      <c r="J34" s="24">
        <f>'12.7'!I11</f>
        <v>0</v>
      </c>
      <c r="K34" s="24">
        <f>'12.8'!K14</f>
        <v>1</v>
      </c>
    </row>
    <row r="35" spans="1:11" ht="15.95" customHeight="1" x14ac:dyDescent="0.25">
      <c r="A35" s="22" t="s">
        <v>20</v>
      </c>
      <c r="B35" s="23" t="str">
        <f t="shared" si="1"/>
        <v>28-33</v>
      </c>
      <c r="C35" s="34">
        <f t="shared" si="0"/>
        <v>3</v>
      </c>
      <c r="D35" s="31">
        <f>'12.1'!C28</f>
        <v>0</v>
      </c>
      <c r="E35" s="35">
        <f>'12.2'!I28</f>
        <v>2</v>
      </c>
      <c r="F35" s="35">
        <f>'12.3'!F30</f>
        <v>0</v>
      </c>
      <c r="G35" s="24">
        <f>'12.4'!J30</f>
        <v>0</v>
      </c>
      <c r="H35" s="24">
        <f>'12.5'!J31</f>
        <v>0</v>
      </c>
      <c r="I35" s="24">
        <f>'12.6'!G31</f>
        <v>0</v>
      </c>
      <c r="J35" s="24">
        <f>'12.7'!I28</f>
        <v>1</v>
      </c>
      <c r="K35" s="24">
        <f>'12.8'!K31</f>
        <v>0</v>
      </c>
    </row>
    <row r="36" spans="1:11" ht="15.95" customHeight="1" x14ac:dyDescent="0.25">
      <c r="A36" s="22" t="s">
        <v>25</v>
      </c>
      <c r="B36" s="23" t="str">
        <f t="shared" si="1"/>
        <v>28-33</v>
      </c>
      <c r="C36" s="34">
        <f t="shared" si="0"/>
        <v>3</v>
      </c>
      <c r="D36" s="31">
        <f>'12.1'!C33</f>
        <v>2</v>
      </c>
      <c r="E36" s="35">
        <f>'12.2'!I33</f>
        <v>0</v>
      </c>
      <c r="F36" s="35">
        <f>'12.3'!F35</f>
        <v>0</v>
      </c>
      <c r="G36" s="24">
        <f>'12.4'!J35</f>
        <v>0</v>
      </c>
      <c r="H36" s="24">
        <f>'12.5'!J36</f>
        <v>0</v>
      </c>
      <c r="I36" s="24">
        <f>'12.6'!G36</f>
        <v>0</v>
      </c>
      <c r="J36" s="24">
        <f>'12.7'!I33</f>
        <v>1</v>
      </c>
      <c r="K36" s="24">
        <f>'12.8'!K36</f>
        <v>0</v>
      </c>
    </row>
    <row r="37" spans="1:11" ht="15.95" customHeight="1" x14ac:dyDescent="0.25">
      <c r="A37" s="22" t="s">
        <v>50</v>
      </c>
      <c r="B37" s="23" t="str">
        <f t="shared" si="1"/>
        <v>28-33</v>
      </c>
      <c r="C37" s="34">
        <f t="shared" ref="C37:C68" si="2">SUM(D37:K37)</f>
        <v>3</v>
      </c>
      <c r="D37" s="31">
        <f>'12.1'!C59</f>
        <v>0</v>
      </c>
      <c r="E37" s="35">
        <f>'12.2'!I59</f>
        <v>0</v>
      </c>
      <c r="F37" s="35">
        <f>'12.3'!F61</f>
        <v>0</v>
      </c>
      <c r="G37" s="24">
        <f>'12.4'!J61</f>
        <v>0</v>
      </c>
      <c r="H37" s="24">
        <f>'12.5'!J62</f>
        <v>2</v>
      </c>
      <c r="I37" s="24">
        <f>'12.6'!G62</f>
        <v>0</v>
      </c>
      <c r="J37" s="24">
        <f>'12.7'!I59</f>
        <v>0</v>
      </c>
      <c r="K37" s="24">
        <f>'12.8'!K62</f>
        <v>1</v>
      </c>
    </row>
    <row r="38" spans="1:11" ht="15.95" customHeight="1" x14ac:dyDescent="0.25">
      <c r="A38" s="22" t="s">
        <v>56</v>
      </c>
      <c r="B38" s="23" t="str">
        <f t="shared" si="1"/>
        <v>28-33</v>
      </c>
      <c r="C38" s="34">
        <f t="shared" si="2"/>
        <v>3</v>
      </c>
      <c r="D38" s="31">
        <f>'12.1'!C65</f>
        <v>0</v>
      </c>
      <c r="E38" s="35">
        <f>'12.2'!I65</f>
        <v>2</v>
      </c>
      <c r="F38" s="35">
        <f>'12.3'!F67</f>
        <v>0</v>
      </c>
      <c r="G38" s="24">
        <f>'12.4'!J67</f>
        <v>0</v>
      </c>
      <c r="H38" s="24">
        <f>'12.5'!J68</f>
        <v>0</v>
      </c>
      <c r="I38" s="24">
        <f>'12.6'!G68</f>
        <v>0</v>
      </c>
      <c r="J38" s="24">
        <f>'12.7'!I65</f>
        <v>0</v>
      </c>
      <c r="K38" s="24">
        <f>'12.8'!K68</f>
        <v>1</v>
      </c>
    </row>
    <row r="39" spans="1:11" ht="15.95" customHeight="1" x14ac:dyDescent="0.25">
      <c r="A39" s="22" t="s">
        <v>7</v>
      </c>
      <c r="B39" s="23" t="str">
        <f t="shared" si="1"/>
        <v>34-48</v>
      </c>
      <c r="C39" s="34">
        <f t="shared" si="2"/>
        <v>2</v>
      </c>
      <c r="D39" s="31">
        <f>'12.1'!C15</f>
        <v>0</v>
      </c>
      <c r="E39" s="35">
        <f>'12.2'!I15</f>
        <v>2</v>
      </c>
      <c r="F39" s="35">
        <f>'12.3'!F17</f>
        <v>0</v>
      </c>
      <c r="G39" s="24">
        <f>'12.4'!J17</f>
        <v>0</v>
      </c>
      <c r="H39" s="24">
        <f>'12.5'!J18</f>
        <v>0</v>
      </c>
      <c r="I39" s="24">
        <f>'12.6'!G18</f>
        <v>0</v>
      </c>
      <c r="J39" s="24">
        <f>'12.7'!I15</f>
        <v>0</v>
      </c>
      <c r="K39" s="24">
        <f>'12.8'!K18</f>
        <v>0</v>
      </c>
    </row>
    <row r="40" spans="1:11" s="8" customFormat="1" ht="15.95" customHeight="1" x14ac:dyDescent="0.25">
      <c r="A40" s="22" t="s">
        <v>8</v>
      </c>
      <c r="B40" s="23" t="str">
        <f t="shared" si="1"/>
        <v>34-48</v>
      </c>
      <c r="C40" s="34">
        <f t="shared" si="2"/>
        <v>2</v>
      </c>
      <c r="D40" s="31">
        <f>'12.1'!C16</f>
        <v>0</v>
      </c>
      <c r="E40" s="35">
        <f>'12.2'!I16</f>
        <v>0</v>
      </c>
      <c r="F40" s="35">
        <f>'12.3'!F18</f>
        <v>0</v>
      </c>
      <c r="G40" s="24">
        <f>'12.4'!J18</f>
        <v>0</v>
      </c>
      <c r="H40" s="24">
        <f>'12.5'!J19</f>
        <v>1</v>
      </c>
      <c r="I40" s="24">
        <f>'12.6'!G19</f>
        <v>0</v>
      </c>
      <c r="J40" s="24">
        <f>'12.7'!I16</f>
        <v>0</v>
      </c>
      <c r="K40" s="24">
        <f>'12.8'!K19</f>
        <v>1</v>
      </c>
    </row>
    <row r="41" spans="1:11" ht="15.95" customHeight="1" x14ac:dyDescent="0.25">
      <c r="A41" s="22" t="s">
        <v>39</v>
      </c>
      <c r="B41" s="23" t="str">
        <f t="shared" si="1"/>
        <v>34-48</v>
      </c>
      <c r="C41" s="34">
        <f t="shared" si="2"/>
        <v>2</v>
      </c>
      <c r="D41" s="31">
        <f>'12.1'!C47</f>
        <v>2</v>
      </c>
      <c r="E41" s="35">
        <f>'12.2'!I47</f>
        <v>0</v>
      </c>
      <c r="F41" s="35">
        <f>'12.3'!F49</f>
        <v>0</v>
      </c>
      <c r="G41" s="24">
        <f>'12.4'!J49</f>
        <v>0</v>
      </c>
      <c r="H41" s="24">
        <f>'12.5'!J50</f>
        <v>0</v>
      </c>
      <c r="I41" s="24">
        <f>'12.6'!G50</f>
        <v>0</v>
      </c>
      <c r="J41" s="24">
        <f>'12.7'!I47</f>
        <v>0</v>
      </c>
      <c r="K41" s="24">
        <f>'12.8'!K50</f>
        <v>0</v>
      </c>
    </row>
    <row r="42" spans="1:11" ht="15.95" customHeight="1" x14ac:dyDescent="0.25">
      <c r="A42" s="22" t="s">
        <v>41</v>
      </c>
      <c r="B42" s="23" t="str">
        <f t="shared" si="1"/>
        <v>34-48</v>
      </c>
      <c r="C42" s="34">
        <f t="shared" si="2"/>
        <v>2</v>
      </c>
      <c r="D42" s="31">
        <f>'12.1'!C49</f>
        <v>0</v>
      </c>
      <c r="E42" s="35">
        <f>'12.2'!I49</f>
        <v>0</v>
      </c>
      <c r="F42" s="35">
        <f>'12.3'!F51</f>
        <v>0</v>
      </c>
      <c r="G42" s="24">
        <f>'12.4'!J51</f>
        <v>1</v>
      </c>
      <c r="H42" s="24">
        <f>'12.5'!J52</f>
        <v>0</v>
      </c>
      <c r="I42" s="24">
        <f>'12.6'!G52</f>
        <v>0</v>
      </c>
      <c r="J42" s="24">
        <f>'12.7'!I49</f>
        <v>0.5</v>
      </c>
      <c r="K42" s="24">
        <f>'12.8'!K52</f>
        <v>0.5</v>
      </c>
    </row>
    <row r="43" spans="1:11" ht="15.95" customHeight="1" x14ac:dyDescent="0.25">
      <c r="A43" s="22" t="s">
        <v>54</v>
      </c>
      <c r="B43" s="23" t="str">
        <f t="shared" si="1"/>
        <v>34-48</v>
      </c>
      <c r="C43" s="34">
        <f t="shared" si="2"/>
        <v>2</v>
      </c>
      <c r="D43" s="31">
        <f>'12.1'!C63</f>
        <v>2</v>
      </c>
      <c r="E43" s="35">
        <f>'12.2'!I63</f>
        <v>0</v>
      </c>
      <c r="F43" s="35">
        <f>'12.3'!F65</f>
        <v>0</v>
      </c>
      <c r="G43" s="24">
        <f>'12.4'!J65</f>
        <v>0</v>
      </c>
      <c r="H43" s="24">
        <f>'12.5'!J66</f>
        <v>0</v>
      </c>
      <c r="I43" s="24">
        <f>'12.6'!G66</f>
        <v>0</v>
      </c>
      <c r="J43" s="24">
        <f>'12.7'!I63</f>
        <v>0</v>
      </c>
      <c r="K43" s="24">
        <f>'12.8'!K66</f>
        <v>0</v>
      </c>
    </row>
    <row r="44" spans="1:11" ht="15.95" customHeight="1" x14ac:dyDescent="0.25">
      <c r="A44" s="22" t="s">
        <v>62</v>
      </c>
      <c r="B44" s="23" t="str">
        <f t="shared" si="1"/>
        <v>34-48</v>
      </c>
      <c r="C44" s="34">
        <f t="shared" si="2"/>
        <v>2</v>
      </c>
      <c r="D44" s="31">
        <f>'12.1'!C71</f>
        <v>2</v>
      </c>
      <c r="E44" s="35">
        <f>'12.2'!I71</f>
        <v>0</v>
      </c>
      <c r="F44" s="35">
        <f>'12.3'!F73</f>
        <v>0</v>
      </c>
      <c r="G44" s="24">
        <f>'12.4'!J73</f>
        <v>0</v>
      </c>
      <c r="H44" s="24">
        <f>'12.5'!J74</f>
        <v>0</v>
      </c>
      <c r="I44" s="24">
        <f>'12.6'!G74</f>
        <v>0</v>
      </c>
      <c r="J44" s="24">
        <f>'12.7'!I71</f>
        <v>0</v>
      </c>
      <c r="K44" s="24">
        <f>'12.8'!K74</f>
        <v>0</v>
      </c>
    </row>
    <row r="45" spans="1:11" ht="15.95" customHeight="1" x14ac:dyDescent="0.25">
      <c r="A45" s="22" t="s">
        <v>69</v>
      </c>
      <c r="B45" s="23" t="str">
        <f t="shared" si="1"/>
        <v>34-48</v>
      </c>
      <c r="C45" s="34">
        <f t="shared" si="2"/>
        <v>2</v>
      </c>
      <c r="D45" s="31">
        <f>'12.1'!C78</f>
        <v>2</v>
      </c>
      <c r="E45" s="35">
        <f>'12.2'!I78</f>
        <v>0</v>
      </c>
      <c r="F45" s="35">
        <f>'12.3'!F80</f>
        <v>0</v>
      </c>
      <c r="G45" s="24">
        <f>'12.4'!J80</f>
        <v>0</v>
      </c>
      <c r="H45" s="24">
        <f>'12.5'!J81</f>
        <v>0</v>
      </c>
      <c r="I45" s="24">
        <f>'12.6'!G81</f>
        <v>0</v>
      </c>
      <c r="J45" s="24">
        <f>'12.7'!I78</f>
        <v>0</v>
      </c>
      <c r="K45" s="24">
        <f>'12.8'!K81</f>
        <v>0</v>
      </c>
    </row>
    <row r="46" spans="1:11" ht="15.95" customHeight="1" x14ac:dyDescent="0.25">
      <c r="A46" s="22" t="s">
        <v>76</v>
      </c>
      <c r="B46" s="23" t="str">
        <f t="shared" si="1"/>
        <v>34-48</v>
      </c>
      <c r="C46" s="34">
        <f t="shared" si="2"/>
        <v>2</v>
      </c>
      <c r="D46" s="31">
        <f>'12.1'!C85</f>
        <v>0</v>
      </c>
      <c r="E46" s="35">
        <f>'12.2'!I85</f>
        <v>2</v>
      </c>
      <c r="F46" s="35">
        <f>'12.3'!F87</f>
        <v>0</v>
      </c>
      <c r="G46" s="24">
        <f>'12.4'!J87</f>
        <v>0</v>
      </c>
      <c r="H46" s="24">
        <f>'12.5'!J88</f>
        <v>0</v>
      </c>
      <c r="I46" s="24">
        <f>'12.6'!G88</f>
        <v>0</v>
      </c>
      <c r="J46" s="24">
        <f>'12.7'!I85</f>
        <v>0</v>
      </c>
      <c r="K46" s="24">
        <f>'12.8'!K88</f>
        <v>0</v>
      </c>
    </row>
    <row r="47" spans="1:11" ht="15.95" customHeight="1" x14ac:dyDescent="0.25">
      <c r="A47" s="22" t="s">
        <v>79</v>
      </c>
      <c r="B47" s="23" t="str">
        <f t="shared" si="1"/>
        <v>34-48</v>
      </c>
      <c r="C47" s="34">
        <f t="shared" si="2"/>
        <v>2</v>
      </c>
      <c r="D47" s="31">
        <f>'12.1'!C88</f>
        <v>2</v>
      </c>
      <c r="E47" s="35">
        <f>'12.2'!I88</f>
        <v>0</v>
      </c>
      <c r="F47" s="35">
        <f>'12.3'!F90</f>
        <v>0</v>
      </c>
      <c r="G47" s="24">
        <f>'12.4'!J90</f>
        <v>0</v>
      </c>
      <c r="H47" s="24">
        <f>'12.5'!J91</f>
        <v>0</v>
      </c>
      <c r="I47" s="24">
        <f>'12.6'!G91</f>
        <v>0</v>
      </c>
      <c r="J47" s="24">
        <f>'12.7'!I88</f>
        <v>0</v>
      </c>
      <c r="K47" s="24">
        <f>'12.8'!K91</f>
        <v>0</v>
      </c>
    </row>
    <row r="48" spans="1:11" ht="15.95" customHeight="1" x14ac:dyDescent="0.25">
      <c r="A48" s="22" t="s">
        <v>81</v>
      </c>
      <c r="B48" s="23" t="str">
        <f t="shared" si="1"/>
        <v>34-48</v>
      </c>
      <c r="C48" s="34">
        <f t="shared" si="2"/>
        <v>2</v>
      </c>
      <c r="D48" s="31">
        <f>'12.1'!C90</f>
        <v>2</v>
      </c>
      <c r="E48" s="35">
        <f>'12.2'!I90</f>
        <v>0</v>
      </c>
      <c r="F48" s="35">
        <f>'12.3'!F92</f>
        <v>0</v>
      </c>
      <c r="G48" s="24">
        <f>'12.4'!J92</f>
        <v>0</v>
      </c>
      <c r="H48" s="24">
        <f>'12.5'!J93</f>
        <v>0</v>
      </c>
      <c r="I48" s="24">
        <f>'12.6'!G93</f>
        <v>0</v>
      </c>
      <c r="J48" s="24">
        <f>'12.7'!I90</f>
        <v>0</v>
      </c>
      <c r="K48" s="24">
        <f>'12.8'!K93</f>
        <v>0</v>
      </c>
    </row>
    <row r="49" spans="1:11" ht="15.95" customHeight="1" x14ac:dyDescent="0.25">
      <c r="A49" s="22" t="s">
        <v>82</v>
      </c>
      <c r="B49" s="23" t="str">
        <f t="shared" si="1"/>
        <v>34-48</v>
      </c>
      <c r="C49" s="34">
        <f t="shared" si="2"/>
        <v>2</v>
      </c>
      <c r="D49" s="31">
        <f>'12.1'!C91</f>
        <v>2</v>
      </c>
      <c r="E49" s="35">
        <f>'12.2'!I91</f>
        <v>0</v>
      </c>
      <c r="F49" s="35">
        <f>'12.3'!F93</f>
        <v>0</v>
      </c>
      <c r="G49" s="24">
        <f>'12.4'!J93</f>
        <v>0</v>
      </c>
      <c r="H49" s="24">
        <f>'12.5'!J94</f>
        <v>0</v>
      </c>
      <c r="I49" s="24">
        <f>'12.6'!G94</f>
        <v>0</v>
      </c>
      <c r="J49" s="24">
        <f>'12.7'!I91</f>
        <v>0</v>
      </c>
      <c r="K49" s="24">
        <f>'12.8'!K94</f>
        <v>0</v>
      </c>
    </row>
    <row r="50" spans="1:11" ht="15.95" customHeight="1" x14ac:dyDescent="0.25">
      <c r="A50" s="22" t="s">
        <v>83</v>
      </c>
      <c r="B50" s="23" t="str">
        <f t="shared" si="1"/>
        <v>34-48</v>
      </c>
      <c r="C50" s="34">
        <f t="shared" si="2"/>
        <v>2</v>
      </c>
      <c r="D50" s="31">
        <f>'12.1'!C92</f>
        <v>2</v>
      </c>
      <c r="E50" s="35">
        <f>'12.2'!I92</f>
        <v>0</v>
      </c>
      <c r="F50" s="35">
        <f>'12.3'!F94</f>
        <v>0</v>
      </c>
      <c r="G50" s="24">
        <f>'12.4'!J94</f>
        <v>0</v>
      </c>
      <c r="H50" s="24">
        <f>'12.5'!J95</f>
        <v>0</v>
      </c>
      <c r="I50" s="24">
        <f>'12.6'!G95</f>
        <v>0</v>
      </c>
      <c r="J50" s="24">
        <f>'12.7'!I92</f>
        <v>0</v>
      </c>
      <c r="K50" s="24">
        <f>'12.8'!K95</f>
        <v>0</v>
      </c>
    </row>
    <row r="51" spans="1:11" ht="15.95" customHeight="1" x14ac:dyDescent="0.25">
      <c r="A51" s="22" t="s">
        <v>85</v>
      </c>
      <c r="B51" s="23" t="str">
        <f t="shared" si="1"/>
        <v>34-48</v>
      </c>
      <c r="C51" s="34">
        <f t="shared" si="2"/>
        <v>2</v>
      </c>
      <c r="D51" s="31">
        <f>'12.1'!C94</f>
        <v>0</v>
      </c>
      <c r="E51" s="35">
        <f>'12.2'!I94</f>
        <v>2</v>
      </c>
      <c r="F51" s="35">
        <f>'12.3'!F96</f>
        <v>0</v>
      </c>
      <c r="G51" s="24">
        <f>'12.4'!J96</f>
        <v>0</v>
      </c>
      <c r="H51" s="24">
        <f>'12.5'!J97</f>
        <v>0</v>
      </c>
      <c r="I51" s="24">
        <f>'12.6'!G97</f>
        <v>0</v>
      </c>
      <c r="J51" s="24">
        <f>'12.7'!I94</f>
        <v>0</v>
      </c>
      <c r="K51" s="24">
        <f>'12.8'!K97</f>
        <v>0</v>
      </c>
    </row>
    <row r="52" spans="1:11" ht="15.95" customHeight="1" x14ac:dyDescent="0.25">
      <c r="A52" s="22" t="s">
        <v>87</v>
      </c>
      <c r="B52" s="23" t="str">
        <f t="shared" si="1"/>
        <v>34-48</v>
      </c>
      <c r="C52" s="34">
        <f t="shared" si="2"/>
        <v>2</v>
      </c>
      <c r="D52" s="31">
        <f>'12.1'!C96</f>
        <v>2</v>
      </c>
      <c r="E52" s="35">
        <f>'12.2'!I96</f>
        <v>0</v>
      </c>
      <c r="F52" s="35">
        <f>'12.3'!F98</f>
        <v>0</v>
      </c>
      <c r="G52" s="24">
        <f>'12.4'!J98</f>
        <v>0</v>
      </c>
      <c r="H52" s="24">
        <f>'12.5'!J99</f>
        <v>0</v>
      </c>
      <c r="I52" s="24">
        <f>'12.6'!G99</f>
        <v>0</v>
      </c>
      <c r="J52" s="24">
        <f>'12.7'!I96</f>
        <v>0</v>
      </c>
      <c r="K52" s="24">
        <f>'12.8'!K99</f>
        <v>0</v>
      </c>
    </row>
    <row r="53" spans="1:11" ht="15.95" customHeight="1" x14ac:dyDescent="0.25">
      <c r="A53" s="22" t="s">
        <v>105</v>
      </c>
      <c r="B53" s="23" t="str">
        <f t="shared" si="1"/>
        <v>34-48</v>
      </c>
      <c r="C53" s="34">
        <f t="shared" si="2"/>
        <v>2</v>
      </c>
      <c r="D53" s="31">
        <f>'12.1'!C100</f>
        <v>0</v>
      </c>
      <c r="E53" s="35">
        <f>'12.2'!I100</f>
        <v>0</v>
      </c>
      <c r="F53" s="35">
        <f>'12.3'!F102</f>
        <v>0</v>
      </c>
      <c r="G53" s="24">
        <f>'12.4'!J102</f>
        <v>0</v>
      </c>
      <c r="H53" s="24">
        <f>'12.5'!J103</f>
        <v>0</v>
      </c>
      <c r="I53" s="24">
        <f>'12.6'!G103</f>
        <v>0</v>
      </c>
      <c r="J53" s="24">
        <f>'12.7'!I100</f>
        <v>1</v>
      </c>
      <c r="K53" s="24">
        <f>'12.8'!K103</f>
        <v>1</v>
      </c>
    </row>
    <row r="54" spans="1:11" s="8" customFormat="1" ht="15.95" customHeight="1" x14ac:dyDescent="0.25">
      <c r="A54" s="22" t="s">
        <v>21</v>
      </c>
      <c r="B54" s="23" t="str">
        <f t="shared" si="1"/>
        <v>49-51</v>
      </c>
      <c r="C54" s="34">
        <f t="shared" si="2"/>
        <v>1.5</v>
      </c>
      <c r="D54" s="31">
        <f>'12.1'!C29</f>
        <v>0</v>
      </c>
      <c r="E54" s="35">
        <f>'12.2'!I29</f>
        <v>0</v>
      </c>
      <c r="F54" s="35">
        <f>'12.3'!F31</f>
        <v>0</v>
      </c>
      <c r="G54" s="24">
        <f>'12.4'!J31</f>
        <v>0</v>
      </c>
      <c r="H54" s="24">
        <f>'12.5'!J32</f>
        <v>0</v>
      </c>
      <c r="I54" s="24">
        <f>'12.6'!G32</f>
        <v>0</v>
      </c>
      <c r="J54" s="24">
        <f>'12.7'!I29</f>
        <v>0.5</v>
      </c>
      <c r="K54" s="24">
        <f>'12.8'!K32</f>
        <v>1</v>
      </c>
    </row>
    <row r="55" spans="1:11" ht="15.95" customHeight="1" x14ac:dyDescent="0.25">
      <c r="A55" s="22" t="s">
        <v>30</v>
      </c>
      <c r="B55" s="23" t="str">
        <f t="shared" si="1"/>
        <v>49-51</v>
      </c>
      <c r="C55" s="34">
        <f t="shared" si="2"/>
        <v>1.5</v>
      </c>
      <c r="D55" s="31">
        <f>'12.1'!C38</f>
        <v>0</v>
      </c>
      <c r="E55" s="35">
        <f>'12.2'!I38</f>
        <v>0</v>
      </c>
      <c r="F55" s="35">
        <f>'12.3'!F40</f>
        <v>0</v>
      </c>
      <c r="G55" s="24">
        <f>'12.4'!J40</f>
        <v>0</v>
      </c>
      <c r="H55" s="24">
        <f>'12.5'!J41</f>
        <v>0</v>
      </c>
      <c r="I55" s="24">
        <f>'12.6'!G41</f>
        <v>0</v>
      </c>
      <c r="J55" s="24">
        <f>'12.7'!I38</f>
        <v>0.5</v>
      </c>
      <c r="K55" s="24">
        <f>'12.8'!K41</f>
        <v>1</v>
      </c>
    </row>
    <row r="56" spans="1:11" ht="15.95" customHeight="1" x14ac:dyDescent="0.25">
      <c r="A56" s="22" t="s">
        <v>49</v>
      </c>
      <c r="B56" s="23" t="str">
        <f t="shared" si="1"/>
        <v>49-51</v>
      </c>
      <c r="C56" s="34">
        <f t="shared" si="2"/>
        <v>1.5</v>
      </c>
      <c r="D56" s="31">
        <f>'12.1'!C58</f>
        <v>0</v>
      </c>
      <c r="E56" s="35">
        <f>'12.2'!I58</f>
        <v>0</v>
      </c>
      <c r="F56" s="35">
        <f>'12.3'!F60</f>
        <v>0</v>
      </c>
      <c r="G56" s="24">
        <f>'12.4'!J60</f>
        <v>0</v>
      </c>
      <c r="H56" s="24">
        <f>'12.5'!J61</f>
        <v>0</v>
      </c>
      <c r="I56" s="24">
        <f>'12.6'!G61</f>
        <v>0</v>
      </c>
      <c r="J56" s="24">
        <f>'12.7'!I58</f>
        <v>0.5</v>
      </c>
      <c r="K56" s="24">
        <f>'12.8'!K61</f>
        <v>1</v>
      </c>
    </row>
    <row r="57" spans="1:11" ht="15.95" customHeight="1" x14ac:dyDescent="0.25">
      <c r="A57" s="22" t="s">
        <v>12</v>
      </c>
      <c r="B57" s="23" t="str">
        <f t="shared" si="1"/>
        <v>52-56</v>
      </c>
      <c r="C57" s="34">
        <f t="shared" si="2"/>
        <v>1</v>
      </c>
      <c r="D57" s="31">
        <f>'12.1'!C20</f>
        <v>0</v>
      </c>
      <c r="E57" s="35">
        <f>'12.2'!I20</f>
        <v>0</v>
      </c>
      <c r="F57" s="35">
        <f>'12.3'!F22</f>
        <v>0</v>
      </c>
      <c r="G57" s="24">
        <f>'12.4'!J22</f>
        <v>0</v>
      </c>
      <c r="H57" s="24">
        <f>'12.5'!J23</f>
        <v>0</v>
      </c>
      <c r="I57" s="24">
        <f>'12.6'!G23</f>
        <v>0</v>
      </c>
      <c r="J57" s="24">
        <f>'12.7'!I20</f>
        <v>0</v>
      </c>
      <c r="K57" s="24">
        <f>'12.8'!K23</f>
        <v>1</v>
      </c>
    </row>
    <row r="58" spans="1:11" ht="15.95" customHeight="1" x14ac:dyDescent="0.25">
      <c r="A58" s="22" t="s">
        <v>13</v>
      </c>
      <c r="B58" s="23" t="str">
        <f t="shared" si="1"/>
        <v>52-56</v>
      </c>
      <c r="C58" s="34">
        <f t="shared" si="2"/>
        <v>1</v>
      </c>
      <c r="D58" s="31">
        <f>'12.1'!C21</f>
        <v>0</v>
      </c>
      <c r="E58" s="35">
        <f>'12.2'!I21</f>
        <v>0</v>
      </c>
      <c r="F58" s="35">
        <f>'12.3'!F23</f>
        <v>0</v>
      </c>
      <c r="G58" s="24">
        <f>'12.4'!J23</f>
        <v>0</v>
      </c>
      <c r="H58" s="24">
        <f>'12.5'!J24</f>
        <v>0</v>
      </c>
      <c r="I58" s="24">
        <f>'12.6'!G24</f>
        <v>0</v>
      </c>
      <c r="J58" s="24">
        <f>'12.7'!I21</f>
        <v>0</v>
      </c>
      <c r="K58" s="24">
        <f>'12.8'!K24</f>
        <v>1</v>
      </c>
    </row>
    <row r="59" spans="1:11" ht="15.95" customHeight="1" x14ac:dyDescent="0.25">
      <c r="A59" s="22" t="s">
        <v>22</v>
      </c>
      <c r="B59" s="23" t="str">
        <f t="shared" si="1"/>
        <v>52-56</v>
      </c>
      <c r="C59" s="34">
        <f t="shared" si="2"/>
        <v>1</v>
      </c>
      <c r="D59" s="31">
        <f>'12.1'!C30</f>
        <v>0</v>
      </c>
      <c r="E59" s="35">
        <f>'12.2'!I30</f>
        <v>0</v>
      </c>
      <c r="F59" s="35">
        <f>'12.3'!F32</f>
        <v>0</v>
      </c>
      <c r="G59" s="24">
        <f>'12.4'!J32</f>
        <v>0</v>
      </c>
      <c r="H59" s="24">
        <f>'12.5'!J33</f>
        <v>0</v>
      </c>
      <c r="I59" s="24">
        <f>'12.6'!G33</f>
        <v>0</v>
      </c>
      <c r="J59" s="24">
        <f>'12.7'!I30</f>
        <v>0</v>
      </c>
      <c r="K59" s="24">
        <f>'12.8'!K33</f>
        <v>1</v>
      </c>
    </row>
    <row r="60" spans="1:11" ht="15.95" customHeight="1" x14ac:dyDescent="0.25">
      <c r="A60" s="22" t="s">
        <v>40</v>
      </c>
      <c r="B60" s="23" t="str">
        <f t="shared" si="1"/>
        <v>52-56</v>
      </c>
      <c r="C60" s="34">
        <f t="shared" si="2"/>
        <v>1</v>
      </c>
      <c r="D60" s="31">
        <f>'12.1'!C48</f>
        <v>0</v>
      </c>
      <c r="E60" s="35">
        <f>'12.2'!I48</f>
        <v>0</v>
      </c>
      <c r="F60" s="35">
        <f>'12.3'!F50</f>
        <v>0</v>
      </c>
      <c r="G60" s="24">
        <f>'12.4'!J50</f>
        <v>0</v>
      </c>
      <c r="H60" s="24">
        <f>'12.5'!J51</f>
        <v>0</v>
      </c>
      <c r="I60" s="24">
        <f>'12.6'!G51</f>
        <v>0</v>
      </c>
      <c r="J60" s="24">
        <f>'12.7'!I48</f>
        <v>1</v>
      </c>
      <c r="K60" s="24">
        <f>'12.8'!K51</f>
        <v>0</v>
      </c>
    </row>
    <row r="61" spans="1:11" ht="15.95" customHeight="1" x14ac:dyDescent="0.25">
      <c r="A61" s="22" t="s">
        <v>84</v>
      </c>
      <c r="B61" s="23" t="str">
        <f t="shared" si="1"/>
        <v>52-56</v>
      </c>
      <c r="C61" s="34">
        <f t="shared" si="2"/>
        <v>1</v>
      </c>
      <c r="D61" s="31">
        <f>'12.1'!C93</f>
        <v>0</v>
      </c>
      <c r="E61" s="35">
        <f>'12.2'!I93</f>
        <v>0</v>
      </c>
      <c r="F61" s="35">
        <f>'12.3'!F95</f>
        <v>0</v>
      </c>
      <c r="G61" s="24">
        <f>'12.4'!J95</f>
        <v>0</v>
      </c>
      <c r="H61" s="24">
        <f>'12.5'!J96</f>
        <v>0</v>
      </c>
      <c r="I61" s="24">
        <f>'12.6'!G96</f>
        <v>0</v>
      </c>
      <c r="J61" s="24">
        <f>'12.7'!I93</f>
        <v>0</v>
      </c>
      <c r="K61" s="24">
        <f>'12.8'!K96</f>
        <v>1</v>
      </c>
    </row>
    <row r="62" spans="1:11" ht="15.95" customHeight="1" x14ac:dyDescent="0.25">
      <c r="A62" s="22" t="s">
        <v>70</v>
      </c>
      <c r="B62" s="23" t="str">
        <f t="shared" si="1"/>
        <v>57</v>
      </c>
      <c r="C62" s="34">
        <f t="shared" si="2"/>
        <v>0.5</v>
      </c>
      <c r="D62" s="31">
        <f>'12.1'!C79</f>
        <v>0</v>
      </c>
      <c r="E62" s="35">
        <f>'12.2'!I79</f>
        <v>0</v>
      </c>
      <c r="F62" s="35">
        <f>'12.3'!F81</f>
        <v>0</v>
      </c>
      <c r="G62" s="24">
        <f>'12.4'!J81</f>
        <v>0</v>
      </c>
      <c r="H62" s="24">
        <f>'12.5'!J82</f>
        <v>0</v>
      </c>
      <c r="I62" s="24">
        <f>'12.6'!G82</f>
        <v>0</v>
      </c>
      <c r="J62" s="24">
        <f>'12.7'!I79</f>
        <v>0.5</v>
      </c>
      <c r="K62" s="24">
        <f>'12.8'!K82</f>
        <v>0</v>
      </c>
    </row>
    <row r="63" spans="1:11" ht="15.95" customHeight="1" x14ac:dyDescent="0.25">
      <c r="A63" s="22" t="s">
        <v>2</v>
      </c>
      <c r="B63" s="23" t="str">
        <f t="shared" si="1"/>
        <v>58-85</v>
      </c>
      <c r="C63" s="34">
        <f t="shared" si="2"/>
        <v>0</v>
      </c>
      <c r="D63" s="31">
        <f>'12.1'!C10</f>
        <v>0</v>
      </c>
      <c r="E63" s="35">
        <f>'12.2'!I10</f>
        <v>0</v>
      </c>
      <c r="F63" s="35">
        <f>'12.3'!F12</f>
        <v>0</v>
      </c>
      <c r="G63" s="24">
        <f>'12.4'!J12</f>
        <v>0</v>
      </c>
      <c r="H63" s="24">
        <f>'12.5'!J13</f>
        <v>0</v>
      </c>
      <c r="I63" s="24">
        <f>'12.6'!G13</f>
        <v>0</v>
      </c>
      <c r="J63" s="24">
        <f>'12.7'!I10</f>
        <v>0</v>
      </c>
      <c r="K63" s="24">
        <f>'12.8'!K13</f>
        <v>0</v>
      </c>
    </row>
    <row r="64" spans="1:11" ht="15.95" customHeight="1" x14ac:dyDescent="0.25">
      <c r="A64" s="22" t="s">
        <v>4</v>
      </c>
      <c r="B64" s="23" t="str">
        <f t="shared" si="1"/>
        <v>58-85</v>
      </c>
      <c r="C64" s="34">
        <f t="shared" si="2"/>
        <v>0</v>
      </c>
      <c r="D64" s="31">
        <f>'12.1'!C12</f>
        <v>0</v>
      </c>
      <c r="E64" s="35">
        <f>'12.2'!I12</f>
        <v>0</v>
      </c>
      <c r="F64" s="35">
        <f>'12.3'!F14</f>
        <v>0</v>
      </c>
      <c r="G64" s="24">
        <f>'12.4'!J14</f>
        <v>0</v>
      </c>
      <c r="H64" s="24">
        <f>'12.5'!J15</f>
        <v>0</v>
      </c>
      <c r="I64" s="24">
        <f>'12.6'!G15</f>
        <v>0</v>
      </c>
      <c r="J64" s="24">
        <f>'12.7'!I12</f>
        <v>0</v>
      </c>
      <c r="K64" s="24">
        <f>'12.8'!K15</f>
        <v>0</v>
      </c>
    </row>
    <row r="65" spans="1:11" ht="15.95" customHeight="1" x14ac:dyDescent="0.25">
      <c r="A65" s="22" t="s">
        <v>5</v>
      </c>
      <c r="B65" s="23" t="str">
        <f t="shared" si="1"/>
        <v>58-85</v>
      </c>
      <c r="C65" s="34">
        <f t="shared" si="2"/>
        <v>0</v>
      </c>
      <c r="D65" s="31">
        <f>'12.1'!C13</f>
        <v>0</v>
      </c>
      <c r="E65" s="35">
        <f>'12.2'!I13</f>
        <v>0</v>
      </c>
      <c r="F65" s="35">
        <f>'12.3'!F15</f>
        <v>0</v>
      </c>
      <c r="G65" s="24">
        <f>'12.4'!J15</f>
        <v>0</v>
      </c>
      <c r="H65" s="24">
        <f>'12.5'!J16</f>
        <v>0</v>
      </c>
      <c r="I65" s="24">
        <f>'12.6'!G16</f>
        <v>0</v>
      </c>
      <c r="J65" s="24">
        <f>'12.7'!I13</f>
        <v>0</v>
      </c>
      <c r="K65" s="24">
        <f>'12.8'!K16</f>
        <v>0</v>
      </c>
    </row>
    <row r="66" spans="1:11" ht="15.95" customHeight="1" x14ac:dyDescent="0.25">
      <c r="A66" s="22" t="s">
        <v>6</v>
      </c>
      <c r="B66" s="23" t="str">
        <f t="shared" si="1"/>
        <v>58-85</v>
      </c>
      <c r="C66" s="34">
        <f t="shared" si="2"/>
        <v>0</v>
      </c>
      <c r="D66" s="31">
        <f>'12.1'!C14</f>
        <v>0</v>
      </c>
      <c r="E66" s="35">
        <f>'12.2'!I14</f>
        <v>0</v>
      </c>
      <c r="F66" s="35">
        <f>'12.3'!F16</f>
        <v>0</v>
      </c>
      <c r="G66" s="24">
        <f>'12.4'!J16</f>
        <v>0</v>
      </c>
      <c r="H66" s="24">
        <f>'12.5'!J17</f>
        <v>0</v>
      </c>
      <c r="I66" s="24">
        <f>'12.6'!G17</f>
        <v>0</v>
      </c>
      <c r="J66" s="24">
        <f>'12.7'!I14</f>
        <v>0</v>
      </c>
      <c r="K66" s="24">
        <f>'12.8'!K17</f>
        <v>0</v>
      </c>
    </row>
    <row r="67" spans="1:11" ht="15.95" customHeight="1" x14ac:dyDescent="0.25">
      <c r="A67" s="22" t="s">
        <v>9</v>
      </c>
      <c r="B67" s="23" t="str">
        <f t="shared" si="1"/>
        <v>58-85</v>
      </c>
      <c r="C67" s="34">
        <f t="shared" si="2"/>
        <v>0</v>
      </c>
      <c r="D67" s="31">
        <f>'12.1'!C17</f>
        <v>0</v>
      </c>
      <c r="E67" s="35">
        <f>'12.2'!I17</f>
        <v>0</v>
      </c>
      <c r="F67" s="35">
        <f>'12.3'!F19</f>
        <v>0</v>
      </c>
      <c r="G67" s="24">
        <f>'12.4'!J19</f>
        <v>0</v>
      </c>
      <c r="H67" s="24">
        <f>'12.5'!J20</f>
        <v>0</v>
      </c>
      <c r="I67" s="24">
        <f>'12.6'!G20</f>
        <v>0</v>
      </c>
      <c r="J67" s="24">
        <f>'12.7'!I17</f>
        <v>0</v>
      </c>
      <c r="K67" s="24">
        <f>'12.8'!K20</f>
        <v>0</v>
      </c>
    </row>
    <row r="68" spans="1:11" ht="15.95" customHeight="1" x14ac:dyDescent="0.25">
      <c r="A68" s="22" t="s">
        <v>11</v>
      </c>
      <c r="B68" s="23" t="str">
        <f t="shared" si="1"/>
        <v>58-85</v>
      </c>
      <c r="C68" s="34">
        <f t="shared" si="2"/>
        <v>0</v>
      </c>
      <c r="D68" s="31">
        <f>'12.1'!C19</f>
        <v>0</v>
      </c>
      <c r="E68" s="35">
        <f>'12.2'!I19</f>
        <v>0</v>
      </c>
      <c r="F68" s="35">
        <f>'12.3'!F21</f>
        <v>0</v>
      </c>
      <c r="G68" s="24">
        <f>'12.4'!J21</f>
        <v>0</v>
      </c>
      <c r="H68" s="24">
        <f>'12.5'!J22</f>
        <v>0</v>
      </c>
      <c r="I68" s="24">
        <f>'12.6'!G22</f>
        <v>0</v>
      </c>
      <c r="J68" s="24">
        <f>'12.7'!I19</f>
        <v>0</v>
      </c>
      <c r="K68" s="24">
        <f>'12.8'!K22</f>
        <v>0</v>
      </c>
    </row>
    <row r="69" spans="1:11" ht="15.95" customHeight="1" x14ac:dyDescent="0.25">
      <c r="A69" s="22" t="s">
        <v>17</v>
      </c>
      <c r="B69" s="23" t="str">
        <f t="shared" si="1"/>
        <v>58-85</v>
      </c>
      <c r="C69" s="34">
        <f t="shared" ref="C69:C90" si="3">SUM(D69:K69)</f>
        <v>0</v>
      </c>
      <c r="D69" s="31">
        <f>'12.1'!C25</f>
        <v>0</v>
      </c>
      <c r="E69" s="35">
        <f>'12.2'!I25</f>
        <v>0</v>
      </c>
      <c r="F69" s="35">
        <f>'12.3'!F27</f>
        <v>0</v>
      </c>
      <c r="G69" s="24">
        <f>'12.4'!J27</f>
        <v>0</v>
      </c>
      <c r="H69" s="24">
        <f>'12.5'!J28</f>
        <v>0</v>
      </c>
      <c r="I69" s="24">
        <f>'12.6'!G28</f>
        <v>0</v>
      </c>
      <c r="J69" s="24">
        <f>'12.7'!I25</f>
        <v>0</v>
      </c>
      <c r="K69" s="24">
        <f>'12.8'!K28</f>
        <v>0</v>
      </c>
    </row>
    <row r="70" spans="1:11" ht="15.95" customHeight="1" x14ac:dyDescent="0.25">
      <c r="A70" s="22" t="s">
        <v>23</v>
      </c>
      <c r="B70" s="23" t="str">
        <f t="shared" si="1"/>
        <v>58-85</v>
      </c>
      <c r="C70" s="34">
        <f t="shared" si="3"/>
        <v>0</v>
      </c>
      <c r="D70" s="31">
        <f>'12.1'!C31</f>
        <v>0</v>
      </c>
      <c r="E70" s="35">
        <f>'12.2'!I31</f>
        <v>0</v>
      </c>
      <c r="F70" s="35">
        <f>'12.3'!F33</f>
        <v>0</v>
      </c>
      <c r="G70" s="24">
        <f>'12.4'!J33</f>
        <v>0</v>
      </c>
      <c r="H70" s="24">
        <f>'12.5'!J34</f>
        <v>0</v>
      </c>
      <c r="I70" s="24">
        <f>'12.6'!G34</f>
        <v>0</v>
      </c>
      <c r="J70" s="24">
        <f>'12.7'!I31</f>
        <v>0</v>
      </c>
      <c r="K70" s="24">
        <f>'12.8'!K34</f>
        <v>0</v>
      </c>
    </row>
    <row r="71" spans="1:11" ht="15.95" customHeight="1" x14ac:dyDescent="0.25">
      <c r="A71" s="22" t="s">
        <v>24</v>
      </c>
      <c r="B71" s="23" t="str">
        <f t="shared" ref="B71:B90" si="4">RANK(C71,$C$6:$C$90)&amp;IF(COUNTIF($C$6:$C$90,C71)&gt;1,"-"&amp;RANK(C71,$C$6:$C$90)+COUNTIF($C$6:$C$90,C71)-1,"")</f>
        <v>58-85</v>
      </c>
      <c r="C71" s="34">
        <f t="shared" si="3"/>
        <v>0</v>
      </c>
      <c r="D71" s="31">
        <f>'12.1'!C32</f>
        <v>0</v>
      </c>
      <c r="E71" s="35">
        <f>'12.2'!I32</f>
        <v>0</v>
      </c>
      <c r="F71" s="35">
        <f>'12.3'!F34</f>
        <v>0</v>
      </c>
      <c r="G71" s="24">
        <f>'12.4'!J34</f>
        <v>0</v>
      </c>
      <c r="H71" s="24">
        <f>'12.5'!J35</f>
        <v>0</v>
      </c>
      <c r="I71" s="24">
        <f>'12.6'!G35</f>
        <v>0</v>
      </c>
      <c r="J71" s="24">
        <f>'12.7'!I32</f>
        <v>0</v>
      </c>
      <c r="K71" s="24">
        <f>'12.8'!K35</f>
        <v>0</v>
      </c>
    </row>
    <row r="72" spans="1:11" ht="15.95" customHeight="1" x14ac:dyDescent="0.25">
      <c r="A72" s="22" t="s">
        <v>28</v>
      </c>
      <c r="B72" s="23" t="str">
        <f t="shared" si="4"/>
        <v>58-85</v>
      </c>
      <c r="C72" s="34">
        <f t="shared" si="3"/>
        <v>0</v>
      </c>
      <c r="D72" s="31">
        <f>'12.1'!C36</f>
        <v>0</v>
      </c>
      <c r="E72" s="35">
        <f>'12.2'!I36</f>
        <v>0</v>
      </c>
      <c r="F72" s="35">
        <f>'12.3'!F38</f>
        <v>0</v>
      </c>
      <c r="G72" s="24">
        <f>'12.4'!J38</f>
        <v>0</v>
      </c>
      <c r="H72" s="24">
        <f>'12.5'!J39</f>
        <v>0</v>
      </c>
      <c r="I72" s="24">
        <f>'12.6'!G39</f>
        <v>0</v>
      </c>
      <c r="J72" s="24">
        <f>'12.7'!I36</f>
        <v>0</v>
      </c>
      <c r="K72" s="24">
        <f>'12.8'!K39</f>
        <v>0</v>
      </c>
    </row>
    <row r="73" spans="1:11" ht="15.95" customHeight="1" x14ac:dyDescent="0.25">
      <c r="A73" s="22" t="s">
        <v>29</v>
      </c>
      <c r="B73" s="23" t="str">
        <f t="shared" si="4"/>
        <v>58-85</v>
      </c>
      <c r="C73" s="34">
        <f t="shared" si="3"/>
        <v>0</v>
      </c>
      <c r="D73" s="31">
        <f>'12.1'!C37</f>
        <v>0</v>
      </c>
      <c r="E73" s="35">
        <f>'12.2'!I37</f>
        <v>0</v>
      </c>
      <c r="F73" s="35">
        <f>'12.3'!F39</f>
        <v>0</v>
      </c>
      <c r="G73" s="24">
        <f>'12.4'!J39</f>
        <v>0</v>
      </c>
      <c r="H73" s="24">
        <f>'12.5'!J40</f>
        <v>0</v>
      </c>
      <c r="I73" s="24">
        <f>'12.6'!G40</f>
        <v>0</v>
      </c>
      <c r="J73" s="24">
        <f>'12.7'!I37</f>
        <v>0</v>
      </c>
      <c r="K73" s="24">
        <f>'12.8'!K40</f>
        <v>0</v>
      </c>
    </row>
    <row r="74" spans="1:11" ht="15.95" customHeight="1" x14ac:dyDescent="0.25">
      <c r="A74" s="22" t="s">
        <v>33</v>
      </c>
      <c r="B74" s="23" t="str">
        <f t="shared" si="4"/>
        <v>58-85</v>
      </c>
      <c r="C74" s="34">
        <f t="shared" si="3"/>
        <v>0</v>
      </c>
      <c r="D74" s="31">
        <f>'12.1'!C41</f>
        <v>0</v>
      </c>
      <c r="E74" s="35">
        <f>'12.2'!I41</f>
        <v>0</v>
      </c>
      <c r="F74" s="35">
        <f>'12.3'!F43</f>
        <v>0</v>
      </c>
      <c r="G74" s="24">
        <f>'12.4'!J43</f>
        <v>0</v>
      </c>
      <c r="H74" s="24">
        <f>'12.5'!J44</f>
        <v>0</v>
      </c>
      <c r="I74" s="24">
        <f>'12.6'!G44</f>
        <v>0</v>
      </c>
      <c r="J74" s="24">
        <f>'12.7'!I41</f>
        <v>0</v>
      </c>
      <c r="K74" s="24">
        <f>'12.8'!K44</f>
        <v>0</v>
      </c>
    </row>
    <row r="75" spans="1:11" ht="15.95" customHeight="1" x14ac:dyDescent="0.25">
      <c r="A75" s="22" t="s">
        <v>35</v>
      </c>
      <c r="B75" s="23" t="str">
        <f t="shared" si="4"/>
        <v>58-85</v>
      </c>
      <c r="C75" s="34">
        <f t="shared" si="3"/>
        <v>0</v>
      </c>
      <c r="D75" s="31">
        <f>'12.1'!C43</f>
        <v>0</v>
      </c>
      <c r="E75" s="35">
        <f>'12.2'!I43</f>
        <v>0</v>
      </c>
      <c r="F75" s="35">
        <f>'12.3'!F45</f>
        <v>0</v>
      </c>
      <c r="G75" s="24">
        <f>'12.4'!J45</f>
        <v>0</v>
      </c>
      <c r="H75" s="24">
        <f>'12.5'!J46</f>
        <v>0</v>
      </c>
      <c r="I75" s="24">
        <f>'12.6'!G46</f>
        <v>0</v>
      </c>
      <c r="J75" s="24">
        <f>'12.7'!I43</f>
        <v>0</v>
      </c>
      <c r="K75" s="24">
        <f>'12.8'!K46</f>
        <v>0</v>
      </c>
    </row>
    <row r="76" spans="1:11" ht="15.95" customHeight="1" x14ac:dyDescent="0.25">
      <c r="A76" s="22" t="s">
        <v>37</v>
      </c>
      <c r="B76" s="23" t="str">
        <f t="shared" si="4"/>
        <v>58-85</v>
      </c>
      <c r="C76" s="34">
        <f t="shared" si="3"/>
        <v>0</v>
      </c>
      <c r="D76" s="31">
        <f>'12.1'!C45</f>
        <v>0</v>
      </c>
      <c r="E76" s="35">
        <f>'12.2'!I45</f>
        <v>0</v>
      </c>
      <c r="F76" s="35">
        <f>'12.3'!F47</f>
        <v>0</v>
      </c>
      <c r="G76" s="24">
        <f>'12.4'!J47</f>
        <v>0</v>
      </c>
      <c r="H76" s="24">
        <f>'12.5'!J48</f>
        <v>0</v>
      </c>
      <c r="I76" s="24">
        <f>'12.6'!G48</f>
        <v>0</v>
      </c>
      <c r="J76" s="24">
        <f>'12.7'!I45</f>
        <v>0</v>
      </c>
      <c r="K76" s="24">
        <f>'12.8'!K48</f>
        <v>0</v>
      </c>
    </row>
    <row r="77" spans="1:11" ht="15.95" customHeight="1" x14ac:dyDescent="0.25">
      <c r="A77" s="22" t="s">
        <v>42</v>
      </c>
      <c r="B77" s="23" t="str">
        <f t="shared" si="4"/>
        <v>58-85</v>
      </c>
      <c r="C77" s="34">
        <f t="shared" si="3"/>
        <v>0</v>
      </c>
      <c r="D77" s="31">
        <f>'12.1'!C50</f>
        <v>0</v>
      </c>
      <c r="E77" s="35">
        <f>'12.2'!I50</f>
        <v>0</v>
      </c>
      <c r="F77" s="35">
        <f>'12.3'!F52</f>
        <v>0</v>
      </c>
      <c r="G77" s="24">
        <f>'12.4'!J52</f>
        <v>0</v>
      </c>
      <c r="H77" s="24">
        <f>'12.5'!J53</f>
        <v>0</v>
      </c>
      <c r="I77" s="24">
        <f>'12.6'!G53</f>
        <v>0</v>
      </c>
      <c r="J77" s="24">
        <f>'12.7'!I50</f>
        <v>0</v>
      </c>
      <c r="K77" s="24">
        <f>'12.8'!K53</f>
        <v>0</v>
      </c>
    </row>
    <row r="78" spans="1:11" ht="15.95" customHeight="1" x14ac:dyDescent="0.25">
      <c r="A78" s="22" t="s">
        <v>92</v>
      </c>
      <c r="B78" s="23" t="str">
        <f t="shared" si="4"/>
        <v>58-85</v>
      </c>
      <c r="C78" s="34">
        <f t="shared" si="3"/>
        <v>0</v>
      </c>
      <c r="D78" s="31">
        <f>'12.1'!C51</f>
        <v>0</v>
      </c>
      <c r="E78" s="35">
        <f>'12.2'!I51</f>
        <v>0</v>
      </c>
      <c r="F78" s="35">
        <f>'12.3'!F53</f>
        <v>0</v>
      </c>
      <c r="G78" s="24">
        <f>'12.4'!J53</f>
        <v>0</v>
      </c>
      <c r="H78" s="24">
        <f>'12.5'!J54</f>
        <v>0</v>
      </c>
      <c r="I78" s="24">
        <f>'12.6'!G54</f>
        <v>0</v>
      </c>
      <c r="J78" s="24">
        <f>'12.7'!I51</f>
        <v>0</v>
      </c>
      <c r="K78" s="24">
        <f>'12.8'!K54</f>
        <v>0</v>
      </c>
    </row>
    <row r="79" spans="1:11" ht="15.95" customHeight="1" x14ac:dyDescent="0.25">
      <c r="A79" s="22" t="s">
        <v>47</v>
      </c>
      <c r="B79" s="23" t="str">
        <f t="shared" si="4"/>
        <v>58-85</v>
      </c>
      <c r="C79" s="34">
        <f t="shared" si="3"/>
        <v>0</v>
      </c>
      <c r="D79" s="31">
        <f>'12.1'!C56</f>
        <v>0</v>
      </c>
      <c r="E79" s="35">
        <f>'12.2'!I56</f>
        <v>0</v>
      </c>
      <c r="F79" s="35">
        <f>'12.3'!F58</f>
        <v>0</v>
      </c>
      <c r="G79" s="24">
        <f>'12.4'!J58</f>
        <v>0</v>
      </c>
      <c r="H79" s="24">
        <f>'12.5'!J59</f>
        <v>0</v>
      </c>
      <c r="I79" s="24">
        <f>'12.6'!G59</f>
        <v>0</v>
      </c>
      <c r="J79" s="24">
        <f>'12.7'!I56</f>
        <v>0</v>
      </c>
      <c r="K79" s="24">
        <f>'12.8'!K59</f>
        <v>0</v>
      </c>
    </row>
    <row r="80" spans="1:11" ht="15.95" customHeight="1" x14ac:dyDescent="0.25">
      <c r="A80" s="22" t="s">
        <v>48</v>
      </c>
      <c r="B80" s="23" t="str">
        <f t="shared" si="4"/>
        <v>58-85</v>
      </c>
      <c r="C80" s="34">
        <f t="shared" si="3"/>
        <v>0</v>
      </c>
      <c r="D80" s="31">
        <f>'12.1'!C57</f>
        <v>0</v>
      </c>
      <c r="E80" s="35">
        <f>'12.2'!I57</f>
        <v>0</v>
      </c>
      <c r="F80" s="35">
        <f>'12.3'!F59</f>
        <v>0</v>
      </c>
      <c r="G80" s="24">
        <f>'12.4'!J59</f>
        <v>0</v>
      </c>
      <c r="H80" s="24">
        <f>'12.5'!J60</f>
        <v>0</v>
      </c>
      <c r="I80" s="24">
        <f>'12.6'!G60</f>
        <v>0</v>
      </c>
      <c r="J80" s="24">
        <f>'12.7'!I57</f>
        <v>0</v>
      </c>
      <c r="K80" s="24">
        <f>'12.8'!K60</f>
        <v>0</v>
      </c>
    </row>
    <row r="81" spans="1:11" ht="15.95" customHeight="1" x14ac:dyDescent="0.25">
      <c r="A81" s="22" t="s">
        <v>53</v>
      </c>
      <c r="B81" s="23" t="str">
        <f t="shared" si="4"/>
        <v>58-85</v>
      </c>
      <c r="C81" s="34">
        <f t="shared" si="3"/>
        <v>0</v>
      </c>
      <c r="D81" s="31">
        <f>'12.1'!C62</f>
        <v>0</v>
      </c>
      <c r="E81" s="35">
        <f>'12.2'!I62</f>
        <v>0</v>
      </c>
      <c r="F81" s="35">
        <f>'12.3'!F64</f>
        <v>0</v>
      </c>
      <c r="G81" s="24">
        <f>'12.4'!J64</f>
        <v>0</v>
      </c>
      <c r="H81" s="24">
        <f>'12.5'!J65</f>
        <v>0</v>
      </c>
      <c r="I81" s="24">
        <f>'12.6'!G65</f>
        <v>0</v>
      </c>
      <c r="J81" s="24">
        <f>'12.7'!I62</f>
        <v>0</v>
      </c>
      <c r="K81" s="24">
        <f>'12.8'!K65</f>
        <v>0</v>
      </c>
    </row>
    <row r="82" spans="1:11" ht="15.95" customHeight="1" x14ac:dyDescent="0.25">
      <c r="A82" s="22" t="s">
        <v>57</v>
      </c>
      <c r="B82" s="23" t="str">
        <f t="shared" si="4"/>
        <v>58-85</v>
      </c>
      <c r="C82" s="34">
        <f t="shared" si="3"/>
        <v>0</v>
      </c>
      <c r="D82" s="31">
        <f>'12.1'!C66</f>
        <v>0</v>
      </c>
      <c r="E82" s="35">
        <f>'12.2'!I66</f>
        <v>0</v>
      </c>
      <c r="F82" s="35">
        <f>'12.3'!F68</f>
        <v>0</v>
      </c>
      <c r="G82" s="24">
        <f>'12.4'!J68</f>
        <v>0</v>
      </c>
      <c r="H82" s="24">
        <f>'12.5'!J69</f>
        <v>0</v>
      </c>
      <c r="I82" s="24">
        <f>'12.6'!G69</f>
        <v>0</v>
      </c>
      <c r="J82" s="24">
        <f>'12.7'!I66</f>
        <v>0</v>
      </c>
      <c r="K82" s="24">
        <f>'12.8'!K69</f>
        <v>0</v>
      </c>
    </row>
    <row r="83" spans="1:11" ht="15.95" customHeight="1" x14ac:dyDescent="0.25">
      <c r="A83" s="22" t="s">
        <v>61</v>
      </c>
      <c r="B83" s="23" t="str">
        <f t="shared" si="4"/>
        <v>58-85</v>
      </c>
      <c r="C83" s="34">
        <f t="shared" si="3"/>
        <v>0</v>
      </c>
      <c r="D83" s="31">
        <f>'12.1'!C70</f>
        <v>0</v>
      </c>
      <c r="E83" s="35">
        <f>'12.2'!I70</f>
        <v>0</v>
      </c>
      <c r="F83" s="35">
        <f>'12.3'!F72</f>
        <v>0</v>
      </c>
      <c r="G83" s="24">
        <f>'12.4'!J72</f>
        <v>0</v>
      </c>
      <c r="H83" s="24">
        <f>'12.5'!J73</f>
        <v>0</v>
      </c>
      <c r="I83" s="24">
        <f>'12.6'!G73</f>
        <v>0</v>
      </c>
      <c r="J83" s="24">
        <f>'12.7'!I70</f>
        <v>0</v>
      </c>
      <c r="K83" s="24">
        <f>'12.8'!K73</f>
        <v>0</v>
      </c>
    </row>
    <row r="84" spans="1:11" ht="15.95" customHeight="1" x14ac:dyDescent="0.25">
      <c r="A84" s="22" t="s">
        <v>63</v>
      </c>
      <c r="B84" s="23" t="str">
        <f t="shared" si="4"/>
        <v>58-85</v>
      </c>
      <c r="C84" s="34">
        <f t="shared" si="3"/>
        <v>0</v>
      </c>
      <c r="D84" s="31">
        <f>'12.1'!C72</f>
        <v>0</v>
      </c>
      <c r="E84" s="35">
        <f>'12.2'!I72</f>
        <v>0</v>
      </c>
      <c r="F84" s="35">
        <f>'12.3'!F74</f>
        <v>0</v>
      </c>
      <c r="G84" s="24">
        <f>'12.4'!J74</f>
        <v>0</v>
      </c>
      <c r="H84" s="24">
        <f>'12.5'!J75</f>
        <v>0</v>
      </c>
      <c r="I84" s="24">
        <f>'12.6'!G75</f>
        <v>0</v>
      </c>
      <c r="J84" s="24">
        <f>'12.7'!I72</f>
        <v>0</v>
      </c>
      <c r="K84" s="24">
        <f>'12.8'!K75</f>
        <v>0</v>
      </c>
    </row>
    <row r="85" spans="1:11" ht="15.95" customHeight="1" x14ac:dyDescent="0.25">
      <c r="A85" s="22" t="s">
        <v>71</v>
      </c>
      <c r="B85" s="23" t="str">
        <f t="shared" si="4"/>
        <v>58-85</v>
      </c>
      <c r="C85" s="34">
        <f t="shared" si="3"/>
        <v>0</v>
      </c>
      <c r="D85" s="31">
        <f>'12.1'!C80</f>
        <v>0</v>
      </c>
      <c r="E85" s="35">
        <f>'12.2'!I80</f>
        <v>0</v>
      </c>
      <c r="F85" s="35">
        <f>'12.3'!F82</f>
        <v>0</v>
      </c>
      <c r="G85" s="24">
        <f>'12.4'!J82</f>
        <v>0</v>
      </c>
      <c r="H85" s="24">
        <f>'12.5'!J83</f>
        <v>0</v>
      </c>
      <c r="I85" s="24">
        <f>'12.6'!G83</f>
        <v>0</v>
      </c>
      <c r="J85" s="24">
        <f>'12.7'!I80</f>
        <v>0</v>
      </c>
      <c r="K85" s="24">
        <f>'12.8'!K83</f>
        <v>0</v>
      </c>
    </row>
    <row r="86" spans="1:11" ht="15.95" customHeight="1" x14ac:dyDescent="0.25">
      <c r="A86" s="22" t="s">
        <v>73</v>
      </c>
      <c r="B86" s="23" t="str">
        <f t="shared" si="4"/>
        <v>58-85</v>
      </c>
      <c r="C86" s="34">
        <f t="shared" si="3"/>
        <v>0</v>
      </c>
      <c r="D86" s="31">
        <f>'12.1'!C82</f>
        <v>0</v>
      </c>
      <c r="E86" s="35">
        <f>'12.2'!I82</f>
        <v>0</v>
      </c>
      <c r="F86" s="35">
        <f>'12.3'!F84</f>
        <v>0</v>
      </c>
      <c r="G86" s="24">
        <f>'12.4'!J84</f>
        <v>0</v>
      </c>
      <c r="H86" s="24">
        <f>'12.5'!J85</f>
        <v>0</v>
      </c>
      <c r="I86" s="24">
        <f>'12.6'!G85</f>
        <v>0</v>
      </c>
      <c r="J86" s="24">
        <f>'12.7'!I82</f>
        <v>0</v>
      </c>
      <c r="K86" s="24">
        <f>'12.8'!K85</f>
        <v>0</v>
      </c>
    </row>
    <row r="87" spans="1:11" ht="15.95" customHeight="1" x14ac:dyDescent="0.25">
      <c r="A87" s="22" t="s">
        <v>77</v>
      </c>
      <c r="B87" s="23" t="str">
        <f t="shared" si="4"/>
        <v>58-85</v>
      </c>
      <c r="C87" s="34">
        <f t="shared" si="3"/>
        <v>0</v>
      </c>
      <c r="D87" s="31">
        <f>'12.1'!C86</f>
        <v>0</v>
      </c>
      <c r="E87" s="35">
        <f>'12.2'!I86</f>
        <v>0</v>
      </c>
      <c r="F87" s="35">
        <f>'12.3'!F88</f>
        <v>0</v>
      </c>
      <c r="G87" s="24">
        <f>'12.4'!J88</f>
        <v>0</v>
      </c>
      <c r="H87" s="24">
        <f>'12.5'!J89</f>
        <v>0</v>
      </c>
      <c r="I87" s="24">
        <f>'12.6'!G89</f>
        <v>0</v>
      </c>
      <c r="J87" s="24">
        <f>'12.7'!I86</f>
        <v>0</v>
      </c>
      <c r="K87" s="24">
        <f>'12.8'!K89</f>
        <v>0</v>
      </c>
    </row>
    <row r="88" spans="1:11" ht="15.95" customHeight="1" x14ac:dyDescent="0.25">
      <c r="A88" s="22" t="s">
        <v>88</v>
      </c>
      <c r="B88" s="23" t="str">
        <f t="shared" si="4"/>
        <v>58-85</v>
      </c>
      <c r="C88" s="34">
        <f t="shared" si="3"/>
        <v>0</v>
      </c>
      <c r="D88" s="31">
        <f>'12.1'!C97</f>
        <v>0</v>
      </c>
      <c r="E88" s="35">
        <f>'12.2'!I97</f>
        <v>0</v>
      </c>
      <c r="F88" s="35">
        <f>'12.3'!F99</f>
        <v>0</v>
      </c>
      <c r="G88" s="24">
        <f>'12.4'!J99</f>
        <v>0</v>
      </c>
      <c r="H88" s="24">
        <f>'12.5'!J100</f>
        <v>0</v>
      </c>
      <c r="I88" s="24">
        <f>'12.6'!G100</f>
        <v>0</v>
      </c>
      <c r="J88" s="24">
        <f>'12.7'!I97</f>
        <v>0</v>
      </c>
      <c r="K88" s="24">
        <f>'12.8'!K100</f>
        <v>0</v>
      </c>
    </row>
    <row r="89" spans="1:11" ht="15.95" customHeight="1" x14ac:dyDescent="0.25">
      <c r="A89" s="22" t="s">
        <v>89</v>
      </c>
      <c r="B89" s="23" t="str">
        <f t="shared" si="4"/>
        <v>58-85</v>
      </c>
      <c r="C89" s="34">
        <f t="shared" si="3"/>
        <v>0</v>
      </c>
      <c r="D89" s="31">
        <f>'12.1'!C98</f>
        <v>0</v>
      </c>
      <c r="E89" s="35">
        <f>'12.2'!I98</f>
        <v>0</v>
      </c>
      <c r="F89" s="35">
        <f>'12.3'!F100</f>
        <v>0</v>
      </c>
      <c r="G89" s="24">
        <f>'12.4'!J100</f>
        <v>0</v>
      </c>
      <c r="H89" s="24">
        <f>'12.5'!J101</f>
        <v>0</v>
      </c>
      <c r="I89" s="24">
        <f>'12.6'!G101</f>
        <v>0</v>
      </c>
      <c r="J89" s="24">
        <f>'12.7'!I98</f>
        <v>0</v>
      </c>
      <c r="K89" s="24">
        <f>'12.8'!K101</f>
        <v>0</v>
      </c>
    </row>
    <row r="90" spans="1:11" ht="15.95" customHeight="1" x14ac:dyDescent="0.25">
      <c r="A90" s="22" t="s">
        <v>106</v>
      </c>
      <c r="B90" s="23" t="str">
        <f t="shared" si="4"/>
        <v>58-85</v>
      </c>
      <c r="C90" s="34">
        <f t="shared" si="3"/>
        <v>0</v>
      </c>
      <c r="D90" s="31">
        <f>'12.1'!C101</f>
        <v>0</v>
      </c>
      <c r="E90" s="35">
        <f>'12.2'!I101</f>
        <v>0</v>
      </c>
      <c r="F90" s="35">
        <f>'12.3'!F103</f>
        <v>0</v>
      </c>
      <c r="G90" s="24">
        <f>'12.4'!J103</f>
        <v>0</v>
      </c>
      <c r="H90" s="24">
        <f>'12.5'!J104</f>
        <v>0</v>
      </c>
      <c r="I90" s="24">
        <f>'12.6'!G104</f>
        <v>0</v>
      </c>
      <c r="J90" s="24">
        <f>'12.7'!I101</f>
        <v>0</v>
      </c>
      <c r="K90" s="24">
        <f>'12.8'!K104</f>
        <v>0</v>
      </c>
    </row>
    <row r="92" spans="1:11" x14ac:dyDescent="0.25">
      <c r="D92" s="93"/>
      <c r="E92" s="93"/>
    </row>
  </sheetData>
  <sortState ref="A4:L99">
    <sortCondition descending="1" ref="C4:C99"/>
  </sortState>
  <mergeCells count="1">
    <mergeCell ref="A1:K1"/>
  </mergeCells>
  <pageMargins left="0.47244094488188981" right="0.47244094488188981" top="0.6692913385826772" bottom="0.6692913385826772" header="0.43307086614173229" footer="0.43307086614173229"/>
  <pageSetup paperSize="9" scale="58" fitToHeight="3" orientation="landscape" r:id="rId1"/>
  <headerFooter scaleWithDoc="0">
    <oddFooter>&amp;C&amp;"Times New Roman,обычный"&amp;8&amp;P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
  <sheetViews>
    <sheetView tabSelected="1" zoomScaleNormal="100" zoomScalePageLayoutView="80" workbookViewId="0">
      <pane ySplit="3" topLeftCell="A4" activePane="bottomLeft" state="frozen"/>
      <selection pane="bottomLeft" activeCell="F14" sqref="F14"/>
    </sheetView>
  </sheetViews>
  <sheetFormatPr defaultRowHeight="15" x14ac:dyDescent="0.25"/>
  <cols>
    <col min="1" max="1" width="33.42578125" customWidth="1"/>
    <col min="2" max="4" width="12.7109375" customWidth="1"/>
    <col min="5" max="5" width="15.7109375" customWidth="1"/>
    <col min="6" max="7" width="24.7109375" customWidth="1"/>
    <col min="8" max="8" width="19.7109375" customWidth="1"/>
    <col min="9" max="9" width="17.7109375" customWidth="1"/>
    <col min="10" max="10" width="20.7109375" customWidth="1"/>
    <col min="11" max="11" width="15.7109375" customWidth="1"/>
    <col min="12" max="12" width="18.7109375" customWidth="1"/>
  </cols>
  <sheetData>
    <row r="1" spans="1:12" ht="23.25" customHeight="1" x14ac:dyDescent="0.25">
      <c r="A1" s="134" t="s">
        <v>910</v>
      </c>
      <c r="B1" s="135"/>
      <c r="C1" s="135"/>
      <c r="D1" s="135"/>
      <c r="E1" s="135"/>
      <c r="F1" s="135"/>
      <c r="G1" s="135"/>
      <c r="H1" s="135"/>
      <c r="I1" s="135"/>
      <c r="J1" s="135"/>
      <c r="K1" s="135"/>
      <c r="L1" s="135"/>
    </row>
    <row r="2" spans="1:12" s="56" customFormat="1" ht="15.95" customHeight="1" x14ac:dyDescent="0.25">
      <c r="A2" s="109" t="s">
        <v>805</v>
      </c>
      <c r="B2" s="99"/>
      <c r="C2" s="99"/>
      <c r="D2" s="99"/>
      <c r="E2" s="99"/>
      <c r="F2" s="99"/>
      <c r="G2" s="99"/>
      <c r="H2" s="99"/>
      <c r="I2" s="99"/>
      <c r="J2" s="99"/>
      <c r="K2" s="99"/>
      <c r="L2" s="99"/>
    </row>
    <row r="3" spans="1:12" ht="162" customHeight="1" x14ac:dyDescent="0.25">
      <c r="A3" s="15" t="s">
        <v>112</v>
      </c>
      <c r="B3" s="16" t="s">
        <v>93</v>
      </c>
      <c r="C3" s="16" t="s">
        <v>94</v>
      </c>
      <c r="D3" s="16" t="s">
        <v>207</v>
      </c>
      <c r="E3" s="15" t="str">
        <f>'12.1'!B4</f>
        <v>12.1. Создан и поддерживается ли в актуальном состоянии в субъекте РФ специализированный портал (сайт) для публикации информации о бюджетных данных для граждан?</v>
      </c>
      <c r="F3" s="15" t="str">
        <f>'12.2'!B4</f>
        <v>12.2. Установлен ли независимый общедоступный счетчик посещений, позволяющий определить количество посещений (уникальных посетителей) специализированного портала (сайта) субъекта РФ для публикации информации о бюджетных данных для граждан или страницы портала (сайта), предназначенного для публикации бюджетных данных, на которой публикуется информация о бюджетных данных для граждан?</v>
      </c>
      <c r="G3" s="15" t="str">
        <f>'12.3'!E4</f>
        <v>12.3. Количество посещений (уникальных посетителей) специализированного портала (сайта) субъекта РФ для публикации информации о бюджетных данных для граждан или страницы портала (сайта), предназначенного для публикации бюджетных данных, на которой публикуется информация о бюджетных данных для граждан, в % от общей численности постоянного населения субъекта РФ в месяц</v>
      </c>
      <c r="H3" s="15" t="str">
        <f>'12.4'!B5</f>
        <v>12.4. Содержатся ли на специализированном портале (сайте) субъекта РФ для публикации информации о бюджетных данных для граждан или в бюджетах для граждан, опубликованных в иных форматах, сведения об основных этапах (мероприятиях) бюджетного процесса в 2015 году?</v>
      </c>
      <c r="I3" s="15" t="str">
        <f>'12.5'!B5</f>
        <v xml:space="preserve">12.5. Проводились ли в III квартале 2015 года органами государственной власти субъекта РФ опросы общественного мнения по бюджетной тематике и опубликованы ли отчеты по результатам проведенных опросов? </v>
      </c>
      <c r="J3" s="15" t="str">
        <f>'12.6'!B5</f>
        <v>12.6. Предоставлена ли органами государственной власти субъекта РФ возможность для граждан задать вопрос по бюджетной тематике и получить на него ответ в открытом доступе в сети Интернет и насколько активно граждане использовали эту возможность в III квартале 2015 года?</v>
      </c>
      <c r="K3" s="15" t="str">
        <f>'12.7'!B5</f>
        <v>12.7. Использовались ли во III квартале 2015 года органами государственной власти субъекта РФ социальные сети для распространения информации о бюджете?</v>
      </c>
      <c r="L3" s="15" t="str">
        <f>'12.8'!B8</f>
        <v>12.8. Проводились ли в III квартале 2015 года заседания общественного совета, созданного при финансовом органе субъекта РФ, и опубликованы ли итоговые документы (протоколы) этих заседаний?</v>
      </c>
    </row>
    <row r="4" spans="1:12" ht="15.95" customHeight="1" x14ac:dyDescent="0.25">
      <c r="A4" s="17" t="s">
        <v>90</v>
      </c>
      <c r="B4" s="18" t="s">
        <v>95</v>
      </c>
      <c r="C4" s="18" t="s">
        <v>95</v>
      </c>
      <c r="D4" s="18" t="s">
        <v>91</v>
      </c>
      <c r="E4" s="17" t="s">
        <v>91</v>
      </c>
      <c r="F4" s="19" t="s">
        <v>91</v>
      </c>
      <c r="G4" s="19" t="s">
        <v>91</v>
      </c>
      <c r="H4" s="19" t="s">
        <v>91</v>
      </c>
      <c r="I4" s="19" t="s">
        <v>91</v>
      </c>
      <c r="J4" s="19" t="s">
        <v>91</v>
      </c>
      <c r="K4" s="19" t="s">
        <v>91</v>
      </c>
      <c r="L4" s="19" t="s">
        <v>91</v>
      </c>
    </row>
    <row r="5" spans="1:12" s="56" customFormat="1" ht="15.95" customHeight="1" x14ac:dyDescent="0.25">
      <c r="A5" s="17" t="s">
        <v>894</v>
      </c>
      <c r="B5" s="18"/>
      <c r="C5" s="18"/>
      <c r="D5" s="18">
        <f>SUM(E5:L5)</f>
        <v>18</v>
      </c>
      <c r="E5" s="17">
        <v>2</v>
      </c>
      <c r="F5" s="19">
        <v>2</v>
      </c>
      <c r="G5" s="19">
        <v>6</v>
      </c>
      <c r="H5" s="19">
        <v>2</v>
      </c>
      <c r="I5" s="19">
        <v>2</v>
      </c>
      <c r="J5" s="19">
        <v>2</v>
      </c>
      <c r="K5" s="19">
        <v>1</v>
      </c>
      <c r="L5" s="19">
        <v>1</v>
      </c>
    </row>
    <row r="6" spans="1:12" ht="15.95" customHeight="1" x14ac:dyDescent="0.25">
      <c r="A6" s="20" t="s">
        <v>0</v>
      </c>
      <c r="B6" s="20"/>
      <c r="C6" s="20"/>
      <c r="D6" s="20"/>
      <c r="E6" s="20"/>
      <c r="F6" s="21"/>
      <c r="G6" s="21"/>
      <c r="H6" s="21"/>
      <c r="I6" s="21"/>
      <c r="J6" s="21"/>
      <c r="K6" s="21"/>
      <c r="L6" s="21"/>
    </row>
    <row r="7" spans="1:12" ht="15.95" customHeight="1" x14ac:dyDescent="0.25">
      <c r="A7" s="22" t="s">
        <v>1</v>
      </c>
      <c r="B7" s="23" t="str">
        <f>VLOOKUP(A7,'Рейтинг (раздел 12)'!$A$3:$B$90,2,FALSE)</f>
        <v>28-33</v>
      </c>
      <c r="C7" s="23" t="str">
        <f>RANK(D7,$D$7:$D$24)&amp;IF(COUNTIF($D$7:$D$24,D7)&gt;1,"-"&amp;RANK(D7,$D$7:$D$24)+COUNTIF($D$7:$D$24,D7)-1,"")</f>
        <v>6-7</v>
      </c>
      <c r="D7" s="34">
        <f>SUM(E7:L7)</f>
        <v>3</v>
      </c>
      <c r="E7" s="31">
        <f>'12.1'!C9</f>
        <v>0</v>
      </c>
      <c r="F7" s="35">
        <f>'12.2'!I9</f>
        <v>2</v>
      </c>
      <c r="G7" s="35">
        <f>'12.3'!F11</f>
        <v>0</v>
      </c>
      <c r="H7" s="24">
        <f>'12.4'!J11</f>
        <v>0</v>
      </c>
      <c r="I7" s="24">
        <f>'12.5'!J12</f>
        <v>0</v>
      </c>
      <c r="J7" s="24">
        <f>'12.6'!G12</f>
        <v>0</v>
      </c>
      <c r="K7" s="24">
        <f>'12.7'!I9</f>
        <v>1</v>
      </c>
      <c r="L7" s="24">
        <f>'12.8'!K12</f>
        <v>0</v>
      </c>
    </row>
    <row r="8" spans="1:12" ht="15.95" customHeight="1" x14ac:dyDescent="0.25">
      <c r="A8" s="22" t="s">
        <v>2</v>
      </c>
      <c r="B8" s="23" t="str">
        <f>VLOOKUP(A8,'Рейтинг (раздел 12)'!$A$3:$B$90,2,FALSE)</f>
        <v>58-85</v>
      </c>
      <c r="C8" s="23" t="str">
        <f t="shared" ref="C8:C24" si="0">RANK(D8,$D$7:$D$24)&amp;IF(COUNTIF($D$7:$D$24,D8)&gt;1,"-"&amp;RANK(D8,$D$7:$D$24)+COUNTIF($D$7:$D$24,D8)-1,"")</f>
        <v>12-18</v>
      </c>
      <c r="D8" s="34">
        <f t="shared" ref="D8:D71" si="1">SUM(E8:L8)</f>
        <v>0</v>
      </c>
      <c r="E8" s="31">
        <f>'12.1'!C10</f>
        <v>0</v>
      </c>
      <c r="F8" s="35">
        <f>'12.2'!I10</f>
        <v>0</v>
      </c>
      <c r="G8" s="35">
        <f>'12.3'!F12</f>
        <v>0</v>
      </c>
      <c r="H8" s="24">
        <f>'12.4'!J12</f>
        <v>0</v>
      </c>
      <c r="I8" s="24">
        <f>'12.5'!J13</f>
        <v>0</v>
      </c>
      <c r="J8" s="24">
        <f>'12.6'!G13</f>
        <v>0</v>
      </c>
      <c r="K8" s="24">
        <f>'12.7'!I10</f>
        <v>0</v>
      </c>
      <c r="L8" s="24">
        <f>'12.8'!K13</f>
        <v>0</v>
      </c>
    </row>
    <row r="9" spans="1:12" ht="15.95" customHeight="1" x14ac:dyDescent="0.25">
      <c r="A9" s="22" t="s">
        <v>3</v>
      </c>
      <c r="B9" s="23" t="str">
        <f>VLOOKUP(A9,'Рейтинг (раздел 12)'!$A$3:$B$90,2,FALSE)</f>
        <v>28-33</v>
      </c>
      <c r="C9" s="23" t="str">
        <f t="shared" si="0"/>
        <v>6-7</v>
      </c>
      <c r="D9" s="34">
        <f t="shared" si="1"/>
        <v>3</v>
      </c>
      <c r="E9" s="31">
        <f>'12.1'!C11</f>
        <v>0</v>
      </c>
      <c r="F9" s="35">
        <f>'12.2'!I11</f>
        <v>0</v>
      </c>
      <c r="G9" s="35">
        <f>'12.3'!F13</f>
        <v>0</v>
      </c>
      <c r="H9" s="24">
        <f>'12.4'!J13</f>
        <v>2</v>
      </c>
      <c r="I9" s="24">
        <f>'12.5'!J14</f>
        <v>0</v>
      </c>
      <c r="J9" s="24">
        <f>'12.6'!G14</f>
        <v>0</v>
      </c>
      <c r="K9" s="24">
        <f>'12.7'!I11</f>
        <v>0</v>
      </c>
      <c r="L9" s="24">
        <f>'12.8'!K14</f>
        <v>1</v>
      </c>
    </row>
    <row r="10" spans="1:12" ht="15.95" customHeight="1" x14ac:dyDescent="0.25">
      <c r="A10" s="22" t="s">
        <v>4</v>
      </c>
      <c r="B10" s="23" t="str">
        <f>VLOOKUP(A10,'Рейтинг (раздел 12)'!$A$3:$B$90,2,FALSE)</f>
        <v>58-85</v>
      </c>
      <c r="C10" s="23" t="str">
        <f t="shared" si="0"/>
        <v>12-18</v>
      </c>
      <c r="D10" s="34">
        <f t="shared" si="1"/>
        <v>0</v>
      </c>
      <c r="E10" s="31">
        <f>'12.1'!C12</f>
        <v>0</v>
      </c>
      <c r="F10" s="35">
        <f>'12.2'!I12</f>
        <v>0</v>
      </c>
      <c r="G10" s="35">
        <f>'12.3'!F14</f>
        <v>0</v>
      </c>
      <c r="H10" s="24">
        <f>'12.4'!J14</f>
        <v>0</v>
      </c>
      <c r="I10" s="24">
        <f>'12.5'!J15</f>
        <v>0</v>
      </c>
      <c r="J10" s="24">
        <f>'12.6'!G15</f>
        <v>0</v>
      </c>
      <c r="K10" s="24">
        <f>'12.7'!I12</f>
        <v>0</v>
      </c>
      <c r="L10" s="24">
        <f>'12.8'!K15</f>
        <v>0</v>
      </c>
    </row>
    <row r="11" spans="1:12" ht="15.95" customHeight="1" x14ac:dyDescent="0.25">
      <c r="A11" s="22" t="s">
        <v>5</v>
      </c>
      <c r="B11" s="23" t="str">
        <f>VLOOKUP(A11,'Рейтинг (раздел 12)'!$A$3:$B$90,2,FALSE)</f>
        <v>58-85</v>
      </c>
      <c r="C11" s="23" t="str">
        <f t="shared" si="0"/>
        <v>12-18</v>
      </c>
      <c r="D11" s="34">
        <f t="shared" si="1"/>
        <v>0</v>
      </c>
      <c r="E11" s="31">
        <f>'12.1'!C13</f>
        <v>0</v>
      </c>
      <c r="F11" s="35">
        <f>'12.2'!I13</f>
        <v>0</v>
      </c>
      <c r="G11" s="35">
        <f>'12.3'!F15</f>
        <v>0</v>
      </c>
      <c r="H11" s="24">
        <f>'12.4'!J15</f>
        <v>0</v>
      </c>
      <c r="I11" s="24">
        <f>'12.5'!J16</f>
        <v>0</v>
      </c>
      <c r="J11" s="24">
        <f>'12.6'!G16</f>
        <v>0</v>
      </c>
      <c r="K11" s="24">
        <f>'12.7'!I13</f>
        <v>0</v>
      </c>
      <c r="L11" s="24">
        <f>'12.8'!K16</f>
        <v>0</v>
      </c>
    </row>
    <row r="12" spans="1:12" ht="15.95" customHeight="1" x14ac:dyDescent="0.25">
      <c r="A12" s="22" t="s">
        <v>6</v>
      </c>
      <c r="B12" s="23" t="str">
        <f>VLOOKUP(A12,'Рейтинг (раздел 12)'!$A$3:$B$90,2,FALSE)</f>
        <v>58-85</v>
      </c>
      <c r="C12" s="23" t="str">
        <f t="shared" si="0"/>
        <v>12-18</v>
      </c>
      <c r="D12" s="34">
        <f t="shared" si="1"/>
        <v>0</v>
      </c>
      <c r="E12" s="31">
        <f>'12.1'!C14</f>
        <v>0</v>
      </c>
      <c r="F12" s="35">
        <f>'12.2'!I14</f>
        <v>0</v>
      </c>
      <c r="G12" s="35">
        <f>'12.3'!F16</f>
        <v>0</v>
      </c>
      <c r="H12" s="24">
        <f>'12.4'!J16</f>
        <v>0</v>
      </c>
      <c r="I12" s="24">
        <f>'12.5'!J17</f>
        <v>0</v>
      </c>
      <c r="J12" s="24">
        <f>'12.6'!G17</f>
        <v>0</v>
      </c>
      <c r="K12" s="24">
        <f>'12.7'!I14</f>
        <v>0</v>
      </c>
      <c r="L12" s="24">
        <f>'12.8'!K17</f>
        <v>0</v>
      </c>
    </row>
    <row r="13" spans="1:12" ht="15.95" customHeight="1" x14ac:dyDescent="0.25">
      <c r="A13" s="22" t="s">
        <v>7</v>
      </c>
      <c r="B13" s="23" t="str">
        <f>VLOOKUP(A13,'Рейтинг (раздел 12)'!$A$3:$B$90,2,FALSE)</f>
        <v>34-48</v>
      </c>
      <c r="C13" s="23" t="str">
        <f t="shared" si="0"/>
        <v>8-9</v>
      </c>
      <c r="D13" s="34">
        <f t="shared" si="1"/>
        <v>2</v>
      </c>
      <c r="E13" s="31">
        <f>'12.1'!C15</f>
        <v>0</v>
      </c>
      <c r="F13" s="35">
        <f>'12.2'!I15</f>
        <v>2</v>
      </c>
      <c r="G13" s="35">
        <f>'12.3'!F17</f>
        <v>0</v>
      </c>
      <c r="H13" s="24">
        <f>'12.4'!J17</f>
        <v>0</v>
      </c>
      <c r="I13" s="24">
        <f>'12.5'!J18</f>
        <v>0</v>
      </c>
      <c r="J13" s="24">
        <f>'12.6'!G18</f>
        <v>0</v>
      </c>
      <c r="K13" s="24">
        <f>'12.7'!I15</f>
        <v>0</v>
      </c>
      <c r="L13" s="24">
        <f>'12.8'!K18</f>
        <v>0</v>
      </c>
    </row>
    <row r="14" spans="1:12" s="8" customFormat="1" ht="15.95" customHeight="1" x14ac:dyDescent="0.25">
      <c r="A14" s="22" t="s">
        <v>8</v>
      </c>
      <c r="B14" s="23" t="str">
        <f>VLOOKUP(A14,'Рейтинг (раздел 12)'!$A$3:$B$90,2,FALSE)</f>
        <v>34-48</v>
      </c>
      <c r="C14" s="23" t="str">
        <f t="shared" si="0"/>
        <v>8-9</v>
      </c>
      <c r="D14" s="34">
        <f t="shared" si="1"/>
        <v>2</v>
      </c>
      <c r="E14" s="31">
        <f>'12.1'!C16</f>
        <v>0</v>
      </c>
      <c r="F14" s="35">
        <f>'12.2'!I16</f>
        <v>0</v>
      </c>
      <c r="G14" s="35">
        <f>'12.3'!F18</f>
        <v>0</v>
      </c>
      <c r="H14" s="24">
        <f>'12.4'!J18</f>
        <v>0</v>
      </c>
      <c r="I14" s="24">
        <f>'12.5'!J19</f>
        <v>1</v>
      </c>
      <c r="J14" s="24">
        <f>'12.6'!G19</f>
        <v>0</v>
      </c>
      <c r="K14" s="24">
        <f>'12.7'!I16</f>
        <v>0</v>
      </c>
      <c r="L14" s="24">
        <f>'12.8'!K19</f>
        <v>1</v>
      </c>
    </row>
    <row r="15" spans="1:12" ht="15.95" customHeight="1" x14ac:dyDescent="0.25">
      <c r="A15" s="22" t="s">
        <v>9</v>
      </c>
      <c r="B15" s="23" t="str">
        <f>VLOOKUP(A15,'Рейтинг (раздел 12)'!$A$3:$B$90,2,FALSE)</f>
        <v>58-85</v>
      </c>
      <c r="C15" s="23" t="str">
        <f t="shared" si="0"/>
        <v>12-18</v>
      </c>
      <c r="D15" s="34">
        <f t="shared" si="1"/>
        <v>0</v>
      </c>
      <c r="E15" s="31">
        <f>'12.1'!C17</f>
        <v>0</v>
      </c>
      <c r="F15" s="35">
        <f>'12.2'!I17</f>
        <v>0</v>
      </c>
      <c r="G15" s="35">
        <f>'12.3'!F19</f>
        <v>0</v>
      </c>
      <c r="H15" s="24">
        <f>'12.4'!J19</f>
        <v>0</v>
      </c>
      <c r="I15" s="24">
        <f>'12.5'!J20</f>
        <v>0</v>
      </c>
      <c r="J15" s="24">
        <f>'12.6'!G20</f>
        <v>0</v>
      </c>
      <c r="K15" s="24">
        <f>'12.7'!I17</f>
        <v>0</v>
      </c>
      <c r="L15" s="24">
        <f>'12.8'!K20</f>
        <v>0</v>
      </c>
    </row>
    <row r="16" spans="1:12" ht="15.95" customHeight="1" x14ac:dyDescent="0.25">
      <c r="A16" s="22" t="s">
        <v>10</v>
      </c>
      <c r="B16" s="23" t="str">
        <f>VLOOKUP(A16,'Рейтинг (раздел 12)'!$A$3:$B$90,2,FALSE)</f>
        <v>6</v>
      </c>
      <c r="C16" s="23" t="str">
        <f t="shared" si="0"/>
        <v>1</v>
      </c>
      <c r="D16" s="34">
        <f t="shared" si="1"/>
        <v>8</v>
      </c>
      <c r="E16" s="31">
        <f>'12.1'!C18</f>
        <v>2</v>
      </c>
      <c r="F16" s="35">
        <f>'12.2'!I18</f>
        <v>2</v>
      </c>
      <c r="G16" s="35">
        <f>'12.3'!F20</f>
        <v>0</v>
      </c>
      <c r="H16" s="24">
        <f>'12.4'!J20</f>
        <v>0</v>
      </c>
      <c r="I16" s="24">
        <f>'12.5'!J21</f>
        <v>2</v>
      </c>
      <c r="J16" s="24">
        <f>'12.6'!G21</f>
        <v>0</v>
      </c>
      <c r="K16" s="24">
        <f>'12.7'!I18</f>
        <v>1</v>
      </c>
      <c r="L16" s="24">
        <f>'12.8'!K21</f>
        <v>1</v>
      </c>
    </row>
    <row r="17" spans="1:12" ht="15.95" customHeight="1" x14ac:dyDescent="0.25">
      <c r="A17" s="22" t="s">
        <v>11</v>
      </c>
      <c r="B17" s="23" t="str">
        <f>VLOOKUP(A17,'Рейтинг (раздел 12)'!$A$3:$B$90,2,FALSE)</f>
        <v>58-85</v>
      </c>
      <c r="C17" s="23" t="str">
        <f t="shared" si="0"/>
        <v>12-18</v>
      </c>
      <c r="D17" s="34">
        <f t="shared" si="1"/>
        <v>0</v>
      </c>
      <c r="E17" s="31">
        <f>'12.1'!C19</f>
        <v>0</v>
      </c>
      <c r="F17" s="35">
        <f>'12.2'!I19</f>
        <v>0</v>
      </c>
      <c r="G17" s="35">
        <f>'12.3'!F21</f>
        <v>0</v>
      </c>
      <c r="H17" s="24">
        <f>'12.4'!J21</f>
        <v>0</v>
      </c>
      <c r="I17" s="24">
        <f>'12.5'!J22</f>
        <v>0</v>
      </c>
      <c r="J17" s="24">
        <f>'12.6'!G22</f>
        <v>0</v>
      </c>
      <c r="K17" s="24">
        <f>'12.7'!I19</f>
        <v>0</v>
      </c>
      <c r="L17" s="24">
        <f>'12.8'!K22</f>
        <v>0</v>
      </c>
    </row>
    <row r="18" spans="1:12" s="8" customFormat="1" ht="15.95" customHeight="1" x14ac:dyDescent="0.25">
      <c r="A18" s="22" t="s">
        <v>12</v>
      </c>
      <c r="B18" s="23" t="str">
        <f>VLOOKUP(A18,'Рейтинг (раздел 12)'!$A$3:$B$90,2,FALSE)</f>
        <v>52-56</v>
      </c>
      <c r="C18" s="23" t="str">
        <f t="shared" si="0"/>
        <v>10-11</v>
      </c>
      <c r="D18" s="34">
        <f t="shared" si="1"/>
        <v>1</v>
      </c>
      <c r="E18" s="31">
        <f>'12.1'!C20</f>
        <v>0</v>
      </c>
      <c r="F18" s="35">
        <f>'12.2'!I20</f>
        <v>0</v>
      </c>
      <c r="G18" s="35">
        <f>'12.3'!F22</f>
        <v>0</v>
      </c>
      <c r="H18" s="24">
        <f>'12.4'!J22</f>
        <v>0</v>
      </c>
      <c r="I18" s="24">
        <f>'12.5'!J23</f>
        <v>0</v>
      </c>
      <c r="J18" s="24">
        <f>'12.6'!G23</f>
        <v>0</v>
      </c>
      <c r="K18" s="24">
        <f>'12.7'!I20</f>
        <v>0</v>
      </c>
      <c r="L18" s="24">
        <f>'12.8'!K23</f>
        <v>1</v>
      </c>
    </row>
    <row r="19" spans="1:12" ht="15.95" customHeight="1" x14ac:dyDescent="0.25">
      <c r="A19" s="22" t="s">
        <v>13</v>
      </c>
      <c r="B19" s="23" t="str">
        <f>VLOOKUP(A19,'Рейтинг (раздел 12)'!$A$3:$B$90,2,FALSE)</f>
        <v>52-56</v>
      </c>
      <c r="C19" s="23" t="str">
        <f t="shared" si="0"/>
        <v>10-11</v>
      </c>
      <c r="D19" s="34">
        <f t="shared" si="1"/>
        <v>1</v>
      </c>
      <c r="E19" s="31">
        <f>'12.1'!C21</f>
        <v>0</v>
      </c>
      <c r="F19" s="35">
        <f>'12.2'!I21</f>
        <v>0</v>
      </c>
      <c r="G19" s="35">
        <f>'12.3'!F23</f>
        <v>0</v>
      </c>
      <c r="H19" s="24">
        <f>'12.4'!J23</f>
        <v>0</v>
      </c>
      <c r="I19" s="24">
        <f>'12.5'!J24</f>
        <v>0</v>
      </c>
      <c r="J19" s="24">
        <f>'12.6'!G24</f>
        <v>0</v>
      </c>
      <c r="K19" s="24">
        <f>'12.7'!I21</f>
        <v>0</v>
      </c>
      <c r="L19" s="24">
        <f>'12.8'!K24</f>
        <v>1</v>
      </c>
    </row>
    <row r="20" spans="1:12" ht="15.95" customHeight="1" x14ac:dyDescent="0.25">
      <c r="A20" s="22" t="s">
        <v>14</v>
      </c>
      <c r="B20" s="23" t="str">
        <f>VLOOKUP(A20,'Рейтинг (раздел 12)'!$A$3:$B$90,2,FALSE)</f>
        <v>19-27</v>
      </c>
      <c r="C20" s="23" t="str">
        <f t="shared" si="0"/>
        <v>4-5</v>
      </c>
      <c r="D20" s="34">
        <f t="shared" si="1"/>
        <v>4</v>
      </c>
      <c r="E20" s="31">
        <f>'12.1'!C22</f>
        <v>0</v>
      </c>
      <c r="F20" s="35">
        <f>'12.2'!I22</f>
        <v>2</v>
      </c>
      <c r="G20" s="35">
        <f>'12.3'!F24</f>
        <v>0</v>
      </c>
      <c r="H20" s="24">
        <f>'12.4'!J24</f>
        <v>0</v>
      </c>
      <c r="I20" s="24">
        <f>'12.5'!J25</f>
        <v>0</v>
      </c>
      <c r="J20" s="24">
        <f>'12.6'!G25</f>
        <v>0</v>
      </c>
      <c r="K20" s="24">
        <f>'12.7'!I22</f>
        <v>1</v>
      </c>
      <c r="L20" s="24">
        <f>'12.8'!K25</f>
        <v>1</v>
      </c>
    </row>
    <row r="21" spans="1:12" ht="15.95" customHeight="1" x14ac:dyDescent="0.25">
      <c r="A21" s="22" t="s">
        <v>15</v>
      </c>
      <c r="B21" s="23" t="str">
        <f>VLOOKUP(A21,'Рейтинг (раздел 12)'!$A$3:$B$90,2,FALSE)</f>
        <v>19-27</v>
      </c>
      <c r="C21" s="23" t="str">
        <f t="shared" si="0"/>
        <v>4-5</v>
      </c>
      <c r="D21" s="34">
        <f t="shared" si="1"/>
        <v>4</v>
      </c>
      <c r="E21" s="31">
        <f>'12.1'!C23</f>
        <v>2</v>
      </c>
      <c r="F21" s="35">
        <f>'12.2'!I23</f>
        <v>2</v>
      </c>
      <c r="G21" s="35">
        <f>'12.3'!F25</f>
        <v>0</v>
      </c>
      <c r="H21" s="24">
        <f>'12.4'!J25</f>
        <v>0</v>
      </c>
      <c r="I21" s="24">
        <f>'12.5'!J26</f>
        <v>0</v>
      </c>
      <c r="J21" s="24">
        <f>'12.6'!G26</f>
        <v>0</v>
      </c>
      <c r="K21" s="24">
        <f>'12.7'!I23</f>
        <v>0</v>
      </c>
      <c r="L21" s="24">
        <f>'12.8'!K26</f>
        <v>0</v>
      </c>
    </row>
    <row r="22" spans="1:12" ht="15.95" customHeight="1" x14ac:dyDescent="0.25">
      <c r="A22" s="22" t="s">
        <v>16</v>
      </c>
      <c r="B22" s="23" t="str">
        <f>VLOOKUP(A22,'Рейтинг (раздел 12)'!$A$3:$B$90,2,FALSE)</f>
        <v>12-17</v>
      </c>
      <c r="C22" s="23" t="str">
        <f t="shared" si="0"/>
        <v>2-3</v>
      </c>
      <c r="D22" s="34">
        <f t="shared" si="1"/>
        <v>5</v>
      </c>
      <c r="E22" s="31">
        <f>'12.1'!C24</f>
        <v>2</v>
      </c>
      <c r="F22" s="35">
        <f>'12.2'!I24</f>
        <v>2</v>
      </c>
      <c r="G22" s="35">
        <f>'12.3'!F26</f>
        <v>0</v>
      </c>
      <c r="H22" s="24">
        <f>'12.4'!J26</f>
        <v>0</v>
      </c>
      <c r="I22" s="24">
        <f>'12.5'!J27</f>
        <v>0</v>
      </c>
      <c r="J22" s="24">
        <f>'12.6'!G27</f>
        <v>0</v>
      </c>
      <c r="K22" s="24">
        <f>'12.7'!I24</f>
        <v>0</v>
      </c>
      <c r="L22" s="24">
        <f>'12.8'!K27</f>
        <v>1</v>
      </c>
    </row>
    <row r="23" spans="1:12" ht="15.95" customHeight="1" x14ac:dyDescent="0.25">
      <c r="A23" s="22" t="s">
        <v>17</v>
      </c>
      <c r="B23" s="23" t="str">
        <f>VLOOKUP(A23,'Рейтинг (раздел 12)'!$A$3:$B$90,2,FALSE)</f>
        <v>58-85</v>
      </c>
      <c r="C23" s="23" t="str">
        <f t="shared" si="0"/>
        <v>12-18</v>
      </c>
      <c r="D23" s="34">
        <f t="shared" si="1"/>
        <v>0</v>
      </c>
      <c r="E23" s="31">
        <f>'12.1'!C25</f>
        <v>0</v>
      </c>
      <c r="F23" s="35">
        <f>'12.2'!I25</f>
        <v>0</v>
      </c>
      <c r="G23" s="35">
        <f>'12.3'!F27</f>
        <v>0</v>
      </c>
      <c r="H23" s="24">
        <f>'12.4'!J27</f>
        <v>0</v>
      </c>
      <c r="I23" s="24">
        <f>'12.5'!J28</f>
        <v>0</v>
      </c>
      <c r="J23" s="24">
        <f>'12.6'!G28</f>
        <v>0</v>
      </c>
      <c r="K23" s="24">
        <f>'12.7'!I25</f>
        <v>0</v>
      </c>
      <c r="L23" s="24">
        <f>'12.8'!K28</f>
        <v>0</v>
      </c>
    </row>
    <row r="24" spans="1:12" ht="15.95" customHeight="1" x14ac:dyDescent="0.25">
      <c r="A24" s="22" t="s">
        <v>18</v>
      </c>
      <c r="B24" s="23" t="str">
        <f>VLOOKUP(A24,'Рейтинг (раздел 12)'!$A$3:$B$90,2,FALSE)</f>
        <v>12-17</v>
      </c>
      <c r="C24" s="23" t="str">
        <f t="shared" si="0"/>
        <v>2-3</v>
      </c>
      <c r="D24" s="34">
        <f t="shared" si="1"/>
        <v>5</v>
      </c>
      <c r="E24" s="31">
        <f>'12.1'!C26</f>
        <v>2</v>
      </c>
      <c r="F24" s="35">
        <f>'12.2'!I26</f>
        <v>2</v>
      </c>
      <c r="G24" s="35">
        <f>'12.3'!F28</f>
        <v>0</v>
      </c>
      <c r="H24" s="24">
        <f>'12.4'!J28</f>
        <v>0</v>
      </c>
      <c r="I24" s="24">
        <f>'12.5'!J29</f>
        <v>0</v>
      </c>
      <c r="J24" s="24">
        <f>'12.6'!G29</f>
        <v>0</v>
      </c>
      <c r="K24" s="24">
        <f>'12.7'!I26</f>
        <v>1</v>
      </c>
      <c r="L24" s="24">
        <f>'12.8'!K29</f>
        <v>0</v>
      </c>
    </row>
    <row r="25" spans="1:12" ht="15.95" customHeight="1" x14ac:dyDescent="0.25">
      <c r="A25" s="20" t="s">
        <v>19</v>
      </c>
      <c r="B25" s="25"/>
      <c r="C25" s="26"/>
      <c r="D25" s="36"/>
      <c r="E25" s="32"/>
      <c r="F25" s="37"/>
      <c r="G25" s="37"/>
      <c r="H25" s="27"/>
      <c r="I25" s="27"/>
      <c r="J25" s="27"/>
      <c r="K25" s="27"/>
      <c r="L25" s="27"/>
    </row>
    <row r="26" spans="1:12" s="8" customFormat="1" ht="15.95" customHeight="1" x14ac:dyDescent="0.25">
      <c r="A26" s="22" t="s">
        <v>20</v>
      </c>
      <c r="B26" s="23" t="str">
        <f>VLOOKUP(A26,'Рейтинг (раздел 12)'!$A$3:$B$90,2,FALSE)</f>
        <v>28-33</v>
      </c>
      <c r="C26" s="23" t="str">
        <f>RANK(D26,$D$26:$D$36)&amp;IF(COUNTIF($D$26:$D$36,D26)&gt;1,"-"&amp;RANK(D26,$D$26:$D$36)+COUNTIF($D$26:$D$36,D26)-1,"")</f>
        <v>3-4</v>
      </c>
      <c r="D26" s="34">
        <f t="shared" si="1"/>
        <v>3</v>
      </c>
      <c r="E26" s="31">
        <f>'12.1'!C28</f>
        <v>0</v>
      </c>
      <c r="F26" s="35">
        <f>'12.2'!I28</f>
        <v>2</v>
      </c>
      <c r="G26" s="35">
        <f>'12.3'!F30</f>
        <v>0</v>
      </c>
      <c r="H26" s="24">
        <f>'12.4'!J30</f>
        <v>0</v>
      </c>
      <c r="I26" s="24">
        <f>'12.5'!J31</f>
        <v>0</v>
      </c>
      <c r="J26" s="24">
        <f>'12.6'!G31</f>
        <v>0</v>
      </c>
      <c r="K26" s="24">
        <f>'12.7'!I28</f>
        <v>1</v>
      </c>
      <c r="L26" s="24">
        <f>'12.8'!K31</f>
        <v>0</v>
      </c>
    </row>
    <row r="27" spans="1:12" ht="15.95" customHeight="1" x14ac:dyDescent="0.25">
      <c r="A27" s="22" t="s">
        <v>21</v>
      </c>
      <c r="B27" s="23" t="str">
        <f>VLOOKUP(A27,'Рейтинг (раздел 12)'!$A$3:$B$90,2,FALSE)</f>
        <v>49-51</v>
      </c>
      <c r="C27" s="23" t="str">
        <f t="shared" ref="C27:C36" si="2">RANK(D27,$D$26:$D$36)&amp;IF(COUNTIF($D$26:$D$36,D27)&gt;1,"-"&amp;RANK(D27,$D$26:$D$36)+COUNTIF($D$26:$D$36,D27)-1,"")</f>
        <v>5-6</v>
      </c>
      <c r="D27" s="34">
        <f t="shared" si="1"/>
        <v>1.5</v>
      </c>
      <c r="E27" s="31">
        <f>'12.1'!C29</f>
        <v>0</v>
      </c>
      <c r="F27" s="35">
        <f>'12.2'!I29</f>
        <v>0</v>
      </c>
      <c r="G27" s="35">
        <f>'12.3'!F31</f>
        <v>0</v>
      </c>
      <c r="H27" s="24">
        <f>'12.4'!J31</f>
        <v>0</v>
      </c>
      <c r="I27" s="24">
        <f>'12.5'!J32</f>
        <v>0</v>
      </c>
      <c r="J27" s="24">
        <f>'12.6'!G32</f>
        <v>0</v>
      </c>
      <c r="K27" s="24">
        <f>'12.7'!I29</f>
        <v>0.5</v>
      </c>
      <c r="L27" s="24">
        <f>'12.8'!K32</f>
        <v>1</v>
      </c>
    </row>
    <row r="28" spans="1:12" ht="15.95" customHeight="1" x14ac:dyDescent="0.25">
      <c r="A28" s="22" t="s">
        <v>22</v>
      </c>
      <c r="B28" s="23" t="str">
        <f>VLOOKUP(A28,'Рейтинг (раздел 12)'!$A$3:$B$90,2,FALSE)</f>
        <v>52-56</v>
      </c>
      <c r="C28" s="23" t="str">
        <f t="shared" si="2"/>
        <v>7</v>
      </c>
      <c r="D28" s="34">
        <f t="shared" si="1"/>
        <v>1</v>
      </c>
      <c r="E28" s="31">
        <f>'12.1'!C30</f>
        <v>0</v>
      </c>
      <c r="F28" s="35">
        <f>'12.2'!I30</f>
        <v>0</v>
      </c>
      <c r="G28" s="35">
        <f>'12.3'!F32</f>
        <v>0</v>
      </c>
      <c r="H28" s="24">
        <f>'12.4'!J32</f>
        <v>0</v>
      </c>
      <c r="I28" s="24">
        <f>'12.5'!J33</f>
        <v>0</v>
      </c>
      <c r="J28" s="24">
        <f>'12.6'!G33</f>
        <v>0</v>
      </c>
      <c r="K28" s="24">
        <f>'12.7'!I30</f>
        <v>0</v>
      </c>
      <c r="L28" s="24">
        <f>'12.8'!K33</f>
        <v>1</v>
      </c>
    </row>
    <row r="29" spans="1:12" ht="15.95" customHeight="1" x14ac:dyDescent="0.25">
      <c r="A29" s="22" t="s">
        <v>23</v>
      </c>
      <c r="B29" s="23" t="str">
        <f>VLOOKUP(A29,'Рейтинг (раздел 12)'!$A$3:$B$90,2,FALSE)</f>
        <v>58-85</v>
      </c>
      <c r="C29" s="23" t="str">
        <f t="shared" si="2"/>
        <v>8-11</v>
      </c>
      <c r="D29" s="34">
        <f t="shared" si="1"/>
        <v>0</v>
      </c>
      <c r="E29" s="31">
        <f>'12.1'!C31</f>
        <v>0</v>
      </c>
      <c r="F29" s="35">
        <f>'12.2'!I31</f>
        <v>0</v>
      </c>
      <c r="G29" s="35">
        <f>'12.3'!F33</f>
        <v>0</v>
      </c>
      <c r="H29" s="24">
        <f>'12.4'!J33</f>
        <v>0</v>
      </c>
      <c r="I29" s="24">
        <f>'12.5'!J34</f>
        <v>0</v>
      </c>
      <c r="J29" s="24">
        <f>'12.6'!G34</f>
        <v>0</v>
      </c>
      <c r="K29" s="24">
        <f>'12.7'!I31</f>
        <v>0</v>
      </c>
      <c r="L29" s="24">
        <f>'12.8'!K34</f>
        <v>0</v>
      </c>
    </row>
    <row r="30" spans="1:12" ht="15.95" customHeight="1" x14ac:dyDescent="0.25">
      <c r="A30" s="22" t="s">
        <v>24</v>
      </c>
      <c r="B30" s="23" t="str">
        <f>VLOOKUP(A30,'Рейтинг (раздел 12)'!$A$3:$B$90,2,FALSE)</f>
        <v>58-85</v>
      </c>
      <c r="C30" s="23" t="str">
        <f t="shared" si="2"/>
        <v>8-11</v>
      </c>
      <c r="D30" s="34">
        <f t="shared" si="1"/>
        <v>0</v>
      </c>
      <c r="E30" s="31">
        <f>'12.1'!C32</f>
        <v>0</v>
      </c>
      <c r="F30" s="35">
        <f>'12.2'!I32</f>
        <v>0</v>
      </c>
      <c r="G30" s="35">
        <f>'12.3'!F34</f>
        <v>0</v>
      </c>
      <c r="H30" s="24">
        <f>'12.4'!J34</f>
        <v>0</v>
      </c>
      <c r="I30" s="24">
        <f>'12.5'!J35</f>
        <v>0</v>
      </c>
      <c r="J30" s="24">
        <f>'12.6'!G35</f>
        <v>0</v>
      </c>
      <c r="K30" s="24">
        <f>'12.7'!I32</f>
        <v>0</v>
      </c>
      <c r="L30" s="24">
        <f>'12.8'!K35</f>
        <v>0</v>
      </c>
    </row>
    <row r="31" spans="1:12" ht="15.95" customHeight="1" x14ac:dyDescent="0.25">
      <c r="A31" s="22" t="s">
        <v>25</v>
      </c>
      <c r="B31" s="23" t="str">
        <f>VLOOKUP(A31,'Рейтинг (раздел 12)'!$A$3:$B$90,2,FALSE)</f>
        <v>28-33</v>
      </c>
      <c r="C31" s="23" t="str">
        <f t="shared" si="2"/>
        <v>3-4</v>
      </c>
      <c r="D31" s="34">
        <f t="shared" si="1"/>
        <v>3</v>
      </c>
      <c r="E31" s="31">
        <f>'12.1'!C33</f>
        <v>2</v>
      </c>
      <c r="F31" s="35">
        <f>'12.2'!I33</f>
        <v>0</v>
      </c>
      <c r="G31" s="35">
        <f>'12.3'!F35</f>
        <v>0</v>
      </c>
      <c r="H31" s="24">
        <f>'12.4'!J35</f>
        <v>0</v>
      </c>
      <c r="I31" s="24">
        <f>'12.5'!J36</f>
        <v>0</v>
      </c>
      <c r="J31" s="24">
        <f>'12.6'!G36</f>
        <v>0</v>
      </c>
      <c r="K31" s="24">
        <f>'12.7'!I33</f>
        <v>1</v>
      </c>
      <c r="L31" s="24">
        <f>'12.8'!K36</f>
        <v>0</v>
      </c>
    </row>
    <row r="32" spans="1:12" s="8" customFormat="1" ht="15.95" customHeight="1" x14ac:dyDescent="0.25">
      <c r="A32" s="22" t="s">
        <v>26</v>
      </c>
      <c r="B32" s="23" t="str">
        <f>VLOOKUP(A32,'Рейтинг (раздел 12)'!$A$3:$B$90,2,FALSE)</f>
        <v>2-3</v>
      </c>
      <c r="C32" s="23" t="str">
        <f t="shared" si="2"/>
        <v>1</v>
      </c>
      <c r="D32" s="34">
        <f t="shared" si="1"/>
        <v>12</v>
      </c>
      <c r="E32" s="31">
        <f>'12.1'!C34</f>
        <v>2</v>
      </c>
      <c r="F32" s="35">
        <f>'12.2'!I34</f>
        <v>2</v>
      </c>
      <c r="G32" s="35">
        <f>'12.3'!F36</f>
        <v>2</v>
      </c>
      <c r="H32" s="24">
        <f>'12.4'!J36</f>
        <v>2</v>
      </c>
      <c r="I32" s="24">
        <f>'12.5'!J37</f>
        <v>2</v>
      </c>
      <c r="J32" s="24">
        <f>'12.6'!G37</f>
        <v>0</v>
      </c>
      <c r="K32" s="24">
        <f>'12.7'!I34</f>
        <v>1</v>
      </c>
      <c r="L32" s="24">
        <f>'12.8'!K37</f>
        <v>1</v>
      </c>
    </row>
    <row r="33" spans="1:12" s="8" customFormat="1" ht="15.95" customHeight="1" x14ac:dyDescent="0.25">
      <c r="A33" s="22" t="s">
        <v>27</v>
      </c>
      <c r="B33" s="23" t="str">
        <f>VLOOKUP(A33,'Рейтинг (раздел 12)'!$A$3:$B$90,2,FALSE)</f>
        <v>18</v>
      </c>
      <c r="C33" s="23" t="str">
        <f t="shared" si="2"/>
        <v>2</v>
      </c>
      <c r="D33" s="34">
        <f t="shared" si="1"/>
        <v>4.5</v>
      </c>
      <c r="E33" s="31">
        <f>'12.1'!C35</f>
        <v>2</v>
      </c>
      <c r="F33" s="35">
        <f>'12.2'!I35</f>
        <v>2</v>
      </c>
      <c r="G33" s="35">
        <f>'12.3'!F37</f>
        <v>0</v>
      </c>
      <c r="H33" s="24">
        <f>'12.4'!J37</f>
        <v>0</v>
      </c>
      <c r="I33" s="24">
        <f>'12.5'!J38</f>
        <v>0</v>
      </c>
      <c r="J33" s="24">
        <f>'12.6'!G38</f>
        <v>0</v>
      </c>
      <c r="K33" s="24">
        <f>'12.7'!I35</f>
        <v>0.5</v>
      </c>
      <c r="L33" s="24">
        <f>'12.8'!K38</f>
        <v>0</v>
      </c>
    </row>
    <row r="34" spans="1:12" ht="15.95" customHeight="1" x14ac:dyDescent="0.25">
      <c r="A34" s="22" t="s">
        <v>28</v>
      </c>
      <c r="B34" s="23" t="str">
        <f>VLOOKUP(A34,'Рейтинг (раздел 12)'!$A$3:$B$90,2,FALSE)</f>
        <v>58-85</v>
      </c>
      <c r="C34" s="23" t="str">
        <f t="shared" si="2"/>
        <v>8-11</v>
      </c>
      <c r="D34" s="34">
        <f t="shared" si="1"/>
        <v>0</v>
      </c>
      <c r="E34" s="31">
        <f>'12.1'!C36</f>
        <v>0</v>
      </c>
      <c r="F34" s="35">
        <f>'12.2'!I36</f>
        <v>0</v>
      </c>
      <c r="G34" s="35">
        <f>'12.3'!F38</f>
        <v>0</v>
      </c>
      <c r="H34" s="24">
        <f>'12.4'!J38</f>
        <v>0</v>
      </c>
      <c r="I34" s="24">
        <f>'12.5'!J39</f>
        <v>0</v>
      </c>
      <c r="J34" s="24">
        <f>'12.6'!G39</f>
        <v>0</v>
      </c>
      <c r="K34" s="24">
        <f>'12.7'!I36</f>
        <v>0</v>
      </c>
      <c r="L34" s="24">
        <f>'12.8'!K39</f>
        <v>0</v>
      </c>
    </row>
    <row r="35" spans="1:12" ht="15.95" customHeight="1" x14ac:dyDescent="0.25">
      <c r="A35" s="22" t="s">
        <v>29</v>
      </c>
      <c r="B35" s="23" t="str">
        <f>VLOOKUP(A35,'Рейтинг (раздел 12)'!$A$3:$B$90,2,FALSE)</f>
        <v>58-85</v>
      </c>
      <c r="C35" s="23" t="str">
        <f t="shared" si="2"/>
        <v>8-11</v>
      </c>
      <c r="D35" s="34">
        <f t="shared" si="1"/>
        <v>0</v>
      </c>
      <c r="E35" s="31">
        <f>'12.1'!C37</f>
        <v>0</v>
      </c>
      <c r="F35" s="35">
        <f>'12.2'!I37</f>
        <v>0</v>
      </c>
      <c r="G35" s="35">
        <f>'12.3'!F39</f>
        <v>0</v>
      </c>
      <c r="H35" s="24">
        <f>'12.4'!J39</f>
        <v>0</v>
      </c>
      <c r="I35" s="24">
        <f>'12.5'!J40</f>
        <v>0</v>
      </c>
      <c r="J35" s="24">
        <f>'12.6'!G40</f>
        <v>0</v>
      </c>
      <c r="K35" s="24">
        <f>'12.7'!I37</f>
        <v>0</v>
      </c>
      <c r="L35" s="24">
        <f>'12.8'!K40</f>
        <v>0</v>
      </c>
    </row>
    <row r="36" spans="1:12" ht="15.95" customHeight="1" x14ac:dyDescent="0.25">
      <c r="A36" s="22" t="s">
        <v>30</v>
      </c>
      <c r="B36" s="23" t="str">
        <f>VLOOKUP(A36,'Рейтинг (раздел 12)'!$A$3:$B$90,2,FALSE)</f>
        <v>49-51</v>
      </c>
      <c r="C36" s="23" t="str">
        <f t="shared" si="2"/>
        <v>5-6</v>
      </c>
      <c r="D36" s="34">
        <f t="shared" si="1"/>
        <v>1.5</v>
      </c>
      <c r="E36" s="31">
        <f>'12.1'!C38</f>
        <v>0</v>
      </c>
      <c r="F36" s="35">
        <f>'12.2'!I38</f>
        <v>0</v>
      </c>
      <c r="G36" s="35">
        <f>'12.3'!F40</f>
        <v>0</v>
      </c>
      <c r="H36" s="24">
        <f>'12.4'!J40</f>
        <v>0</v>
      </c>
      <c r="I36" s="24">
        <f>'12.5'!J41</f>
        <v>0</v>
      </c>
      <c r="J36" s="24">
        <f>'12.6'!G41</f>
        <v>0</v>
      </c>
      <c r="K36" s="24">
        <f>'12.7'!I38</f>
        <v>0.5</v>
      </c>
      <c r="L36" s="24">
        <f>'12.8'!K41</f>
        <v>1</v>
      </c>
    </row>
    <row r="37" spans="1:12" ht="15.95" customHeight="1" x14ac:dyDescent="0.25">
      <c r="A37" s="20" t="s">
        <v>31</v>
      </c>
      <c r="B37" s="25"/>
      <c r="C37" s="26"/>
      <c r="D37" s="36"/>
      <c r="E37" s="32"/>
      <c r="F37" s="37"/>
      <c r="G37" s="37"/>
      <c r="H37" s="27"/>
      <c r="I37" s="27"/>
      <c r="J37" s="27"/>
      <c r="K37" s="27"/>
      <c r="L37" s="27"/>
    </row>
    <row r="38" spans="1:12" ht="15.95" customHeight="1" x14ac:dyDescent="0.25">
      <c r="A38" s="22" t="s">
        <v>32</v>
      </c>
      <c r="B38" s="23" t="str">
        <f>VLOOKUP(A38,'Рейтинг (раздел 12)'!$A$3:$B$90,2,FALSE)</f>
        <v>8-11</v>
      </c>
      <c r="C38" s="23" t="str">
        <f>RANK(D38,$D$38:$D$43)&amp;IF(COUNTIF($D$38:$D$43,D38)&gt;1,"-"&amp;RANK(D38,$D$38:$D$43)+COUNTIF($D$38:$D$43,D38)-1,"")</f>
        <v>2</v>
      </c>
      <c r="D38" s="34">
        <f t="shared" si="1"/>
        <v>6</v>
      </c>
      <c r="E38" s="31">
        <f>'12.1'!C40</f>
        <v>0</v>
      </c>
      <c r="F38" s="35">
        <f>'12.2'!I40</f>
        <v>2</v>
      </c>
      <c r="G38" s="35">
        <f>'12.3'!F42</f>
        <v>0</v>
      </c>
      <c r="H38" s="24">
        <f>'12.4'!J42</f>
        <v>1</v>
      </c>
      <c r="I38" s="24">
        <f>'12.5'!J43</f>
        <v>2</v>
      </c>
      <c r="J38" s="24">
        <f>'12.6'!G43</f>
        <v>0</v>
      </c>
      <c r="K38" s="24">
        <f>'12.7'!I40</f>
        <v>0</v>
      </c>
      <c r="L38" s="24">
        <f>'12.8'!K43</f>
        <v>1</v>
      </c>
    </row>
    <row r="39" spans="1:12" ht="15.95" customHeight="1" x14ac:dyDescent="0.25">
      <c r="A39" s="22" t="s">
        <v>33</v>
      </c>
      <c r="B39" s="23" t="str">
        <f>VLOOKUP(A39,'Рейтинг (раздел 12)'!$A$3:$B$90,2,FALSE)</f>
        <v>58-85</v>
      </c>
      <c r="C39" s="23" t="str">
        <f t="shared" ref="C39:C43" si="3">RANK(D39,$D$38:$D$43)&amp;IF(COUNTIF($D$38:$D$43,D39)&gt;1,"-"&amp;RANK(D39,$D$38:$D$43)+COUNTIF($D$38:$D$43,D39)-1,"")</f>
        <v>4-6</v>
      </c>
      <c r="D39" s="34">
        <f t="shared" si="1"/>
        <v>0</v>
      </c>
      <c r="E39" s="31">
        <f>'12.1'!C41</f>
        <v>0</v>
      </c>
      <c r="F39" s="35">
        <f>'12.2'!I41</f>
        <v>0</v>
      </c>
      <c r="G39" s="35">
        <f>'12.3'!F43</f>
        <v>0</v>
      </c>
      <c r="H39" s="24">
        <f>'12.4'!J43</f>
        <v>0</v>
      </c>
      <c r="I39" s="24">
        <f>'12.5'!J44</f>
        <v>0</v>
      </c>
      <c r="J39" s="24">
        <f>'12.6'!G44</f>
        <v>0</v>
      </c>
      <c r="K39" s="24">
        <f>'12.7'!I41</f>
        <v>0</v>
      </c>
      <c r="L39" s="24">
        <f>'12.8'!K44</f>
        <v>0</v>
      </c>
    </row>
    <row r="40" spans="1:12" s="8" customFormat="1" ht="15.95" customHeight="1" x14ac:dyDescent="0.25">
      <c r="A40" s="22" t="s">
        <v>34</v>
      </c>
      <c r="B40" s="23" t="str">
        <f>VLOOKUP(A40,'Рейтинг (раздел 12)'!$A$3:$B$90,2,FALSE)</f>
        <v>4</v>
      </c>
      <c r="C40" s="23" t="str">
        <f t="shared" si="3"/>
        <v>1</v>
      </c>
      <c r="D40" s="34">
        <f t="shared" si="1"/>
        <v>11</v>
      </c>
      <c r="E40" s="31">
        <f>'12.1'!C42</f>
        <v>2</v>
      </c>
      <c r="F40" s="35">
        <f>'12.2'!I42</f>
        <v>2</v>
      </c>
      <c r="G40" s="35">
        <f>'12.3'!F44</f>
        <v>0</v>
      </c>
      <c r="H40" s="24">
        <f>'12.4'!J44</f>
        <v>2</v>
      </c>
      <c r="I40" s="24">
        <f>'12.5'!J45</f>
        <v>2</v>
      </c>
      <c r="J40" s="24">
        <f>'12.6'!G45</f>
        <v>2</v>
      </c>
      <c r="K40" s="24">
        <f>'12.7'!I42</f>
        <v>0</v>
      </c>
      <c r="L40" s="24">
        <f>'12.8'!K45</f>
        <v>1</v>
      </c>
    </row>
    <row r="41" spans="1:12" ht="15.95" customHeight="1" x14ac:dyDescent="0.25">
      <c r="A41" s="22" t="s">
        <v>35</v>
      </c>
      <c r="B41" s="23" t="str">
        <f>VLOOKUP(A41,'Рейтинг (раздел 12)'!$A$3:$B$90,2,FALSE)</f>
        <v>58-85</v>
      </c>
      <c r="C41" s="23" t="str">
        <f t="shared" si="3"/>
        <v>4-6</v>
      </c>
      <c r="D41" s="34">
        <f t="shared" si="1"/>
        <v>0</v>
      </c>
      <c r="E41" s="31">
        <f>'12.1'!C43</f>
        <v>0</v>
      </c>
      <c r="F41" s="35">
        <f>'12.2'!I43</f>
        <v>0</v>
      </c>
      <c r="G41" s="35">
        <f>'12.3'!F45</f>
        <v>0</v>
      </c>
      <c r="H41" s="24">
        <f>'12.4'!J45</f>
        <v>0</v>
      </c>
      <c r="I41" s="24">
        <f>'12.5'!J46</f>
        <v>0</v>
      </c>
      <c r="J41" s="24">
        <f>'12.6'!G46</f>
        <v>0</v>
      </c>
      <c r="K41" s="24">
        <f>'12.7'!I43</f>
        <v>0</v>
      </c>
      <c r="L41" s="24">
        <f>'12.8'!K46</f>
        <v>0</v>
      </c>
    </row>
    <row r="42" spans="1:12" ht="15.95" customHeight="1" x14ac:dyDescent="0.25">
      <c r="A42" s="22" t="s">
        <v>36</v>
      </c>
      <c r="B42" s="23" t="str">
        <f>VLOOKUP(A42,'Рейтинг (раздел 12)'!$A$3:$B$90,2,FALSE)</f>
        <v>12-17</v>
      </c>
      <c r="C42" s="23" t="str">
        <f t="shared" si="3"/>
        <v>3</v>
      </c>
      <c r="D42" s="34">
        <f t="shared" si="1"/>
        <v>5</v>
      </c>
      <c r="E42" s="31">
        <f>'12.1'!C44</f>
        <v>2</v>
      </c>
      <c r="F42" s="35">
        <f>'12.2'!I44</f>
        <v>2</v>
      </c>
      <c r="G42" s="35">
        <f>'12.3'!F46</f>
        <v>0</v>
      </c>
      <c r="H42" s="24">
        <f>'12.4'!J46</f>
        <v>0</v>
      </c>
      <c r="I42" s="24">
        <f>'12.5'!J47</f>
        <v>0</v>
      </c>
      <c r="J42" s="24">
        <f>'12.6'!G47</f>
        <v>0</v>
      </c>
      <c r="K42" s="24">
        <f>'12.7'!I44</f>
        <v>0</v>
      </c>
      <c r="L42" s="24">
        <f>'12.8'!K47</f>
        <v>1</v>
      </c>
    </row>
    <row r="43" spans="1:12" ht="15.95" customHeight="1" x14ac:dyDescent="0.25">
      <c r="A43" s="22" t="s">
        <v>37</v>
      </c>
      <c r="B43" s="23" t="str">
        <f>VLOOKUP(A43,'Рейтинг (раздел 12)'!$A$3:$B$90,2,FALSE)</f>
        <v>58-85</v>
      </c>
      <c r="C43" s="23" t="str">
        <f t="shared" si="3"/>
        <v>4-6</v>
      </c>
      <c r="D43" s="34">
        <f t="shared" si="1"/>
        <v>0</v>
      </c>
      <c r="E43" s="31">
        <f>'12.1'!C45</f>
        <v>0</v>
      </c>
      <c r="F43" s="35">
        <f>'12.2'!I45</f>
        <v>0</v>
      </c>
      <c r="G43" s="35">
        <f>'12.3'!F47</f>
        <v>0</v>
      </c>
      <c r="H43" s="24">
        <f>'12.4'!J47</f>
        <v>0</v>
      </c>
      <c r="I43" s="24">
        <f>'12.5'!J48</f>
        <v>0</v>
      </c>
      <c r="J43" s="24">
        <f>'12.6'!G48</f>
        <v>0</v>
      </c>
      <c r="K43" s="24">
        <f>'12.7'!I45</f>
        <v>0</v>
      </c>
      <c r="L43" s="24">
        <f>'12.8'!K48</f>
        <v>0</v>
      </c>
    </row>
    <row r="44" spans="1:12" ht="15.95" customHeight="1" x14ac:dyDescent="0.25">
      <c r="A44" s="20" t="s">
        <v>38</v>
      </c>
      <c r="B44" s="25"/>
      <c r="C44" s="26"/>
      <c r="D44" s="36"/>
      <c r="E44" s="32"/>
      <c r="F44" s="37"/>
      <c r="G44" s="37"/>
      <c r="H44" s="27"/>
      <c r="I44" s="27"/>
      <c r="J44" s="27"/>
      <c r="K44" s="27"/>
      <c r="L44" s="27"/>
    </row>
    <row r="45" spans="1:12" ht="15.95" customHeight="1" x14ac:dyDescent="0.25">
      <c r="A45" s="22" t="s">
        <v>39</v>
      </c>
      <c r="B45" s="23" t="str">
        <f>VLOOKUP(A45,'Рейтинг (раздел 12)'!$A$3:$B$90,2,FALSE)</f>
        <v>34-48</v>
      </c>
      <c r="C45" s="23" t="str">
        <f>RANK(D45,$D$45:$D$51)&amp;IF(COUNTIF($D$45:$D$51,D45)&gt;1,"-"&amp;RANK(D45,$D$45:$D$51)+COUNTIF($D$45:$D$51,D45)-1,"")</f>
        <v>3-4</v>
      </c>
      <c r="D45" s="34">
        <f t="shared" si="1"/>
        <v>2</v>
      </c>
      <c r="E45" s="31">
        <f>'12.1'!C47</f>
        <v>2</v>
      </c>
      <c r="F45" s="35">
        <f>'12.2'!I47</f>
        <v>0</v>
      </c>
      <c r="G45" s="35">
        <f>'12.3'!F49</f>
        <v>0</v>
      </c>
      <c r="H45" s="24">
        <f>'12.4'!J49</f>
        <v>0</v>
      </c>
      <c r="I45" s="24">
        <f>'12.5'!J50</f>
        <v>0</v>
      </c>
      <c r="J45" s="24">
        <f>'12.6'!G50</f>
        <v>0</v>
      </c>
      <c r="K45" s="24">
        <f>'12.7'!I47</f>
        <v>0</v>
      </c>
      <c r="L45" s="24">
        <f>'12.8'!K50</f>
        <v>0</v>
      </c>
    </row>
    <row r="46" spans="1:12" ht="15.95" customHeight="1" x14ac:dyDescent="0.25">
      <c r="A46" s="22" t="s">
        <v>40</v>
      </c>
      <c r="B46" s="23" t="str">
        <f>VLOOKUP(A46,'Рейтинг (раздел 12)'!$A$3:$B$90,2,FALSE)</f>
        <v>52-56</v>
      </c>
      <c r="C46" s="23" t="str">
        <f t="shared" ref="C46:C51" si="4">RANK(D46,$D$45:$D$51)&amp;IF(COUNTIF($D$45:$D$51,D46)&gt;1,"-"&amp;RANK(D46,$D$45:$D$51)+COUNTIF($D$45:$D$51,D46)-1,"")</f>
        <v>5</v>
      </c>
      <c r="D46" s="34">
        <f t="shared" si="1"/>
        <v>1</v>
      </c>
      <c r="E46" s="31">
        <f>'12.1'!C48</f>
        <v>0</v>
      </c>
      <c r="F46" s="35">
        <f>'12.2'!I48</f>
        <v>0</v>
      </c>
      <c r="G46" s="35">
        <f>'12.3'!F50</f>
        <v>0</v>
      </c>
      <c r="H46" s="24">
        <f>'12.4'!J50</f>
        <v>0</v>
      </c>
      <c r="I46" s="24">
        <f>'12.5'!J51</f>
        <v>0</v>
      </c>
      <c r="J46" s="24">
        <f>'12.6'!G51</f>
        <v>0</v>
      </c>
      <c r="K46" s="24">
        <f>'12.7'!I48</f>
        <v>1</v>
      </c>
      <c r="L46" s="24">
        <f>'12.8'!K51</f>
        <v>0</v>
      </c>
    </row>
    <row r="47" spans="1:12" ht="15.95" customHeight="1" x14ac:dyDescent="0.25">
      <c r="A47" s="22" t="s">
        <v>41</v>
      </c>
      <c r="B47" s="23" t="str">
        <f>VLOOKUP(A47,'Рейтинг (раздел 12)'!$A$3:$B$90,2,FALSE)</f>
        <v>34-48</v>
      </c>
      <c r="C47" s="23" t="str">
        <f t="shared" si="4"/>
        <v>3-4</v>
      </c>
      <c r="D47" s="34">
        <f t="shared" si="1"/>
        <v>2</v>
      </c>
      <c r="E47" s="31">
        <f>'12.1'!C49</f>
        <v>0</v>
      </c>
      <c r="F47" s="35">
        <f>'12.2'!I49</f>
        <v>0</v>
      </c>
      <c r="G47" s="35">
        <f>'12.3'!F51</f>
        <v>0</v>
      </c>
      <c r="H47" s="24">
        <f>'12.4'!J51</f>
        <v>1</v>
      </c>
      <c r="I47" s="24">
        <f>'12.5'!J52</f>
        <v>0</v>
      </c>
      <c r="J47" s="24">
        <f>'12.6'!G52</f>
        <v>0</v>
      </c>
      <c r="K47" s="24">
        <f>'12.7'!I49</f>
        <v>0.5</v>
      </c>
      <c r="L47" s="24">
        <f>'12.8'!K52</f>
        <v>0.5</v>
      </c>
    </row>
    <row r="48" spans="1:12" ht="15.95" customHeight="1" x14ac:dyDescent="0.25">
      <c r="A48" s="22" t="s">
        <v>42</v>
      </c>
      <c r="B48" s="23" t="str">
        <f>VLOOKUP(A48,'Рейтинг (раздел 12)'!$A$3:$B$90,2,FALSE)</f>
        <v>58-85</v>
      </c>
      <c r="C48" s="23" t="str">
        <f t="shared" si="4"/>
        <v>6-7</v>
      </c>
      <c r="D48" s="34">
        <f t="shared" si="1"/>
        <v>0</v>
      </c>
      <c r="E48" s="31">
        <f>'12.1'!C50</f>
        <v>0</v>
      </c>
      <c r="F48" s="35">
        <f>'12.2'!I50</f>
        <v>0</v>
      </c>
      <c r="G48" s="35">
        <f>'12.3'!F52</f>
        <v>0</v>
      </c>
      <c r="H48" s="24">
        <f>'12.4'!J52</f>
        <v>0</v>
      </c>
      <c r="I48" s="24">
        <f>'12.5'!J53</f>
        <v>0</v>
      </c>
      <c r="J48" s="24">
        <f>'12.6'!G53</f>
        <v>0</v>
      </c>
      <c r="K48" s="24">
        <f>'12.7'!I50</f>
        <v>0</v>
      </c>
      <c r="L48" s="24">
        <f>'12.8'!K53</f>
        <v>0</v>
      </c>
    </row>
    <row r="49" spans="1:12" ht="15.95" customHeight="1" x14ac:dyDescent="0.25">
      <c r="A49" s="22" t="s">
        <v>92</v>
      </c>
      <c r="B49" s="23" t="str">
        <f>VLOOKUP(A49,'Рейтинг (раздел 12)'!$A$3:$B$90,2,FALSE)</f>
        <v>58-85</v>
      </c>
      <c r="C49" s="23" t="str">
        <f t="shared" si="4"/>
        <v>6-7</v>
      </c>
      <c r="D49" s="34">
        <f t="shared" si="1"/>
        <v>0</v>
      </c>
      <c r="E49" s="31">
        <f>'12.1'!C51</f>
        <v>0</v>
      </c>
      <c r="F49" s="35">
        <f>'12.2'!I51</f>
        <v>0</v>
      </c>
      <c r="G49" s="35">
        <f>'12.3'!F53</f>
        <v>0</v>
      </c>
      <c r="H49" s="24">
        <f>'12.4'!J53</f>
        <v>0</v>
      </c>
      <c r="I49" s="24">
        <f>'12.5'!J54</f>
        <v>0</v>
      </c>
      <c r="J49" s="24">
        <f>'12.6'!G54</f>
        <v>0</v>
      </c>
      <c r="K49" s="24">
        <f>'12.7'!I51</f>
        <v>0</v>
      </c>
      <c r="L49" s="24">
        <f>'12.8'!K54</f>
        <v>0</v>
      </c>
    </row>
    <row r="50" spans="1:12" ht="15.95" customHeight="1" x14ac:dyDescent="0.25">
      <c r="A50" s="22" t="s">
        <v>43</v>
      </c>
      <c r="B50" s="23" t="str">
        <f>VLOOKUP(A50,'Рейтинг (раздел 12)'!$A$3:$B$90,2,FALSE)</f>
        <v>12-17</v>
      </c>
      <c r="C50" s="23" t="str">
        <f t="shared" si="4"/>
        <v>2</v>
      </c>
      <c r="D50" s="34">
        <f t="shared" si="1"/>
        <v>5</v>
      </c>
      <c r="E50" s="31">
        <f>'12.1'!C52</f>
        <v>2</v>
      </c>
      <c r="F50" s="35">
        <f>'12.2'!I52</f>
        <v>2</v>
      </c>
      <c r="G50" s="35">
        <f>'12.3'!F54</f>
        <v>0</v>
      </c>
      <c r="H50" s="24">
        <f>'12.4'!J54</f>
        <v>0</v>
      </c>
      <c r="I50" s="24">
        <f>'12.5'!J55</f>
        <v>0</v>
      </c>
      <c r="J50" s="24">
        <f>'12.6'!G55</f>
        <v>0</v>
      </c>
      <c r="K50" s="24">
        <f>'12.7'!I52</f>
        <v>0</v>
      </c>
      <c r="L50" s="24">
        <f>'12.8'!K55</f>
        <v>1</v>
      </c>
    </row>
    <row r="51" spans="1:12" ht="15.95" customHeight="1" x14ac:dyDescent="0.25">
      <c r="A51" s="22" t="s">
        <v>44</v>
      </c>
      <c r="B51" s="23" t="str">
        <f>VLOOKUP(A51,'Рейтинг (раздел 12)'!$A$3:$B$90,2,FALSE)</f>
        <v>2-3</v>
      </c>
      <c r="C51" s="23" t="str">
        <f t="shared" si="4"/>
        <v>1</v>
      </c>
      <c r="D51" s="34">
        <f t="shared" si="1"/>
        <v>12</v>
      </c>
      <c r="E51" s="31">
        <f>'12.1'!C53</f>
        <v>2</v>
      </c>
      <c r="F51" s="35">
        <f>'12.2'!I53</f>
        <v>2</v>
      </c>
      <c r="G51" s="35">
        <f>'12.3'!F55</f>
        <v>0</v>
      </c>
      <c r="H51" s="24">
        <f>'12.4'!J55</f>
        <v>2</v>
      </c>
      <c r="I51" s="24">
        <f>'12.5'!J56</f>
        <v>2</v>
      </c>
      <c r="J51" s="24">
        <f>'12.6'!G56</f>
        <v>2</v>
      </c>
      <c r="K51" s="24">
        <f>'12.7'!I53</f>
        <v>1</v>
      </c>
      <c r="L51" s="24">
        <f>'12.8'!K56</f>
        <v>1</v>
      </c>
    </row>
    <row r="52" spans="1:12" ht="15.95" customHeight="1" x14ac:dyDescent="0.25">
      <c r="A52" s="20" t="s">
        <v>45</v>
      </c>
      <c r="B52" s="25"/>
      <c r="C52" s="26"/>
      <c r="D52" s="36"/>
      <c r="E52" s="32"/>
      <c r="F52" s="37"/>
      <c r="G52" s="37"/>
      <c r="H52" s="27"/>
      <c r="I52" s="27"/>
      <c r="J52" s="27"/>
      <c r="K52" s="27"/>
      <c r="L52" s="27"/>
    </row>
    <row r="53" spans="1:12" ht="15.95" customHeight="1" x14ac:dyDescent="0.25">
      <c r="A53" s="22" t="s">
        <v>46</v>
      </c>
      <c r="B53" s="23" t="str">
        <f>VLOOKUP(A53,'Рейтинг (раздел 12)'!$A$3:$B$90,2,FALSE)</f>
        <v>12-17</v>
      </c>
      <c r="C53" s="23" t="str">
        <f>RANK(D53,$D$53:$D$66)&amp;IF(COUNTIF($D$53:$D$66,D53)&gt;1,"-"&amp;RANK(D53,$D$53:$D$66)+COUNTIF($D$53:$D$66,D53)-1,"")</f>
        <v>4-5</v>
      </c>
      <c r="D53" s="34">
        <f t="shared" si="1"/>
        <v>5</v>
      </c>
      <c r="E53" s="31">
        <f>'12.1'!C55</f>
        <v>0</v>
      </c>
      <c r="F53" s="35">
        <f>'12.2'!I55</f>
        <v>2</v>
      </c>
      <c r="G53" s="35">
        <f>'12.3'!F57</f>
        <v>0</v>
      </c>
      <c r="H53" s="24">
        <f>'12.4'!J57</f>
        <v>0</v>
      </c>
      <c r="I53" s="24">
        <f>'12.5'!J58</f>
        <v>1</v>
      </c>
      <c r="J53" s="24">
        <f>'12.6'!G58</f>
        <v>0</v>
      </c>
      <c r="K53" s="24">
        <f>'12.7'!I55</f>
        <v>1</v>
      </c>
      <c r="L53" s="24">
        <f>'12.8'!K58</f>
        <v>1</v>
      </c>
    </row>
    <row r="54" spans="1:12" s="8" customFormat="1" ht="15.95" customHeight="1" x14ac:dyDescent="0.25">
      <c r="A54" s="22" t="s">
        <v>47</v>
      </c>
      <c r="B54" s="23" t="str">
        <f>VLOOKUP(A54,'Рейтинг (раздел 12)'!$A$3:$B$90,2,FALSE)</f>
        <v>58-85</v>
      </c>
      <c r="C54" s="23" t="str">
        <f t="shared" ref="C54:C66" si="5">RANK(D54,$D$53:$D$66)&amp;IF(COUNTIF($D$53:$D$66,D54)&gt;1,"-"&amp;RANK(D54,$D$53:$D$66)+COUNTIF($D$53:$D$66,D54)-1,"")</f>
        <v>11-14</v>
      </c>
      <c r="D54" s="34">
        <f t="shared" si="1"/>
        <v>0</v>
      </c>
      <c r="E54" s="31">
        <f>'12.1'!C56</f>
        <v>0</v>
      </c>
      <c r="F54" s="35">
        <f>'12.2'!I56</f>
        <v>0</v>
      </c>
      <c r="G54" s="35">
        <f>'12.3'!F58</f>
        <v>0</v>
      </c>
      <c r="H54" s="24">
        <f>'12.4'!J58</f>
        <v>0</v>
      </c>
      <c r="I54" s="24">
        <f>'12.5'!J59</f>
        <v>0</v>
      </c>
      <c r="J54" s="24">
        <f>'12.6'!G59</f>
        <v>0</v>
      </c>
      <c r="K54" s="24">
        <f>'12.7'!I56</f>
        <v>0</v>
      </c>
      <c r="L54" s="24">
        <f>'12.8'!K59</f>
        <v>0</v>
      </c>
    </row>
    <row r="55" spans="1:12" ht="15.95" customHeight="1" x14ac:dyDescent="0.25">
      <c r="A55" s="22" t="s">
        <v>48</v>
      </c>
      <c r="B55" s="23" t="str">
        <f>VLOOKUP(A55,'Рейтинг (раздел 12)'!$A$3:$B$90,2,FALSE)</f>
        <v>58-85</v>
      </c>
      <c r="C55" s="23" t="str">
        <f t="shared" si="5"/>
        <v>11-14</v>
      </c>
      <c r="D55" s="34">
        <f t="shared" si="1"/>
        <v>0</v>
      </c>
      <c r="E55" s="31">
        <f>'12.1'!C57</f>
        <v>0</v>
      </c>
      <c r="F55" s="35">
        <f>'12.2'!I57</f>
        <v>0</v>
      </c>
      <c r="G55" s="35">
        <f>'12.3'!F59</f>
        <v>0</v>
      </c>
      <c r="H55" s="24">
        <f>'12.4'!J59</f>
        <v>0</v>
      </c>
      <c r="I55" s="24">
        <f>'12.5'!J60</f>
        <v>0</v>
      </c>
      <c r="J55" s="24">
        <f>'12.6'!G60</f>
        <v>0</v>
      </c>
      <c r="K55" s="24">
        <f>'12.7'!I57</f>
        <v>0</v>
      </c>
      <c r="L55" s="24">
        <f>'12.8'!K60</f>
        <v>0</v>
      </c>
    </row>
    <row r="56" spans="1:12" ht="15.95" customHeight="1" x14ac:dyDescent="0.25">
      <c r="A56" s="22" t="s">
        <v>49</v>
      </c>
      <c r="B56" s="23" t="str">
        <f>VLOOKUP(A56,'Рейтинг (раздел 12)'!$A$3:$B$90,2,FALSE)</f>
        <v>49-51</v>
      </c>
      <c r="C56" s="23" t="str">
        <f t="shared" si="5"/>
        <v>10</v>
      </c>
      <c r="D56" s="34">
        <f t="shared" si="1"/>
        <v>1.5</v>
      </c>
      <c r="E56" s="31">
        <f>'12.1'!C58</f>
        <v>0</v>
      </c>
      <c r="F56" s="35">
        <f>'12.2'!I58</f>
        <v>0</v>
      </c>
      <c r="G56" s="35">
        <f>'12.3'!F60</f>
        <v>0</v>
      </c>
      <c r="H56" s="24">
        <f>'12.4'!J60</f>
        <v>0</v>
      </c>
      <c r="I56" s="24">
        <f>'12.5'!J61</f>
        <v>0</v>
      </c>
      <c r="J56" s="24">
        <f>'12.6'!G61</f>
        <v>0</v>
      </c>
      <c r="K56" s="24">
        <f>'12.7'!I58</f>
        <v>0.5</v>
      </c>
      <c r="L56" s="24">
        <f>'12.8'!K61</f>
        <v>1</v>
      </c>
    </row>
    <row r="57" spans="1:12" ht="15.95" customHeight="1" x14ac:dyDescent="0.25">
      <c r="A57" s="22" t="s">
        <v>50</v>
      </c>
      <c r="B57" s="23" t="str">
        <f>VLOOKUP(A57,'Рейтинг (раздел 12)'!$A$3:$B$90,2,FALSE)</f>
        <v>28-33</v>
      </c>
      <c r="C57" s="23" t="str">
        <f t="shared" si="5"/>
        <v>7-8</v>
      </c>
      <c r="D57" s="34">
        <f t="shared" si="1"/>
        <v>3</v>
      </c>
      <c r="E57" s="31">
        <f>'12.1'!C59</f>
        <v>0</v>
      </c>
      <c r="F57" s="35">
        <f>'12.2'!I59</f>
        <v>0</v>
      </c>
      <c r="G57" s="35">
        <f>'12.3'!F61</f>
        <v>0</v>
      </c>
      <c r="H57" s="24">
        <f>'12.4'!J61</f>
        <v>0</v>
      </c>
      <c r="I57" s="24">
        <f>'12.5'!J62</f>
        <v>2</v>
      </c>
      <c r="J57" s="24">
        <f>'12.6'!G62</f>
        <v>0</v>
      </c>
      <c r="K57" s="24">
        <f>'12.7'!I59</f>
        <v>0</v>
      </c>
      <c r="L57" s="24">
        <f>'12.8'!K62</f>
        <v>1</v>
      </c>
    </row>
    <row r="58" spans="1:12" ht="15.95" customHeight="1" x14ac:dyDescent="0.25">
      <c r="A58" s="22" t="s">
        <v>51</v>
      </c>
      <c r="B58" s="23" t="str">
        <f>VLOOKUP(A58,'Рейтинг (раздел 12)'!$A$3:$B$90,2,FALSE)</f>
        <v>8-11</v>
      </c>
      <c r="C58" s="23" t="str">
        <f t="shared" si="5"/>
        <v>2-3</v>
      </c>
      <c r="D58" s="34">
        <f t="shared" si="1"/>
        <v>6</v>
      </c>
      <c r="E58" s="31">
        <f>'12.1'!C60</f>
        <v>2</v>
      </c>
      <c r="F58" s="35">
        <f>'12.2'!I60</f>
        <v>2</v>
      </c>
      <c r="G58" s="35">
        <f>'12.3'!F62</f>
        <v>0</v>
      </c>
      <c r="H58" s="24">
        <f>'12.4'!J62</f>
        <v>0</v>
      </c>
      <c r="I58" s="24">
        <f>'12.5'!J63</f>
        <v>0</v>
      </c>
      <c r="J58" s="24">
        <f>'12.6'!G63</f>
        <v>0</v>
      </c>
      <c r="K58" s="24">
        <f>'12.7'!I60</f>
        <v>1</v>
      </c>
      <c r="L58" s="24">
        <f>'12.8'!K63</f>
        <v>1</v>
      </c>
    </row>
    <row r="59" spans="1:12" ht="15.95" customHeight="1" x14ac:dyDescent="0.25">
      <c r="A59" s="22" t="s">
        <v>52</v>
      </c>
      <c r="B59" s="23" t="str">
        <f>VLOOKUP(A59,'Рейтинг (раздел 12)'!$A$3:$B$90,2,FALSE)</f>
        <v>8-11</v>
      </c>
      <c r="C59" s="23" t="str">
        <f t="shared" si="5"/>
        <v>2-3</v>
      </c>
      <c r="D59" s="34">
        <f t="shared" si="1"/>
        <v>6</v>
      </c>
      <c r="E59" s="31">
        <f>'12.1'!C61</f>
        <v>2</v>
      </c>
      <c r="F59" s="35">
        <f>'12.2'!I61</f>
        <v>2</v>
      </c>
      <c r="G59" s="35">
        <f>'12.3'!F63</f>
        <v>0</v>
      </c>
      <c r="H59" s="24">
        <f>'12.4'!J63</f>
        <v>1</v>
      </c>
      <c r="I59" s="24">
        <f>'12.5'!J64</f>
        <v>0</v>
      </c>
      <c r="J59" s="24">
        <f>'12.6'!G64</f>
        <v>0</v>
      </c>
      <c r="K59" s="24">
        <f>'12.7'!I61</f>
        <v>1</v>
      </c>
      <c r="L59" s="24">
        <f>'12.8'!K64</f>
        <v>0</v>
      </c>
    </row>
    <row r="60" spans="1:12" ht="15.95" customHeight="1" x14ac:dyDescent="0.25">
      <c r="A60" s="22" t="s">
        <v>53</v>
      </c>
      <c r="B60" s="23" t="str">
        <f>VLOOKUP(A60,'Рейтинг (раздел 12)'!$A$3:$B$90,2,FALSE)</f>
        <v>58-85</v>
      </c>
      <c r="C60" s="23" t="str">
        <f t="shared" si="5"/>
        <v>11-14</v>
      </c>
      <c r="D60" s="34">
        <f t="shared" si="1"/>
        <v>0</v>
      </c>
      <c r="E60" s="31">
        <f>'12.1'!C62</f>
        <v>0</v>
      </c>
      <c r="F60" s="35">
        <f>'12.2'!I62</f>
        <v>0</v>
      </c>
      <c r="G60" s="35">
        <f>'12.3'!F64</f>
        <v>0</v>
      </c>
      <c r="H60" s="24">
        <f>'12.4'!J64</f>
        <v>0</v>
      </c>
      <c r="I60" s="24">
        <f>'12.5'!J65</f>
        <v>0</v>
      </c>
      <c r="J60" s="24">
        <f>'12.6'!G65</f>
        <v>0</v>
      </c>
      <c r="K60" s="24">
        <f>'12.7'!I62</f>
        <v>0</v>
      </c>
      <c r="L60" s="24">
        <f>'12.8'!K65</f>
        <v>0</v>
      </c>
    </row>
    <row r="61" spans="1:12" ht="15.95" customHeight="1" x14ac:dyDescent="0.25">
      <c r="A61" s="22" t="s">
        <v>54</v>
      </c>
      <c r="B61" s="23" t="str">
        <f>VLOOKUP(A61,'Рейтинг (раздел 12)'!$A$3:$B$90,2,FALSE)</f>
        <v>34-48</v>
      </c>
      <c r="C61" s="23" t="str">
        <f t="shared" si="5"/>
        <v>9</v>
      </c>
      <c r="D61" s="34">
        <f t="shared" si="1"/>
        <v>2</v>
      </c>
      <c r="E61" s="31">
        <f>'12.1'!C63</f>
        <v>2</v>
      </c>
      <c r="F61" s="35">
        <f>'12.2'!I63</f>
        <v>0</v>
      </c>
      <c r="G61" s="35">
        <f>'12.3'!F65</f>
        <v>0</v>
      </c>
      <c r="H61" s="24">
        <f>'12.4'!J65</f>
        <v>0</v>
      </c>
      <c r="I61" s="24">
        <f>'12.5'!J66</f>
        <v>0</v>
      </c>
      <c r="J61" s="24">
        <f>'12.6'!G66</f>
        <v>0</v>
      </c>
      <c r="K61" s="24">
        <f>'12.7'!I63</f>
        <v>0</v>
      </c>
      <c r="L61" s="24">
        <f>'12.8'!K66</f>
        <v>0</v>
      </c>
    </row>
    <row r="62" spans="1:12" ht="15.95" customHeight="1" x14ac:dyDescent="0.25">
      <c r="A62" s="22" t="s">
        <v>55</v>
      </c>
      <c r="B62" s="23" t="str">
        <f>VLOOKUP(A62,'Рейтинг (раздел 12)'!$A$3:$B$90,2,FALSE)</f>
        <v>5</v>
      </c>
      <c r="C62" s="23" t="str">
        <f t="shared" si="5"/>
        <v>1</v>
      </c>
      <c r="D62" s="34">
        <f t="shared" si="1"/>
        <v>10</v>
      </c>
      <c r="E62" s="31">
        <f>'12.1'!C64</f>
        <v>0</v>
      </c>
      <c r="F62" s="35">
        <f>'12.2'!I64</f>
        <v>2</v>
      </c>
      <c r="G62" s="35">
        <f>'12.3'!F66</f>
        <v>0</v>
      </c>
      <c r="H62" s="24">
        <f>'12.4'!J66</f>
        <v>2</v>
      </c>
      <c r="I62" s="24">
        <f>'12.5'!J67</f>
        <v>2</v>
      </c>
      <c r="J62" s="24">
        <f>'12.6'!G67</f>
        <v>2</v>
      </c>
      <c r="K62" s="24">
        <f>'12.7'!I64</f>
        <v>1</v>
      </c>
      <c r="L62" s="24">
        <f>'12.8'!K67</f>
        <v>1</v>
      </c>
    </row>
    <row r="63" spans="1:12" ht="15.95" customHeight="1" x14ac:dyDescent="0.25">
      <c r="A63" s="22" t="s">
        <v>56</v>
      </c>
      <c r="B63" s="23" t="str">
        <f>VLOOKUP(A63,'Рейтинг (раздел 12)'!$A$3:$B$90,2,FALSE)</f>
        <v>28-33</v>
      </c>
      <c r="C63" s="23" t="str">
        <f t="shared" si="5"/>
        <v>7-8</v>
      </c>
      <c r="D63" s="34">
        <f t="shared" si="1"/>
        <v>3</v>
      </c>
      <c r="E63" s="31">
        <f>'12.1'!C65</f>
        <v>0</v>
      </c>
      <c r="F63" s="35">
        <f>'12.2'!I65</f>
        <v>2</v>
      </c>
      <c r="G63" s="35">
        <f>'12.3'!F67</f>
        <v>0</v>
      </c>
      <c r="H63" s="24">
        <f>'12.4'!J67</f>
        <v>0</v>
      </c>
      <c r="I63" s="24">
        <f>'12.5'!J68</f>
        <v>0</v>
      </c>
      <c r="J63" s="24">
        <f>'12.6'!G68</f>
        <v>0</v>
      </c>
      <c r="K63" s="24">
        <f>'12.7'!I65</f>
        <v>0</v>
      </c>
      <c r="L63" s="24">
        <f>'12.8'!K68</f>
        <v>1</v>
      </c>
    </row>
    <row r="64" spans="1:12" ht="15.95" customHeight="1" x14ac:dyDescent="0.25">
      <c r="A64" s="22" t="s">
        <v>57</v>
      </c>
      <c r="B64" s="23" t="str">
        <f>VLOOKUP(A64,'Рейтинг (раздел 12)'!$A$3:$B$90,2,FALSE)</f>
        <v>58-85</v>
      </c>
      <c r="C64" s="23" t="str">
        <f t="shared" si="5"/>
        <v>11-14</v>
      </c>
      <c r="D64" s="34">
        <f t="shared" si="1"/>
        <v>0</v>
      </c>
      <c r="E64" s="31">
        <f>'12.1'!C66</f>
        <v>0</v>
      </c>
      <c r="F64" s="35">
        <f>'12.2'!I66</f>
        <v>0</v>
      </c>
      <c r="G64" s="35">
        <f>'12.3'!F68</f>
        <v>0</v>
      </c>
      <c r="H64" s="24">
        <f>'12.4'!J68</f>
        <v>0</v>
      </c>
      <c r="I64" s="24">
        <f>'12.5'!J69</f>
        <v>0</v>
      </c>
      <c r="J64" s="24">
        <f>'12.6'!G69</f>
        <v>0</v>
      </c>
      <c r="K64" s="24">
        <f>'12.7'!I66</f>
        <v>0</v>
      </c>
      <c r="L64" s="24">
        <f>'12.8'!K69</f>
        <v>0</v>
      </c>
    </row>
    <row r="65" spans="1:12" ht="15.95" customHeight="1" x14ac:dyDescent="0.25">
      <c r="A65" s="22" t="s">
        <v>58</v>
      </c>
      <c r="B65" s="23" t="str">
        <f>VLOOKUP(A65,'Рейтинг (раздел 12)'!$A$3:$B$90,2,FALSE)</f>
        <v>12-17</v>
      </c>
      <c r="C65" s="23" t="str">
        <f t="shared" si="5"/>
        <v>4-5</v>
      </c>
      <c r="D65" s="34">
        <f t="shared" si="1"/>
        <v>5</v>
      </c>
      <c r="E65" s="31">
        <f>'12.1'!C67</f>
        <v>2</v>
      </c>
      <c r="F65" s="35">
        <f>'12.2'!I67</f>
        <v>2</v>
      </c>
      <c r="G65" s="35">
        <f>'12.3'!F69</f>
        <v>0</v>
      </c>
      <c r="H65" s="24">
        <f>'12.4'!J69</f>
        <v>0</v>
      </c>
      <c r="I65" s="24">
        <f>'12.5'!J70</f>
        <v>0</v>
      </c>
      <c r="J65" s="24">
        <f>'12.6'!G70</f>
        <v>0</v>
      </c>
      <c r="K65" s="24">
        <f>'12.7'!I67</f>
        <v>1</v>
      </c>
      <c r="L65" s="24">
        <f>'12.8'!K70</f>
        <v>0</v>
      </c>
    </row>
    <row r="66" spans="1:12" ht="15.95" customHeight="1" x14ac:dyDescent="0.25">
      <c r="A66" s="22" t="s">
        <v>59</v>
      </c>
      <c r="B66" s="23" t="str">
        <f>VLOOKUP(A66,'Рейтинг (раздел 12)'!$A$3:$B$90,2,FALSE)</f>
        <v>19-27</v>
      </c>
      <c r="C66" s="23" t="str">
        <f t="shared" si="5"/>
        <v>6</v>
      </c>
      <c r="D66" s="34">
        <f t="shared" si="1"/>
        <v>4</v>
      </c>
      <c r="E66" s="31">
        <f>'12.1'!C68</f>
        <v>0</v>
      </c>
      <c r="F66" s="35">
        <f>'12.2'!I68</f>
        <v>0</v>
      </c>
      <c r="G66" s="35">
        <f>'12.3'!F70</f>
        <v>0</v>
      </c>
      <c r="H66" s="24">
        <f>'12.4'!J70</f>
        <v>0</v>
      </c>
      <c r="I66" s="24">
        <f>'12.5'!J71</f>
        <v>1</v>
      </c>
      <c r="J66" s="24">
        <f>'12.6'!G71</f>
        <v>1</v>
      </c>
      <c r="K66" s="24">
        <f>'12.7'!I68</f>
        <v>1</v>
      </c>
      <c r="L66" s="24">
        <f>'12.8'!K71</f>
        <v>1</v>
      </c>
    </row>
    <row r="67" spans="1:12" ht="15.95" customHeight="1" x14ac:dyDescent="0.25">
      <c r="A67" s="20" t="s">
        <v>60</v>
      </c>
      <c r="B67" s="25"/>
      <c r="C67" s="26"/>
      <c r="D67" s="36"/>
      <c r="E67" s="32"/>
      <c r="F67" s="37"/>
      <c r="G67" s="37"/>
      <c r="H67" s="27"/>
      <c r="I67" s="27"/>
      <c r="J67" s="27"/>
      <c r="K67" s="27"/>
      <c r="L67" s="27"/>
    </row>
    <row r="68" spans="1:12" ht="15.95" customHeight="1" x14ac:dyDescent="0.25">
      <c r="A68" s="22" t="s">
        <v>61</v>
      </c>
      <c r="B68" s="23" t="str">
        <f>VLOOKUP(A68,'Рейтинг (раздел 12)'!$A$3:$B$90,2,FALSE)</f>
        <v>58-85</v>
      </c>
      <c r="C68" s="23" t="str">
        <f>RANK(D68,$D$68:$D$73)&amp;IF(COUNTIF($D$68:$D$73,D68)&gt;1,"-"&amp;RANK(D68,$D$68:$D$73)+COUNTIF($D$68:$D$73,D68)-1,"")</f>
        <v>5-6</v>
      </c>
      <c r="D68" s="34">
        <f t="shared" si="1"/>
        <v>0</v>
      </c>
      <c r="E68" s="31">
        <f>'12.1'!C70</f>
        <v>0</v>
      </c>
      <c r="F68" s="35">
        <f>'12.2'!I70</f>
        <v>0</v>
      </c>
      <c r="G68" s="35">
        <f>'12.3'!F72</f>
        <v>0</v>
      </c>
      <c r="H68" s="24">
        <f>'12.4'!J72</f>
        <v>0</v>
      </c>
      <c r="I68" s="24">
        <f>'12.5'!J73</f>
        <v>0</v>
      </c>
      <c r="J68" s="24">
        <f>'12.6'!G73</f>
        <v>0</v>
      </c>
      <c r="K68" s="24">
        <f>'12.7'!I70</f>
        <v>0</v>
      </c>
      <c r="L68" s="24">
        <f>'12.8'!K73</f>
        <v>0</v>
      </c>
    </row>
    <row r="69" spans="1:12" ht="15.95" customHeight="1" x14ac:dyDescent="0.25">
      <c r="A69" s="22" t="s">
        <v>62</v>
      </c>
      <c r="B69" s="23" t="str">
        <f>VLOOKUP(A69,'Рейтинг (раздел 12)'!$A$3:$B$90,2,FALSE)</f>
        <v>34-48</v>
      </c>
      <c r="C69" s="23" t="str">
        <f t="shared" ref="C69:C73" si="6">RANK(D69,$D$68:$D$73)&amp;IF(COUNTIF($D$68:$D$73,D69)&gt;1,"-"&amp;RANK(D69,$D$68:$D$73)+COUNTIF($D$68:$D$73,D69)-1,"")</f>
        <v>4</v>
      </c>
      <c r="D69" s="34">
        <f t="shared" si="1"/>
        <v>2</v>
      </c>
      <c r="E69" s="31">
        <f>'12.1'!C71</f>
        <v>2</v>
      </c>
      <c r="F69" s="35">
        <f>'12.2'!I71</f>
        <v>0</v>
      </c>
      <c r="G69" s="35">
        <f>'12.3'!F73</f>
        <v>0</v>
      </c>
      <c r="H69" s="24">
        <f>'12.4'!J73</f>
        <v>0</v>
      </c>
      <c r="I69" s="24">
        <f>'12.5'!J74</f>
        <v>0</v>
      </c>
      <c r="J69" s="24">
        <f>'12.6'!G74</f>
        <v>0</v>
      </c>
      <c r="K69" s="24">
        <f>'12.7'!I71</f>
        <v>0</v>
      </c>
      <c r="L69" s="24">
        <f>'12.8'!K74</f>
        <v>0</v>
      </c>
    </row>
    <row r="70" spans="1:12" ht="15.95" customHeight="1" x14ac:dyDescent="0.25">
      <c r="A70" s="22" t="s">
        <v>63</v>
      </c>
      <c r="B70" s="23" t="str">
        <f>VLOOKUP(A70,'Рейтинг (раздел 12)'!$A$3:$B$90,2,FALSE)</f>
        <v>58-85</v>
      </c>
      <c r="C70" s="23" t="str">
        <f t="shared" si="6"/>
        <v>5-6</v>
      </c>
      <c r="D70" s="34">
        <f t="shared" si="1"/>
        <v>0</v>
      </c>
      <c r="E70" s="31">
        <f>'12.1'!C72</f>
        <v>0</v>
      </c>
      <c r="F70" s="35">
        <f>'12.2'!I72</f>
        <v>0</v>
      </c>
      <c r="G70" s="35">
        <f>'12.3'!F74</f>
        <v>0</v>
      </c>
      <c r="H70" s="24">
        <f>'12.4'!J74</f>
        <v>0</v>
      </c>
      <c r="I70" s="24">
        <f>'12.5'!J75</f>
        <v>0</v>
      </c>
      <c r="J70" s="24">
        <f>'12.6'!G75</f>
        <v>0</v>
      </c>
      <c r="K70" s="24">
        <f>'12.7'!I72</f>
        <v>0</v>
      </c>
      <c r="L70" s="24">
        <f>'12.8'!K75</f>
        <v>0</v>
      </c>
    </row>
    <row r="71" spans="1:12" ht="15.95" customHeight="1" x14ac:dyDescent="0.25">
      <c r="A71" s="22" t="s">
        <v>64</v>
      </c>
      <c r="B71" s="23" t="str">
        <f>VLOOKUP(A71,'Рейтинг (раздел 12)'!$A$3:$B$90,2,FALSE)</f>
        <v>19-27</v>
      </c>
      <c r="C71" s="23" t="str">
        <f t="shared" si="6"/>
        <v>1-3</v>
      </c>
      <c r="D71" s="34">
        <f t="shared" si="1"/>
        <v>4</v>
      </c>
      <c r="E71" s="31">
        <f>'12.1'!C73</f>
        <v>0</v>
      </c>
      <c r="F71" s="35">
        <f>'12.2'!I73</f>
        <v>2</v>
      </c>
      <c r="G71" s="35">
        <f>'12.3'!F75</f>
        <v>0</v>
      </c>
      <c r="H71" s="24">
        <f>'12.4'!J75</f>
        <v>0</v>
      </c>
      <c r="I71" s="24">
        <f>'12.5'!J76</f>
        <v>1</v>
      </c>
      <c r="J71" s="24">
        <f>'12.6'!G76</f>
        <v>0</v>
      </c>
      <c r="K71" s="24">
        <f>'12.7'!I73</f>
        <v>0</v>
      </c>
      <c r="L71" s="24">
        <f>'12.8'!K76</f>
        <v>1</v>
      </c>
    </row>
    <row r="72" spans="1:12" ht="15.95" customHeight="1" x14ac:dyDescent="0.25">
      <c r="A72" s="22" t="s">
        <v>65</v>
      </c>
      <c r="B72" s="23" t="str">
        <f>VLOOKUP(A72,'Рейтинг (раздел 12)'!$A$3:$B$90,2,FALSE)</f>
        <v>19-27</v>
      </c>
      <c r="C72" s="23" t="str">
        <f t="shared" si="6"/>
        <v>1-3</v>
      </c>
      <c r="D72" s="34">
        <f t="shared" ref="D72:D99" si="7">SUM(E72:L72)</f>
        <v>4</v>
      </c>
      <c r="E72" s="31">
        <f>'12.1'!C74</f>
        <v>0</v>
      </c>
      <c r="F72" s="35">
        <f>'12.2'!I74</f>
        <v>2</v>
      </c>
      <c r="G72" s="35">
        <f>'12.3'!F76</f>
        <v>0</v>
      </c>
      <c r="H72" s="24">
        <f>'12.4'!J76</f>
        <v>1</v>
      </c>
      <c r="I72" s="24">
        <f>'12.5'!J77</f>
        <v>0</v>
      </c>
      <c r="J72" s="24">
        <f>'12.6'!G77</f>
        <v>0</v>
      </c>
      <c r="K72" s="24">
        <f>'12.7'!I74</f>
        <v>0</v>
      </c>
      <c r="L72" s="24">
        <f>'12.8'!K77</f>
        <v>1</v>
      </c>
    </row>
    <row r="73" spans="1:12" ht="15.95" customHeight="1" x14ac:dyDescent="0.25">
      <c r="A73" s="22" t="s">
        <v>66</v>
      </c>
      <c r="B73" s="23" t="str">
        <f>VLOOKUP(A73,'Рейтинг (раздел 12)'!$A$3:$B$90,2,FALSE)</f>
        <v>19-27</v>
      </c>
      <c r="C73" s="23" t="str">
        <f t="shared" si="6"/>
        <v>1-3</v>
      </c>
      <c r="D73" s="34">
        <f t="shared" si="7"/>
        <v>4</v>
      </c>
      <c r="E73" s="31">
        <f>'12.1'!C75</f>
        <v>2</v>
      </c>
      <c r="F73" s="35">
        <f>'12.2'!I75</f>
        <v>2</v>
      </c>
      <c r="G73" s="35">
        <f>'12.3'!F77</f>
        <v>0</v>
      </c>
      <c r="H73" s="24">
        <f>'12.4'!J77</f>
        <v>0</v>
      </c>
      <c r="I73" s="24">
        <f>'12.5'!J78</f>
        <v>0</v>
      </c>
      <c r="J73" s="24">
        <f>'12.6'!G78</f>
        <v>0</v>
      </c>
      <c r="K73" s="24">
        <f>'12.7'!I75</f>
        <v>0</v>
      </c>
      <c r="L73" s="24">
        <f>'12.8'!K78</f>
        <v>0</v>
      </c>
    </row>
    <row r="74" spans="1:12" ht="15.95" customHeight="1" x14ac:dyDescent="0.25">
      <c r="A74" s="20" t="s">
        <v>67</v>
      </c>
      <c r="B74" s="25"/>
      <c r="C74" s="26"/>
      <c r="D74" s="36"/>
      <c r="E74" s="32"/>
      <c r="F74" s="37"/>
      <c r="G74" s="37"/>
      <c r="H74" s="27"/>
      <c r="I74" s="27"/>
      <c r="J74" s="27"/>
      <c r="K74" s="27"/>
      <c r="L74" s="27"/>
    </row>
    <row r="75" spans="1:12" ht="15.95" customHeight="1" x14ac:dyDescent="0.25">
      <c r="A75" s="22" t="s">
        <v>68</v>
      </c>
      <c r="B75" s="23" t="str">
        <f>VLOOKUP(A75,'Рейтинг (раздел 12)'!$A$3:$B$90,2,FALSE)</f>
        <v>19-27</v>
      </c>
      <c r="C75" s="23" t="str">
        <f>RANK(D75,$D$75:$D$86)&amp;IF(COUNTIF($D$75:$D$86,D75)&gt;1,"-"&amp;RANK(D75,$D$75:$D$86)+COUNTIF($D$75:$D$86,D75)-1,"")</f>
        <v>4-5</v>
      </c>
      <c r="D75" s="34">
        <f t="shared" si="7"/>
        <v>4</v>
      </c>
      <c r="E75" s="31">
        <f>'12.1'!C77</f>
        <v>2</v>
      </c>
      <c r="F75" s="35">
        <f>'12.2'!I77</f>
        <v>0</v>
      </c>
      <c r="G75" s="35">
        <f>'12.3'!F79</f>
        <v>0</v>
      </c>
      <c r="H75" s="24">
        <f>'12.4'!J79</f>
        <v>0</v>
      </c>
      <c r="I75" s="24">
        <f>'12.5'!J80</f>
        <v>0</v>
      </c>
      <c r="J75" s="24">
        <f>'12.6'!G80</f>
        <v>0</v>
      </c>
      <c r="K75" s="24">
        <f>'12.7'!I77</f>
        <v>1</v>
      </c>
      <c r="L75" s="24">
        <f>'12.8'!K80</f>
        <v>1</v>
      </c>
    </row>
    <row r="76" spans="1:12" ht="15.95" customHeight="1" x14ac:dyDescent="0.25">
      <c r="A76" s="22" t="s">
        <v>69</v>
      </c>
      <c r="B76" s="23" t="str">
        <f>VLOOKUP(A76,'Рейтинг (раздел 12)'!$A$3:$B$90,2,FALSE)</f>
        <v>34-48</v>
      </c>
      <c r="C76" s="23" t="str">
        <f t="shared" ref="C76:C86" si="8">RANK(D76,$D$75:$D$86)&amp;IF(COUNTIF($D$75:$D$86,D76)&gt;1,"-"&amp;RANK(D76,$D$75:$D$86)+COUNTIF($D$75:$D$86,D76)-1,"")</f>
        <v>6-8</v>
      </c>
      <c r="D76" s="34">
        <f t="shared" si="7"/>
        <v>2</v>
      </c>
      <c r="E76" s="31">
        <f>'12.1'!C78</f>
        <v>2</v>
      </c>
      <c r="F76" s="35">
        <f>'12.2'!I78</f>
        <v>0</v>
      </c>
      <c r="G76" s="35">
        <f>'12.3'!F80</f>
        <v>0</v>
      </c>
      <c r="H76" s="24">
        <f>'12.4'!J80</f>
        <v>0</v>
      </c>
      <c r="I76" s="24">
        <f>'12.5'!J81</f>
        <v>0</v>
      </c>
      <c r="J76" s="24">
        <f>'12.6'!G81</f>
        <v>0</v>
      </c>
      <c r="K76" s="24">
        <f>'12.7'!I78</f>
        <v>0</v>
      </c>
      <c r="L76" s="24">
        <f>'12.8'!K81</f>
        <v>0</v>
      </c>
    </row>
    <row r="77" spans="1:12" ht="15.95" customHeight="1" x14ac:dyDescent="0.25">
      <c r="A77" s="22" t="s">
        <v>70</v>
      </c>
      <c r="B77" s="23" t="str">
        <f>VLOOKUP(A77,'Рейтинг (раздел 12)'!$A$3:$B$90,2,FALSE)</f>
        <v>57</v>
      </c>
      <c r="C77" s="23" t="str">
        <f t="shared" si="8"/>
        <v>9</v>
      </c>
      <c r="D77" s="34">
        <f t="shared" si="7"/>
        <v>0.5</v>
      </c>
      <c r="E77" s="31">
        <f>'12.1'!C79</f>
        <v>0</v>
      </c>
      <c r="F77" s="35">
        <f>'12.2'!I79</f>
        <v>0</v>
      </c>
      <c r="G77" s="35">
        <f>'12.3'!F81</f>
        <v>0</v>
      </c>
      <c r="H77" s="24">
        <f>'12.4'!J81</f>
        <v>0</v>
      </c>
      <c r="I77" s="24">
        <f>'12.5'!J82</f>
        <v>0</v>
      </c>
      <c r="J77" s="24">
        <f>'12.6'!G82</f>
        <v>0</v>
      </c>
      <c r="K77" s="24">
        <f>'12.7'!I79</f>
        <v>0.5</v>
      </c>
      <c r="L77" s="24">
        <f>'12.8'!K82</f>
        <v>0</v>
      </c>
    </row>
    <row r="78" spans="1:12" ht="15.95" customHeight="1" x14ac:dyDescent="0.25">
      <c r="A78" s="22" t="s">
        <v>71</v>
      </c>
      <c r="B78" s="23" t="str">
        <f>VLOOKUP(A78,'Рейтинг (раздел 12)'!$A$3:$B$90,2,FALSE)</f>
        <v>58-85</v>
      </c>
      <c r="C78" s="23" t="str">
        <f t="shared" si="8"/>
        <v>10-12</v>
      </c>
      <c r="D78" s="34">
        <f t="shared" si="7"/>
        <v>0</v>
      </c>
      <c r="E78" s="31">
        <f>'12.1'!C80</f>
        <v>0</v>
      </c>
      <c r="F78" s="35">
        <f>'12.2'!I80</f>
        <v>0</v>
      </c>
      <c r="G78" s="35">
        <f>'12.3'!F82</f>
        <v>0</v>
      </c>
      <c r="H78" s="24">
        <f>'12.4'!J82</f>
        <v>0</v>
      </c>
      <c r="I78" s="24">
        <f>'12.5'!J83</f>
        <v>0</v>
      </c>
      <c r="J78" s="24">
        <f>'12.6'!G83</f>
        <v>0</v>
      </c>
      <c r="K78" s="24">
        <f>'12.7'!I80</f>
        <v>0</v>
      </c>
      <c r="L78" s="24">
        <f>'12.8'!K83</f>
        <v>0</v>
      </c>
    </row>
    <row r="79" spans="1:12" ht="15.95" customHeight="1" x14ac:dyDescent="0.25">
      <c r="A79" s="22" t="s">
        <v>72</v>
      </c>
      <c r="B79" s="23" t="str">
        <f>VLOOKUP(A79,'Рейтинг (раздел 12)'!$A$3:$B$90,2,FALSE)</f>
        <v>19-27</v>
      </c>
      <c r="C79" s="23" t="str">
        <f t="shared" si="8"/>
        <v>4-5</v>
      </c>
      <c r="D79" s="34">
        <f t="shared" si="7"/>
        <v>4</v>
      </c>
      <c r="E79" s="31">
        <f>'12.1'!C81</f>
        <v>0</v>
      </c>
      <c r="F79" s="35">
        <f>'12.2'!I81</f>
        <v>0</v>
      </c>
      <c r="G79" s="35">
        <f>'12.3'!F83</f>
        <v>0</v>
      </c>
      <c r="H79" s="24">
        <f>'12.4'!J83</f>
        <v>1</v>
      </c>
      <c r="I79" s="24">
        <f>'12.5'!J84</f>
        <v>2</v>
      </c>
      <c r="J79" s="24">
        <f>'12.6'!G84</f>
        <v>1</v>
      </c>
      <c r="K79" s="24">
        <f>'12.7'!I81</f>
        <v>0</v>
      </c>
      <c r="L79" s="24">
        <f>'12.8'!K84</f>
        <v>0</v>
      </c>
    </row>
    <row r="80" spans="1:12" ht="15.95" customHeight="1" x14ac:dyDescent="0.25">
      <c r="A80" s="22" t="s">
        <v>73</v>
      </c>
      <c r="B80" s="23" t="str">
        <f>VLOOKUP(A80,'Рейтинг (раздел 12)'!$A$3:$B$90,2,FALSE)</f>
        <v>58-85</v>
      </c>
      <c r="C80" s="23" t="str">
        <f t="shared" si="8"/>
        <v>10-12</v>
      </c>
      <c r="D80" s="34">
        <f t="shared" si="7"/>
        <v>0</v>
      </c>
      <c r="E80" s="31">
        <f>'12.1'!C82</f>
        <v>0</v>
      </c>
      <c r="F80" s="35">
        <f>'12.2'!I82</f>
        <v>0</v>
      </c>
      <c r="G80" s="35">
        <f>'12.3'!F84</f>
        <v>0</v>
      </c>
      <c r="H80" s="24">
        <f>'12.4'!J84</f>
        <v>0</v>
      </c>
      <c r="I80" s="24">
        <f>'12.5'!J85</f>
        <v>0</v>
      </c>
      <c r="J80" s="24">
        <f>'12.6'!G85</f>
        <v>0</v>
      </c>
      <c r="K80" s="24">
        <f>'12.7'!I82</f>
        <v>0</v>
      </c>
      <c r="L80" s="24">
        <f>'12.8'!K85</f>
        <v>0</v>
      </c>
    </row>
    <row r="81" spans="1:12" ht="15.95" customHeight="1" x14ac:dyDescent="0.25">
      <c r="A81" s="22" t="s">
        <v>74</v>
      </c>
      <c r="B81" s="23" t="str">
        <f>VLOOKUP(A81,'Рейтинг (раздел 12)'!$A$3:$B$90,2,FALSE)</f>
        <v>7</v>
      </c>
      <c r="C81" s="23" t="str">
        <f t="shared" si="8"/>
        <v>2</v>
      </c>
      <c r="D81" s="34">
        <f t="shared" si="7"/>
        <v>7</v>
      </c>
      <c r="E81" s="31">
        <f>'12.1'!C83</f>
        <v>0</v>
      </c>
      <c r="F81" s="35">
        <f>'12.2'!I83</f>
        <v>2</v>
      </c>
      <c r="G81" s="35">
        <f>'12.3'!F85</f>
        <v>0</v>
      </c>
      <c r="H81" s="24">
        <f>'12.4'!J85</f>
        <v>2</v>
      </c>
      <c r="I81" s="24">
        <f>'12.5'!J86</f>
        <v>2</v>
      </c>
      <c r="J81" s="24">
        <f>'12.6'!G86</f>
        <v>0</v>
      </c>
      <c r="K81" s="24">
        <f>'12.7'!I83</f>
        <v>0</v>
      </c>
      <c r="L81" s="24">
        <f>'12.8'!K86</f>
        <v>1</v>
      </c>
    </row>
    <row r="82" spans="1:12" ht="15.95" customHeight="1" x14ac:dyDescent="0.25">
      <c r="A82" s="22" t="s">
        <v>75</v>
      </c>
      <c r="B82" s="23" t="str">
        <f>VLOOKUP(A82,'Рейтинг (раздел 12)'!$A$3:$B$90,2,FALSE)</f>
        <v>8-11</v>
      </c>
      <c r="C82" s="23" t="str">
        <f t="shared" si="8"/>
        <v>3</v>
      </c>
      <c r="D82" s="34">
        <f t="shared" si="7"/>
        <v>6</v>
      </c>
      <c r="E82" s="31">
        <f>'12.1'!C84</f>
        <v>0</v>
      </c>
      <c r="F82" s="35">
        <f>'12.2'!I84</f>
        <v>2</v>
      </c>
      <c r="G82" s="35">
        <f>'12.3'!F86</f>
        <v>0</v>
      </c>
      <c r="H82" s="24">
        <f>'12.4'!J86</f>
        <v>0</v>
      </c>
      <c r="I82" s="24">
        <f>'12.5'!J87</f>
        <v>1</v>
      </c>
      <c r="J82" s="24">
        <f>'12.6'!G87</f>
        <v>1</v>
      </c>
      <c r="K82" s="24">
        <f>'12.7'!I84</f>
        <v>1</v>
      </c>
      <c r="L82" s="24">
        <f>'12.8'!K87</f>
        <v>1</v>
      </c>
    </row>
    <row r="83" spans="1:12" ht="15.95" customHeight="1" x14ac:dyDescent="0.25">
      <c r="A83" s="22" t="s">
        <v>76</v>
      </c>
      <c r="B83" s="23" t="str">
        <f>VLOOKUP(A83,'Рейтинг (раздел 12)'!$A$3:$B$90,2,FALSE)</f>
        <v>34-48</v>
      </c>
      <c r="C83" s="23" t="str">
        <f t="shared" si="8"/>
        <v>6-8</v>
      </c>
      <c r="D83" s="34">
        <f t="shared" si="7"/>
        <v>2</v>
      </c>
      <c r="E83" s="31">
        <f>'12.1'!C85</f>
        <v>0</v>
      </c>
      <c r="F83" s="35">
        <f>'12.2'!I85</f>
        <v>2</v>
      </c>
      <c r="G83" s="35">
        <f>'12.3'!F87</f>
        <v>0</v>
      </c>
      <c r="H83" s="24">
        <f>'12.4'!J87</f>
        <v>0</v>
      </c>
      <c r="I83" s="24">
        <f>'12.5'!J88</f>
        <v>0</v>
      </c>
      <c r="J83" s="24">
        <f>'12.6'!G88</f>
        <v>0</v>
      </c>
      <c r="K83" s="24">
        <f>'12.7'!I85</f>
        <v>0</v>
      </c>
      <c r="L83" s="24">
        <f>'12.8'!K88</f>
        <v>0</v>
      </c>
    </row>
    <row r="84" spans="1:12" ht="15.95" customHeight="1" x14ac:dyDescent="0.25">
      <c r="A84" s="22" t="s">
        <v>77</v>
      </c>
      <c r="B84" s="23" t="str">
        <f>VLOOKUP(A84,'Рейтинг (раздел 12)'!$A$3:$B$90,2,FALSE)</f>
        <v>58-85</v>
      </c>
      <c r="C84" s="23" t="str">
        <f t="shared" si="8"/>
        <v>10-12</v>
      </c>
      <c r="D84" s="34">
        <f t="shared" si="7"/>
        <v>0</v>
      </c>
      <c r="E84" s="31">
        <f>'12.1'!C86</f>
        <v>0</v>
      </c>
      <c r="F84" s="35">
        <f>'12.2'!I86</f>
        <v>0</v>
      </c>
      <c r="G84" s="35">
        <f>'12.3'!F88</f>
        <v>0</v>
      </c>
      <c r="H84" s="24">
        <f>'12.4'!J88</f>
        <v>0</v>
      </c>
      <c r="I84" s="24">
        <f>'12.5'!J89</f>
        <v>0</v>
      </c>
      <c r="J84" s="24">
        <f>'12.6'!G89</f>
        <v>0</v>
      </c>
      <c r="K84" s="24">
        <f>'12.7'!I86</f>
        <v>0</v>
      </c>
      <c r="L84" s="24">
        <f>'12.8'!K89</f>
        <v>0</v>
      </c>
    </row>
    <row r="85" spans="1:12" ht="15.95" customHeight="1" x14ac:dyDescent="0.25">
      <c r="A85" s="22" t="s">
        <v>78</v>
      </c>
      <c r="B85" s="23" t="str">
        <f>VLOOKUP(A85,'Рейтинг (раздел 12)'!$A$3:$B$90,2,FALSE)</f>
        <v>1</v>
      </c>
      <c r="C85" s="23" t="str">
        <f t="shared" si="8"/>
        <v>1</v>
      </c>
      <c r="D85" s="34">
        <f t="shared" si="7"/>
        <v>14</v>
      </c>
      <c r="E85" s="31">
        <f>'12.1'!C87</f>
        <v>2</v>
      </c>
      <c r="F85" s="35">
        <f>'12.2'!I87</f>
        <v>2</v>
      </c>
      <c r="G85" s="35">
        <f>'12.3'!F89</f>
        <v>2</v>
      </c>
      <c r="H85" s="24">
        <f>'12.4'!J89</f>
        <v>2</v>
      </c>
      <c r="I85" s="24">
        <f>'12.5'!J90</f>
        <v>2</v>
      </c>
      <c r="J85" s="24">
        <f>'12.6'!G90</f>
        <v>2</v>
      </c>
      <c r="K85" s="24">
        <f>'12.7'!I87</f>
        <v>1</v>
      </c>
      <c r="L85" s="24">
        <f>'12.8'!K90</f>
        <v>1</v>
      </c>
    </row>
    <row r="86" spans="1:12" ht="15.95" customHeight="1" x14ac:dyDescent="0.25">
      <c r="A86" s="22" t="s">
        <v>79</v>
      </c>
      <c r="B86" s="23" t="str">
        <f>VLOOKUP(A86,'Рейтинг (раздел 12)'!$A$3:$B$90,2,FALSE)</f>
        <v>34-48</v>
      </c>
      <c r="C86" s="23" t="str">
        <f t="shared" si="8"/>
        <v>6-8</v>
      </c>
      <c r="D86" s="34">
        <f t="shared" si="7"/>
        <v>2</v>
      </c>
      <c r="E86" s="31">
        <f>'12.1'!C88</f>
        <v>2</v>
      </c>
      <c r="F86" s="35">
        <f>'12.2'!I88</f>
        <v>0</v>
      </c>
      <c r="G86" s="35">
        <f>'12.3'!F90</f>
        <v>0</v>
      </c>
      <c r="H86" s="24">
        <f>'12.4'!J90</f>
        <v>0</v>
      </c>
      <c r="I86" s="24">
        <f>'12.5'!J91</f>
        <v>0</v>
      </c>
      <c r="J86" s="24">
        <f>'12.6'!G91</f>
        <v>0</v>
      </c>
      <c r="K86" s="24">
        <f>'12.7'!I88</f>
        <v>0</v>
      </c>
      <c r="L86" s="24">
        <f>'12.8'!K91</f>
        <v>0</v>
      </c>
    </row>
    <row r="87" spans="1:12" ht="15.95" customHeight="1" x14ac:dyDescent="0.25">
      <c r="A87" s="20" t="s">
        <v>80</v>
      </c>
      <c r="B87" s="25"/>
      <c r="C87" s="26"/>
      <c r="D87" s="36"/>
      <c r="E87" s="32"/>
      <c r="F87" s="37"/>
      <c r="G87" s="37"/>
      <c r="H87" s="27"/>
      <c r="I87" s="27"/>
      <c r="J87" s="27"/>
      <c r="K87" s="27"/>
      <c r="L87" s="27"/>
    </row>
    <row r="88" spans="1:12" ht="15.95" customHeight="1" x14ac:dyDescent="0.25">
      <c r="A88" s="22" t="s">
        <v>81</v>
      </c>
      <c r="B88" s="23" t="str">
        <f>VLOOKUP(A88,'Рейтинг (раздел 12)'!$A$3:$B$90,2,FALSE)</f>
        <v>34-48</v>
      </c>
      <c r="C88" s="23" t="str">
        <f>RANK(D88,$D$88:$D$96)&amp;IF(COUNTIF($D$88:$D$96,D88)&gt;1,"-"&amp;RANK(D88,$D$88:$D$96)+COUNTIF($D$88:$D$96,D88)-1,"")</f>
        <v>2-6</v>
      </c>
      <c r="D88" s="34">
        <f t="shared" si="7"/>
        <v>2</v>
      </c>
      <c r="E88" s="31">
        <f>'12.1'!C90</f>
        <v>2</v>
      </c>
      <c r="F88" s="35">
        <f>'12.2'!I90</f>
        <v>0</v>
      </c>
      <c r="G88" s="35">
        <f>'12.3'!F92</f>
        <v>0</v>
      </c>
      <c r="H88" s="24">
        <f>'12.4'!J92</f>
        <v>0</v>
      </c>
      <c r="I88" s="24">
        <f>'12.5'!J93</f>
        <v>0</v>
      </c>
      <c r="J88" s="24">
        <f>'12.6'!G93</f>
        <v>0</v>
      </c>
      <c r="K88" s="24">
        <f>'12.7'!I90</f>
        <v>0</v>
      </c>
      <c r="L88" s="24">
        <f>'12.8'!K93</f>
        <v>0</v>
      </c>
    </row>
    <row r="89" spans="1:12" ht="15.95" customHeight="1" x14ac:dyDescent="0.25">
      <c r="A89" s="22" t="s">
        <v>82</v>
      </c>
      <c r="B89" s="23" t="str">
        <f>VLOOKUP(A89,'Рейтинг (раздел 12)'!$A$3:$B$90,2,FALSE)</f>
        <v>34-48</v>
      </c>
      <c r="C89" s="23" t="str">
        <f t="shared" ref="C89:C96" si="9">RANK(D89,$D$88:$D$96)&amp;IF(COUNTIF($D$88:$D$96,D89)&gt;1,"-"&amp;RANK(D89,$D$88:$D$96)+COUNTIF($D$88:$D$96,D89)-1,"")</f>
        <v>2-6</v>
      </c>
      <c r="D89" s="34">
        <f t="shared" si="7"/>
        <v>2</v>
      </c>
      <c r="E89" s="31">
        <f>'12.1'!C91</f>
        <v>2</v>
      </c>
      <c r="F89" s="35">
        <f>'12.2'!I91</f>
        <v>0</v>
      </c>
      <c r="G89" s="35">
        <f>'12.3'!F93</f>
        <v>0</v>
      </c>
      <c r="H89" s="24">
        <f>'12.4'!J93</f>
        <v>0</v>
      </c>
      <c r="I89" s="24">
        <f>'12.5'!J94</f>
        <v>0</v>
      </c>
      <c r="J89" s="24">
        <f>'12.6'!G94</f>
        <v>0</v>
      </c>
      <c r="K89" s="24">
        <f>'12.7'!I91</f>
        <v>0</v>
      </c>
      <c r="L89" s="24">
        <f>'12.8'!K94</f>
        <v>0</v>
      </c>
    </row>
    <row r="90" spans="1:12" ht="15.95" customHeight="1" x14ac:dyDescent="0.25">
      <c r="A90" s="22" t="s">
        <v>83</v>
      </c>
      <c r="B90" s="23" t="str">
        <f>VLOOKUP(A90,'Рейтинг (раздел 12)'!$A$3:$B$90,2,FALSE)</f>
        <v>34-48</v>
      </c>
      <c r="C90" s="23" t="str">
        <f t="shared" si="9"/>
        <v>2-6</v>
      </c>
      <c r="D90" s="34">
        <f t="shared" si="7"/>
        <v>2</v>
      </c>
      <c r="E90" s="31">
        <f>'12.1'!C92</f>
        <v>2</v>
      </c>
      <c r="F90" s="35">
        <f>'12.2'!I92</f>
        <v>0</v>
      </c>
      <c r="G90" s="35">
        <f>'12.3'!F94</f>
        <v>0</v>
      </c>
      <c r="H90" s="24">
        <f>'12.4'!J94</f>
        <v>0</v>
      </c>
      <c r="I90" s="24">
        <f>'12.5'!J95</f>
        <v>0</v>
      </c>
      <c r="J90" s="24">
        <f>'12.6'!G95</f>
        <v>0</v>
      </c>
      <c r="K90" s="24">
        <f>'12.7'!I92</f>
        <v>0</v>
      </c>
      <c r="L90" s="24">
        <f>'12.8'!K95</f>
        <v>0</v>
      </c>
    </row>
    <row r="91" spans="1:12" ht="15.95" customHeight="1" x14ac:dyDescent="0.25">
      <c r="A91" s="22" t="s">
        <v>84</v>
      </c>
      <c r="B91" s="23" t="str">
        <f>VLOOKUP(A91,'Рейтинг (раздел 12)'!$A$3:$B$90,2,FALSE)</f>
        <v>52-56</v>
      </c>
      <c r="C91" s="23" t="str">
        <f t="shared" si="9"/>
        <v>7</v>
      </c>
      <c r="D91" s="34">
        <f t="shared" si="7"/>
        <v>1</v>
      </c>
      <c r="E91" s="31">
        <f>'12.1'!C93</f>
        <v>0</v>
      </c>
      <c r="F91" s="35">
        <f>'12.2'!I93</f>
        <v>0</v>
      </c>
      <c r="G91" s="35">
        <f>'12.3'!F95</f>
        <v>0</v>
      </c>
      <c r="H91" s="24">
        <f>'12.4'!J95</f>
        <v>0</v>
      </c>
      <c r="I91" s="24">
        <f>'12.5'!J96</f>
        <v>0</v>
      </c>
      <c r="J91" s="24">
        <f>'12.6'!G96</f>
        <v>0</v>
      </c>
      <c r="K91" s="24">
        <f>'12.7'!I93</f>
        <v>0</v>
      </c>
      <c r="L91" s="24">
        <f>'12.8'!K96</f>
        <v>1</v>
      </c>
    </row>
    <row r="92" spans="1:12" ht="15.95" customHeight="1" x14ac:dyDescent="0.25">
      <c r="A92" s="22" t="s">
        <v>85</v>
      </c>
      <c r="B92" s="23" t="str">
        <f>VLOOKUP(A92,'Рейтинг (раздел 12)'!$A$3:$B$90,2,FALSE)</f>
        <v>34-48</v>
      </c>
      <c r="C92" s="23" t="str">
        <f t="shared" si="9"/>
        <v>2-6</v>
      </c>
      <c r="D92" s="34">
        <f t="shared" si="7"/>
        <v>2</v>
      </c>
      <c r="E92" s="31">
        <f>'12.1'!C94</f>
        <v>0</v>
      </c>
      <c r="F92" s="35">
        <f>'12.2'!I94</f>
        <v>2</v>
      </c>
      <c r="G92" s="35">
        <f>'12.3'!F96</f>
        <v>0</v>
      </c>
      <c r="H92" s="24">
        <f>'12.4'!J96</f>
        <v>0</v>
      </c>
      <c r="I92" s="24">
        <f>'12.5'!J97</f>
        <v>0</v>
      </c>
      <c r="J92" s="24">
        <f>'12.6'!G97</f>
        <v>0</v>
      </c>
      <c r="K92" s="24">
        <f>'12.7'!I94</f>
        <v>0</v>
      </c>
      <c r="L92" s="24">
        <f>'12.8'!K97</f>
        <v>0</v>
      </c>
    </row>
    <row r="93" spans="1:12" ht="15.95" customHeight="1" x14ac:dyDescent="0.25">
      <c r="A93" s="22" t="s">
        <v>86</v>
      </c>
      <c r="B93" s="23" t="str">
        <f>VLOOKUP(A93,'Рейтинг (раздел 12)'!$A$3:$B$90,2,FALSE)</f>
        <v>19-27</v>
      </c>
      <c r="C93" s="23" t="str">
        <f t="shared" si="9"/>
        <v>1</v>
      </c>
      <c r="D93" s="34">
        <f t="shared" si="7"/>
        <v>4</v>
      </c>
      <c r="E93" s="31">
        <f>'12.1'!C95</f>
        <v>2</v>
      </c>
      <c r="F93" s="35">
        <f>'12.2'!I95</f>
        <v>2</v>
      </c>
      <c r="G93" s="35">
        <f>'12.3'!F97</f>
        <v>0</v>
      </c>
      <c r="H93" s="24">
        <f>'12.4'!J97</f>
        <v>0</v>
      </c>
      <c r="I93" s="24">
        <f>'12.5'!J98</f>
        <v>0</v>
      </c>
      <c r="J93" s="24">
        <f>'12.6'!G98</f>
        <v>0</v>
      </c>
      <c r="K93" s="24">
        <f>'12.7'!I95</f>
        <v>0</v>
      </c>
      <c r="L93" s="24">
        <f>'12.8'!K98</f>
        <v>0</v>
      </c>
    </row>
    <row r="94" spans="1:12" ht="15.95" customHeight="1" x14ac:dyDescent="0.25">
      <c r="A94" s="22" t="s">
        <v>87</v>
      </c>
      <c r="B94" s="23" t="str">
        <f>VLOOKUP(A94,'Рейтинг (раздел 12)'!$A$3:$B$90,2,FALSE)</f>
        <v>34-48</v>
      </c>
      <c r="C94" s="23" t="str">
        <f t="shared" si="9"/>
        <v>2-6</v>
      </c>
      <c r="D94" s="34">
        <f t="shared" si="7"/>
        <v>2</v>
      </c>
      <c r="E94" s="31">
        <f>'12.1'!C96</f>
        <v>2</v>
      </c>
      <c r="F94" s="35">
        <f>'12.2'!I96</f>
        <v>0</v>
      </c>
      <c r="G94" s="35">
        <f>'12.3'!F98</f>
        <v>0</v>
      </c>
      <c r="H94" s="24">
        <f>'12.4'!J98</f>
        <v>0</v>
      </c>
      <c r="I94" s="24">
        <f>'12.5'!J99</f>
        <v>0</v>
      </c>
      <c r="J94" s="24">
        <f>'12.6'!G99</f>
        <v>0</v>
      </c>
      <c r="K94" s="24">
        <f>'12.7'!I96</f>
        <v>0</v>
      </c>
      <c r="L94" s="24">
        <f>'12.8'!K99</f>
        <v>0</v>
      </c>
    </row>
    <row r="95" spans="1:12" ht="15.95" customHeight="1" x14ac:dyDescent="0.25">
      <c r="A95" s="22" t="s">
        <v>88</v>
      </c>
      <c r="B95" s="23" t="str">
        <f>VLOOKUP(A95,'Рейтинг (раздел 12)'!$A$3:$B$90,2,FALSE)</f>
        <v>58-85</v>
      </c>
      <c r="C95" s="23" t="str">
        <f t="shared" si="9"/>
        <v>8-9</v>
      </c>
      <c r="D95" s="34">
        <f t="shared" si="7"/>
        <v>0</v>
      </c>
      <c r="E95" s="31">
        <f>'12.1'!C97</f>
        <v>0</v>
      </c>
      <c r="F95" s="35">
        <f>'12.2'!I97</f>
        <v>0</v>
      </c>
      <c r="G95" s="35">
        <f>'12.3'!F99</f>
        <v>0</v>
      </c>
      <c r="H95" s="24">
        <f>'12.4'!J99</f>
        <v>0</v>
      </c>
      <c r="I95" s="24">
        <f>'12.5'!J100</f>
        <v>0</v>
      </c>
      <c r="J95" s="24">
        <f>'12.6'!G100</f>
        <v>0</v>
      </c>
      <c r="K95" s="24">
        <f>'12.7'!I97</f>
        <v>0</v>
      </c>
      <c r="L95" s="24">
        <f>'12.8'!K100</f>
        <v>0</v>
      </c>
    </row>
    <row r="96" spans="1:12" ht="15.95" customHeight="1" x14ac:dyDescent="0.25">
      <c r="A96" s="22" t="s">
        <v>89</v>
      </c>
      <c r="B96" s="23" t="str">
        <f>VLOOKUP(A96,'Рейтинг (раздел 12)'!$A$3:$B$90,2,FALSE)</f>
        <v>58-85</v>
      </c>
      <c r="C96" s="23" t="str">
        <f t="shared" si="9"/>
        <v>8-9</v>
      </c>
      <c r="D96" s="34">
        <f t="shared" si="7"/>
        <v>0</v>
      </c>
      <c r="E96" s="31">
        <f>'12.1'!C98</f>
        <v>0</v>
      </c>
      <c r="F96" s="35">
        <f>'12.2'!I98</f>
        <v>0</v>
      </c>
      <c r="G96" s="35">
        <f>'12.3'!F100</f>
        <v>0</v>
      </c>
      <c r="H96" s="24">
        <f>'12.4'!J100</f>
        <v>0</v>
      </c>
      <c r="I96" s="24">
        <f>'12.5'!J101</f>
        <v>0</v>
      </c>
      <c r="J96" s="24">
        <f>'12.6'!G101</f>
        <v>0</v>
      </c>
      <c r="K96" s="24">
        <f>'12.7'!I98</f>
        <v>0</v>
      </c>
      <c r="L96" s="24">
        <f>'12.8'!K101</f>
        <v>0</v>
      </c>
    </row>
    <row r="97" spans="1:12" s="14" customFormat="1" x14ac:dyDescent="0.25">
      <c r="A97" s="20" t="s">
        <v>104</v>
      </c>
      <c r="B97" s="25"/>
      <c r="C97" s="28"/>
      <c r="D97" s="36"/>
      <c r="E97" s="32"/>
      <c r="F97" s="37"/>
      <c r="G97" s="37"/>
      <c r="H97" s="27"/>
      <c r="I97" s="27"/>
      <c r="J97" s="27"/>
      <c r="K97" s="27"/>
      <c r="L97" s="27"/>
    </row>
    <row r="98" spans="1:12" x14ac:dyDescent="0.25">
      <c r="A98" s="22" t="s">
        <v>105</v>
      </c>
      <c r="B98" s="23" t="str">
        <f>VLOOKUP(A98,'Рейтинг (раздел 12)'!$A$3:$B$90,2,FALSE)</f>
        <v>34-48</v>
      </c>
      <c r="C98" s="29" t="str">
        <f>RANK(D98,$D$98:$D$99)&amp;IF(COUNTIF($D$98:$D$99,D98)&gt;1,"-"&amp;RANK(D98,$D$98:$D$99)+COUNTIF($D$98:$D$99,D98)-1,"")</f>
        <v>1</v>
      </c>
      <c r="D98" s="34">
        <f t="shared" si="7"/>
        <v>2</v>
      </c>
      <c r="E98" s="31">
        <f>'12.1'!C100</f>
        <v>0</v>
      </c>
      <c r="F98" s="35">
        <f>'12.2'!I100</f>
        <v>0</v>
      </c>
      <c r="G98" s="35">
        <f>'12.3'!F102</f>
        <v>0</v>
      </c>
      <c r="H98" s="24">
        <f>'12.4'!J102</f>
        <v>0</v>
      </c>
      <c r="I98" s="24">
        <f>'12.5'!J103</f>
        <v>0</v>
      </c>
      <c r="J98" s="24">
        <f>'12.6'!G103</f>
        <v>0</v>
      </c>
      <c r="K98" s="24">
        <f>'12.7'!I100</f>
        <v>1</v>
      </c>
      <c r="L98" s="24">
        <f>'12.8'!K103</f>
        <v>1</v>
      </c>
    </row>
    <row r="99" spans="1:12" x14ac:dyDescent="0.25">
      <c r="A99" s="22" t="s">
        <v>106</v>
      </c>
      <c r="B99" s="23" t="str">
        <f>VLOOKUP(A99,'Рейтинг (раздел 12)'!$A$3:$B$90,2,FALSE)</f>
        <v>58-85</v>
      </c>
      <c r="C99" s="29" t="str">
        <f>RANK(D99,$D$98:$D$99)&amp;IF(COUNTIF($D$98:$D$99,D99)&gt;1,"-"&amp;RANK(D99,$D$98:$D$99)+COUNTIF($D$98:$D$99,D99)-1,"")</f>
        <v>2</v>
      </c>
      <c r="D99" s="34">
        <f t="shared" si="7"/>
        <v>0</v>
      </c>
      <c r="E99" s="31">
        <f>'12.1'!C101</f>
        <v>0</v>
      </c>
      <c r="F99" s="35">
        <f>'12.2'!I101</f>
        <v>0</v>
      </c>
      <c r="G99" s="35">
        <f>'12.3'!F103</f>
        <v>0</v>
      </c>
      <c r="H99" s="24">
        <f>'12.4'!J103</f>
        <v>0</v>
      </c>
      <c r="I99" s="24">
        <f>'12.5'!J104</f>
        <v>0</v>
      </c>
      <c r="J99" s="24">
        <f>'12.6'!G104</f>
        <v>0</v>
      </c>
      <c r="K99" s="24">
        <f>'12.7'!I101</f>
        <v>0</v>
      </c>
      <c r="L99" s="24">
        <f>'12.8'!K104</f>
        <v>0</v>
      </c>
    </row>
    <row r="101" spans="1:12" x14ac:dyDescent="0.25">
      <c r="E101" s="93"/>
      <c r="F101" s="93"/>
    </row>
  </sheetData>
  <mergeCells count="1">
    <mergeCell ref="A1:L1"/>
  </mergeCells>
  <pageMargins left="0.47244094488188981" right="0.47244094488188981" top="0.6692913385826772" bottom="0.6692913385826772" header="0.43307086614173229" footer="0.43307086614173229"/>
  <pageSetup paperSize="9" scale="58" fitToHeight="3" orientation="landscape" r:id="rId1"/>
  <headerFooter scaleWithDoc="0">
    <oddFooter>&amp;C&amp;"Times New Roman,обычный"&amp;8&amp;P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4"/>
  <sheetViews>
    <sheetView zoomScaleNormal="100" workbookViewId="0">
      <selection activeCell="A2" sqref="A2:A3"/>
    </sheetView>
  </sheetViews>
  <sheetFormatPr defaultRowHeight="15" x14ac:dyDescent="0.25"/>
  <cols>
    <col min="1" max="1" width="7.28515625" customWidth="1"/>
    <col min="2" max="2" width="168" customWidth="1"/>
    <col min="3" max="3" width="10.7109375" customWidth="1"/>
    <col min="4" max="4" width="15.42578125" customWidth="1"/>
    <col min="5" max="5" width="15.7109375" customWidth="1"/>
  </cols>
  <sheetData>
    <row r="1" spans="1:5" x14ac:dyDescent="0.25">
      <c r="A1" s="30" t="s">
        <v>103</v>
      </c>
      <c r="B1" s="107"/>
      <c r="C1" s="107"/>
      <c r="D1" s="107"/>
      <c r="E1" s="107"/>
    </row>
    <row r="2" spans="1:5" x14ac:dyDescent="0.25">
      <c r="A2" s="138" t="s">
        <v>97</v>
      </c>
      <c r="B2" s="139" t="s">
        <v>98</v>
      </c>
      <c r="C2" s="140" t="s">
        <v>99</v>
      </c>
      <c r="D2" s="140" t="s">
        <v>100</v>
      </c>
      <c r="E2" s="140"/>
    </row>
    <row r="3" spans="1:5" ht="48" x14ac:dyDescent="0.25">
      <c r="A3" s="138"/>
      <c r="B3" s="139"/>
      <c r="C3" s="140"/>
      <c r="D3" s="100" t="s">
        <v>101</v>
      </c>
      <c r="E3" s="11" t="s">
        <v>102</v>
      </c>
    </row>
    <row r="4" spans="1:5" x14ac:dyDescent="0.25">
      <c r="A4" s="141">
        <v>12</v>
      </c>
      <c r="B4" s="47" t="s">
        <v>113</v>
      </c>
      <c r="C4" s="142">
        <v>18</v>
      </c>
      <c r="D4" s="142"/>
      <c r="E4" s="142"/>
    </row>
    <row r="5" spans="1:5" ht="36" x14ac:dyDescent="0.25">
      <c r="A5" s="141"/>
      <c r="B5" s="48" t="s">
        <v>114</v>
      </c>
      <c r="C5" s="142"/>
      <c r="D5" s="142"/>
      <c r="E5" s="142"/>
    </row>
    <row r="6" spans="1:5" ht="24" x14ac:dyDescent="0.25">
      <c r="A6" s="141"/>
      <c r="B6" s="48" t="s">
        <v>115</v>
      </c>
      <c r="C6" s="142"/>
      <c r="D6" s="142"/>
      <c r="E6" s="142"/>
    </row>
    <row r="7" spans="1:5" x14ac:dyDescent="0.25">
      <c r="A7" s="143" t="s">
        <v>800</v>
      </c>
      <c r="B7" s="49" t="s">
        <v>116</v>
      </c>
      <c r="C7" s="144"/>
      <c r="D7" s="144"/>
      <c r="E7" s="144"/>
    </row>
    <row r="8" spans="1:5" ht="73.5" customHeight="1" x14ac:dyDescent="0.25">
      <c r="A8" s="143"/>
      <c r="B8" s="50" t="s">
        <v>895</v>
      </c>
      <c r="C8" s="144"/>
      <c r="D8" s="144"/>
      <c r="E8" s="144"/>
    </row>
    <row r="9" spans="1:5" x14ac:dyDescent="0.25">
      <c r="A9" s="131"/>
      <c r="B9" s="51" t="s">
        <v>117</v>
      </c>
      <c r="C9" s="100">
        <v>2</v>
      </c>
      <c r="D9" s="100"/>
      <c r="E9" s="100"/>
    </row>
    <row r="10" spans="1:5" x14ac:dyDescent="0.25">
      <c r="A10" s="131"/>
      <c r="B10" s="51" t="s">
        <v>118</v>
      </c>
      <c r="C10" s="100">
        <v>0</v>
      </c>
      <c r="D10" s="100"/>
      <c r="E10" s="100"/>
    </row>
    <row r="11" spans="1:5" ht="25.5" customHeight="1" x14ac:dyDescent="0.25">
      <c r="A11" s="136" t="s">
        <v>801</v>
      </c>
      <c r="B11" s="52" t="s">
        <v>902</v>
      </c>
      <c r="C11" s="137"/>
      <c r="D11" s="137"/>
      <c r="E11" s="137"/>
    </row>
    <row r="12" spans="1:5" ht="60" x14ac:dyDescent="0.25">
      <c r="A12" s="136"/>
      <c r="B12" s="53" t="s">
        <v>888</v>
      </c>
      <c r="C12" s="137"/>
      <c r="D12" s="137"/>
      <c r="E12" s="137"/>
    </row>
    <row r="13" spans="1:5" x14ac:dyDescent="0.25">
      <c r="A13" s="131"/>
      <c r="B13" s="51" t="s">
        <v>119</v>
      </c>
      <c r="C13" s="100">
        <v>2</v>
      </c>
      <c r="D13" s="100"/>
      <c r="E13" s="100"/>
    </row>
    <row r="14" spans="1:5" ht="24" x14ac:dyDescent="0.25">
      <c r="A14" s="131"/>
      <c r="B14" s="51" t="s">
        <v>804</v>
      </c>
      <c r="C14" s="100">
        <v>0</v>
      </c>
      <c r="D14" s="100"/>
      <c r="E14" s="100"/>
    </row>
    <row r="15" spans="1:5" ht="27" customHeight="1" x14ac:dyDescent="0.25">
      <c r="A15" s="136" t="s">
        <v>802</v>
      </c>
      <c r="B15" s="52" t="s">
        <v>903</v>
      </c>
      <c r="C15" s="137"/>
      <c r="D15" s="137"/>
      <c r="E15" s="137"/>
    </row>
    <row r="16" spans="1:5" ht="48" x14ac:dyDescent="0.25">
      <c r="A16" s="136"/>
      <c r="B16" s="53" t="s">
        <v>898</v>
      </c>
      <c r="C16" s="137"/>
      <c r="D16" s="137"/>
      <c r="E16" s="137"/>
    </row>
    <row r="17" spans="1:5" x14ac:dyDescent="0.25">
      <c r="A17" s="131"/>
      <c r="B17" s="51" t="s">
        <v>120</v>
      </c>
      <c r="C17" s="100">
        <v>6</v>
      </c>
      <c r="D17" s="100"/>
      <c r="E17" s="100"/>
    </row>
    <row r="18" spans="1:5" x14ac:dyDescent="0.25">
      <c r="A18" s="131"/>
      <c r="B18" s="51" t="s">
        <v>121</v>
      </c>
      <c r="C18" s="100">
        <v>4</v>
      </c>
      <c r="D18" s="100"/>
      <c r="E18" s="100"/>
    </row>
    <row r="19" spans="1:5" x14ac:dyDescent="0.25">
      <c r="A19" s="131"/>
      <c r="B19" s="51" t="s">
        <v>122</v>
      </c>
      <c r="C19" s="100">
        <v>2</v>
      </c>
      <c r="D19" s="100"/>
      <c r="E19" s="100"/>
    </row>
    <row r="20" spans="1:5" x14ac:dyDescent="0.25">
      <c r="A20" s="131"/>
      <c r="B20" s="51" t="s">
        <v>123</v>
      </c>
      <c r="C20" s="100">
        <v>0</v>
      </c>
      <c r="D20" s="100"/>
      <c r="E20" s="100"/>
    </row>
    <row r="21" spans="1:5" ht="24" x14ac:dyDescent="0.25">
      <c r="A21" s="136" t="s">
        <v>783</v>
      </c>
      <c r="B21" s="52" t="s">
        <v>124</v>
      </c>
      <c r="C21" s="137"/>
      <c r="D21" s="137"/>
      <c r="E21" s="137"/>
    </row>
    <row r="22" spans="1:5" ht="60" x14ac:dyDescent="0.25">
      <c r="A22" s="136"/>
      <c r="B22" s="53" t="s">
        <v>900</v>
      </c>
      <c r="C22" s="137"/>
      <c r="D22" s="137"/>
      <c r="E22" s="137"/>
    </row>
    <row r="23" spans="1:5" ht="24" x14ac:dyDescent="0.25">
      <c r="A23" s="136"/>
      <c r="B23" s="53" t="s">
        <v>125</v>
      </c>
      <c r="C23" s="137"/>
      <c r="D23" s="137"/>
      <c r="E23" s="137"/>
    </row>
    <row r="24" spans="1:5" x14ac:dyDescent="0.25">
      <c r="A24" s="131"/>
      <c r="B24" s="51" t="s">
        <v>126</v>
      </c>
      <c r="C24" s="100">
        <v>2</v>
      </c>
      <c r="D24" s="100"/>
      <c r="E24" s="100">
        <v>0.5</v>
      </c>
    </row>
    <row r="25" spans="1:5" x14ac:dyDescent="0.25">
      <c r="A25" s="131"/>
      <c r="B25" s="51" t="s">
        <v>904</v>
      </c>
      <c r="C25" s="100">
        <v>1</v>
      </c>
      <c r="D25" s="100"/>
      <c r="E25" s="100">
        <v>0.5</v>
      </c>
    </row>
    <row r="26" spans="1:5" x14ac:dyDescent="0.25">
      <c r="A26" s="131"/>
      <c r="B26" s="51" t="s">
        <v>127</v>
      </c>
      <c r="C26" s="100">
        <v>0</v>
      </c>
      <c r="D26" s="100"/>
      <c r="E26" s="100"/>
    </row>
    <row r="27" spans="1:5" x14ac:dyDescent="0.25">
      <c r="A27" s="136" t="s">
        <v>151</v>
      </c>
      <c r="B27" s="52" t="s">
        <v>128</v>
      </c>
      <c r="C27" s="137"/>
      <c r="D27" s="137"/>
      <c r="E27" s="137"/>
    </row>
    <row r="28" spans="1:5" ht="48" x14ac:dyDescent="0.25">
      <c r="A28" s="136"/>
      <c r="B28" s="53" t="s">
        <v>844</v>
      </c>
      <c r="C28" s="137"/>
      <c r="D28" s="137"/>
      <c r="E28" s="137"/>
    </row>
    <row r="29" spans="1:5" ht="48" x14ac:dyDescent="0.25">
      <c r="A29" s="136"/>
      <c r="B29" s="53" t="s">
        <v>129</v>
      </c>
      <c r="C29" s="137"/>
      <c r="D29" s="137"/>
      <c r="E29" s="137"/>
    </row>
    <row r="30" spans="1:5" x14ac:dyDescent="0.25">
      <c r="A30" s="131"/>
      <c r="B30" s="51" t="s">
        <v>130</v>
      </c>
      <c r="C30" s="100">
        <v>2</v>
      </c>
      <c r="D30" s="100"/>
      <c r="E30" s="100">
        <v>0.5</v>
      </c>
    </row>
    <row r="31" spans="1:5" x14ac:dyDescent="0.25">
      <c r="A31" s="131"/>
      <c r="B31" s="51" t="s">
        <v>131</v>
      </c>
      <c r="C31" s="100">
        <v>1</v>
      </c>
      <c r="D31" s="100"/>
      <c r="E31" s="100">
        <v>0.5</v>
      </c>
    </row>
    <row r="32" spans="1:5" x14ac:dyDescent="0.25">
      <c r="A32" s="131"/>
      <c r="B32" s="51" t="s">
        <v>132</v>
      </c>
      <c r="C32" s="100">
        <v>0</v>
      </c>
      <c r="D32" s="100"/>
      <c r="E32" s="100"/>
    </row>
    <row r="33" spans="1:5" ht="24" x14ac:dyDescent="0.25">
      <c r="A33" s="136" t="s">
        <v>152</v>
      </c>
      <c r="B33" s="52" t="s">
        <v>862</v>
      </c>
      <c r="C33" s="137"/>
      <c r="D33" s="137"/>
      <c r="E33" s="137"/>
    </row>
    <row r="34" spans="1:5" ht="36" x14ac:dyDescent="0.25">
      <c r="A34" s="136"/>
      <c r="B34" s="53" t="s">
        <v>133</v>
      </c>
      <c r="C34" s="137"/>
      <c r="D34" s="137"/>
      <c r="E34" s="137"/>
    </row>
    <row r="35" spans="1:5" ht="24" x14ac:dyDescent="0.25">
      <c r="A35" s="136"/>
      <c r="B35" s="53" t="s">
        <v>134</v>
      </c>
      <c r="C35" s="137"/>
      <c r="D35" s="137"/>
      <c r="E35" s="137"/>
    </row>
    <row r="36" spans="1:5" x14ac:dyDescent="0.25">
      <c r="A36" s="131"/>
      <c r="B36" s="51" t="s">
        <v>135</v>
      </c>
      <c r="C36" s="100">
        <v>2</v>
      </c>
      <c r="D36" s="100"/>
      <c r="E36" s="100">
        <v>0.5</v>
      </c>
    </row>
    <row r="37" spans="1:5" x14ac:dyDescent="0.25">
      <c r="A37" s="131"/>
      <c r="B37" s="51" t="s">
        <v>136</v>
      </c>
      <c r="C37" s="100">
        <v>1</v>
      </c>
      <c r="D37" s="100"/>
      <c r="E37" s="100">
        <v>0.5</v>
      </c>
    </row>
    <row r="38" spans="1:5" x14ac:dyDescent="0.25">
      <c r="A38" s="131"/>
      <c r="B38" s="51" t="s">
        <v>137</v>
      </c>
      <c r="C38" s="100">
        <v>0</v>
      </c>
      <c r="D38" s="100"/>
      <c r="E38" s="100"/>
    </row>
    <row r="39" spans="1:5" x14ac:dyDescent="0.25">
      <c r="A39" s="136" t="s">
        <v>153</v>
      </c>
      <c r="B39" s="52" t="s">
        <v>138</v>
      </c>
      <c r="C39" s="137"/>
      <c r="D39" s="137"/>
      <c r="E39" s="137"/>
    </row>
    <row r="40" spans="1:5" ht="24" x14ac:dyDescent="0.25">
      <c r="A40" s="136"/>
      <c r="B40" s="53" t="s">
        <v>139</v>
      </c>
      <c r="C40" s="137"/>
      <c r="D40" s="137"/>
      <c r="E40" s="137"/>
    </row>
    <row r="41" spans="1:5" ht="36" x14ac:dyDescent="0.25">
      <c r="A41" s="136"/>
      <c r="B41" s="53" t="s">
        <v>140</v>
      </c>
      <c r="C41" s="137"/>
      <c r="D41" s="137"/>
      <c r="E41" s="137"/>
    </row>
    <row r="42" spans="1:5" x14ac:dyDescent="0.25">
      <c r="A42" s="131"/>
      <c r="B42" s="51" t="s">
        <v>141</v>
      </c>
      <c r="C42" s="100">
        <v>1</v>
      </c>
      <c r="D42" s="100"/>
      <c r="E42" s="100">
        <v>0.5</v>
      </c>
    </row>
    <row r="43" spans="1:5" x14ac:dyDescent="0.25">
      <c r="A43" s="131"/>
      <c r="B43" s="51" t="s">
        <v>142</v>
      </c>
      <c r="C43" s="100">
        <v>0</v>
      </c>
      <c r="D43" s="100"/>
      <c r="E43" s="100"/>
    </row>
    <row r="44" spans="1:5" x14ac:dyDescent="0.25">
      <c r="A44" s="136" t="s">
        <v>154</v>
      </c>
      <c r="B44" s="52" t="s">
        <v>143</v>
      </c>
      <c r="C44" s="137"/>
      <c r="D44" s="137"/>
      <c r="E44" s="137"/>
    </row>
    <row r="45" spans="1:5" ht="60" x14ac:dyDescent="0.25">
      <c r="A45" s="136"/>
      <c r="B45" s="53" t="s">
        <v>144</v>
      </c>
      <c r="C45" s="137"/>
      <c r="D45" s="137"/>
      <c r="E45" s="137"/>
    </row>
    <row r="46" spans="1:5" x14ac:dyDescent="0.25">
      <c r="A46" s="136"/>
      <c r="B46" s="53" t="s">
        <v>145</v>
      </c>
      <c r="C46" s="137"/>
      <c r="D46" s="137"/>
      <c r="E46" s="137"/>
    </row>
    <row r="47" spans="1:5" ht="24" x14ac:dyDescent="0.25">
      <c r="A47" s="136"/>
      <c r="B47" s="53" t="s">
        <v>146</v>
      </c>
      <c r="C47" s="137"/>
      <c r="D47" s="137"/>
      <c r="E47" s="137"/>
    </row>
    <row r="48" spans="1:5" ht="48" x14ac:dyDescent="0.25">
      <c r="A48" s="136"/>
      <c r="B48" s="53" t="s">
        <v>147</v>
      </c>
      <c r="C48" s="137"/>
      <c r="D48" s="137"/>
      <c r="E48" s="137"/>
    </row>
    <row r="49" spans="1:5" x14ac:dyDescent="0.25">
      <c r="A49" s="136"/>
      <c r="B49" s="53" t="s">
        <v>148</v>
      </c>
      <c r="C49" s="137"/>
      <c r="D49" s="137"/>
      <c r="E49" s="137"/>
    </row>
    <row r="50" spans="1:5" x14ac:dyDescent="0.25">
      <c r="A50" s="131"/>
      <c r="B50" s="51" t="s">
        <v>149</v>
      </c>
      <c r="C50" s="100">
        <v>1</v>
      </c>
      <c r="D50" s="100"/>
      <c r="E50" s="100">
        <v>0.5</v>
      </c>
    </row>
    <row r="51" spans="1:5" x14ac:dyDescent="0.25">
      <c r="A51" s="131"/>
      <c r="B51" s="51" t="s">
        <v>150</v>
      </c>
      <c r="C51" s="100">
        <v>0</v>
      </c>
      <c r="D51" s="100"/>
      <c r="E51" s="100"/>
    </row>
    <row r="52" spans="1:5" s="56" customFormat="1" x14ac:dyDescent="0.25">
      <c r="A52" s="103"/>
      <c r="B52" s="104"/>
      <c r="C52" s="105"/>
      <c r="D52" s="105"/>
      <c r="E52" s="105"/>
    </row>
    <row r="53" spans="1:5" s="102" customFormat="1" ht="12" x14ac:dyDescent="0.2">
      <c r="A53" s="106" t="s">
        <v>803</v>
      </c>
      <c r="B53" s="101"/>
      <c r="C53" s="107"/>
      <c r="D53" s="107"/>
      <c r="E53" s="107"/>
    </row>
    <row r="54" spans="1:5" x14ac:dyDescent="0.25">
      <c r="A54" s="33"/>
    </row>
  </sheetData>
  <mergeCells count="40">
    <mergeCell ref="A2:A3"/>
    <mergeCell ref="B2:B3"/>
    <mergeCell ref="C2:C3"/>
    <mergeCell ref="D2:E2"/>
    <mergeCell ref="A33:A35"/>
    <mergeCell ref="C33:C35"/>
    <mergeCell ref="D33:D35"/>
    <mergeCell ref="E33:E35"/>
    <mergeCell ref="A4:A6"/>
    <mergeCell ref="C4:C6"/>
    <mergeCell ref="D4:D6"/>
    <mergeCell ref="E4:E6"/>
    <mergeCell ref="A7:A8"/>
    <mergeCell ref="C7:C8"/>
    <mergeCell ref="D7:D8"/>
    <mergeCell ref="E7:E8"/>
    <mergeCell ref="A11:A12"/>
    <mergeCell ref="C11:C12"/>
    <mergeCell ref="D11:D12"/>
    <mergeCell ref="E11:E12"/>
    <mergeCell ref="A15:A16"/>
    <mergeCell ref="C15:C16"/>
    <mergeCell ref="D15:D16"/>
    <mergeCell ref="E15:E16"/>
    <mergeCell ref="A21:A23"/>
    <mergeCell ref="C21:C23"/>
    <mergeCell ref="D21:D23"/>
    <mergeCell ref="E21:E23"/>
    <mergeCell ref="A27:A29"/>
    <mergeCell ref="C27:C29"/>
    <mergeCell ref="D27:D29"/>
    <mergeCell ref="E27:E29"/>
    <mergeCell ref="A39:A41"/>
    <mergeCell ref="C39:C41"/>
    <mergeCell ref="D39:D41"/>
    <mergeCell ref="E39:E41"/>
    <mergeCell ref="A44:A49"/>
    <mergeCell ref="C44:C49"/>
    <mergeCell ref="D44:D49"/>
    <mergeCell ref="E44:E49"/>
  </mergeCells>
  <pageMargins left="0.70866141732283472" right="0.70866141732283472" top="0.74803149606299213" bottom="0.74803149606299213" header="0.31496062992125984" footer="0.31496062992125984"/>
  <pageSetup paperSize="9" scale="60"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126"/>
  <sheetViews>
    <sheetView zoomScaleNormal="100" zoomScaleSheetLayoutView="100" workbookViewId="0">
      <pane ySplit="7" topLeftCell="A8" activePane="bottomLeft" state="frozen"/>
      <selection pane="bottomLeft" activeCell="H23" sqref="H23"/>
    </sheetView>
  </sheetViews>
  <sheetFormatPr defaultRowHeight="15" x14ac:dyDescent="0.25"/>
  <cols>
    <col min="1" max="1" width="33.42578125" style="3" customWidth="1"/>
    <col min="2" max="2" width="45.7109375" style="3" customWidth="1"/>
    <col min="3" max="3" width="12.7109375" style="6" customWidth="1"/>
    <col min="4" max="4" width="70.7109375" customWidth="1"/>
  </cols>
  <sheetData>
    <row r="1" spans="1:4" s="1" customFormat="1" ht="29.25" customHeight="1" x14ac:dyDescent="0.2">
      <c r="A1" s="145" t="s">
        <v>155</v>
      </c>
      <c r="B1" s="145"/>
      <c r="C1" s="145"/>
      <c r="D1" s="145"/>
    </row>
    <row r="2" spans="1:4" s="1" customFormat="1" ht="15.95" customHeight="1" x14ac:dyDescent="0.2">
      <c r="A2" s="152" t="s">
        <v>805</v>
      </c>
      <c r="B2" s="151"/>
      <c r="C2" s="151"/>
      <c r="D2" s="151"/>
    </row>
    <row r="3" spans="1:4" s="1" customFormat="1" ht="74.25" customHeight="1" x14ac:dyDescent="0.2">
      <c r="A3" s="151" t="s">
        <v>895</v>
      </c>
      <c r="B3" s="151"/>
      <c r="C3" s="151"/>
      <c r="D3" s="151"/>
    </row>
    <row r="4" spans="1:4" ht="38.25" customHeight="1" x14ac:dyDescent="0.25">
      <c r="A4" s="148" t="s">
        <v>107</v>
      </c>
      <c r="B4" s="112" t="s">
        <v>156</v>
      </c>
      <c r="C4" s="112" t="s">
        <v>159</v>
      </c>
      <c r="D4" s="148" t="s">
        <v>96</v>
      </c>
    </row>
    <row r="5" spans="1:4" ht="15.95" customHeight="1" x14ac:dyDescent="0.25">
      <c r="A5" s="149"/>
      <c r="B5" s="65" t="s">
        <v>117</v>
      </c>
      <c r="C5" s="146" t="s">
        <v>708</v>
      </c>
      <c r="D5" s="150"/>
    </row>
    <row r="6" spans="1:4" ht="15.95" customHeight="1" x14ac:dyDescent="0.25">
      <c r="A6" s="149"/>
      <c r="B6" s="65" t="s">
        <v>157</v>
      </c>
      <c r="C6" s="147"/>
      <c r="D6" s="150"/>
    </row>
    <row r="7" spans="1:4" s="5" customFormat="1" ht="15.95" customHeight="1" x14ac:dyDescent="0.25">
      <c r="A7" s="149"/>
      <c r="B7" s="65" t="s">
        <v>158</v>
      </c>
      <c r="C7" s="147"/>
      <c r="D7" s="150"/>
    </row>
    <row r="8" spans="1:4" s="14" customFormat="1" ht="15.95" customHeight="1" x14ac:dyDescent="0.25">
      <c r="A8" s="66" t="s">
        <v>0</v>
      </c>
      <c r="B8" s="66"/>
      <c r="C8" s="66"/>
      <c r="D8" s="68"/>
    </row>
    <row r="9" spans="1:4" s="8" customFormat="1" ht="15.95" customHeight="1" x14ac:dyDescent="0.25">
      <c r="A9" s="67" t="s">
        <v>1</v>
      </c>
      <c r="B9" s="71" t="s">
        <v>158</v>
      </c>
      <c r="C9" s="80">
        <f>IF(B9="Да, создан и поддерживается в актуальном состоянии",2,0)</f>
        <v>0</v>
      </c>
      <c r="D9" s="74" t="s">
        <v>871</v>
      </c>
    </row>
    <row r="10" spans="1:4" ht="15.95" customHeight="1" x14ac:dyDescent="0.25">
      <c r="A10" s="67" t="s">
        <v>2</v>
      </c>
      <c r="B10" s="71" t="s">
        <v>158</v>
      </c>
      <c r="C10" s="80">
        <f t="shared" ref="C10:C73" si="0">IF(B10="Да, создан и поддерживается в актуальном состоянии",2,0)</f>
        <v>0</v>
      </c>
      <c r="D10" s="64" t="s">
        <v>218</v>
      </c>
    </row>
    <row r="11" spans="1:4" ht="15.95" customHeight="1" x14ac:dyDescent="0.25">
      <c r="A11" s="67" t="s">
        <v>3</v>
      </c>
      <c r="B11" s="71" t="s">
        <v>158</v>
      </c>
      <c r="C11" s="80">
        <f t="shared" si="0"/>
        <v>0</v>
      </c>
      <c r="D11" s="64" t="s">
        <v>260</v>
      </c>
    </row>
    <row r="12" spans="1:4" s="8" customFormat="1" ht="15.95" customHeight="1" x14ac:dyDescent="0.25">
      <c r="A12" s="67" t="s">
        <v>4</v>
      </c>
      <c r="B12" s="71" t="s">
        <v>157</v>
      </c>
      <c r="C12" s="80">
        <f t="shared" si="0"/>
        <v>0</v>
      </c>
      <c r="D12" s="64" t="s">
        <v>219</v>
      </c>
    </row>
    <row r="13" spans="1:4" s="9" customFormat="1" ht="15.95" customHeight="1" x14ac:dyDescent="0.25">
      <c r="A13" s="67" t="s">
        <v>5</v>
      </c>
      <c r="B13" s="71" t="s">
        <v>158</v>
      </c>
      <c r="C13" s="80">
        <f t="shared" si="0"/>
        <v>0</v>
      </c>
      <c r="D13" s="64" t="s">
        <v>262</v>
      </c>
    </row>
    <row r="14" spans="1:4" ht="15.95" customHeight="1" x14ac:dyDescent="0.25">
      <c r="A14" s="67" t="s">
        <v>6</v>
      </c>
      <c r="B14" s="71" t="s">
        <v>158</v>
      </c>
      <c r="C14" s="80">
        <f t="shared" si="0"/>
        <v>0</v>
      </c>
      <c r="D14" s="64" t="s">
        <v>263</v>
      </c>
    </row>
    <row r="15" spans="1:4" s="8" customFormat="1" ht="15.95" customHeight="1" x14ac:dyDescent="0.25">
      <c r="A15" s="67" t="s">
        <v>7</v>
      </c>
      <c r="B15" s="71" t="s">
        <v>157</v>
      </c>
      <c r="C15" s="80">
        <f t="shared" si="0"/>
        <v>0</v>
      </c>
      <c r="D15" s="64" t="s">
        <v>221</v>
      </c>
    </row>
    <row r="16" spans="1:4" s="9" customFormat="1" ht="15.95" customHeight="1" x14ac:dyDescent="0.25">
      <c r="A16" s="67" t="s">
        <v>8</v>
      </c>
      <c r="B16" s="71" t="s">
        <v>158</v>
      </c>
      <c r="C16" s="80">
        <f t="shared" si="0"/>
        <v>0</v>
      </c>
      <c r="D16" s="64" t="s">
        <v>264</v>
      </c>
    </row>
    <row r="17" spans="1:4" s="9" customFormat="1" ht="15.95" customHeight="1" x14ac:dyDescent="0.25">
      <c r="A17" s="67" t="s">
        <v>9</v>
      </c>
      <c r="B17" s="71" t="s">
        <v>158</v>
      </c>
      <c r="C17" s="80">
        <f t="shared" si="0"/>
        <v>0</v>
      </c>
      <c r="D17" s="64" t="s">
        <v>554</v>
      </c>
    </row>
    <row r="18" spans="1:4" ht="15.95" customHeight="1" x14ac:dyDescent="0.25">
      <c r="A18" s="67" t="s">
        <v>10</v>
      </c>
      <c r="B18" s="71" t="s">
        <v>117</v>
      </c>
      <c r="C18" s="80">
        <f t="shared" si="0"/>
        <v>2</v>
      </c>
      <c r="D18" s="64" t="s">
        <v>222</v>
      </c>
    </row>
    <row r="19" spans="1:4" s="8" customFormat="1" ht="15.95" customHeight="1" x14ac:dyDescent="0.25">
      <c r="A19" s="67" t="s">
        <v>11</v>
      </c>
      <c r="B19" s="71" t="s">
        <v>158</v>
      </c>
      <c r="C19" s="80">
        <f t="shared" si="0"/>
        <v>0</v>
      </c>
      <c r="D19" s="64" t="s">
        <v>223</v>
      </c>
    </row>
    <row r="20" spans="1:4" s="8" customFormat="1" ht="15.95" customHeight="1" x14ac:dyDescent="0.25">
      <c r="A20" s="67" t="s">
        <v>12</v>
      </c>
      <c r="B20" s="71" t="s">
        <v>158</v>
      </c>
      <c r="C20" s="80">
        <f t="shared" si="0"/>
        <v>0</v>
      </c>
      <c r="D20" s="64" t="s">
        <v>265</v>
      </c>
    </row>
    <row r="21" spans="1:4" s="8" customFormat="1" ht="15.95" customHeight="1" x14ac:dyDescent="0.25">
      <c r="A21" s="67" t="s">
        <v>13</v>
      </c>
      <c r="B21" s="71" t="s">
        <v>158</v>
      </c>
      <c r="C21" s="80">
        <f t="shared" si="0"/>
        <v>0</v>
      </c>
      <c r="D21" s="64" t="s">
        <v>267</v>
      </c>
    </row>
    <row r="22" spans="1:4" s="9" customFormat="1" ht="15.95" customHeight="1" x14ac:dyDescent="0.25">
      <c r="A22" s="67" t="s">
        <v>14</v>
      </c>
      <c r="B22" s="71" t="s">
        <v>158</v>
      </c>
      <c r="C22" s="80">
        <f t="shared" si="0"/>
        <v>0</v>
      </c>
      <c r="D22" s="64" t="s">
        <v>268</v>
      </c>
    </row>
    <row r="23" spans="1:4" s="9" customFormat="1" ht="15.95" customHeight="1" x14ac:dyDescent="0.25">
      <c r="A23" s="67" t="s">
        <v>15</v>
      </c>
      <c r="B23" s="71" t="s">
        <v>117</v>
      </c>
      <c r="C23" s="80">
        <f t="shared" si="0"/>
        <v>2</v>
      </c>
      <c r="D23" s="89" t="s">
        <v>256</v>
      </c>
    </row>
    <row r="24" spans="1:4" s="8" customFormat="1" ht="15.95" customHeight="1" x14ac:dyDescent="0.25">
      <c r="A24" s="67" t="s">
        <v>16</v>
      </c>
      <c r="B24" s="71" t="s">
        <v>117</v>
      </c>
      <c r="C24" s="80">
        <f t="shared" si="0"/>
        <v>2</v>
      </c>
      <c r="D24" s="64" t="s">
        <v>224</v>
      </c>
    </row>
    <row r="25" spans="1:4" ht="15.95" customHeight="1" x14ac:dyDescent="0.25">
      <c r="A25" s="67" t="s">
        <v>17</v>
      </c>
      <c r="B25" s="71" t="s">
        <v>158</v>
      </c>
      <c r="C25" s="80">
        <f t="shared" si="0"/>
        <v>0</v>
      </c>
      <c r="D25" s="64" t="s">
        <v>576</v>
      </c>
    </row>
    <row r="26" spans="1:4" ht="15.95" customHeight="1" x14ac:dyDescent="0.25">
      <c r="A26" s="67" t="s">
        <v>18</v>
      </c>
      <c r="B26" s="71" t="s">
        <v>117</v>
      </c>
      <c r="C26" s="80">
        <f t="shared" si="0"/>
        <v>2</v>
      </c>
      <c r="D26" s="64" t="s">
        <v>225</v>
      </c>
    </row>
    <row r="27" spans="1:4" s="14" customFormat="1" ht="15.95" customHeight="1" x14ac:dyDescent="0.25">
      <c r="A27" s="66" t="s">
        <v>19</v>
      </c>
      <c r="B27" s="72"/>
      <c r="C27" s="72"/>
      <c r="D27" s="69"/>
    </row>
    <row r="28" spans="1:4" s="8" customFormat="1" ht="15.95" customHeight="1" x14ac:dyDescent="0.25">
      <c r="A28" s="67" t="s">
        <v>20</v>
      </c>
      <c r="B28" s="71" t="s">
        <v>158</v>
      </c>
      <c r="C28" s="80">
        <f t="shared" si="0"/>
        <v>0</v>
      </c>
      <c r="D28" s="89" t="s">
        <v>220</v>
      </c>
    </row>
    <row r="29" spans="1:4" ht="15.95" customHeight="1" x14ac:dyDescent="0.25">
      <c r="A29" s="67" t="s">
        <v>21</v>
      </c>
      <c r="B29" s="71" t="s">
        <v>158</v>
      </c>
      <c r="C29" s="80">
        <f t="shared" si="0"/>
        <v>0</v>
      </c>
      <c r="D29" s="64" t="s">
        <v>556</v>
      </c>
    </row>
    <row r="30" spans="1:4" ht="15.95" customHeight="1" x14ac:dyDescent="0.25">
      <c r="A30" s="67" t="s">
        <v>22</v>
      </c>
      <c r="B30" s="71" t="s">
        <v>158</v>
      </c>
      <c r="C30" s="80">
        <f t="shared" si="0"/>
        <v>0</v>
      </c>
      <c r="D30" s="64" t="s">
        <v>311</v>
      </c>
    </row>
    <row r="31" spans="1:4" ht="15.95" customHeight="1" x14ac:dyDescent="0.25">
      <c r="A31" s="67" t="s">
        <v>23</v>
      </c>
      <c r="B31" s="71" t="s">
        <v>158</v>
      </c>
      <c r="C31" s="80">
        <f t="shared" si="0"/>
        <v>0</v>
      </c>
      <c r="D31" s="90" t="s">
        <v>226</v>
      </c>
    </row>
    <row r="32" spans="1:4" ht="15.95" customHeight="1" x14ac:dyDescent="0.25">
      <c r="A32" s="67" t="s">
        <v>24</v>
      </c>
      <c r="B32" s="71" t="s">
        <v>158</v>
      </c>
      <c r="C32" s="80">
        <f t="shared" si="0"/>
        <v>0</v>
      </c>
      <c r="D32" s="64" t="s">
        <v>272</v>
      </c>
    </row>
    <row r="33" spans="1:4" s="8" customFormat="1" ht="15.95" customHeight="1" x14ac:dyDescent="0.25">
      <c r="A33" s="67" t="s">
        <v>25</v>
      </c>
      <c r="B33" s="71" t="s">
        <v>117</v>
      </c>
      <c r="C33" s="80">
        <f t="shared" si="0"/>
        <v>2</v>
      </c>
      <c r="D33" s="64" t="s">
        <v>227</v>
      </c>
    </row>
    <row r="34" spans="1:4" ht="15.95" customHeight="1" x14ac:dyDescent="0.25">
      <c r="A34" s="67" t="s">
        <v>26</v>
      </c>
      <c r="B34" s="71" t="s">
        <v>117</v>
      </c>
      <c r="C34" s="80">
        <f t="shared" si="0"/>
        <v>2</v>
      </c>
      <c r="D34" s="64" t="s">
        <v>228</v>
      </c>
    </row>
    <row r="35" spans="1:4" ht="15.95" customHeight="1" x14ac:dyDescent="0.25">
      <c r="A35" s="67" t="s">
        <v>27</v>
      </c>
      <c r="B35" s="71" t="s">
        <v>117</v>
      </c>
      <c r="C35" s="80">
        <f t="shared" si="0"/>
        <v>2</v>
      </c>
      <c r="D35" s="64" t="s">
        <v>230</v>
      </c>
    </row>
    <row r="36" spans="1:4" ht="15.95" customHeight="1" x14ac:dyDescent="0.25">
      <c r="A36" s="67" t="s">
        <v>28</v>
      </c>
      <c r="B36" s="71" t="s">
        <v>158</v>
      </c>
      <c r="C36" s="80">
        <f t="shared" si="0"/>
        <v>0</v>
      </c>
      <c r="D36" s="70" t="s">
        <v>580</v>
      </c>
    </row>
    <row r="37" spans="1:4" ht="15.95" customHeight="1" x14ac:dyDescent="0.25">
      <c r="A37" s="67" t="s">
        <v>29</v>
      </c>
      <c r="B37" s="71" t="s">
        <v>158</v>
      </c>
      <c r="C37" s="80">
        <f t="shared" si="0"/>
        <v>0</v>
      </c>
      <c r="D37" s="89" t="s">
        <v>258</v>
      </c>
    </row>
    <row r="38" spans="1:4" ht="15.95" customHeight="1" x14ac:dyDescent="0.25">
      <c r="A38" s="67" t="s">
        <v>30</v>
      </c>
      <c r="B38" s="71" t="s">
        <v>158</v>
      </c>
      <c r="C38" s="80">
        <f t="shared" si="0"/>
        <v>0</v>
      </c>
      <c r="D38" s="64" t="s">
        <v>232</v>
      </c>
    </row>
    <row r="39" spans="1:4" s="14" customFormat="1" ht="15.95" customHeight="1" x14ac:dyDescent="0.25">
      <c r="A39" s="66" t="s">
        <v>31</v>
      </c>
      <c r="B39" s="72"/>
      <c r="C39" s="72"/>
      <c r="D39" s="69"/>
    </row>
    <row r="40" spans="1:4" s="9" customFormat="1" ht="15.95" customHeight="1" x14ac:dyDescent="0.25">
      <c r="A40" s="67" t="s">
        <v>32</v>
      </c>
      <c r="B40" s="71" t="s">
        <v>158</v>
      </c>
      <c r="C40" s="80">
        <f t="shared" si="0"/>
        <v>0</v>
      </c>
      <c r="D40" s="64" t="s">
        <v>275</v>
      </c>
    </row>
    <row r="41" spans="1:4" s="9" customFormat="1" ht="15.95" customHeight="1" x14ac:dyDescent="0.25">
      <c r="A41" s="67" t="s">
        <v>33</v>
      </c>
      <c r="B41" s="71" t="s">
        <v>158</v>
      </c>
      <c r="C41" s="80">
        <f t="shared" si="0"/>
        <v>0</v>
      </c>
      <c r="D41" s="64" t="s">
        <v>318</v>
      </c>
    </row>
    <row r="42" spans="1:4" ht="15.95" customHeight="1" x14ac:dyDescent="0.25">
      <c r="A42" s="67" t="s">
        <v>34</v>
      </c>
      <c r="B42" s="71" t="s">
        <v>117</v>
      </c>
      <c r="C42" s="80">
        <f t="shared" si="0"/>
        <v>2</v>
      </c>
      <c r="D42" s="87" t="s">
        <v>863</v>
      </c>
    </row>
    <row r="43" spans="1:4" s="8" customFormat="1" ht="15.95" customHeight="1" x14ac:dyDescent="0.25">
      <c r="A43" s="67" t="s">
        <v>35</v>
      </c>
      <c r="B43" s="71" t="s">
        <v>158</v>
      </c>
      <c r="C43" s="80">
        <f t="shared" si="0"/>
        <v>0</v>
      </c>
      <c r="D43" s="64" t="s">
        <v>276</v>
      </c>
    </row>
    <row r="44" spans="1:4" s="9" customFormat="1" ht="15.95" customHeight="1" x14ac:dyDescent="0.25">
      <c r="A44" s="67" t="s">
        <v>36</v>
      </c>
      <c r="B44" s="71" t="s">
        <v>117</v>
      </c>
      <c r="C44" s="80">
        <f t="shared" si="0"/>
        <v>2</v>
      </c>
      <c r="D44" s="87" t="s">
        <v>234</v>
      </c>
    </row>
    <row r="45" spans="1:4" s="9" customFormat="1" ht="15.95" customHeight="1" x14ac:dyDescent="0.25">
      <c r="A45" s="67" t="s">
        <v>37</v>
      </c>
      <c r="B45" s="71" t="s">
        <v>158</v>
      </c>
      <c r="C45" s="80">
        <f t="shared" si="0"/>
        <v>0</v>
      </c>
      <c r="D45" s="88" t="s">
        <v>366</v>
      </c>
    </row>
    <row r="46" spans="1:4" s="14" customFormat="1" ht="15.95" customHeight="1" x14ac:dyDescent="0.25">
      <c r="A46" s="66" t="s">
        <v>38</v>
      </c>
      <c r="B46" s="72"/>
      <c r="C46" s="72"/>
      <c r="D46" s="69"/>
    </row>
    <row r="47" spans="1:4" s="9" customFormat="1" ht="15.95" customHeight="1" x14ac:dyDescent="0.25">
      <c r="A47" s="67" t="s">
        <v>39</v>
      </c>
      <c r="B47" s="71" t="s">
        <v>117</v>
      </c>
      <c r="C47" s="80">
        <f t="shared" si="0"/>
        <v>2</v>
      </c>
      <c r="D47" s="64" t="s">
        <v>516</v>
      </c>
    </row>
    <row r="48" spans="1:4" s="9" customFormat="1" ht="15.95" customHeight="1" x14ac:dyDescent="0.25">
      <c r="A48" s="67" t="s">
        <v>40</v>
      </c>
      <c r="B48" s="71" t="s">
        <v>158</v>
      </c>
      <c r="C48" s="80">
        <f t="shared" si="0"/>
        <v>0</v>
      </c>
      <c r="D48" s="64" t="s">
        <v>433</v>
      </c>
    </row>
    <row r="49" spans="1:4" ht="15.95" customHeight="1" x14ac:dyDescent="0.25">
      <c r="A49" s="67" t="s">
        <v>41</v>
      </c>
      <c r="B49" s="71" t="s">
        <v>158</v>
      </c>
      <c r="C49" s="80">
        <f t="shared" si="0"/>
        <v>0</v>
      </c>
      <c r="D49" s="64" t="s">
        <v>489</v>
      </c>
    </row>
    <row r="50" spans="1:4" ht="15.95" customHeight="1" x14ac:dyDescent="0.25">
      <c r="A50" s="67" t="s">
        <v>42</v>
      </c>
      <c r="B50" s="71" t="s">
        <v>158</v>
      </c>
      <c r="C50" s="80">
        <f t="shared" si="0"/>
        <v>0</v>
      </c>
      <c r="D50" s="64" t="s">
        <v>324</v>
      </c>
    </row>
    <row r="51" spans="1:4" s="9" customFormat="1" ht="15.95" customHeight="1" x14ac:dyDescent="0.25">
      <c r="A51" s="67" t="s">
        <v>92</v>
      </c>
      <c r="B51" s="71" t="s">
        <v>158</v>
      </c>
      <c r="C51" s="80">
        <f t="shared" si="0"/>
        <v>0</v>
      </c>
      <c r="D51" s="64" t="s">
        <v>279</v>
      </c>
    </row>
    <row r="52" spans="1:4" ht="15.95" customHeight="1" x14ac:dyDescent="0.25">
      <c r="A52" s="67" t="s">
        <v>43</v>
      </c>
      <c r="B52" s="71" t="s">
        <v>117</v>
      </c>
      <c r="C52" s="80">
        <f t="shared" si="0"/>
        <v>2</v>
      </c>
      <c r="D52" s="115" t="s">
        <v>810</v>
      </c>
    </row>
    <row r="53" spans="1:4" ht="15.95" customHeight="1" x14ac:dyDescent="0.25">
      <c r="A53" s="67" t="s">
        <v>44</v>
      </c>
      <c r="B53" s="71" t="s">
        <v>117</v>
      </c>
      <c r="C53" s="80">
        <f t="shared" si="0"/>
        <v>2</v>
      </c>
      <c r="D53" s="64" t="s">
        <v>581</v>
      </c>
    </row>
    <row r="54" spans="1:4" s="14" customFormat="1" ht="15.95" customHeight="1" x14ac:dyDescent="0.25">
      <c r="A54" s="66" t="s">
        <v>45</v>
      </c>
      <c r="B54" s="72"/>
      <c r="C54" s="72"/>
      <c r="D54" s="69"/>
    </row>
    <row r="55" spans="1:4" s="9" customFormat="1" ht="15.95" customHeight="1" x14ac:dyDescent="0.25">
      <c r="A55" s="67" t="s">
        <v>46</v>
      </c>
      <c r="B55" s="71" t="s">
        <v>158</v>
      </c>
      <c r="C55" s="80">
        <f t="shared" si="0"/>
        <v>0</v>
      </c>
      <c r="D55" s="64" t="s">
        <v>327</v>
      </c>
    </row>
    <row r="56" spans="1:4" s="9" customFormat="1" ht="15.95" customHeight="1" x14ac:dyDescent="0.25">
      <c r="A56" s="67" t="s">
        <v>47</v>
      </c>
      <c r="B56" s="71" t="s">
        <v>158</v>
      </c>
      <c r="C56" s="80">
        <f t="shared" si="0"/>
        <v>0</v>
      </c>
      <c r="D56" s="64" t="s">
        <v>328</v>
      </c>
    </row>
    <row r="57" spans="1:4" s="9" customFormat="1" ht="15.95" customHeight="1" x14ac:dyDescent="0.25">
      <c r="A57" s="67" t="s">
        <v>48</v>
      </c>
      <c r="B57" s="71" t="s">
        <v>158</v>
      </c>
      <c r="C57" s="80">
        <f t="shared" si="0"/>
        <v>0</v>
      </c>
      <c r="D57" s="64" t="s">
        <v>280</v>
      </c>
    </row>
    <row r="58" spans="1:4" s="9" customFormat="1" ht="15.95" customHeight="1" x14ac:dyDescent="0.25">
      <c r="A58" s="67" t="s">
        <v>49</v>
      </c>
      <c r="B58" s="71" t="s">
        <v>158</v>
      </c>
      <c r="C58" s="80">
        <f t="shared" si="0"/>
        <v>0</v>
      </c>
      <c r="D58" s="64" t="s">
        <v>577</v>
      </c>
    </row>
    <row r="59" spans="1:4" ht="15.95" customHeight="1" x14ac:dyDescent="0.25">
      <c r="A59" s="67" t="s">
        <v>50</v>
      </c>
      <c r="B59" s="71" t="s">
        <v>158</v>
      </c>
      <c r="C59" s="80">
        <f t="shared" si="0"/>
        <v>0</v>
      </c>
      <c r="D59" s="64" t="s">
        <v>582</v>
      </c>
    </row>
    <row r="60" spans="1:4" s="9" customFormat="1" ht="15.95" customHeight="1" x14ac:dyDescent="0.25">
      <c r="A60" s="67" t="s">
        <v>51</v>
      </c>
      <c r="B60" s="71" t="s">
        <v>117</v>
      </c>
      <c r="C60" s="80">
        <f t="shared" si="0"/>
        <v>2</v>
      </c>
      <c r="D60" s="64" t="s">
        <v>239</v>
      </c>
    </row>
    <row r="61" spans="1:4" s="9" customFormat="1" ht="15.95" customHeight="1" x14ac:dyDescent="0.25">
      <c r="A61" s="67" t="s">
        <v>52</v>
      </c>
      <c r="B61" s="71" t="s">
        <v>117</v>
      </c>
      <c r="C61" s="80">
        <f t="shared" si="0"/>
        <v>2</v>
      </c>
      <c r="D61" s="64" t="s">
        <v>240</v>
      </c>
    </row>
    <row r="62" spans="1:4" s="9" customFormat="1" ht="15.95" customHeight="1" x14ac:dyDescent="0.25">
      <c r="A62" s="67" t="s">
        <v>53</v>
      </c>
      <c r="B62" s="71" t="s">
        <v>158</v>
      </c>
      <c r="C62" s="80">
        <f t="shared" si="0"/>
        <v>0</v>
      </c>
      <c r="D62" s="57" t="s">
        <v>329</v>
      </c>
    </row>
    <row r="63" spans="1:4" s="9" customFormat="1" ht="15.95" customHeight="1" x14ac:dyDescent="0.25">
      <c r="A63" s="67" t="s">
        <v>54</v>
      </c>
      <c r="B63" s="71" t="s">
        <v>117</v>
      </c>
      <c r="C63" s="80">
        <f t="shared" si="0"/>
        <v>2</v>
      </c>
      <c r="D63" s="64" t="s">
        <v>242</v>
      </c>
    </row>
    <row r="64" spans="1:4" s="9" customFormat="1" ht="15.95" customHeight="1" x14ac:dyDescent="0.25">
      <c r="A64" s="67" t="s">
        <v>55</v>
      </c>
      <c r="B64" s="71" t="s">
        <v>158</v>
      </c>
      <c r="C64" s="80">
        <f t="shared" si="0"/>
        <v>0</v>
      </c>
      <c r="D64" s="64" t="s">
        <v>530</v>
      </c>
    </row>
    <row r="65" spans="1:4" ht="15.95" customHeight="1" x14ac:dyDescent="0.25">
      <c r="A65" s="67" t="s">
        <v>56</v>
      </c>
      <c r="B65" s="71" t="s">
        <v>158</v>
      </c>
      <c r="C65" s="80">
        <f t="shared" si="0"/>
        <v>0</v>
      </c>
      <c r="D65" s="64" t="s">
        <v>496</v>
      </c>
    </row>
    <row r="66" spans="1:4" s="9" customFormat="1" ht="15.95" customHeight="1" x14ac:dyDescent="0.25">
      <c r="A66" s="67" t="s">
        <v>57</v>
      </c>
      <c r="B66" s="71" t="s">
        <v>158</v>
      </c>
      <c r="C66" s="80">
        <f t="shared" si="0"/>
        <v>0</v>
      </c>
      <c r="D66" s="64" t="s">
        <v>497</v>
      </c>
    </row>
    <row r="67" spans="1:4" s="9" customFormat="1" ht="15.95" customHeight="1" x14ac:dyDescent="0.25">
      <c r="A67" s="67" t="s">
        <v>58</v>
      </c>
      <c r="B67" s="71" t="s">
        <v>117</v>
      </c>
      <c r="C67" s="80">
        <f t="shared" si="0"/>
        <v>2</v>
      </c>
      <c r="D67" s="89" t="s">
        <v>243</v>
      </c>
    </row>
    <row r="68" spans="1:4" ht="15.95" customHeight="1" x14ac:dyDescent="0.25">
      <c r="A68" s="67" t="s">
        <v>59</v>
      </c>
      <c r="B68" s="71" t="s">
        <v>158</v>
      </c>
      <c r="C68" s="80">
        <f t="shared" si="0"/>
        <v>0</v>
      </c>
      <c r="D68" s="64" t="s">
        <v>578</v>
      </c>
    </row>
    <row r="69" spans="1:4" s="14" customFormat="1" ht="15.95" customHeight="1" x14ac:dyDescent="0.25">
      <c r="A69" s="66" t="s">
        <v>60</v>
      </c>
      <c r="B69" s="72"/>
      <c r="C69" s="72"/>
      <c r="D69" s="69"/>
    </row>
    <row r="70" spans="1:4" s="9" customFormat="1" ht="15.95" customHeight="1" x14ac:dyDescent="0.25">
      <c r="A70" s="67" t="s">
        <v>61</v>
      </c>
      <c r="B70" s="71" t="s">
        <v>158</v>
      </c>
      <c r="C70" s="80">
        <f t="shared" si="0"/>
        <v>0</v>
      </c>
      <c r="D70" s="64" t="s">
        <v>285</v>
      </c>
    </row>
    <row r="71" spans="1:4" ht="15.95" customHeight="1" x14ac:dyDescent="0.25">
      <c r="A71" s="67" t="s">
        <v>62</v>
      </c>
      <c r="B71" s="71" t="s">
        <v>117</v>
      </c>
      <c r="C71" s="80">
        <f t="shared" si="0"/>
        <v>2</v>
      </c>
      <c r="D71" s="108" t="s">
        <v>583</v>
      </c>
    </row>
    <row r="72" spans="1:4" ht="15.95" customHeight="1" x14ac:dyDescent="0.25">
      <c r="A72" s="67" t="s">
        <v>63</v>
      </c>
      <c r="B72" s="71" t="s">
        <v>158</v>
      </c>
      <c r="C72" s="80">
        <f t="shared" si="0"/>
        <v>0</v>
      </c>
      <c r="D72" s="64" t="s">
        <v>333</v>
      </c>
    </row>
    <row r="73" spans="1:4" s="9" customFormat="1" ht="15.95" customHeight="1" x14ac:dyDescent="0.25">
      <c r="A73" s="67" t="s">
        <v>64</v>
      </c>
      <c r="B73" s="71" t="s">
        <v>158</v>
      </c>
      <c r="C73" s="80">
        <f t="shared" si="0"/>
        <v>0</v>
      </c>
      <c r="D73" s="64" t="s">
        <v>383</v>
      </c>
    </row>
    <row r="74" spans="1:4" s="9" customFormat="1" ht="15.95" customHeight="1" x14ac:dyDescent="0.25">
      <c r="A74" s="67" t="s">
        <v>65</v>
      </c>
      <c r="B74" s="71" t="s">
        <v>158</v>
      </c>
      <c r="C74" s="80">
        <f t="shared" ref="C74:C101" si="1">IF(B74="Да, создан и поддерживается в актуальном состоянии",2,0)</f>
        <v>0</v>
      </c>
      <c r="D74" s="64" t="s">
        <v>287</v>
      </c>
    </row>
    <row r="75" spans="1:4" s="9" customFormat="1" ht="15.95" customHeight="1" x14ac:dyDescent="0.25">
      <c r="A75" s="67" t="s">
        <v>66</v>
      </c>
      <c r="B75" s="71" t="s">
        <v>117</v>
      </c>
      <c r="C75" s="80">
        <f t="shared" si="1"/>
        <v>2</v>
      </c>
      <c r="D75" s="89" t="s">
        <v>245</v>
      </c>
    </row>
    <row r="76" spans="1:4" s="14" customFormat="1" ht="15.95" customHeight="1" x14ac:dyDescent="0.25">
      <c r="A76" s="66" t="s">
        <v>67</v>
      </c>
      <c r="B76" s="72"/>
      <c r="C76" s="72"/>
      <c r="D76" s="69"/>
    </row>
    <row r="77" spans="1:4" s="9" customFormat="1" ht="15.95" customHeight="1" x14ac:dyDescent="0.25">
      <c r="A77" s="67" t="s">
        <v>68</v>
      </c>
      <c r="B77" s="71" t="s">
        <v>117</v>
      </c>
      <c r="C77" s="80">
        <f t="shared" si="1"/>
        <v>2</v>
      </c>
      <c r="D77" s="64" t="s">
        <v>247</v>
      </c>
    </row>
    <row r="78" spans="1:4" s="9" customFormat="1" ht="15.95" customHeight="1" x14ac:dyDescent="0.25">
      <c r="A78" s="67" t="s">
        <v>69</v>
      </c>
      <c r="B78" s="71" t="s">
        <v>117</v>
      </c>
      <c r="C78" s="80">
        <f t="shared" si="1"/>
        <v>2</v>
      </c>
      <c r="D78" s="89" t="s">
        <v>257</v>
      </c>
    </row>
    <row r="79" spans="1:4" s="9" customFormat="1" ht="15.95" customHeight="1" x14ac:dyDescent="0.25">
      <c r="A79" s="67" t="s">
        <v>70</v>
      </c>
      <c r="B79" s="71" t="s">
        <v>157</v>
      </c>
      <c r="C79" s="80">
        <f t="shared" si="1"/>
        <v>0</v>
      </c>
      <c r="D79" s="64" t="s">
        <v>248</v>
      </c>
    </row>
    <row r="80" spans="1:4" s="9" customFormat="1" ht="15.95" customHeight="1" x14ac:dyDescent="0.25">
      <c r="A80" s="67" t="s">
        <v>71</v>
      </c>
      <c r="B80" s="71" t="s">
        <v>158</v>
      </c>
      <c r="C80" s="80">
        <f t="shared" si="1"/>
        <v>0</v>
      </c>
      <c r="D80" s="64" t="s">
        <v>385</v>
      </c>
    </row>
    <row r="81" spans="1:4" ht="15.95" customHeight="1" x14ac:dyDescent="0.25">
      <c r="A81" s="67" t="s">
        <v>72</v>
      </c>
      <c r="B81" s="71" t="s">
        <v>158</v>
      </c>
      <c r="C81" s="80">
        <f t="shared" si="1"/>
        <v>0</v>
      </c>
      <c r="D81" s="58" t="s">
        <v>290</v>
      </c>
    </row>
    <row r="82" spans="1:4" s="9" customFormat="1" ht="15.95" customHeight="1" x14ac:dyDescent="0.25">
      <c r="A82" s="67" t="s">
        <v>73</v>
      </c>
      <c r="B82" s="71" t="s">
        <v>158</v>
      </c>
      <c r="C82" s="80">
        <f t="shared" si="1"/>
        <v>0</v>
      </c>
      <c r="D82" s="64" t="s">
        <v>579</v>
      </c>
    </row>
    <row r="83" spans="1:4" ht="15.95" customHeight="1" x14ac:dyDescent="0.25">
      <c r="A83" s="67" t="s">
        <v>74</v>
      </c>
      <c r="B83" s="71" t="s">
        <v>158</v>
      </c>
      <c r="C83" s="80">
        <f t="shared" si="1"/>
        <v>0</v>
      </c>
      <c r="D83" s="64" t="s">
        <v>536</v>
      </c>
    </row>
    <row r="84" spans="1:4" s="8" customFormat="1" ht="15.95" customHeight="1" x14ac:dyDescent="0.25">
      <c r="A84" s="67" t="s">
        <v>75</v>
      </c>
      <c r="B84" s="71" t="s">
        <v>158</v>
      </c>
      <c r="C84" s="80">
        <f t="shared" si="1"/>
        <v>0</v>
      </c>
      <c r="D84" s="64" t="s">
        <v>292</v>
      </c>
    </row>
    <row r="85" spans="1:4" s="9" customFormat="1" ht="15.95" customHeight="1" x14ac:dyDescent="0.25">
      <c r="A85" s="67" t="s">
        <v>76</v>
      </c>
      <c r="B85" s="71" t="s">
        <v>158</v>
      </c>
      <c r="C85" s="80">
        <f t="shared" si="1"/>
        <v>0</v>
      </c>
      <c r="D85" s="64" t="s">
        <v>388</v>
      </c>
    </row>
    <row r="86" spans="1:4" ht="15.95" customHeight="1" x14ac:dyDescent="0.25">
      <c r="A86" s="67" t="s">
        <v>77</v>
      </c>
      <c r="B86" s="71" t="s">
        <v>158</v>
      </c>
      <c r="C86" s="80">
        <f t="shared" si="1"/>
        <v>0</v>
      </c>
      <c r="D86" s="58" t="s">
        <v>338</v>
      </c>
    </row>
    <row r="87" spans="1:4" s="9" customFormat="1" ht="15.95" customHeight="1" x14ac:dyDescent="0.25">
      <c r="A87" s="67" t="s">
        <v>78</v>
      </c>
      <c r="B87" s="71" t="s">
        <v>117</v>
      </c>
      <c r="C87" s="80">
        <f t="shared" si="1"/>
        <v>2</v>
      </c>
      <c r="D87" s="64" t="s">
        <v>249</v>
      </c>
    </row>
    <row r="88" spans="1:4" s="9" customFormat="1" ht="15.95" customHeight="1" x14ac:dyDescent="0.25">
      <c r="A88" s="67" t="s">
        <v>79</v>
      </c>
      <c r="B88" s="71" t="s">
        <v>117</v>
      </c>
      <c r="C88" s="80">
        <f t="shared" si="1"/>
        <v>2</v>
      </c>
      <c r="D88" s="64" t="s">
        <v>251</v>
      </c>
    </row>
    <row r="89" spans="1:4" s="14" customFormat="1" ht="15.95" customHeight="1" x14ac:dyDescent="0.25">
      <c r="A89" s="66" t="s">
        <v>80</v>
      </c>
      <c r="B89" s="72"/>
      <c r="C89" s="72"/>
      <c r="D89" s="69"/>
    </row>
    <row r="90" spans="1:4" s="9" customFormat="1" ht="15.95" customHeight="1" x14ac:dyDescent="0.25">
      <c r="A90" s="67" t="s">
        <v>81</v>
      </c>
      <c r="B90" s="71" t="s">
        <v>117</v>
      </c>
      <c r="C90" s="80">
        <f t="shared" si="1"/>
        <v>2</v>
      </c>
      <c r="D90" s="116" t="s">
        <v>830</v>
      </c>
    </row>
    <row r="91" spans="1:4" s="9" customFormat="1" ht="15.95" customHeight="1" x14ac:dyDescent="0.25">
      <c r="A91" s="67" t="s">
        <v>82</v>
      </c>
      <c r="B91" s="71" t="s">
        <v>117</v>
      </c>
      <c r="C91" s="80">
        <f t="shared" si="1"/>
        <v>2</v>
      </c>
      <c r="D91" s="64" t="s">
        <v>252</v>
      </c>
    </row>
    <row r="92" spans="1:4" ht="15.95" customHeight="1" x14ac:dyDescent="0.25">
      <c r="A92" s="67" t="s">
        <v>83</v>
      </c>
      <c r="B92" s="71" t="s">
        <v>117</v>
      </c>
      <c r="C92" s="80">
        <f t="shared" si="1"/>
        <v>2</v>
      </c>
      <c r="D92" s="87" t="s">
        <v>253</v>
      </c>
    </row>
    <row r="93" spans="1:4" ht="15.95" customHeight="1" x14ac:dyDescent="0.25">
      <c r="A93" s="67" t="s">
        <v>84</v>
      </c>
      <c r="B93" s="71" t="s">
        <v>158</v>
      </c>
      <c r="C93" s="80">
        <f t="shared" si="1"/>
        <v>0</v>
      </c>
      <c r="D93" s="64" t="s">
        <v>254</v>
      </c>
    </row>
    <row r="94" spans="1:4" ht="15.95" customHeight="1" x14ac:dyDescent="0.25">
      <c r="A94" s="67" t="s">
        <v>85</v>
      </c>
      <c r="B94" s="71" t="s">
        <v>158</v>
      </c>
      <c r="C94" s="80">
        <f t="shared" si="1"/>
        <v>0</v>
      </c>
      <c r="D94" s="64" t="s">
        <v>294</v>
      </c>
    </row>
    <row r="95" spans="1:4" s="9" customFormat="1" ht="15.95" customHeight="1" x14ac:dyDescent="0.25">
      <c r="A95" s="67" t="s">
        <v>86</v>
      </c>
      <c r="B95" s="71" t="s">
        <v>117</v>
      </c>
      <c r="C95" s="80">
        <f t="shared" si="1"/>
        <v>2</v>
      </c>
      <c r="D95" s="87" t="s">
        <v>584</v>
      </c>
    </row>
    <row r="96" spans="1:4" s="9" customFormat="1" ht="15.95" customHeight="1" x14ac:dyDescent="0.25">
      <c r="A96" s="67" t="s">
        <v>87</v>
      </c>
      <c r="B96" s="71" t="s">
        <v>117</v>
      </c>
      <c r="C96" s="80">
        <f t="shared" si="1"/>
        <v>2</v>
      </c>
      <c r="D96" s="64" t="s">
        <v>255</v>
      </c>
    </row>
    <row r="97" spans="1:4" s="9" customFormat="1" ht="15.95" customHeight="1" x14ac:dyDescent="0.25">
      <c r="A97" s="67" t="s">
        <v>88</v>
      </c>
      <c r="B97" s="71" t="s">
        <v>158</v>
      </c>
      <c r="C97" s="80">
        <f t="shared" si="1"/>
        <v>0</v>
      </c>
      <c r="D97" s="74" t="s">
        <v>392</v>
      </c>
    </row>
    <row r="98" spans="1:4" s="9" customFormat="1" ht="15.95" customHeight="1" x14ac:dyDescent="0.25">
      <c r="A98" s="67" t="s">
        <v>89</v>
      </c>
      <c r="B98" s="71" t="s">
        <v>158</v>
      </c>
      <c r="C98" s="80">
        <f t="shared" si="1"/>
        <v>0</v>
      </c>
      <c r="D98" s="64" t="s">
        <v>510</v>
      </c>
    </row>
    <row r="99" spans="1:4" s="14" customFormat="1" ht="15.95" customHeight="1" x14ac:dyDescent="0.25">
      <c r="A99" s="66" t="s">
        <v>104</v>
      </c>
      <c r="B99" s="83"/>
      <c r="C99" s="72"/>
      <c r="D99" s="84"/>
    </row>
    <row r="100" spans="1:4" ht="15.95" customHeight="1" x14ac:dyDescent="0.25">
      <c r="A100" s="67" t="s">
        <v>105</v>
      </c>
      <c r="B100" s="85" t="s">
        <v>158</v>
      </c>
      <c r="C100" s="80">
        <f t="shared" si="1"/>
        <v>0</v>
      </c>
      <c r="D100" s="91" t="s">
        <v>347</v>
      </c>
    </row>
    <row r="101" spans="1:4" ht="15.95" customHeight="1" x14ac:dyDescent="0.25">
      <c r="A101" s="67" t="s">
        <v>106</v>
      </c>
      <c r="B101" s="85" t="s">
        <v>158</v>
      </c>
      <c r="C101" s="80">
        <f t="shared" si="1"/>
        <v>0</v>
      </c>
      <c r="D101" s="92" t="s">
        <v>348</v>
      </c>
    </row>
    <row r="102" spans="1:4" x14ac:dyDescent="0.25">
      <c r="C102" s="6">
        <f>COUNTIF(C18:C96,2)</f>
        <v>27</v>
      </c>
    </row>
    <row r="108" spans="1:4" x14ac:dyDescent="0.25">
      <c r="A108" s="4"/>
      <c r="B108" s="4"/>
      <c r="C108" s="7"/>
    </row>
    <row r="112" spans="1:4" x14ac:dyDescent="0.25">
      <c r="A112" s="4"/>
      <c r="B112" s="4"/>
      <c r="C112" s="7"/>
    </row>
    <row r="115" spans="1:3" x14ac:dyDescent="0.25">
      <c r="A115" s="4"/>
      <c r="B115" s="4"/>
      <c r="C115" s="7"/>
    </row>
    <row r="119" spans="1:3" x14ac:dyDescent="0.25">
      <c r="A119" s="4"/>
      <c r="B119" s="4"/>
      <c r="C119" s="7"/>
    </row>
    <row r="122" spans="1:3" x14ac:dyDescent="0.25">
      <c r="A122" s="4"/>
      <c r="B122" s="4"/>
      <c r="C122" s="7"/>
    </row>
    <row r="126" spans="1:3" x14ac:dyDescent="0.25">
      <c r="A126" s="4"/>
      <c r="B126" s="4"/>
      <c r="C126" s="7"/>
    </row>
  </sheetData>
  <autoFilter ref="A8:D102"/>
  <mergeCells count="6">
    <mergeCell ref="A1:D1"/>
    <mergeCell ref="C5:C7"/>
    <mergeCell ref="A4:A7"/>
    <mergeCell ref="D4:D7"/>
    <mergeCell ref="A3:D3"/>
    <mergeCell ref="A2:D2"/>
  </mergeCells>
  <dataValidations count="1">
    <dataValidation type="list" allowBlank="1" showInputMessage="1" showErrorMessage="1" sqref="B8:B101">
      <formula1>$B$5:$B$7</formula1>
    </dataValidation>
  </dataValidations>
  <hyperlinks>
    <hyperlink ref="D10" r:id="rId1"/>
    <hyperlink ref="D12" r:id="rId2"/>
    <hyperlink ref="D28" r:id="rId3"/>
    <hyperlink ref="D18" r:id="rId4"/>
    <hyperlink ref="D19" r:id="rId5"/>
    <hyperlink ref="D24" r:id="rId6"/>
    <hyperlink ref="D26" r:id="rId7"/>
    <hyperlink ref="D15" r:id="rId8"/>
    <hyperlink ref="D31" r:id="rId9"/>
    <hyperlink ref="D33" r:id="rId10"/>
    <hyperlink ref="D34" r:id="rId11" location="idMenu=1"/>
    <hyperlink ref="D35" r:id="rId12"/>
    <hyperlink ref="D38" r:id="rId13"/>
    <hyperlink ref="D44" r:id="rId14"/>
    <hyperlink ref="D60" r:id="rId15"/>
    <hyperlink ref="D61" r:id="rId16"/>
    <hyperlink ref="D63" r:id="rId17"/>
    <hyperlink ref="D67" r:id="rId18"/>
    <hyperlink ref="D75" r:id="rId19"/>
    <hyperlink ref="D77" r:id="rId20"/>
    <hyperlink ref="D79" r:id="rId21"/>
    <hyperlink ref="D87" r:id="rId22"/>
    <hyperlink ref="D88" r:id="rId23"/>
    <hyperlink ref="D91" r:id="rId24" location="/main"/>
    <hyperlink ref="D92" r:id="rId25"/>
    <hyperlink ref="D93" r:id="rId26"/>
    <hyperlink ref="D96" r:id="rId27"/>
    <hyperlink ref="D23" r:id="rId28"/>
    <hyperlink ref="D37" r:id="rId29"/>
    <hyperlink ref="D78" r:id="rId30"/>
    <hyperlink ref="D73" r:id="rId31"/>
    <hyperlink ref="D11" r:id="rId32"/>
    <hyperlink ref="D13" r:id="rId33"/>
    <hyperlink ref="D14" r:id="rId34"/>
    <hyperlink ref="D16" r:id="rId35"/>
    <hyperlink ref="D17" r:id="rId36"/>
    <hyperlink ref="D20" r:id="rId37"/>
    <hyperlink ref="D21" r:id="rId38"/>
    <hyperlink ref="D22" r:id="rId39"/>
    <hyperlink ref="D25" r:id="rId40"/>
    <hyperlink ref="D29" r:id="rId41"/>
    <hyperlink ref="D32" r:id="rId42"/>
    <hyperlink ref="D40" r:id="rId43"/>
    <hyperlink ref="D41" r:id="rId44"/>
    <hyperlink ref="D45" r:id="rId45"/>
    <hyperlink ref="D49" r:id="rId46"/>
    <hyperlink ref="D50" r:id="rId47"/>
    <hyperlink ref="D51" r:id="rId48"/>
    <hyperlink ref="D56" r:id="rId49"/>
    <hyperlink ref="D57" r:id="rId50"/>
    <hyperlink ref="D58" r:id="rId51"/>
    <hyperlink ref="D62" r:id="rId52"/>
    <hyperlink ref="D64" r:id="rId53"/>
    <hyperlink ref="D65" r:id="rId54"/>
    <hyperlink ref="D66" r:id="rId55"/>
    <hyperlink ref="D68" r:id="rId56"/>
    <hyperlink ref="D70" r:id="rId57"/>
    <hyperlink ref="D72" r:id="rId58"/>
    <hyperlink ref="D74" r:id="rId59"/>
    <hyperlink ref="D80" r:id="rId60"/>
    <hyperlink ref="D81" r:id="rId61"/>
    <hyperlink ref="D82" r:id="rId62"/>
    <hyperlink ref="D83" r:id="rId63"/>
    <hyperlink ref="D84" r:id="rId64"/>
    <hyperlink ref="D85" r:id="rId65"/>
    <hyperlink ref="D86" r:id="rId66"/>
    <hyperlink ref="D94" r:id="rId67"/>
    <hyperlink ref="D97" r:id="rId68"/>
    <hyperlink ref="D98" r:id="rId69"/>
    <hyperlink ref="D43" r:id="rId70"/>
    <hyperlink ref="D30" r:id="rId71"/>
    <hyperlink ref="D59" r:id="rId72"/>
    <hyperlink ref="D90" r:id="rId73"/>
    <hyperlink ref="D52" r:id="rId74"/>
  </hyperlinks>
  <pageMargins left="0.70866141732283472" right="0.70866141732283472" top="0.78740157480314965" bottom="0.78740157480314965" header="0.39370078740157483" footer="0.51181102362204722"/>
  <pageSetup paperSize="9" scale="74" fitToHeight="3" orientation="landscape" r:id="rId75"/>
  <headerFooter>
    <oddFooter>&amp;C&amp;"Times New Roman,обычный"&amp;8&amp;P</oddFooter>
  </headerFooter>
  <legacyDrawing r:id="rId7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7"/>
  <sheetViews>
    <sheetView zoomScaleNormal="100" workbookViewId="0">
      <pane ySplit="8" topLeftCell="A23" activePane="bottomLeft" state="frozen"/>
      <selection pane="bottomLeft" activeCell="I95" sqref="I95"/>
    </sheetView>
  </sheetViews>
  <sheetFormatPr defaultRowHeight="15" x14ac:dyDescent="0.25"/>
  <cols>
    <col min="1" max="1" width="33.7109375" style="3" customWidth="1"/>
    <col min="2" max="2" width="34.85546875" style="3" customWidth="1"/>
    <col min="3" max="3" width="16.7109375" style="54" customWidth="1"/>
    <col min="4" max="5" width="16.7109375" style="3" customWidth="1"/>
    <col min="6" max="6" width="16.7109375" style="54" customWidth="1"/>
    <col min="7" max="7" width="16.7109375" style="3" customWidth="1"/>
    <col min="8" max="8" width="16.7109375" style="54" customWidth="1"/>
    <col min="9" max="9" width="10.7109375" style="6" customWidth="1"/>
    <col min="10" max="10" width="45.7109375" customWidth="1"/>
  </cols>
  <sheetData>
    <row r="1" spans="1:10" s="1" customFormat="1" ht="29.25" customHeight="1" x14ac:dyDescent="0.2">
      <c r="A1" s="145" t="s">
        <v>887</v>
      </c>
      <c r="B1" s="145"/>
      <c r="C1" s="145"/>
      <c r="D1" s="145"/>
      <c r="E1" s="145"/>
      <c r="F1" s="145"/>
      <c r="G1" s="145"/>
      <c r="H1" s="145"/>
      <c r="I1" s="145"/>
      <c r="J1" s="153"/>
    </row>
    <row r="2" spans="1:10" s="1" customFormat="1" ht="15.95" customHeight="1" x14ac:dyDescent="0.2">
      <c r="A2" s="152" t="s">
        <v>805</v>
      </c>
      <c r="B2" s="152"/>
      <c r="C2" s="152"/>
      <c r="D2" s="152"/>
      <c r="E2" s="152"/>
      <c r="F2" s="152"/>
      <c r="G2" s="152"/>
      <c r="H2" s="152"/>
      <c r="I2" s="152"/>
      <c r="J2" s="155"/>
    </row>
    <row r="3" spans="1:10" s="1" customFormat="1" ht="63.75" customHeight="1" x14ac:dyDescent="0.2">
      <c r="A3" s="151" t="s">
        <v>888</v>
      </c>
      <c r="B3" s="151"/>
      <c r="C3" s="151"/>
      <c r="D3" s="151"/>
      <c r="E3" s="151"/>
      <c r="F3" s="151"/>
      <c r="G3" s="151"/>
      <c r="H3" s="151"/>
      <c r="I3" s="151"/>
      <c r="J3" s="154"/>
    </row>
    <row r="4" spans="1:10" ht="118.5" customHeight="1" x14ac:dyDescent="0.25">
      <c r="A4" s="148" t="s">
        <v>107</v>
      </c>
      <c r="B4" s="112" t="s">
        <v>522</v>
      </c>
      <c r="C4" s="148" t="s">
        <v>519</v>
      </c>
      <c r="D4" s="148" t="s">
        <v>603</v>
      </c>
      <c r="E4" s="148" t="s">
        <v>161</v>
      </c>
      <c r="F4" s="148" t="s">
        <v>587</v>
      </c>
      <c r="G4" s="148" t="s">
        <v>523</v>
      </c>
      <c r="H4" s="148" t="s">
        <v>524</v>
      </c>
      <c r="I4" s="112" t="s">
        <v>160</v>
      </c>
      <c r="J4" s="148" t="s">
        <v>96</v>
      </c>
    </row>
    <row r="5" spans="1:10" ht="15" customHeight="1" x14ac:dyDescent="0.25">
      <c r="A5" s="149"/>
      <c r="B5" s="65" t="s">
        <v>119</v>
      </c>
      <c r="C5" s="149"/>
      <c r="D5" s="149"/>
      <c r="E5" s="149"/>
      <c r="F5" s="149"/>
      <c r="G5" s="149"/>
      <c r="H5" s="149"/>
      <c r="I5" s="146" t="s">
        <v>110</v>
      </c>
      <c r="J5" s="150"/>
    </row>
    <row r="6" spans="1:10" ht="15" customHeight="1" x14ac:dyDescent="0.25">
      <c r="A6" s="149"/>
      <c r="B6" s="65" t="s">
        <v>167</v>
      </c>
      <c r="C6" s="149"/>
      <c r="D6" s="149"/>
      <c r="E6" s="149"/>
      <c r="F6" s="149"/>
      <c r="G6" s="149"/>
      <c r="H6" s="149"/>
      <c r="I6" s="147"/>
      <c r="J6" s="150"/>
    </row>
    <row r="7" spans="1:10" s="5" customFormat="1" ht="15" customHeight="1" x14ac:dyDescent="0.25">
      <c r="A7" s="149"/>
      <c r="B7" s="65" t="s">
        <v>166</v>
      </c>
      <c r="C7" s="149"/>
      <c r="D7" s="149"/>
      <c r="E7" s="149"/>
      <c r="F7" s="149"/>
      <c r="G7" s="149"/>
      <c r="H7" s="149"/>
      <c r="I7" s="147"/>
      <c r="J7" s="150"/>
    </row>
    <row r="8" spans="1:10" s="14" customFormat="1" ht="15.95" customHeight="1" x14ac:dyDescent="0.25">
      <c r="A8" s="66" t="s">
        <v>0</v>
      </c>
      <c r="B8" s="66"/>
      <c r="C8" s="66"/>
      <c r="D8" s="66"/>
      <c r="E8" s="66"/>
      <c r="F8" s="66"/>
      <c r="G8" s="66"/>
      <c r="H8" s="124"/>
      <c r="I8" s="66"/>
      <c r="J8" s="68"/>
    </row>
    <row r="9" spans="1:10" s="8" customFormat="1" ht="15.95" customHeight="1" x14ac:dyDescent="0.25">
      <c r="A9" s="67" t="s">
        <v>1</v>
      </c>
      <c r="B9" s="71" t="s">
        <v>119</v>
      </c>
      <c r="C9" s="59" t="s">
        <v>592</v>
      </c>
      <c r="D9" s="59" t="s">
        <v>520</v>
      </c>
      <c r="E9" s="59" t="s">
        <v>518</v>
      </c>
      <c r="F9" s="59" t="s">
        <v>594</v>
      </c>
      <c r="G9" s="59" t="s">
        <v>204</v>
      </c>
      <c r="H9" s="59" t="s">
        <v>527</v>
      </c>
      <c r="I9" s="80">
        <f t="shared" ref="I9:I26" si="0">IF(AND(B9="Да, установлен",G9="Да"),2,0)</f>
        <v>2</v>
      </c>
      <c r="J9" s="74" t="s">
        <v>259</v>
      </c>
    </row>
    <row r="10" spans="1:10" ht="15.95" customHeight="1" x14ac:dyDescent="0.25">
      <c r="A10" s="67" t="s">
        <v>2</v>
      </c>
      <c r="B10" s="71" t="s">
        <v>166</v>
      </c>
      <c r="C10" s="59"/>
      <c r="D10" s="59"/>
      <c r="E10" s="59"/>
      <c r="F10" s="59"/>
      <c r="G10" s="59"/>
      <c r="H10" s="59"/>
      <c r="I10" s="80">
        <f t="shared" si="0"/>
        <v>0</v>
      </c>
      <c r="J10" s="64" t="s">
        <v>218</v>
      </c>
    </row>
    <row r="11" spans="1:10" ht="15.95" customHeight="1" x14ac:dyDescent="0.25">
      <c r="A11" s="67" t="s">
        <v>3</v>
      </c>
      <c r="B11" s="71" t="s">
        <v>119</v>
      </c>
      <c r="C11" s="59" t="s">
        <v>595</v>
      </c>
      <c r="D11" s="59" t="s">
        <v>520</v>
      </c>
      <c r="E11" s="59" t="s">
        <v>518</v>
      </c>
      <c r="F11" s="59" t="s">
        <v>588</v>
      </c>
      <c r="G11" s="59" t="s">
        <v>600</v>
      </c>
      <c r="H11" s="59"/>
      <c r="I11" s="80">
        <f t="shared" si="0"/>
        <v>0</v>
      </c>
      <c r="J11" s="64" t="s">
        <v>585</v>
      </c>
    </row>
    <row r="12" spans="1:10" s="8" customFormat="1" ht="15.95" customHeight="1" x14ac:dyDescent="0.25">
      <c r="A12" s="67" t="s">
        <v>4</v>
      </c>
      <c r="B12" s="71" t="s">
        <v>119</v>
      </c>
      <c r="C12" s="59" t="s">
        <v>589</v>
      </c>
      <c r="D12" s="59" t="s">
        <v>521</v>
      </c>
      <c r="E12" s="59" t="s">
        <v>162</v>
      </c>
      <c r="F12" s="59" t="s">
        <v>588</v>
      </c>
      <c r="G12" s="59" t="s">
        <v>600</v>
      </c>
      <c r="H12" s="59"/>
      <c r="I12" s="80">
        <f t="shared" si="0"/>
        <v>0</v>
      </c>
      <c r="J12" s="64" t="s">
        <v>553</v>
      </c>
    </row>
    <row r="13" spans="1:10" s="79" customFormat="1" ht="15.95" customHeight="1" x14ac:dyDescent="0.25">
      <c r="A13" s="75" t="s">
        <v>5</v>
      </c>
      <c r="B13" s="76" t="s">
        <v>166</v>
      </c>
      <c r="C13" s="77"/>
      <c r="D13" s="77"/>
      <c r="E13" s="78"/>
      <c r="F13" s="77"/>
      <c r="G13" s="77"/>
      <c r="H13" s="77"/>
      <c r="I13" s="81">
        <f t="shared" si="0"/>
        <v>0</v>
      </c>
      <c r="J13" s="87" t="s">
        <v>590</v>
      </c>
    </row>
    <row r="14" spans="1:10" ht="15.95" customHeight="1" x14ac:dyDescent="0.25">
      <c r="A14" s="67" t="s">
        <v>6</v>
      </c>
      <c r="B14" s="71" t="s">
        <v>119</v>
      </c>
      <c r="C14" s="59" t="s">
        <v>591</v>
      </c>
      <c r="D14" s="59" t="s">
        <v>520</v>
      </c>
      <c r="E14" s="59" t="s">
        <v>164</v>
      </c>
      <c r="F14" s="59" t="s">
        <v>594</v>
      </c>
      <c r="G14" s="59" t="s">
        <v>526</v>
      </c>
      <c r="H14" s="59" t="s">
        <v>596</v>
      </c>
      <c r="I14" s="80">
        <f t="shared" si="0"/>
        <v>0</v>
      </c>
      <c r="J14" s="64" t="s">
        <v>263</v>
      </c>
    </row>
    <row r="15" spans="1:10" s="8" customFormat="1" ht="15.95" customHeight="1" x14ac:dyDescent="0.25">
      <c r="A15" s="67" t="s">
        <v>7</v>
      </c>
      <c r="B15" s="71" t="s">
        <v>119</v>
      </c>
      <c r="C15" s="59" t="s">
        <v>597</v>
      </c>
      <c r="D15" s="59" t="s">
        <v>521</v>
      </c>
      <c r="E15" s="59" t="s">
        <v>162</v>
      </c>
      <c r="F15" s="59" t="s">
        <v>594</v>
      </c>
      <c r="G15" s="59" t="s">
        <v>204</v>
      </c>
      <c r="H15" s="59" t="s">
        <v>527</v>
      </c>
      <c r="I15" s="80">
        <f t="shared" si="0"/>
        <v>2</v>
      </c>
      <c r="J15" s="64" t="s">
        <v>301</v>
      </c>
    </row>
    <row r="16" spans="1:10" s="9" customFormat="1" ht="15.95" customHeight="1" x14ac:dyDescent="0.25">
      <c r="A16" s="67" t="s">
        <v>8</v>
      </c>
      <c r="B16" s="71" t="s">
        <v>166</v>
      </c>
      <c r="C16" s="59"/>
      <c r="D16" s="59"/>
      <c r="E16" s="59"/>
      <c r="F16" s="59"/>
      <c r="G16" s="59"/>
      <c r="H16" s="59"/>
      <c r="I16" s="80">
        <f t="shared" si="0"/>
        <v>0</v>
      </c>
      <c r="J16" s="64" t="s">
        <v>264</v>
      </c>
    </row>
    <row r="17" spans="1:10" s="9" customFormat="1" ht="15.95" customHeight="1" x14ac:dyDescent="0.25">
      <c r="A17" s="67" t="s">
        <v>9</v>
      </c>
      <c r="B17" s="71" t="s">
        <v>119</v>
      </c>
      <c r="C17" s="59" t="s">
        <v>598</v>
      </c>
      <c r="D17" s="59" t="s">
        <v>520</v>
      </c>
      <c r="E17" s="59" t="s">
        <v>599</v>
      </c>
      <c r="F17" s="59" t="s">
        <v>594</v>
      </c>
      <c r="G17" s="59" t="s">
        <v>526</v>
      </c>
      <c r="H17" s="59"/>
      <c r="I17" s="80">
        <f t="shared" si="0"/>
        <v>0</v>
      </c>
      <c r="J17" s="64" t="s">
        <v>554</v>
      </c>
    </row>
    <row r="18" spans="1:10" ht="15.95" customHeight="1" x14ac:dyDescent="0.25">
      <c r="A18" s="67" t="s">
        <v>10</v>
      </c>
      <c r="B18" s="71" t="s">
        <v>119</v>
      </c>
      <c r="C18" s="59" t="s">
        <v>601</v>
      </c>
      <c r="D18" s="59" t="s">
        <v>521</v>
      </c>
      <c r="E18" s="62" t="s">
        <v>165</v>
      </c>
      <c r="F18" s="59" t="s">
        <v>602</v>
      </c>
      <c r="G18" s="59" t="s">
        <v>204</v>
      </c>
      <c r="H18" s="59" t="s">
        <v>527</v>
      </c>
      <c r="I18" s="80">
        <f t="shared" si="0"/>
        <v>2</v>
      </c>
      <c r="J18" s="64" t="s">
        <v>222</v>
      </c>
    </row>
    <row r="19" spans="1:10" s="8" customFormat="1" ht="15.95" customHeight="1" x14ac:dyDescent="0.25">
      <c r="A19" s="67" t="s">
        <v>11</v>
      </c>
      <c r="B19" s="71" t="s">
        <v>166</v>
      </c>
      <c r="C19" s="59"/>
      <c r="D19" s="59"/>
      <c r="E19" s="59"/>
      <c r="F19" s="59"/>
      <c r="G19" s="59"/>
      <c r="H19" s="59"/>
      <c r="I19" s="80">
        <f t="shared" si="0"/>
        <v>0</v>
      </c>
      <c r="J19" s="64" t="s">
        <v>223</v>
      </c>
    </row>
    <row r="20" spans="1:10" s="8" customFormat="1" ht="15.95" customHeight="1" x14ac:dyDescent="0.25">
      <c r="A20" s="67" t="s">
        <v>12</v>
      </c>
      <c r="B20" s="71" t="s">
        <v>166</v>
      </c>
      <c r="C20" s="59"/>
      <c r="D20" s="59"/>
      <c r="E20" s="59"/>
      <c r="F20" s="59"/>
      <c r="G20" s="59"/>
      <c r="H20" s="59"/>
      <c r="I20" s="80">
        <f t="shared" si="0"/>
        <v>0</v>
      </c>
      <c r="J20" s="64" t="s">
        <v>604</v>
      </c>
    </row>
    <row r="21" spans="1:10" s="8" customFormat="1" ht="15.95" customHeight="1" x14ac:dyDescent="0.25">
      <c r="A21" s="67" t="s">
        <v>13</v>
      </c>
      <c r="B21" s="71" t="s">
        <v>166</v>
      </c>
      <c r="C21" s="59"/>
      <c r="D21" s="59"/>
      <c r="E21" s="59"/>
      <c r="F21" s="59"/>
      <c r="G21" s="59"/>
      <c r="H21" s="59"/>
      <c r="I21" s="80">
        <f t="shared" si="0"/>
        <v>0</v>
      </c>
      <c r="J21" s="64" t="s">
        <v>267</v>
      </c>
    </row>
    <row r="22" spans="1:10" s="9" customFormat="1" ht="15.95" customHeight="1" x14ac:dyDescent="0.25">
      <c r="A22" s="67" t="s">
        <v>14</v>
      </c>
      <c r="B22" s="71" t="s">
        <v>119</v>
      </c>
      <c r="C22" s="59" t="s">
        <v>605</v>
      </c>
      <c r="D22" s="59" t="s">
        <v>606</v>
      </c>
      <c r="E22" s="59" t="s">
        <v>162</v>
      </c>
      <c r="F22" s="61" t="s">
        <v>607</v>
      </c>
      <c r="G22" s="59" t="s">
        <v>204</v>
      </c>
      <c r="H22" s="59" t="s">
        <v>527</v>
      </c>
      <c r="I22" s="80">
        <f t="shared" si="0"/>
        <v>2</v>
      </c>
      <c r="J22" s="64" t="s">
        <v>268</v>
      </c>
    </row>
    <row r="23" spans="1:10" s="9" customFormat="1" ht="15.95" customHeight="1" x14ac:dyDescent="0.25">
      <c r="A23" s="67" t="s">
        <v>15</v>
      </c>
      <c r="B23" s="71" t="s">
        <v>119</v>
      </c>
      <c r="C23" s="59" t="s">
        <v>586</v>
      </c>
      <c r="D23" s="59" t="s">
        <v>521</v>
      </c>
      <c r="E23" s="59" t="s">
        <v>518</v>
      </c>
      <c r="F23" s="61" t="s">
        <v>608</v>
      </c>
      <c r="G23" s="59" t="s">
        <v>204</v>
      </c>
      <c r="H23" s="59" t="s">
        <v>527</v>
      </c>
      <c r="I23" s="80">
        <f t="shared" si="0"/>
        <v>2</v>
      </c>
      <c r="J23" s="64" t="s">
        <v>256</v>
      </c>
    </row>
    <row r="24" spans="1:10" s="82" customFormat="1" ht="15.95" customHeight="1" x14ac:dyDescent="0.25">
      <c r="A24" s="75" t="s">
        <v>16</v>
      </c>
      <c r="B24" s="76" t="s">
        <v>119</v>
      </c>
      <c r="C24" s="77" t="s">
        <v>593</v>
      </c>
      <c r="D24" s="77" t="s">
        <v>521</v>
      </c>
      <c r="E24" s="77" t="s">
        <v>518</v>
      </c>
      <c r="F24" s="77" t="s">
        <v>594</v>
      </c>
      <c r="G24" s="77" t="s">
        <v>204</v>
      </c>
      <c r="H24" s="77" t="s">
        <v>527</v>
      </c>
      <c r="I24" s="81">
        <f t="shared" si="0"/>
        <v>2</v>
      </c>
      <c r="J24" s="87" t="s">
        <v>881</v>
      </c>
    </row>
    <row r="25" spans="1:10" ht="15.95" customHeight="1" x14ac:dyDescent="0.25">
      <c r="A25" s="67" t="s">
        <v>17</v>
      </c>
      <c r="B25" s="71" t="s">
        <v>119</v>
      </c>
      <c r="C25" s="59" t="s">
        <v>609</v>
      </c>
      <c r="D25" s="59" t="s">
        <v>520</v>
      </c>
      <c r="E25" s="59" t="s">
        <v>164</v>
      </c>
      <c r="F25" s="59" t="s">
        <v>594</v>
      </c>
      <c r="G25" s="59" t="s">
        <v>526</v>
      </c>
      <c r="H25" s="59"/>
      <c r="I25" s="80">
        <f t="shared" si="0"/>
        <v>0</v>
      </c>
      <c r="J25" s="64" t="s">
        <v>555</v>
      </c>
    </row>
    <row r="26" spans="1:10" ht="15.95" customHeight="1" x14ac:dyDescent="0.25">
      <c r="A26" s="67" t="s">
        <v>18</v>
      </c>
      <c r="B26" s="71" t="s">
        <v>119</v>
      </c>
      <c r="C26" s="59" t="s">
        <v>610</v>
      </c>
      <c r="D26" s="59" t="s">
        <v>521</v>
      </c>
      <c r="E26" s="59" t="s">
        <v>807</v>
      </c>
      <c r="F26" s="59" t="s">
        <v>653</v>
      </c>
      <c r="G26" s="59" t="s">
        <v>204</v>
      </c>
      <c r="H26" s="59" t="s">
        <v>611</v>
      </c>
      <c r="I26" s="80">
        <f t="shared" si="0"/>
        <v>2</v>
      </c>
      <c r="J26" s="64" t="s">
        <v>225</v>
      </c>
    </row>
    <row r="27" spans="1:10" s="14" customFormat="1" ht="15.95" customHeight="1" x14ac:dyDescent="0.25">
      <c r="A27" s="66" t="s">
        <v>19</v>
      </c>
      <c r="B27" s="72"/>
      <c r="C27" s="60"/>
      <c r="D27" s="60"/>
      <c r="E27" s="60"/>
      <c r="F27" s="60"/>
      <c r="G27" s="60"/>
      <c r="H27" s="68"/>
      <c r="I27" s="72"/>
      <c r="J27" s="69"/>
    </row>
    <row r="28" spans="1:10" s="8" customFormat="1" ht="15.95" customHeight="1" x14ac:dyDescent="0.25">
      <c r="A28" s="67" t="s">
        <v>20</v>
      </c>
      <c r="B28" s="71" t="s">
        <v>119</v>
      </c>
      <c r="C28" s="59" t="s">
        <v>612</v>
      </c>
      <c r="D28" s="59" t="s">
        <v>520</v>
      </c>
      <c r="E28" s="59" t="s">
        <v>162</v>
      </c>
      <c r="F28" s="59" t="s">
        <v>594</v>
      </c>
      <c r="G28" s="59" t="s">
        <v>204</v>
      </c>
      <c r="H28" s="59" t="s">
        <v>901</v>
      </c>
      <c r="I28" s="80">
        <f t="shared" ref="I28:I38" si="1">IF(AND(B28="Да, установлен",G28="Да"),2,0)</f>
        <v>2</v>
      </c>
      <c r="J28" s="64" t="s">
        <v>271</v>
      </c>
    </row>
    <row r="29" spans="1:10" ht="15.95" customHeight="1" x14ac:dyDescent="0.25">
      <c r="A29" s="67" t="s">
        <v>21</v>
      </c>
      <c r="B29" s="71" t="s">
        <v>166</v>
      </c>
      <c r="C29" s="59"/>
      <c r="D29" s="59"/>
      <c r="E29" s="59"/>
      <c r="F29" s="59"/>
      <c r="G29" s="59"/>
      <c r="H29" s="59"/>
      <c r="I29" s="80">
        <f t="shared" si="1"/>
        <v>0</v>
      </c>
      <c r="J29" s="64" t="s">
        <v>556</v>
      </c>
    </row>
    <row r="30" spans="1:10" ht="15.95" customHeight="1" x14ac:dyDescent="0.25">
      <c r="A30" s="67" t="s">
        <v>22</v>
      </c>
      <c r="B30" s="71" t="s">
        <v>166</v>
      </c>
      <c r="C30" s="59"/>
      <c r="D30" s="59"/>
      <c r="E30" s="59"/>
      <c r="F30" s="59"/>
      <c r="G30" s="59"/>
      <c r="H30" s="59"/>
      <c r="I30" s="80">
        <f t="shared" si="1"/>
        <v>0</v>
      </c>
      <c r="J30" s="64" t="s">
        <v>311</v>
      </c>
    </row>
    <row r="31" spans="1:10" ht="15.95" customHeight="1" x14ac:dyDescent="0.25">
      <c r="A31" s="67" t="s">
        <v>23</v>
      </c>
      <c r="B31" s="71" t="s">
        <v>119</v>
      </c>
      <c r="C31" s="59" t="s">
        <v>613</v>
      </c>
      <c r="D31" s="59" t="s">
        <v>520</v>
      </c>
      <c r="E31" s="59" t="s">
        <v>518</v>
      </c>
      <c r="F31" s="59" t="s">
        <v>588</v>
      </c>
      <c r="G31" s="59" t="s">
        <v>600</v>
      </c>
      <c r="H31" s="59"/>
      <c r="I31" s="80">
        <f t="shared" si="1"/>
        <v>0</v>
      </c>
      <c r="J31" s="74" t="s">
        <v>226</v>
      </c>
    </row>
    <row r="32" spans="1:10" ht="15.95" customHeight="1" x14ac:dyDescent="0.25">
      <c r="A32" s="67" t="s">
        <v>24</v>
      </c>
      <c r="B32" s="71" t="s">
        <v>166</v>
      </c>
      <c r="C32" s="59"/>
      <c r="D32" s="59"/>
      <c r="E32" s="59"/>
      <c r="F32" s="59"/>
      <c r="G32" s="59"/>
      <c r="H32" s="59"/>
      <c r="I32" s="80">
        <f t="shared" si="1"/>
        <v>0</v>
      </c>
      <c r="J32" s="64" t="s">
        <v>272</v>
      </c>
    </row>
    <row r="33" spans="1:10" s="8" customFormat="1" ht="15.95" customHeight="1" x14ac:dyDescent="0.25">
      <c r="A33" s="67" t="s">
        <v>25</v>
      </c>
      <c r="B33" s="71" t="s">
        <v>166</v>
      </c>
      <c r="C33" s="59"/>
      <c r="D33" s="59"/>
      <c r="E33" s="59"/>
      <c r="F33" s="59"/>
      <c r="G33" s="59"/>
      <c r="H33" s="59"/>
      <c r="I33" s="80">
        <f t="shared" si="1"/>
        <v>0</v>
      </c>
      <c r="J33" s="64" t="s">
        <v>227</v>
      </c>
    </row>
    <row r="34" spans="1:10" ht="15.95" customHeight="1" x14ac:dyDescent="0.25">
      <c r="A34" s="67" t="s">
        <v>26</v>
      </c>
      <c r="B34" s="71" t="s">
        <v>119</v>
      </c>
      <c r="C34" s="59" t="s">
        <v>614</v>
      </c>
      <c r="D34" s="59" t="s">
        <v>521</v>
      </c>
      <c r="E34" s="59" t="s">
        <v>518</v>
      </c>
      <c r="F34" s="59" t="s">
        <v>594</v>
      </c>
      <c r="G34" s="59" t="s">
        <v>204</v>
      </c>
      <c r="H34" s="59" t="s">
        <v>527</v>
      </c>
      <c r="I34" s="80">
        <f t="shared" si="1"/>
        <v>2</v>
      </c>
      <c r="J34" s="64" t="s">
        <v>228</v>
      </c>
    </row>
    <row r="35" spans="1:10" ht="15.95" customHeight="1" x14ac:dyDescent="0.25">
      <c r="A35" s="67" t="s">
        <v>27</v>
      </c>
      <c r="B35" s="71" t="s">
        <v>119</v>
      </c>
      <c r="C35" s="59" t="s">
        <v>616</v>
      </c>
      <c r="D35" s="59" t="s">
        <v>521</v>
      </c>
      <c r="E35" s="59" t="s">
        <v>162</v>
      </c>
      <c r="F35" s="59" t="s">
        <v>588</v>
      </c>
      <c r="G35" s="59" t="s">
        <v>204</v>
      </c>
      <c r="H35" s="59" t="s">
        <v>617</v>
      </c>
      <c r="I35" s="80">
        <f t="shared" si="1"/>
        <v>2</v>
      </c>
      <c r="J35" s="64" t="s">
        <v>615</v>
      </c>
    </row>
    <row r="36" spans="1:10" ht="15.95" customHeight="1" x14ac:dyDescent="0.25">
      <c r="A36" s="67" t="s">
        <v>28</v>
      </c>
      <c r="B36" s="71" t="s">
        <v>119</v>
      </c>
      <c r="C36" s="59" t="s">
        <v>618</v>
      </c>
      <c r="D36" s="59" t="s">
        <v>520</v>
      </c>
      <c r="E36" s="59" t="s">
        <v>518</v>
      </c>
      <c r="F36" s="59" t="s">
        <v>594</v>
      </c>
      <c r="G36" s="59" t="s">
        <v>526</v>
      </c>
      <c r="H36" s="59"/>
      <c r="I36" s="80">
        <f t="shared" si="1"/>
        <v>0</v>
      </c>
      <c r="J36" s="64" t="s">
        <v>273</v>
      </c>
    </row>
    <row r="37" spans="1:10" ht="15.95" customHeight="1" x14ac:dyDescent="0.25">
      <c r="A37" s="67" t="s">
        <v>29</v>
      </c>
      <c r="B37" s="71" t="s">
        <v>166</v>
      </c>
      <c r="C37" s="59"/>
      <c r="D37" s="59"/>
      <c r="E37" s="59"/>
      <c r="F37" s="59"/>
      <c r="G37" s="59"/>
      <c r="H37" s="59"/>
      <c r="I37" s="80">
        <f t="shared" si="1"/>
        <v>0</v>
      </c>
      <c r="J37" s="64" t="s">
        <v>258</v>
      </c>
    </row>
    <row r="38" spans="1:10" ht="15.95" customHeight="1" x14ac:dyDescent="0.25">
      <c r="A38" s="67" t="s">
        <v>30</v>
      </c>
      <c r="B38" s="71" t="s">
        <v>166</v>
      </c>
      <c r="C38" s="59"/>
      <c r="D38" s="59"/>
      <c r="E38" s="59"/>
      <c r="F38" s="59"/>
      <c r="G38" s="59"/>
      <c r="H38" s="59"/>
      <c r="I38" s="80">
        <f t="shared" si="1"/>
        <v>0</v>
      </c>
      <c r="J38" s="64" t="s">
        <v>232</v>
      </c>
    </row>
    <row r="39" spans="1:10" s="14" customFormat="1" ht="15.95" customHeight="1" x14ac:dyDescent="0.25">
      <c r="A39" s="66" t="s">
        <v>31</v>
      </c>
      <c r="B39" s="72"/>
      <c r="C39" s="60"/>
      <c r="D39" s="60"/>
      <c r="E39" s="60"/>
      <c r="F39" s="60"/>
      <c r="G39" s="60"/>
      <c r="H39" s="68"/>
      <c r="I39" s="72"/>
      <c r="J39" s="69"/>
    </row>
    <row r="40" spans="1:10" s="9" customFormat="1" ht="15.95" customHeight="1" x14ac:dyDescent="0.25">
      <c r="A40" s="67" t="s">
        <v>32</v>
      </c>
      <c r="B40" s="71" t="s">
        <v>119</v>
      </c>
      <c r="C40" s="59" t="s">
        <v>619</v>
      </c>
      <c r="D40" s="59" t="s">
        <v>520</v>
      </c>
      <c r="E40" s="59" t="s">
        <v>518</v>
      </c>
      <c r="F40" s="59" t="s">
        <v>864</v>
      </c>
      <c r="G40" s="59" t="s">
        <v>204</v>
      </c>
      <c r="H40" s="59"/>
      <c r="I40" s="80">
        <f t="shared" ref="I40:I45" si="2">IF(AND(B40="Да, установлен",G40="Да"),2,0)</f>
        <v>2</v>
      </c>
      <c r="J40" s="64" t="s">
        <v>868</v>
      </c>
    </row>
    <row r="41" spans="1:10" s="9" customFormat="1" ht="15.95" customHeight="1" x14ac:dyDescent="0.25">
      <c r="A41" s="67" t="s">
        <v>33</v>
      </c>
      <c r="B41" s="71" t="s">
        <v>119</v>
      </c>
      <c r="C41" s="59" t="s">
        <v>620</v>
      </c>
      <c r="D41" s="59" t="s">
        <v>520</v>
      </c>
      <c r="E41" s="59" t="s">
        <v>162</v>
      </c>
      <c r="F41" s="59" t="s">
        <v>594</v>
      </c>
      <c r="G41" s="59" t="s">
        <v>885</v>
      </c>
      <c r="H41" s="59"/>
      <c r="I41" s="80">
        <f t="shared" si="2"/>
        <v>0</v>
      </c>
      <c r="J41" s="64" t="s">
        <v>318</v>
      </c>
    </row>
    <row r="42" spans="1:10" ht="15.95" customHeight="1" x14ac:dyDescent="0.25">
      <c r="A42" s="67" t="s">
        <v>34</v>
      </c>
      <c r="B42" s="71" t="s">
        <v>119</v>
      </c>
      <c r="C42" s="59" t="s">
        <v>907</v>
      </c>
      <c r="D42" s="59" t="s">
        <v>908</v>
      </c>
      <c r="E42" s="59" t="s">
        <v>518</v>
      </c>
      <c r="F42" s="59" t="s">
        <v>594</v>
      </c>
      <c r="G42" s="59" t="s">
        <v>204</v>
      </c>
      <c r="H42" s="59" t="s">
        <v>527</v>
      </c>
      <c r="I42" s="80">
        <f t="shared" si="2"/>
        <v>2</v>
      </c>
      <c r="J42" s="64" t="s">
        <v>909</v>
      </c>
    </row>
    <row r="43" spans="1:10" s="8" customFormat="1" ht="15.95" customHeight="1" x14ac:dyDescent="0.25">
      <c r="A43" s="67" t="s">
        <v>35</v>
      </c>
      <c r="B43" s="71" t="s">
        <v>166</v>
      </c>
      <c r="C43" s="59"/>
      <c r="D43" s="59"/>
      <c r="E43" s="59"/>
      <c r="F43" s="59"/>
      <c r="G43" s="59"/>
      <c r="H43" s="59"/>
      <c r="I43" s="80">
        <f t="shared" si="2"/>
        <v>0</v>
      </c>
      <c r="J43" s="64" t="s">
        <v>276</v>
      </c>
    </row>
    <row r="44" spans="1:10" s="9" customFormat="1" ht="15.95" customHeight="1" x14ac:dyDescent="0.25">
      <c r="A44" s="67" t="s">
        <v>36</v>
      </c>
      <c r="B44" s="71" t="s">
        <v>119</v>
      </c>
      <c r="C44" s="59" t="s">
        <v>621</v>
      </c>
      <c r="D44" s="59" t="s">
        <v>521</v>
      </c>
      <c r="E44" s="59" t="s">
        <v>162</v>
      </c>
      <c r="F44" s="59" t="s">
        <v>607</v>
      </c>
      <c r="G44" s="59" t="s">
        <v>204</v>
      </c>
      <c r="H44" s="59" t="s">
        <v>527</v>
      </c>
      <c r="I44" s="80">
        <f t="shared" si="2"/>
        <v>2</v>
      </c>
      <c r="J44" s="87" t="s">
        <v>557</v>
      </c>
    </row>
    <row r="45" spans="1:10" s="9" customFormat="1" ht="15.95" customHeight="1" x14ac:dyDescent="0.25">
      <c r="A45" s="67" t="s">
        <v>37</v>
      </c>
      <c r="B45" s="71" t="s">
        <v>119</v>
      </c>
      <c r="C45" s="59" t="s">
        <v>658</v>
      </c>
      <c r="D45" s="59" t="s">
        <v>520</v>
      </c>
      <c r="E45" s="59" t="s">
        <v>659</v>
      </c>
      <c r="F45" s="59" t="s">
        <v>594</v>
      </c>
      <c r="G45" s="59" t="s">
        <v>526</v>
      </c>
      <c r="H45" s="59"/>
      <c r="I45" s="80">
        <f t="shared" si="2"/>
        <v>0</v>
      </c>
      <c r="J45" s="88" t="s">
        <v>277</v>
      </c>
    </row>
    <row r="46" spans="1:10" s="14" customFormat="1" ht="15.95" customHeight="1" x14ac:dyDescent="0.25">
      <c r="A46" s="66" t="s">
        <v>38</v>
      </c>
      <c r="B46" s="72"/>
      <c r="C46" s="60"/>
      <c r="D46" s="60"/>
      <c r="E46" s="60"/>
      <c r="F46" s="60"/>
      <c r="G46" s="60"/>
      <c r="H46" s="68"/>
      <c r="I46" s="72"/>
      <c r="J46" s="69"/>
    </row>
    <row r="47" spans="1:10" s="9" customFormat="1" ht="15.95" customHeight="1" x14ac:dyDescent="0.25">
      <c r="A47" s="67" t="s">
        <v>39</v>
      </c>
      <c r="B47" s="71" t="s">
        <v>119</v>
      </c>
      <c r="C47" s="59" t="s">
        <v>622</v>
      </c>
      <c r="D47" s="59" t="s">
        <v>520</v>
      </c>
      <c r="E47" s="59" t="s">
        <v>518</v>
      </c>
      <c r="F47" s="59" t="s">
        <v>588</v>
      </c>
      <c r="G47" s="59" t="s">
        <v>600</v>
      </c>
      <c r="H47" s="59"/>
      <c r="I47" s="80">
        <f t="shared" ref="I47:I53" si="3">IF(AND(B47="Да, установлен",G47="Да"),2,0)</f>
        <v>0</v>
      </c>
      <c r="J47" s="64" t="s">
        <v>488</v>
      </c>
    </row>
    <row r="48" spans="1:10" s="9" customFormat="1" ht="15.95" customHeight="1" x14ac:dyDescent="0.25">
      <c r="A48" s="67" t="s">
        <v>40</v>
      </c>
      <c r="B48" s="71" t="s">
        <v>166</v>
      </c>
      <c r="C48" s="59"/>
      <c r="D48" s="59"/>
      <c r="E48" s="59"/>
      <c r="F48" s="59"/>
      <c r="G48" s="59"/>
      <c r="H48" s="59"/>
      <c r="I48" s="80">
        <f t="shared" si="3"/>
        <v>0</v>
      </c>
      <c r="J48" s="64" t="s">
        <v>558</v>
      </c>
    </row>
    <row r="49" spans="1:10" ht="15.95" customHeight="1" x14ac:dyDescent="0.25">
      <c r="A49" s="67" t="s">
        <v>41</v>
      </c>
      <c r="B49" s="71" t="s">
        <v>119</v>
      </c>
      <c r="C49" s="59" t="s">
        <v>623</v>
      </c>
      <c r="D49" s="59" t="s">
        <v>520</v>
      </c>
      <c r="E49" s="59" t="s">
        <v>518</v>
      </c>
      <c r="F49" s="59" t="s">
        <v>588</v>
      </c>
      <c r="G49" s="59" t="s">
        <v>600</v>
      </c>
      <c r="H49" s="59"/>
      <c r="I49" s="80">
        <f t="shared" si="3"/>
        <v>0</v>
      </c>
      <c r="J49" s="64" t="s">
        <v>559</v>
      </c>
    </row>
    <row r="50" spans="1:10" ht="15.95" customHeight="1" x14ac:dyDescent="0.25">
      <c r="A50" s="67" t="s">
        <v>42</v>
      </c>
      <c r="B50" s="71" t="s">
        <v>119</v>
      </c>
      <c r="C50" s="59" t="s">
        <v>624</v>
      </c>
      <c r="D50" s="59" t="s">
        <v>520</v>
      </c>
      <c r="E50" s="59" t="s">
        <v>625</v>
      </c>
      <c r="F50" s="59" t="s">
        <v>594</v>
      </c>
      <c r="G50" s="59" t="s">
        <v>526</v>
      </c>
      <c r="H50" s="59"/>
      <c r="I50" s="80">
        <f t="shared" si="3"/>
        <v>0</v>
      </c>
      <c r="J50" s="64" t="s">
        <v>324</v>
      </c>
    </row>
    <row r="51" spans="1:10" s="9" customFormat="1" ht="15.95" customHeight="1" x14ac:dyDescent="0.25">
      <c r="A51" s="67" t="s">
        <v>92</v>
      </c>
      <c r="B51" s="71" t="s">
        <v>119</v>
      </c>
      <c r="C51" s="59" t="s">
        <v>626</v>
      </c>
      <c r="D51" s="59" t="s">
        <v>520</v>
      </c>
      <c r="E51" s="59" t="s">
        <v>162</v>
      </c>
      <c r="F51" s="59" t="s">
        <v>588</v>
      </c>
      <c r="G51" s="59" t="s">
        <v>600</v>
      </c>
      <c r="H51" s="59"/>
      <c r="I51" s="80">
        <f t="shared" si="3"/>
        <v>0</v>
      </c>
      <c r="J51" s="64" t="s">
        <v>279</v>
      </c>
    </row>
    <row r="52" spans="1:10" ht="15.95" customHeight="1" x14ac:dyDescent="0.25">
      <c r="A52" s="67" t="s">
        <v>43</v>
      </c>
      <c r="B52" s="71" t="s">
        <v>119</v>
      </c>
      <c r="C52" s="59" t="s">
        <v>855</v>
      </c>
      <c r="D52" s="59" t="s">
        <v>521</v>
      </c>
      <c r="E52" s="59" t="s">
        <v>518</v>
      </c>
      <c r="F52" s="59" t="s">
        <v>856</v>
      </c>
      <c r="G52" s="59" t="s">
        <v>204</v>
      </c>
      <c r="H52" s="59" t="s">
        <v>527</v>
      </c>
      <c r="I52" s="80">
        <f t="shared" si="3"/>
        <v>2</v>
      </c>
      <c r="J52" s="74" t="s">
        <v>810</v>
      </c>
    </row>
    <row r="53" spans="1:10" ht="15.95" customHeight="1" x14ac:dyDescent="0.25">
      <c r="A53" s="67" t="s">
        <v>44</v>
      </c>
      <c r="B53" s="71" t="s">
        <v>119</v>
      </c>
      <c r="C53" s="59" t="s">
        <v>627</v>
      </c>
      <c r="D53" s="59" t="s">
        <v>521</v>
      </c>
      <c r="E53" s="62" t="s">
        <v>165</v>
      </c>
      <c r="F53" s="62" t="s">
        <v>628</v>
      </c>
      <c r="G53" s="62" t="s">
        <v>204</v>
      </c>
      <c r="H53" s="62" t="s">
        <v>527</v>
      </c>
      <c r="I53" s="80">
        <f t="shared" si="3"/>
        <v>2</v>
      </c>
      <c r="J53" s="64" t="s">
        <v>236</v>
      </c>
    </row>
    <row r="54" spans="1:10" s="14" customFormat="1" ht="15.95" customHeight="1" x14ac:dyDescent="0.25">
      <c r="A54" s="66" t="s">
        <v>45</v>
      </c>
      <c r="B54" s="72"/>
      <c r="C54" s="60"/>
      <c r="D54" s="60"/>
      <c r="E54" s="60"/>
      <c r="F54" s="60"/>
      <c r="G54" s="60"/>
      <c r="H54" s="68"/>
      <c r="I54" s="72"/>
      <c r="J54" s="69"/>
    </row>
    <row r="55" spans="1:10" s="9" customFormat="1" ht="15.95" customHeight="1" x14ac:dyDescent="0.25">
      <c r="A55" s="67" t="s">
        <v>46</v>
      </c>
      <c r="B55" s="71" t="s">
        <v>119</v>
      </c>
      <c r="C55" s="59" t="s">
        <v>629</v>
      </c>
      <c r="D55" s="59" t="s">
        <v>520</v>
      </c>
      <c r="E55" s="59" t="s">
        <v>518</v>
      </c>
      <c r="F55" s="117" t="s">
        <v>594</v>
      </c>
      <c r="G55" s="59" t="s">
        <v>204</v>
      </c>
      <c r="H55" s="62" t="s">
        <v>527</v>
      </c>
      <c r="I55" s="80">
        <f t="shared" ref="I55:I68" si="4">IF(AND(B55="Да, установлен",G55="Да"),2,0)</f>
        <v>2</v>
      </c>
      <c r="J55" s="64" t="s">
        <v>841</v>
      </c>
    </row>
    <row r="56" spans="1:10" s="9" customFormat="1" ht="15.95" customHeight="1" x14ac:dyDescent="0.25">
      <c r="A56" s="67" t="s">
        <v>47</v>
      </c>
      <c r="B56" s="71" t="s">
        <v>166</v>
      </c>
      <c r="C56" s="59"/>
      <c r="D56" s="59"/>
      <c r="E56" s="59"/>
      <c r="F56" s="113"/>
      <c r="G56" s="59"/>
      <c r="H56" s="59"/>
      <c r="I56" s="80">
        <f t="shared" si="4"/>
        <v>0</v>
      </c>
      <c r="J56" s="64" t="s">
        <v>630</v>
      </c>
    </row>
    <row r="57" spans="1:10" s="9" customFormat="1" ht="15.95" customHeight="1" x14ac:dyDescent="0.25">
      <c r="A57" s="67" t="s">
        <v>48</v>
      </c>
      <c r="B57" s="71" t="s">
        <v>119</v>
      </c>
      <c r="C57" s="59" t="s">
        <v>631</v>
      </c>
      <c r="D57" s="59" t="s">
        <v>520</v>
      </c>
      <c r="E57" s="59" t="s">
        <v>518</v>
      </c>
      <c r="F57" s="59" t="s">
        <v>588</v>
      </c>
      <c r="G57" s="59" t="s">
        <v>600</v>
      </c>
      <c r="H57" s="59"/>
      <c r="I57" s="80">
        <f t="shared" si="4"/>
        <v>0</v>
      </c>
      <c r="J57" s="64" t="s">
        <v>280</v>
      </c>
    </row>
    <row r="58" spans="1:10" s="9" customFormat="1" ht="15.95" customHeight="1" x14ac:dyDescent="0.25">
      <c r="A58" s="67" t="s">
        <v>49</v>
      </c>
      <c r="B58" s="71" t="s">
        <v>166</v>
      </c>
      <c r="C58" s="59"/>
      <c r="D58" s="59"/>
      <c r="E58" s="59"/>
      <c r="F58" s="113"/>
      <c r="G58" s="59"/>
      <c r="H58" s="59"/>
      <c r="I58" s="80">
        <f t="shared" si="4"/>
        <v>0</v>
      </c>
      <c r="J58" s="64" t="s">
        <v>632</v>
      </c>
    </row>
    <row r="59" spans="1:10" ht="15.95" customHeight="1" x14ac:dyDescent="0.25">
      <c r="A59" s="67" t="s">
        <v>50</v>
      </c>
      <c r="B59" s="71" t="s">
        <v>166</v>
      </c>
      <c r="C59" s="59"/>
      <c r="D59" s="59"/>
      <c r="E59" s="59"/>
      <c r="F59" s="113"/>
      <c r="G59" s="59"/>
      <c r="H59" s="59"/>
      <c r="I59" s="80">
        <f t="shared" si="4"/>
        <v>0</v>
      </c>
      <c r="J59" s="64" t="s">
        <v>582</v>
      </c>
    </row>
    <row r="60" spans="1:10" s="9" customFormat="1" ht="15.95" customHeight="1" x14ac:dyDescent="0.25">
      <c r="A60" s="67" t="s">
        <v>51</v>
      </c>
      <c r="B60" s="71" t="s">
        <v>119</v>
      </c>
      <c r="C60" s="59" t="s">
        <v>822</v>
      </c>
      <c r="D60" s="59" t="s">
        <v>520</v>
      </c>
      <c r="E60" s="59" t="s">
        <v>518</v>
      </c>
      <c r="F60" s="118" t="s">
        <v>823</v>
      </c>
      <c r="G60" s="59" t="s">
        <v>204</v>
      </c>
      <c r="H60" s="62" t="s">
        <v>527</v>
      </c>
      <c r="I60" s="80">
        <f t="shared" si="4"/>
        <v>2</v>
      </c>
      <c r="J60" s="64" t="s">
        <v>825</v>
      </c>
    </row>
    <row r="61" spans="1:10" s="9" customFormat="1" ht="15.95" customHeight="1" x14ac:dyDescent="0.25">
      <c r="A61" s="67" t="s">
        <v>52</v>
      </c>
      <c r="B61" s="71" t="s">
        <v>119</v>
      </c>
      <c r="C61" s="59" t="s">
        <v>633</v>
      </c>
      <c r="D61" s="59" t="s">
        <v>521</v>
      </c>
      <c r="E61" s="59" t="s">
        <v>518</v>
      </c>
      <c r="F61" s="117" t="s">
        <v>594</v>
      </c>
      <c r="G61" s="59" t="s">
        <v>204</v>
      </c>
      <c r="H61" s="62" t="s">
        <v>527</v>
      </c>
      <c r="I61" s="80">
        <f t="shared" si="4"/>
        <v>2</v>
      </c>
      <c r="J61" s="64" t="s">
        <v>240</v>
      </c>
    </row>
    <row r="62" spans="1:10" s="9" customFormat="1" ht="15.95" customHeight="1" x14ac:dyDescent="0.25">
      <c r="A62" s="67" t="s">
        <v>53</v>
      </c>
      <c r="B62" s="71" t="s">
        <v>166</v>
      </c>
      <c r="C62" s="59"/>
      <c r="D62" s="59"/>
      <c r="E62" s="59"/>
      <c r="F62" s="113"/>
      <c r="G62" s="59"/>
      <c r="H62" s="59"/>
      <c r="I62" s="80">
        <f t="shared" si="4"/>
        <v>0</v>
      </c>
      <c r="J62" s="57" t="s">
        <v>329</v>
      </c>
    </row>
    <row r="63" spans="1:10" s="9" customFormat="1" ht="15.95" customHeight="1" x14ac:dyDescent="0.25">
      <c r="A63" s="67" t="s">
        <v>54</v>
      </c>
      <c r="B63" s="71" t="s">
        <v>166</v>
      </c>
      <c r="C63" s="59"/>
      <c r="D63" s="59"/>
      <c r="E63" s="59"/>
      <c r="F63" s="113"/>
      <c r="G63" s="59"/>
      <c r="H63" s="59"/>
      <c r="I63" s="80">
        <f t="shared" si="4"/>
        <v>0</v>
      </c>
      <c r="J63" s="64" t="s">
        <v>242</v>
      </c>
    </row>
    <row r="64" spans="1:10" s="9" customFormat="1" ht="15.95" customHeight="1" x14ac:dyDescent="0.25">
      <c r="A64" s="67" t="s">
        <v>55</v>
      </c>
      <c r="B64" s="71" t="s">
        <v>119</v>
      </c>
      <c r="C64" s="59" t="s">
        <v>634</v>
      </c>
      <c r="D64" s="59" t="s">
        <v>520</v>
      </c>
      <c r="E64" s="59" t="s">
        <v>165</v>
      </c>
      <c r="F64" s="117" t="s">
        <v>594</v>
      </c>
      <c r="G64" s="59" t="s">
        <v>204</v>
      </c>
      <c r="H64" s="59" t="s">
        <v>527</v>
      </c>
      <c r="I64" s="80">
        <f t="shared" si="4"/>
        <v>2</v>
      </c>
      <c r="J64" s="64" t="s">
        <v>530</v>
      </c>
    </row>
    <row r="65" spans="1:10" ht="15.95" customHeight="1" x14ac:dyDescent="0.25">
      <c r="A65" s="67" t="s">
        <v>56</v>
      </c>
      <c r="B65" s="71" t="s">
        <v>119</v>
      </c>
      <c r="C65" s="59" t="s">
        <v>635</v>
      </c>
      <c r="D65" s="59" t="s">
        <v>520</v>
      </c>
      <c r="E65" s="59" t="s">
        <v>162</v>
      </c>
      <c r="F65" s="117" t="s">
        <v>594</v>
      </c>
      <c r="G65" s="59" t="s">
        <v>204</v>
      </c>
      <c r="H65" s="59" t="s">
        <v>901</v>
      </c>
      <c r="I65" s="80">
        <f t="shared" si="4"/>
        <v>2</v>
      </c>
      <c r="J65" s="64" t="s">
        <v>660</v>
      </c>
    </row>
    <row r="66" spans="1:10" s="9" customFormat="1" ht="15.95" customHeight="1" x14ac:dyDescent="0.25">
      <c r="A66" s="67" t="s">
        <v>57</v>
      </c>
      <c r="B66" s="71" t="s">
        <v>166</v>
      </c>
      <c r="C66" s="59"/>
      <c r="D66" s="59"/>
      <c r="E66" s="59"/>
      <c r="F66" s="113"/>
      <c r="G66" s="59"/>
      <c r="H66" s="59"/>
      <c r="I66" s="80">
        <f t="shared" si="4"/>
        <v>0</v>
      </c>
      <c r="J66" s="64" t="s">
        <v>283</v>
      </c>
    </row>
    <row r="67" spans="1:10" s="9" customFormat="1" ht="15.95" customHeight="1" x14ac:dyDescent="0.25">
      <c r="A67" s="67" t="s">
        <v>58</v>
      </c>
      <c r="B67" s="71" t="s">
        <v>119</v>
      </c>
      <c r="C67" s="59" t="s">
        <v>636</v>
      </c>
      <c r="D67" s="77" t="s">
        <v>521</v>
      </c>
      <c r="E67" s="59" t="s">
        <v>518</v>
      </c>
      <c r="F67" s="117" t="s">
        <v>594</v>
      </c>
      <c r="G67" s="59" t="s">
        <v>204</v>
      </c>
      <c r="H67" s="59" t="s">
        <v>527</v>
      </c>
      <c r="I67" s="80">
        <f t="shared" si="4"/>
        <v>2</v>
      </c>
      <c r="J67" s="64" t="s">
        <v>531</v>
      </c>
    </row>
    <row r="68" spans="1:10" ht="15.95" customHeight="1" x14ac:dyDescent="0.25">
      <c r="A68" s="67" t="s">
        <v>59</v>
      </c>
      <c r="B68" s="71" t="s">
        <v>119</v>
      </c>
      <c r="C68" s="59" t="s">
        <v>637</v>
      </c>
      <c r="D68" s="59" t="s">
        <v>520</v>
      </c>
      <c r="E68" s="59" t="s">
        <v>639</v>
      </c>
      <c r="F68" s="59" t="s">
        <v>588</v>
      </c>
      <c r="G68" s="59" t="s">
        <v>600</v>
      </c>
      <c r="H68" s="59"/>
      <c r="I68" s="80">
        <f t="shared" si="4"/>
        <v>0</v>
      </c>
      <c r="J68" s="64" t="s">
        <v>661</v>
      </c>
    </row>
    <row r="69" spans="1:10" s="14" customFormat="1" ht="15.95" customHeight="1" x14ac:dyDescent="0.25">
      <c r="A69" s="66" t="s">
        <v>60</v>
      </c>
      <c r="B69" s="72"/>
      <c r="C69" s="60"/>
      <c r="D69" s="60"/>
      <c r="E69" s="60"/>
      <c r="F69" s="119"/>
      <c r="G69" s="60"/>
      <c r="H69" s="68"/>
      <c r="I69" s="72"/>
      <c r="J69" s="69"/>
    </row>
    <row r="70" spans="1:10" s="9" customFormat="1" ht="15.95" customHeight="1" x14ac:dyDescent="0.25">
      <c r="A70" s="67" t="s">
        <v>61</v>
      </c>
      <c r="B70" s="71" t="s">
        <v>896</v>
      </c>
      <c r="C70" s="59"/>
      <c r="D70" s="59"/>
      <c r="E70" s="59"/>
      <c r="F70" s="113"/>
      <c r="G70" s="59"/>
      <c r="H70" s="59"/>
      <c r="I70" s="80">
        <f t="shared" ref="I70:I75" si="5">IF(AND(B70="Да, установлен",G70="Да"),2,0)</f>
        <v>0</v>
      </c>
      <c r="J70" s="64" t="s">
        <v>285</v>
      </c>
    </row>
    <row r="71" spans="1:10" ht="15.95" customHeight="1" x14ac:dyDescent="0.25">
      <c r="A71" s="67" t="s">
        <v>62</v>
      </c>
      <c r="B71" s="71" t="s">
        <v>166</v>
      </c>
      <c r="C71" s="59"/>
      <c r="D71" s="59"/>
      <c r="E71" s="59"/>
      <c r="F71" s="113"/>
      <c r="G71" s="59"/>
      <c r="H71" s="59"/>
      <c r="I71" s="80">
        <f t="shared" si="5"/>
        <v>0</v>
      </c>
      <c r="J71" s="74" t="s">
        <v>332</v>
      </c>
    </row>
    <row r="72" spans="1:10" ht="15.95" customHeight="1" x14ac:dyDescent="0.25">
      <c r="A72" s="67" t="s">
        <v>63</v>
      </c>
      <c r="B72" s="71" t="s">
        <v>119</v>
      </c>
      <c r="C72" s="59" t="s">
        <v>640</v>
      </c>
      <c r="D72" s="59" t="s">
        <v>520</v>
      </c>
      <c r="E72" s="59" t="s">
        <v>648</v>
      </c>
      <c r="F72" s="117" t="s">
        <v>594</v>
      </c>
      <c r="G72" s="59" t="s">
        <v>526</v>
      </c>
      <c r="H72" s="59"/>
      <c r="I72" s="80">
        <f t="shared" si="5"/>
        <v>0</v>
      </c>
      <c r="J72" s="64" t="s">
        <v>532</v>
      </c>
    </row>
    <row r="73" spans="1:10" s="9" customFormat="1" ht="15.95" customHeight="1" x14ac:dyDescent="0.25">
      <c r="A73" s="67" t="s">
        <v>64</v>
      </c>
      <c r="B73" s="71" t="s">
        <v>119</v>
      </c>
      <c r="C73" s="59" t="s">
        <v>638</v>
      </c>
      <c r="D73" s="59" t="s">
        <v>520</v>
      </c>
      <c r="E73" s="59" t="s">
        <v>162</v>
      </c>
      <c r="F73" s="117" t="s">
        <v>594</v>
      </c>
      <c r="G73" s="59" t="s">
        <v>204</v>
      </c>
      <c r="H73" s="59" t="s">
        <v>901</v>
      </c>
      <c r="I73" s="80">
        <f t="shared" si="5"/>
        <v>2</v>
      </c>
      <c r="J73" s="64" t="s">
        <v>383</v>
      </c>
    </row>
    <row r="74" spans="1:10" s="9" customFormat="1" ht="15.95" customHeight="1" x14ac:dyDescent="0.25">
      <c r="A74" s="67" t="s">
        <v>65</v>
      </c>
      <c r="B74" s="71" t="s">
        <v>119</v>
      </c>
      <c r="C74" s="59" t="s">
        <v>641</v>
      </c>
      <c r="D74" s="59" t="s">
        <v>520</v>
      </c>
      <c r="E74" s="59" t="s">
        <v>518</v>
      </c>
      <c r="F74" s="117" t="s">
        <v>594</v>
      </c>
      <c r="G74" s="59" t="s">
        <v>204</v>
      </c>
      <c r="H74" s="59" t="s">
        <v>527</v>
      </c>
      <c r="I74" s="80">
        <f t="shared" si="5"/>
        <v>2</v>
      </c>
      <c r="J74" s="64" t="s">
        <v>533</v>
      </c>
    </row>
    <row r="75" spans="1:10" s="9" customFormat="1" ht="15.95" customHeight="1" x14ac:dyDescent="0.25">
      <c r="A75" s="67" t="s">
        <v>66</v>
      </c>
      <c r="B75" s="71" t="s">
        <v>119</v>
      </c>
      <c r="C75" s="59" t="s">
        <v>642</v>
      </c>
      <c r="D75" s="59" t="s">
        <v>521</v>
      </c>
      <c r="E75" s="59" t="s">
        <v>518</v>
      </c>
      <c r="F75" s="117" t="s">
        <v>594</v>
      </c>
      <c r="G75" s="59" t="s">
        <v>204</v>
      </c>
      <c r="H75" s="59" t="s">
        <v>527</v>
      </c>
      <c r="I75" s="80">
        <f t="shared" si="5"/>
        <v>2</v>
      </c>
      <c r="J75" s="64" t="s">
        <v>245</v>
      </c>
    </row>
    <row r="76" spans="1:10" s="14" customFormat="1" ht="15.95" customHeight="1" x14ac:dyDescent="0.25">
      <c r="A76" s="66" t="s">
        <v>67</v>
      </c>
      <c r="B76" s="72"/>
      <c r="C76" s="60"/>
      <c r="D76" s="60"/>
      <c r="E76" s="60"/>
      <c r="F76" s="119"/>
      <c r="G76" s="60"/>
      <c r="H76" s="68"/>
      <c r="I76" s="72"/>
      <c r="J76" s="69"/>
    </row>
    <row r="77" spans="1:10" s="9" customFormat="1" ht="15.95" customHeight="1" x14ac:dyDescent="0.25">
      <c r="A77" s="67" t="s">
        <v>68</v>
      </c>
      <c r="B77" s="71" t="s">
        <v>119</v>
      </c>
      <c r="C77" s="59" t="s">
        <v>593</v>
      </c>
      <c r="D77" s="59" t="s">
        <v>521</v>
      </c>
      <c r="E77" s="59" t="s">
        <v>518</v>
      </c>
      <c r="F77" s="59" t="s">
        <v>588</v>
      </c>
      <c r="G77" s="59" t="s">
        <v>600</v>
      </c>
      <c r="H77" s="59"/>
      <c r="I77" s="80">
        <f t="shared" ref="I77:I88" si="6">IF(AND(B77="Да, установлен",G77="Да"),2,0)</f>
        <v>0</v>
      </c>
      <c r="J77" s="64" t="s">
        <v>247</v>
      </c>
    </row>
    <row r="78" spans="1:10" s="9" customFormat="1" ht="15.95" customHeight="1" x14ac:dyDescent="0.25">
      <c r="A78" s="67" t="s">
        <v>69</v>
      </c>
      <c r="B78" s="71" t="s">
        <v>166</v>
      </c>
      <c r="C78" s="59"/>
      <c r="D78" s="59"/>
      <c r="E78" s="59"/>
      <c r="F78" s="113"/>
      <c r="G78" s="59"/>
      <c r="H78" s="59"/>
      <c r="I78" s="80">
        <f t="shared" si="6"/>
        <v>0</v>
      </c>
      <c r="J78" s="64" t="s">
        <v>257</v>
      </c>
    </row>
    <row r="79" spans="1:10" s="9" customFormat="1" ht="15.95" customHeight="1" x14ac:dyDescent="0.25">
      <c r="A79" s="67" t="s">
        <v>70</v>
      </c>
      <c r="B79" s="71" t="s">
        <v>166</v>
      </c>
      <c r="C79" s="59"/>
      <c r="D79" s="59"/>
      <c r="E79" s="59"/>
      <c r="F79" s="113"/>
      <c r="G79" s="59"/>
      <c r="H79" s="59"/>
      <c r="I79" s="80">
        <f t="shared" si="6"/>
        <v>0</v>
      </c>
      <c r="J79" s="64" t="s">
        <v>248</v>
      </c>
    </row>
    <row r="80" spans="1:10" s="9" customFormat="1" ht="15.95" customHeight="1" x14ac:dyDescent="0.25">
      <c r="A80" s="67" t="s">
        <v>71</v>
      </c>
      <c r="B80" s="71" t="s">
        <v>166</v>
      </c>
      <c r="C80" s="59"/>
      <c r="D80" s="59"/>
      <c r="E80" s="59"/>
      <c r="F80" s="113"/>
      <c r="G80" s="59"/>
      <c r="H80" s="59"/>
      <c r="I80" s="80">
        <f t="shared" si="6"/>
        <v>0</v>
      </c>
      <c r="J80" s="64" t="s">
        <v>534</v>
      </c>
    </row>
    <row r="81" spans="1:10" ht="15.95" customHeight="1" x14ac:dyDescent="0.25">
      <c r="A81" s="67" t="s">
        <v>72</v>
      </c>
      <c r="B81" s="71" t="s">
        <v>119</v>
      </c>
      <c r="C81" s="59" t="s">
        <v>643</v>
      </c>
      <c r="D81" s="59" t="s">
        <v>520</v>
      </c>
      <c r="E81" s="59" t="s">
        <v>644</v>
      </c>
      <c r="F81" s="117" t="s">
        <v>594</v>
      </c>
      <c r="G81" s="59" t="s">
        <v>526</v>
      </c>
      <c r="H81" s="59"/>
      <c r="I81" s="80">
        <f t="shared" si="6"/>
        <v>0</v>
      </c>
      <c r="J81" s="58" t="s">
        <v>832</v>
      </c>
    </row>
    <row r="82" spans="1:10" s="9" customFormat="1" ht="15.95" customHeight="1" x14ac:dyDescent="0.25">
      <c r="A82" s="67" t="s">
        <v>73</v>
      </c>
      <c r="B82" s="71" t="s">
        <v>119</v>
      </c>
      <c r="C82" s="59" t="s">
        <v>645</v>
      </c>
      <c r="D82" s="59" t="s">
        <v>520</v>
      </c>
      <c r="E82" s="59" t="s">
        <v>163</v>
      </c>
      <c r="F82" s="117" t="s">
        <v>594</v>
      </c>
      <c r="G82" s="59" t="s">
        <v>526</v>
      </c>
      <c r="H82" s="59"/>
      <c r="I82" s="80">
        <f t="shared" si="6"/>
        <v>0</v>
      </c>
      <c r="J82" s="64" t="s">
        <v>535</v>
      </c>
    </row>
    <row r="83" spans="1:10" ht="15.95" customHeight="1" x14ac:dyDescent="0.25">
      <c r="A83" s="67" t="s">
        <v>74</v>
      </c>
      <c r="B83" s="71" t="s">
        <v>119</v>
      </c>
      <c r="C83" s="59" t="s">
        <v>646</v>
      </c>
      <c r="D83" s="59" t="s">
        <v>606</v>
      </c>
      <c r="E83" s="59" t="s">
        <v>165</v>
      </c>
      <c r="F83" s="120" t="s">
        <v>864</v>
      </c>
      <c r="G83" s="59" t="s">
        <v>204</v>
      </c>
      <c r="H83" s="59" t="s">
        <v>901</v>
      </c>
      <c r="I83" s="80">
        <f t="shared" si="6"/>
        <v>2</v>
      </c>
      <c r="J83" s="64" t="s">
        <v>536</v>
      </c>
    </row>
    <row r="84" spans="1:10" s="8" customFormat="1" ht="15.95" customHeight="1" x14ac:dyDescent="0.25">
      <c r="A84" s="67" t="s">
        <v>75</v>
      </c>
      <c r="B84" s="71" t="s">
        <v>119</v>
      </c>
      <c r="C84" s="59" t="s">
        <v>647</v>
      </c>
      <c r="D84" s="59" t="s">
        <v>520</v>
      </c>
      <c r="E84" s="59" t="s">
        <v>518</v>
      </c>
      <c r="F84" s="117" t="s">
        <v>594</v>
      </c>
      <c r="G84" s="59" t="s">
        <v>204</v>
      </c>
      <c r="H84" s="77" t="s">
        <v>527</v>
      </c>
      <c r="I84" s="80">
        <f t="shared" si="6"/>
        <v>2</v>
      </c>
      <c r="J84" s="64" t="s">
        <v>537</v>
      </c>
    </row>
    <row r="85" spans="1:10" s="9" customFormat="1" ht="15.95" customHeight="1" x14ac:dyDescent="0.25">
      <c r="A85" s="67" t="s">
        <v>76</v>
      </c>
      <c r="B85" s="71" t="s">
        <v>119</v>
      </c>
      <c r="C85" s="59" t="s">
        <v>649</v>
      </c>
      <c r="D85" s="59" t="s">
        <v>520</v>
      </c>
      <c r="E85" s="59" t="s">
        <v>162</v>
      </c>
      <c r="F85" s="117" t="s">
        <v>594</v>
      </c>
      <c r="G85" s="59" t="s">
        <v>204</v>
      </c>
      <c r="H85" s="59" t="s">
        <v>901</v>
      </c>
      <c r="I85" s="80">
        <f t="shared" si="6"/>
        <v>2</v>
      </c>
      <c r="J85" s="64" t="s">
        <v>388</v>
      </c>
    </row>
    <row r="86" spans="1:10" ht="15.95" customHeight="1" x14ac:dyDescent="0.25">
      <c r="A86" s="67" t="s">
        <v>77</v>
      </c>
      <c r="B86" s="71" t="s">
        <v>166</v>
      </c>
      <c r="C86" s="59"/>
      <c r="D86" s="59"/>
      <c r="E86" s="59"/>
      <c r="F86" s="113"/>
      <c r="G86" s="59"/>
      <c r="H86" s="59"/>
      <c r="I86" s="80">
        <f t="shared" si="6"/>
        <v>0</v>
      </c>
      <c r="J86" s="58" t="s">
        <v>538</v>
      </c>
    </row>
    <row r="87" spans="1:10" s="9" customFormat="1" ht="15.95" customHeight="1" x14ac:dyDescent="0.25">
      <c r="A87" s="75" t="s">
        <v>78</v>
      </c>
      <c r="B87" s="76" t="s">
        <v>119</v>
      </c>
      <c r="C87" s="77" t="s">
        <v>664</v>
      </c>
      <c r="D87" s="77" t="s">
        <v>521</v>
      </c>
      <c r="E87" s="77" t="s">
        <v>518</v>
      </c>
      <c r="F87" s="121" t="s">
        <v>594</v>
      </c>
      <c r="G87" s="77" t="s">
        <v>204</v>
      </c>
      <c r="H87" s="77" t="s">
        <v>527</v>
      </c>
      <c r="I87" s="81">
        <f t="shared" si="6"/>
        <v>2</v>
      </c>
      <c r="J87" s="87" t="s">
        <v>249</v>
      </c>
    </row>
    <row r="88" spans="1:10" s="9" customFormat="1" ht="15.95" customHeight="1" x14ac:dyDescent="0.25">
      <c r="A88" s="67" t="s">
        <v>79</v>
      </c>
      <c r="B88" s="71" t="s">
        <v>166</v>
      </c>
      <c r="C88" s="59"/>
      <c r="D88" s="59"/>
      <c r="E88" s="59"/>
      <c r="F88" s="113"/>
      <c r="G88" s="59"/>
      <c r="H88" s="59"/>
      <c r="I88" s="80">
        <f t="shared" si="6"/>
        <v>0</v>
      </c>
      <c r="J88" s="64" t="s">
        <v>251</v>
      </c>
    </row>
    <row r="89" spans="1:10" s="14" customFormat="1" ht="15.95" customHeight="1" x14ac:dyDescent="0.25">
      <c r="A89" s="66" t="s">
        <v>80</v>
      </c>
      <c r="B89" s="72"/>
      <c r="C89" s="60"/>
      <c r="D89" s="60"/>
      <c r="E89" s="60"/>
      <c r="F89" s="119"/>
      <c r="G89" s="60"/>
      <c r="H89" s="68"/>
      <c r="I89" s="72"/>
      <c r="J89" s="69"/>
    </row>
    <row r="90" spans="1:10" s="9" customFormat="1" ht="15.95" customHeight="1" x14ac:dyDescent="0.25">
      <c r="A90" s="67" t="s">
        <v>81</v>
      </c>
      <c r="B90" s="71" t="s">
        <v>166</v>
      </c>
      <c r="C90" s="59"/>
      <c r="D90" s="59"/>
      <c r="E90" s="59"/>
      <c r="F90" s="113"/>
      <c r="G90" s="59"/>
      <c r="H90" s="59"/>
      <c r="I90" s="80">
        <f t="shared" ref="I90:I98" si="7">IF(AND(B90="Да, установлен",G90="Да"),2,0)</f>
        <v>0</v>
      </c>
      <c r="J90" s="64" t="s">
        <v>341</v>
      </c>
    </row>
    <row r="91" spans="1:10" s="9" customFormat="1" ht="15.95" customHeight="1" x14ac:dyDescent="0.25">
      <c r="A91" s="67" t="s">
        <v>82</v>
      </c>
      <c r="B91" s="71" t="s">
        <v>166</v>
      </c>
      <c r="C91" s="59"/>
      <c r="D91" s="59"/>
      <c r="E91" s="59"/>
      <c r="F91" s="113"/>
      <c r="G91" s="59"/>
      <c r="H91" s="59"/>
      <c r="I91" s="80">
        <f t="shared" si="7"/>
        <v>0</v>
      </c>
      <c r="J91" s="64" t="s">
        <v>252</v>
      </c>
    </row>
    <row r="92" spans="1:10" ht="15.95" customHeight="1" x14ac:dyDescent="0.25">
      <c r="A92" s="67" t="s">
        <v>83</v>
      </c>
      <c r="B92" s="71" t="s">
        <v>119</v>
      </c>
      <c r="C92" s="59" t="s">
        <v>650</v>
      </c>
      <c r="D92" s="59" t="s">
        <v>521</v>
      </c>
      <c r="E92" s="59" t="s">
        <v>518</v>
      </c>
      <c r="F92" s="59" t="s">
        <v>588</v>
      </c>
      <c r="G92" s="59" t="s">
        <v>525</v>
      </c>
      <c r="H92" s="59"/>
      <c r="I92" s="80">
        <f t="shared" si="7"/>
        <v>0</v>
      </c>
      <c r="J92" s="64" t="s">
        <v>295</v>
      </c>
    </row>
    <row r="93" spans="1:10" ht="15.95" customHeight="1" x14ac:dyDescent="0.25">
      <c r="A93" s="67" t="s">
        <v>84</v>
      </c>
      <c r="B93" s="71" t="s">
        <v>166</v>
      </c>
      <c r="C93" s="59"/>
      <c r="D93" s="59"/>
      <c r="E93" s="59"/>
      <c r="F93" s="122"/>
      <c r="G93" s="59"/>
      <c r="H93" s="59"/>
      <c r="I93" s="80">
        <f t="shared" si="7"/>
        <v>0</v>
      </c>
      <c r="J93" s="64" t="s">
        <v>539</v>
      </c>
    </row>
    <row r="94" spans="1:10" ht="15.95" customHeight="1" x14ac:dyDescent="0.25">
      <c r="A94" s="67" t="s">
        <v>85</v>
      </c>
      <c r="B94" s="71" t="s">
        <v>119</v>
      </c>
      <c r="C94" s="59" t="s">
        <v>891</v>
      </c>
      <c r="D94" s="59" t="s">
        <v>520</v>
      </c>
      <c r="E94" s="77" t="s">
        <v>518</v>
      </c>
      <c r="F94" s="118" t="s">
        <v>823</v>
      </c>
      <c r="G94" s="59" t="s">
        <v>204</v>
      </c>
      <c r="H94" s="59" t="s">
        <v>527</v>
      </c>
      <c r="I94" s="80">
        <f t="shared" si="7"/>
        <v>2</v>
      </c>
      <c r="J94" s="64" t="s">
        <v>892</v>
      </c>
    </row>
    <row r="95" spans="1:10" s="9" customFormat="1" ht="15.95" customHeight="1" x14ac:dyDescent="0.25">
      <c r="A95" s="67" t="s">
        <v>86</v>
      </c>
      <c r="B95" s="71" t="s">
        <v>119</v>
      </c>
      <c r="C95" s="59" t="s">
        <v>652</v>
      </c>
      <c r="D95" s="59" t="s">
        <v>521</v>
      </c>
      <c r="E95" s="59" t="s">
        <v>518</v>
      </c>
      <c r="F95" s="120" t="s">
        <v>653</v>
      </c>
      <c r="G95" s="59" t="s">
        <v>204</v>
      </c>
      <c r="H95" s="59" t="s">
        <v>527</v>
      </c>
      <c r="I95" s="80">
        <f t="shared" si="7"/>
        <v>2</v>
      </c>
      <c r="J95" s="64" t="s">
        <v>651</v>
      </c>
    </row>
    <row r="96" spans="1:10" s="9" customFormat="1" ht="15.95" customHeight="1" x14ac:dyDescent="0.25">
      <c r="A96" s="67" t="s">
        <v>87</v>
      </c>
      <c r="B96" s="71" t="s">
        <v>166</v>
      </c>
      <c r="C96" s="59"/>
      <c r="D96" s="59"/>
      <c r="E96" s="59"/>
      <c r="F96" s="122"/>
      <c r="G96" s="59"/>
      <c r="H96" s="59"/>
      <c r="I96" s="80">
        <f t="shared" si="7"/>
        <v>0</v>
      </c>
      <c r="J96" s="64" t="s">
        <v>540</v>
      </c>
    </row>
    <row r="97" spans="1:10" s="9" customFormat="1" ht="15.95" customHeight="1" x14ac:dyDescent="0.25">
      <c r="A97" s="67" t="s">
        <v>88</v>
      </c>
      <c r="B97" s="71" t="s">
        <v>119</v>
      </c>
      <c r="C97" s="59" t="s">
        <v>654</v>
      </c>
      <c r="D97" s="59" t="s">
        <v>520</v>
      </c>
      <c r="E97" s="59" t="s">
        <v>163</v>
      </c>
      <c r="F97" s="59" t="s">
        <v>588</v>
      </c>
      <c r="G97" s="59" t="s">
        <v>525</v>
      </c>
      <c r="H97" s="59"/>
      <c r="I97" s="80">
        <f t="shared" si="7"/>
        <v>0</v>
      </c>
      <c r="J97" s="74" t="s">
        <v>392</v>
      </c>
    </row>
    <row r="98" spans="1:10" s="9" customFormat="1" ht="15.95" customHeight="1" x14ac:dyDescent="0.25">
      <c r="A98" s="67" t="s">
        <v>89</v>
      </c>
      <c r="B98" s="71" t="s">
        <v>166</v>
      </c>
      <c r="C98" s="59"/>
      <c r="D98" s="59"/>
      <c r="E98" s="59"/>
      <c r="F98" s="122"/>
      <c r="G98" s="59"/>
      <c r="H98" s="59"/>
      <c r="I98" s="80">
        <f t="shared" si="7"/>
        <v>0</v>
      </c>
      <c r="J98" s="64" t="s">
        <v>541</v>
      </c>
    </row>
    <row r="99" spans="1:10" s="14" customFormat="1" ht="15.95" customHeight="1" x14ac:dyDescent="0.25">
      <c r="A99" s="66" t="s">
        <v>104</v>
      </c>
      <c r="B99" s="73"/>
      <c r="C99" s="68"/>
      <c r="D99" s="68"/>
      <c r="E99" s="68"/>
      <c r="F99" s="123"/>
      <c r="G99" s="68"/>
      <c r="H99" s="68"/>
      <c r="I99" s="72"/>
      <c r="J99" s="84"/>
    </row>
    <row r="100" spans="1:10" ht="15.95" customHeight="1" x14ac:dyDescent="0.25">
      <c r="A100" s="67" t="s">
        <v>105</v>
      </c>
      <c r="B100" s="114" t="s">
        <v>166</v>
      </c>
      <c r="C100" s="63"/>
      <c r="D100" s="63"/>
      <c r="E100" s="63"/>
      <c r="F100" s="122"/>
      <c r="G100" s="63"/>
      <c r="H100" s="63"/>
      <c r="I100" s="80">
        <f>IF(AND(B100="Да, установлен",G100="Да"),2,0)</f>
        <v>0</v>
      </c>
      <c r="J100" s="91" t="s">
        <v>347</v>
      </c>
    </row>
    <row r="101" spans="1:10" ht="15.95" customHeight="1" x14ac:dyDescent="0.25">
      <c r="A101" s="67" t="s">
        <v>106</v>
      </c>
      <c r="B101" s="114" t="s">
        <v>166</v>
      </c>
      <c r="C101" s="63"/>
      <c r="D101" s="63"/>
      <c r="E101" s="63"/>
      <c r="F101" s="122"/>
      <c r="G101" s="63"/>
      <c r="H101" s="63"/>
      <c r="I101" s="80">
        <f>IF(AND(B101="Да, установлен",G101="Да"),2,0)</f>
        <v>0</v>
      </c>
      <c r="J101" s="91" t="s">
        <v>348</v>
      </c>
    </row>
    <row r="102" spans="1:10" x14ac:dyDescent="0.25">
      <c r="A102" s="4"/>
      <c r="B102" s="4"/>
      <c r="C102" s="55"/>
      <c r="D102" s="4"/>
      <c r="E102" s="4"/>
      <c r="F102" s="55"/>
      <c r="G102" s="4"/>
      <c r="H102" s="55"/>
      <c r="I102" s="7"/>
    </row>
    <row r="109" spans="1:10" x14ac:dyDescent="0.25">
      <c r="A109" s="4"/>
      <c r="B109" s="4"/>
      <c r="C109" s="55"/>
      <c r="D109" s="4"/>
      <c r="E109" s="4"/>
      <c r="F109" s="55"/>
      <c r="G109" s="4"/>
      <c r="H109" s="55"/>
      <c r="I109" s="7"/>
    </row>
    <row r="113" spans="1:9" x14ac:dyDescent="0.25">
      <c r="A113" s="4"/>
      <c r="B113" s="4"/>
      <c r="C113" s="55"/>
      <c r="D113" s="4"/>
      <c r="E113" s="4"/>
      <c r="F113" s="55"/>
      <c r="G113" s="4"/>
      <c r="H113" s="55"/>
      <c r="I113" s="7"/>
    </row>
    <row r="116" spans="1:9" x14ac:dyDescent="0.25">
      <c r="A116" s="4"/>
      <c r="B116" s="4"/>
      <c r="C116" s="55"/>
      <c r="D116" s="4"/>
      <c r="E116" s="4"/>
      <c r="F116" s="55"/>
      <c r="G116" s="4"/>
      <c r="H116" s="55"/>
      <c r="I116" s="7"/>
    </row>
    <row r="120" spans="1:9" x14ac:dyDescent="0.25">
      <c r="A120" s="4"/>
      <c r="B120" s="4"/>
      <c r="C120" s="55"/>
      <c r="D120" s="4"/>
      <c r="E120" s="4"/>
      <c r="F120" s="55"/>
      <c r="G120" s="4"/>
      <c r="H120" s="55"/>
      <c r="I120" s="7"/>
    </row>
    <row r="123" spans="1:9" x14ac:dyDescent="0.25">
      <c r="A123" s="4"/>
      <c r="B123" s="4"/>
      <c r="C123" s="55"/>
      <c r="D123" s="4"/>
      <c r="E123" s="4"/>
      <c r="F123" s="55"/>
      <c r="G123" s="4"/>
      <c r="H123" s="55"/>
      <c r="I123" s="7"/>
    </row>
    <row r="127" spans="1:9" x14ac:dyDescent="0.25">
      <c r="A127" s="4"/>
      <c r="B127" s="4"/>
      <c r="C127" s="55"/>
      <c r="D127" s="4"/>
      <c r="E127" s="4"/>
      <c r="F127" s="55"/>
      <c r="G127" s="4"/>
      <c r="H127" s="55"/>
      <c r="I127" s="7"/>
    </row>
  </sheetData>
  <autoFilter ref="A8:J101"/>
  <mergeCells count="12">
    <mergeCell ref="A1:J1"/>
    <mergeCell ref="A3:J3"/>
    <mergeCell ref="A4:A7"/>
    <mergeCell ref="J4:J7"/>
    <mergeCell ref="I5:I7"/>
    <mergeCell ref="E4:E7"/>
    <mergeCell ref="D4:D7"/>
    <mergeCell ref="H4:H7"/>
    <mergeCell ref="G4:G7"/>
    <mergeCell ref="F4:F7"/>
    <mergeCell ref="C4:C7"/>
    <mergeCell ref="A2:J2"/>
  </mergeCells>
  <dataValidations count="1">
    <dataValidation type="list" allowBlank="1" showInputMessage="1" showErrorMessage="1" sqref="C8:H8 B8:B69 B71:B101">
      <formula1>$B$5:$B$7</formula1>
    </dataValidation>
  </dataValidations>
  <hyperlinks>
    <hyperlink ref="J61" r:id="rId1"/>
    <hyperlink ref="J57" r:id="rId2"/>
    <hyperlink ref="J62" r:id="rId3"/>
    <hyperlink ref="J64" r:id="rId4"/>
    <hyperlink ref="J66" r:id="rId5"/>
    <hyperlink ref="J67" r:id="rId6"/>
    <hyperlink ref="J70" r:id="rId7"/>
    <hyperlink ref="J71" r:id="rId8" location="document_list"/>
    <hyperlink ref="J72" r:id="rId9"/>
    <hyperlink ref="J73" r:id="rId10"/>
    <hyperlink ref="J74" r:id="rId11"/>
    <hyperlink ref="J75" r:id="rId12"/>
    <hyperlink ref="J77" r:id="rId13"/>
    <hyperlink ref="J78" r:id="rId14"/>
    <hyperlink ref="J79" r:id="rId15"/>
    <hyperlink ref="J80" r:id="rId16"/>
    <hyperlink ref="J82" r:id="rId17"/>
    <hyperlink ref="J83" r:id="rId18"/>
    <hyperlink ref="J86" r:id="rId19"/>
    <hyperlink ref="J87" r:id="rId20"/>
    <hyperlink ref="J88" r:id="rId21"/>
    <hyperlink ref="J90" r:id="rId22"/>
    <hyperlink ref="J91" r:id="rId23" location="/main"/>
    <hyperlink ref="J92" r:id="rId24"/>
    <hyperlink ref="J93" r:id="rId25"/>
    <hyperlink ref="J96" r:id="rId26"/>
    <hyperlink ref="J97" r:id="rId27"/>
    <hyperlink ref="J98" r:id="rId28"/>
    <hyperlink ref="J100" r:id="rId29"/>
    <hyperlink ref="J101" r:id="rId30"/>
    <hyperlink ref="E53" r:id="rId31"/>
    <hyperlink ref="E17" r:id="rId32" display="Рейтинг@Mail.ru"/>
    <hyperlink ref="E18" r:id="rId33"/>
    <hyperlink ref="J15" r:id="rId34"/>
    <hyperlink ref="J12" r:id="rId35"/>
    <hyperlink ref="J9" r:id="rId36"/>
    <hyperlink ref="J10" r:id="rId37"/>
    <hyperlink ref="J14" r:id="rId38"/>
    <hyperlink ref="J16" r:id="rId39"/>
    <hyperlink ref="J17" r:id="rId40"/>
    <hyperlink ref="J19" r:id="rId41"/>
    <hyperlink ref="J21" r:id="rId42"/>
    <hyperlink ref="J22" r:id="rId43"/>
    <hyperlink ref="J25" r:id="rId44"/>
    <hyperlink ref="J26" r:id="rId45"/>
    <hyperlink ref="J28" r:id="rId46"/>
    <hyperlink ref="J29" r:id="rId47"/>
    <hyperlink ref="J31" r:id="rId48"/>
    <hyperlink ref="J32" r:id="rId49"/>
    <hyperlink ref="J33" r:id="rId50"/>
    <hyperlink ref="J34" r:id="rId51" location="idMenu=1"/>
    <hyperlink ref="J36" r:id="rId52"/>
    <hyperlink ref="J37" r:id="rId53"/>
    <hyperlink ref="J41" r:id="rId54"/>
    <hyperlink ref="J43" r:id="rId55"/>
    <hyperlink ref="J44" r:id="rId56"/>
    <hyperlink ref="J45" r:id="rId57"/>
    <hyperlink ref="J47" r:id="rId58"/>
    <hyperlink ref="J48" r:id="rId59"/>
    <hyperlink ref="J49" r:id="rId60"/>
    <hyperlink ref="J50" r:id="rId61"/>
    <hyperlink ref="J51" r:id="rId62"/>
    <hyperlink ref="J53" r:id="rId63"/>
    <hyperlink ref="J11" r:id="rId64"/>
    <hyperlink ref="J18" r:id="rId65"/>
    <hyperlink ref="J23" r:id="rId66"/>
    <hyperlink ref="J13" r:id="rId67"/>
    <hyperlink ref="J35" r:id="rId68"/>
    <hyperlink ref="J56" r:id="rId69"/>
    <hyperlink ref="J59" r:id="rId70"/>
    <hyperlink ref="J85" r:id="rId71"/>
    <hyperlink ref="J42" r:id="rId72" display="http://openbudget23region.ru/"/>
  </hyperlinks>
  <pageMargins left="0.51181102362204722" right="0.51181102362204722" top="0.55118110236220474" bottom="0.55118110236220474" header="0.31496062992125984" footer="0.31496062992125984"/>
  <pageSetup paperSize="9" scale="60" fitToHeight="3" orientation="landscape" r:id="rId73"/>
  <headerFooter>
    <oddFooter>&amp;C&amp;"Times New Roman,обычный"&amp;8&amp;P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27"/>
  <sheetViews>
    <sheetView zoomScaleNormal="100" workbookViewId="0">
      <pane ySplit="9" topLeftCell="A16" activePane="bottomLeft" state="frozen"/>
      <selection pane="bottomLeft" activeCell="C28" sqref="C28"/>
    </sheetView>
  </sheetViews>
  <sheetFormatPr defaultRowHeight="15" x14ac:dyDescent="0.25"/>
  <cols>
    <col min="1" max="1" width="33.42578125" style="3" customWidth="1"/>
    <col min="2" max="2" width="14.7109375" style="2" customWidth="1"/>
    <col min="3" max="4" width="19.7109375" style="3" customWidth="1"/>
    <col min="5" max="5" width="40" style="3" customWidth="1"/>
    <col min="6" max="6" width="12.7109375" style="6" customWidth="1"/>
    <col min="7" max="7" width="45.7109375" customWidth="1"/>
  </cols>
  <sheetData>
    <row r="1" spans="1:7" s="1" customFormat="1" ht="29.25" customHeight="1" x14ac:dyDescent="0.2">
      <c r="A1" s="145" t="s">
        <v>897</v>
      </c>
      <c r="B1" s="145"/>
      <c r="C1" s="145"/>
      <c r="D1" s="145"/>
      <c r="E1" s="145"/>
      <c r="F1" s="145"/>
      <c r="G1" s="145"/>
    </row>
    <row r="2" spans="1:7" s="1" customFormat="1" ht="15.95" customHeight="1" x14ac:dyDescent="0.2">
      <c r="A2" s="152" t="s">
        <v>805</v>
      </c>
      <c r="B2" s="152"/>
      <c r="C2" s="152"/>
      <c r="D2" s="152"/>
      <c r="E2" s="152"/>
      <c r="F2" s="152"/>
      <c r="G2" s="152"/>
    </row>
    <row r="3" spans="1:7" s="1" customFormat="1" ht="55.5" customHeight="1" x14ac:dyDescent="0.2">
      <c r="A3" s="156" t="s">
        <v>898</v>
      </c>
      <c r="B3" s="156"/>
      <c r="C3" s="156"/>
      <c r="D3" s="156"/>
      <c r="E3" s="156"/>
      <c r="F3" s="156"/>
      <c r="G3" s="156"/>
    </row>
    <row r="4" spans="1:7" ht="90.75" customHeight="1" x14ac:dyDescent="0.25">
      <c r="A4" s="148" t="s">
        <v>107</v>
      </c>
      <c r="B4" s="112" t="s">
        <v>216</v>
      </c>
      <c r="C4" s="148" t="s">
        <v>655</v>
      </c>
      <c r="D4" s="149"/>
      <c r="E4" s="112" t="s">
        <v>529</v>
      </c>
      <c r="F4" s="112" t="s">
        <v>175</v>
      </c>
      <c r="G4" s="148" t="s">
        <v>96</v>
      </c>
    </row>
    <row r="5" spans="1:7" ht="15" customHeight="1" x14ac:dyDescent="0.25">
      <c r="A5" s="149"/>
      <c r="B5" s="148" t="s">
        <v>217</v>
      </c>
      <c r="C5" s="148" t="s">
        <v>217</v>
      </c>
      <c r="D5" s="148" t="s">
        <v>169</v>
      </c>
      <c r="E5" s="65" t="s">
        <v>170</v>
      </c>
      <c r="F5" s="146" t="s">
        <v>110</v>
      </c>
      <c r="G5" s="150"/>
    </row>
    <row r="6" spans="1:7" ht="15" customHeight="1" x14ac:dyDescent="0.25">
      <c r="A6" s="149"/>
      <c r="B6" s="148"/>
      <c r="C6" s="148"/>
      <c r="D6" s="148"/>
      <c r="E6" s="65" t="s">
        <v>171</v>
      </c>
      <c r="F6" s="146"/>
      <c r="G6" s="150"/>
    </row>
    <row r="7" spans="1:7" ht="15" customHeight="1" x14ac:dyDescent="0.25">
      <c r="A7" s="149"/>
      <c r="B7" s="149" t="s">
        <v>174</v>
      </c>
      <c r="C7" s="149" t="s">
        <v>168</v>
      </c>
      <c r="D7" s="149" t="s">
        <v>169</v>
      </c>
      <c r="E7" s="65" t="s">
        <v>172</v>
      </c>
      <c r="F7" s="147"/>
      <c r="G7" s="150"/>
    </row>
    <row r="8" spans="1:7" ht="15" customHeight="1" x14ac:dyDescent="0.25">
      <c r="A8" s="149"/>
      <c r="B8" s="149"/>
      <c r="C8" s="149"/>
      <c r="D8" s="149"/>
      <c r="E8" s="65" t="s">
        <v>173</v>
      </c>
      <c r="F8" s="147"/>
      <c r="G8" s="150"/>
    </row>
    <row r="9" spans="1:7" ht="15" customHeight="1" x14ac:dyDescent="0.25">
      <c r="A9" s="149"/>
      <c r="B9" s="149"/>
      <c r="C9" s="149"/>
      <c r="D9" s="149"/>
      <c r="E9" s="65" t="s">
        <v>528</v>
      </c>
      <c r="F9" s="147"/>
      <c r="G9" s="150"/>
    </row>
    <row r="10" spans="1:7" s="14" customFormat="1" ht="15.95" customHeight="1" x14ac:dyDescent="0.25">
      <c r="A10" s="66" t="s">
        <v>0</v>
      </c>
      <c r="B10" s="66"/>
      <c r="C10" s="66"/>
      <c r="D10" s="66"/>
      <c r="E10" s="66"/>
      <c r="F10" s="66"/>
      <c r="G10" s="68"/>
    </row>
    <row r="11" spans="1:7" s="8" customFormat="1" ht="15.95" customHeight="1" x14ac:dyDescent="0.25">
      <c r="A11" s="39" t="s">
        <v>1</v>
      </c>
      <c r="B11" s="41">
        <v>1547936</v>
      </c>
      <c r="C11" s="71">
        <v>138</v>
      </c>
      <c r="D11" s="45">
        <f>C11/B11*100</f>
        <v>8.9150972650032054E-3</v>
      </c>
      <c r="E11" s="71" t="s">
        <v>173</v>
      </c>
      <c r="F11" s="80">
        <f>IF(E11="1% и более",6,IF(E11="0,5% и более",4,IF(E11="0,1% и более",2,0)))</f>
        <v>0</v>
      </c>
      <c r="G11" s="74" t="s">
        <v>560</v>
      </c>
    </row>
    <row r="12" spans="1:7" ht="15.95" customHeight="1" x14ac:dyDescent="0.25">
      <c r="A12" s="39" t="s">
        <v>2</v>
      </c>
      <c r="B12" s="41">
        <v>1232940</v>
      </c>
      <c r="C12" s="71" t="s">
        <v>528</v>
      </c>
      <c r="D12" s="71" t="s">
        <v>528</v>
      </c>
      <c r="E12" s="71" t="s">
        <v>528</v>
      </c>
      <c r="F12" s="80">
        <f t="shared" ref="F12:F75" si="0">IF(E12="1% и более",6,IF(E12="0,5% и более",4,IF(E12="0,1% и более",2,0)))</f>
        <v>0</v>
      </c>
      <c r="G12" s="64"/>
    </row>
    <row r="13" spans="1:7" ht="15.95" customHeight="1" x14ac:dyDescent="0.25">
      <c r="A13" s="39" t="s">
        <v>3</v>
      </c>
      <c r="B13" s="41">
        <v>1405613</v>
      </c>
      <c r="C13" s="71" t="s">
        <v>528</v>
      </c>
      <c r="D13" s="71" t="s">
        <v>528</v>
      </c>
      <c r="E13" s="71" t="s">
        <v>528</v>
      </c>
      <c r="F13" s="80">
        <f t="shared" si="0"/>
        <v>0</v>
      </c>
      <c r="G13" s="64" t="s">
        <v>561</v>
      </c>
    </row>
    <row r="14" spans="1:7" s="8" customFormat="1" ht="15.95" customHeight="1" x14ac:dyDescent="0.25">
      <c r="A14" s="39" t="s">
        <v>4</v>
      </c>
      <c r="B14" s="41">
        <v>2331147</v>
      </c>
      <c r="C14" s="71" t="s">
        <v>528</v>
      </c>
      <c r="D14" s="71" t="s">
        <v>528</v>
      </c>
      <c r="E14" s="71" t="s">
        <v>528</v>
      </c>
      <c r="F14" s="80">
        <f t="shared" si="0"/>
        <v>0</v>
      </c>
      <c r="G14" s="64" t="s">
        <v>656</v>
      </c>
    </row>
    <row r="15" spans="1:7" s="9" customFormat="1" ht="15.95" customHeight="1" x14ac:dyDescent="0.25">
      <c r="A15" s="39" t="s">
        <v>5</v>
      </c>
      <c r="B15" s="41">
        <v>1036909</v>
      </c>
      <c r="C15" s="71" t="s">
        <v>528</v>
      </c>
      <c r="D15" s="71" t="s">
        <v>528</v>
      </c>
      <c r="E15" s="71" t="s">
        <v>528</v>
      </c>
      <c r="F15" s="80">
        <f t="shared" si="0"/>
        <v>0</v>
      </c>
      <c r="G15" s="64"/>
    </row>
    <row r="16" spans="1:7" ht="15.95" customHeight="1" x14ac:dyDescent="0.25">
      <c r="A16" s="39" t="s">
        <v>6</v>
      </c>
      <c r="B16" s="41">
        <v>1010486</v>
      </c>
      <c r="C16" s="71" t="s">
        <v>528</v>
      </c>
      <c r="D16" s="71" t="s">
        <v>528</v>
      </c>
      <c r="E16" s="71" t="s">
        <v>528</v>
      </c>
      <c r="F16" s="80">
        <f t="shared" si="0"/>
        <v>0</v>
      </c>
      <c r="G16" s="64" t="s">
        <v>562</v>
      </c>
    </row>
    <row r="17" spans="1:7" s="8" customFormat="1" ht="15.95" customHeight="1" x14ac:dyDescent="0.25">
      <c r="A17" s="39" t="s">
        <v>7</v>
      </c>
      <c r="B17" s="41">
        <v>654390</v>
      </c>
      <c r="C17" s="71">
        <v>363</v>
      </c>
      <c r="D17" s="45">
        <f t="shared" ref="D17:D75" si="1">C17/B17*100</f>
        <v>5.5471507816439738E-2</v>
      </c>
      <c r="E17" s="71" t="s">
        <v>173</v>
      </c>
      <c r="F17" s="80">
        <f t="shared" si="0"/>
        <v>0</v>
      </c>
      <c r="G17" s="64" t="s">
        <v>563</v>
      </c>
    </row>
    <row r="18" spans="1:7" s="9" customFormat="1" ht="15.95" customHeight="1" x14ac:dyDescent="0.25">
      <c r="A18" s="39" t="s">
        <v>8</v>
      </c>
      <c r="B18" s="41">
        <v>1117378</v>
      </c>
      <c r="C18" s="71" t="s">
        <v>528</v>
      </c>
      <c r="D18" s="71" t="s">
        <v>528</v>
      </c>
      <c r="E18" s="71" t="s">
        <v>528</v>
      </c>
      <c r="F18" s="80">
        <f t="shared" si="0"/>
        <v>0</v>
      </c>
      <c r="G18" s="64"/>
    </row>
    <row r="19" spans="1:7" s="9" customFormat="1" ht="15.95" customHeight="1" x14ac:dyDescent="0.25">
      <c r="A19" s="39" t="s">
        <v>9</v>
      </c>
      <c r="B19" s="41">
        <v>1157865</v>
      </c>
      <c r="C19" s="71" t="s">
        <v>528</v>
      </c>
      <c r="D19" s="71" t="s">
        <v>528</v>
      </c>
      <c r="E19" s="71" t="s">
        <v>528</v>
      </c>
      <c r="F19" s="80">
        <f t="shared" si="0"/>
        <v>0</v>
      </c>
      <c r="G19" s="64" t="s">
        <v>564</v>
      </c>
    </row>
    <row r="20" spans="1:7" ht="15.95" customHeight="1" x14ac:dyDescent="0.25">
      <c r="A20" s="39" t="s">
        <v>10</v>
      </c>
      <c r="B20" s="41">
        <v>7231068</v>
      </c>
      <c r="C20" s="71">
        <v>1594</v>
      </c>
      <c r="D20" s="45">
        <f t="shared" si="1"/>
        <v>2.2043770021247206E-2</v>
      </c>
      <c r="E20" s="71" t="s">
        <v>173</v>
      </c>
      <c r="F20" s="80">
        <f t="shared" si="0"/>
        <v>0</v>
      </c>
      <c r="G20" s="64" t="s">
        <v>565</v>
      </c>
    </row>
    <row r="21" spans="1:7" s="8" customFormat="1" ht="15.95" customHeight="1" x14ac:dyDescent="0.25">
      <c r="A21" s="39" t="s">
        <v>11</v>
      </c>
      <c r="B21" s="41">
        <v>765231</v>
      </c>
      <c r="C21" s="71" t="s">
        <v>528</v>
      </c>
      <c r="D21" s="71" t="s">
        <v>528</v>
      </c>
      <c r="E21" s="71" t="s">
        <v>528</v>
      </c>
      <c r="F21" s="80">
        <f t="shared" si="0"/>
        <v>0</v>
      </c>
      <c r="G21" s="64"/>
    </row>
    <row r="22" spans="1:7" s="8" customFormat="1" ht="15.95" customHeight="1" x14ac:dyDescent="0.25">
      <c r="A22" s="39" t="s">
        <v>12</v>
      </c>
      <c r="B22" s="41">
        <v>1135438</v>
      </c>
      <c r="C22" s="71" t="s">
        <v>528</v>
      </c>
      <c r="D22" s="71" t="s">
        <v>528</v>
      </c>
      <c r="E22" s="71" t="s">
        <v>528</v>
      </c>
      <c r="F22" s="80">
        <f t="shared" si="0"/>
        <v>0</v>
      </c>
      <c r="G22" s="64"/>
    </row>
    <row r="23" spans="1:7" s="8" customFormat="1" ht="15.95" customHeight="1" x14ac:dyDescent="0.25">
      <c r="A23" s="39" t="s">
        <v>13</v>
      </c>
      <c r="B23" s="41">
        <v>964791</v>
      </c>
      <c r="C23" s="71" t="s">
        <v>528</v>
      </c>
      <c r="D23" s="71" t="s">
        <v>528</v>
      </c>
      <c r="E23" s="71" t="s">
        <v>528</v>
      </c>
      <c r="F23" s="80">
        <f t="shared" si="0"/>
        <v>0</v>
      </c>
      <c r="G23" s="64"/>
    </row>
    <row r="24" spans="1:7" s="9" customFormat="1" ht="15.95" customHeight="1" x14ac:dyDescent="0.25">
      <c r="A24" s="39" t="s">
        <v>14</v>
      </c>
      <c r="B24" s="41">
        <v>1062421</v>
      </c>
      <c r="C24" s="71">
        <v>55</v>
      </c>
      <c r="D24" s="45">
        <f t="shared" si="1"/>
        <v>5.176855502667963E-3</v>
      </c>
      <c r="E24" s="71" t="s">
        <v>173</v>
      </c>
      <c r="F24" s="80">
        <f t="shared" si="0"/>
        <v>0</v>
      </c>
      <c r="G24" s="64" t="s">
        <v>566</v>
      </c>
    </row>
    <row r="25" spans="1:7" s="9" customFormat="1" ht="15.95" customHeight="1" x14ac:dyDescent="0.25">
      <c r="A25" s="39" t="s">
        <v>15</v>
      </c>
      <c r="B25" s="41">
        <v>1315071</v>
      </c>
      <c r="C25" s="71">
        <v>65</v>
      </c>
      <c r="D25" s="45">
        <f t="shared" si="1"/>
        <v>4.942698911313533E-3</v>
      </c>
      <c r="E25" s="71" t="s">
        <v>173</v>
      </c>
      <c r="F25" s="80">
        <f t="shared" si="0"/>
        <v>0</v>
      </c>
      <c r="G25" s="64" t="s">
        <v>567</v>
      </c>
    </row>
    <row r="26" spans="1:7" s="8" customFormat="1" ht="15.95" customHeight="1" x14ac:dyDescent="0.25">
      <c r="A26" s="39" t="s">
        <v>16</v>
      </c>
      <c r="B26" s="41">
        <v>1513570</v>
      </c>
      <c r="C26" s="71">
        <v>444</v>
      </c>
      <c r="D26" s="45">
        <f t="shared" si="1"/>
        <v>2.933461947580885E-2</v>
      </c>
      <c r="E26" s="71" t="s">
        <v>173</v>
      </c>
      <c r="F26" s="80">
        <f t="shared" si="0"/>
        <v>0</v>
      </c>
      <c r="G26" s="64" t="s">
        <v>882</v>
      </c>
    </row>
    <row r="27" spans="1:7" ht="15.95" customHeight="1" x14ac:dyDescent="0.25">
      <c r="A27" s="39" t="s">
        <v>17</v>
      </c>
      <c r="B27" s="42">
        <v>1271629</v>
      </c>
      <c r="C27" s="71" t="s">
        <v>528</v>
      </c>
      <c r="D27" s="71" t="s">
        <v>528</v>
      </c>
      <c r="E27" s="71" t="s">
        <v>528</v>
      </c>
      <c r="F27" s="80">
        <f t="shared" si="0"/>
        <v>0</v>
      </c>
      <c r="G27" s="64" t="s">
        <v>657</v>
      </c>
    </row>
    <row r="28" spans="1:7" ht="15.95" customHeight="1" x14ac:dyDescent="0.25">
      <c r="A28" s="39" t="s">
        <v>18</v>
      </c>
      <c r="B28" s="42">
        <v>12197596</v>
      </c>
      <c r="C28" s="132" t="s">
        <v>905</v>
      </c>
      <c r="D28" s="71" t="s">
        <v>528</v>
      </c>
      <c r="E28" s="71" t="s">
        <v>528</v>
      </c>
      <c r="F28" s="80">
        <f t="shared" si="0"/>
        <v>0</v>
      </c>
      <c r="G28" s="64" t="s">
        <v>899</v>
      </c>
    </row>
    <row r="29" spans="1:7" s="14" customFormat="1" ht="15.95" customHeight="1" x14ac:dyDescent="0.25">
      <c r="A29" s="40" t="s">
        <v>19</v>
      </c>
      <c r="B29" s="72"/>
      <c r="C29" s="72"/>
      <c r="D29" s="46"/>
      <c r="E29" s="72"/>
      <c r="F29" s="72"/>
      <c r="G29" s="69"/>
    </row>
    <row r="30" spans="1:7" s="8" customFormat="1" ht="16.5" customHeight="1" x14ac:dyDescent="0.25">
      <c r="A30" s="39" t="s">
        <v>20</v>
      </c>
      <c r="B30" s="41">
        <v>632533</v>
      </c>
      <c r="C30" s="71">
        <v>30</v>
      </c>
      <c r="D30" s="45">
        <f t="shared" si="1"/>
        <v>4.7428355516629167E-3</v>
      </c>
      <c r="E30" s="71" t="s">
        <v>173</v>
      </c>
      <c r="F30" s="80">
        <f t="shared" si="0"/>
        <v>0</v>
      </c>
      <c r="G30" s="64" t="s">
        <v>568</v>
      </c>
    </row>
    <row r="31" spans="1:7" ht="15.95" customHeight="1" x14ac:dyDescent="0.25">
      <c r="A31" s="39" t="s">
        <v>21</v>
      </c>
      <c r="B31" s="41">
        <v>864424</v>
      </c>
      <c r="C31" s="71" t="s">
        <v>528</v>
      </c>
      <c r="D31" s="71" t="s">
        <v>528</v>
      </c>
      <c r="E31" s="71" t="s">
        <v>528</v>
      </c>
      <c r="F31" s="80">
        <f t="shared" si="0"/>
        <v>0</v>
      </c>
      <c r="G31" s="64"/>
    </row>
    <row r="32" spans="1:7" ht="15.95" customHeight="1" x14ac:dyDescent="0.25">
      <c r="A32" s="39" t="s">
        <v>22</v>
      </c>
      <c r="B32" s="41">
        <v>1139950</v>
      </c>
      <c r="C32" s="71" t="s">
        <v>528</v>
      </c>
      <c r="D32" s="71" t="s">
        <v>528</v>
      </c>
      <c r="E32" s="71" t="s">
        <v>528</v>
      </c>
      <c r="F32" s="80">
        <f t="shared" si="0"/>
        <v>0</v>
      </c>
      <c r="G32" s="64"/>
    </row>
    <row r="33" spans="1:7" ht="15.95" customHeight="1" x14ac:dyDescent="0.25">
      <c r="A33" s="39" t="s">
        <v>23</v>
      </c>
      <c r="B33" s="41">
        <v>1191010</v>
      </c>
      <c r="C33" s="71" t="s">
        <v>528</v>
      </c>
      <c r="D33" s="71" t="s">
        <v>528</v>
      </c>
      <c r="E33" s="71" t="s">
        <v>528</v>
      </c>
      <c r="F33" s="80">
        <f t="shared" si="0"/>
        <v>0</v>
      </c>
      <c r="G33" s="64" t="s">
        <v>569</v>
      </c>
    </row>
    <row r="34" spans="1:7" ht="15.95" customHeight="1" x14ac:dyDescent="0.25">
      <c r="A34" s="39" t="s">
        <v>24</v>
      </c>
      <c r="B34" s="41">
        <v>968944</v>
      </c>
      <c r="C34" s="71" t="s">
        <v>528</v>
      </c>
      <c r="D34" s="71" t="s">
        <v>528</v>
      </c>
      <c r="E34" s="71" t="s">
        <v>528</v>
      </c>
      <c r="F34" s="80">
        <f t="shared" si="0"/>
        <v>0</v>
      </c>
      <c r="G34" s="64"/>
    </row>
    <row r="35" spans="1:7" s="8" customFormat="1" ht="15.95" customHeight="1" x14ac:dyDescent="0.25">
      <c r="A35" s="39" t="s">
        <v>25</v>
      </c>
      <c r="B35" s="41">
        <v>1775540</v>
      </c>
      <c r="C35" s="71" t="s">
        <v>528</v>
      </c>
      <c r="D35" s="71" t="s">
        <v>528</v>
      </c>
      <c r="E35" s="71" t="s">
        <v>528</v>
      </c>
      <c r="F35" s="80">
        <f t="shared" si="0"/>
        <v>0</v>
      </c>
      <c r="G35" s="64"/>
    </row>
    <row r="36" spans="1:7" ht="15.95" customHeight="1" x14ac:dyDescent="0.25">
      <c r="A36" s="39" t="s">
        <v>26</v>
      </c>
      <c r="B36" s="41">
        <v>766281</v>
      </c>
      <c r="C36" s="71">
        <v>821</v>
      </c>
      <c r="D36" s="45">
        <f>C36/B36*100</f>
        <v>0.10714085302911072</v>
      </c>
      <c r="E36" s="71" t="s">
        <v>172</v>
      </c>
      <c r="F36" s="80">
        <f t="shared" si="0"/>
        <v>2</v>
      </c>
      <c r="G36" s="64" t="s">
        <v>229</v>
      </c>
    </row>
    <row r="37" spans="1:7" ht="15.95" customHeight="1" x14ac:dyDescent="0.25">
      <c r="A37" s="39" t="s">
        <v>27</v>
      </c>
      <c r="B37" s="41">
        <v>618703</v>
      </c>
      <c r="C37" s="71">
        <v>51</v>
      </c>
      <c r="D37" s="45">
        <f t="shared" si="1"/>
        <v>8.2430503812006735E-3</v>
      </c>
      <c r="E37" s="71" t="s">
        <v>173</v>
      </c>
      <c r="F37" s="80">
        <f t="shared" si="0"/>
        <v>0</v>
      </c>
      <c r="G37" s="64" t="s">
        <v>231</v>
      </c>
    </row>
    <row r="38" spans="1:7" ht="15.95" customHeight="1" x14ac:dyDescent="0.25">
      <c r="A38" s="39" t="s">
        <v>28</v>
      </c>
      <c r="B38" s="41">
        <v>651108</v>
      </c>
      <c r="C38" s="71" t="s">
        <v>528</v>
      </c>
      <c r="D38" s="71" t="s">
        <v>528</v>
      </c>
      <c r="E38" s="71" t="s">
        <v>528</v>
      </c>
      <c r="F38" s="80">
        <f t="shared" si="0"/>
        <v>0</v>
      </c>
      <c r="G38" s="64" t="s">
        <v>570</v>
      </c>
    </row>
    <row r="39" spans="1:7" ht="15.95" customHeight="1" x14ac:dyDescent="0.25">
      <c r="A39" s="39" t="s">
        <v>29</v>
      </c>
      <c r="B39" s="41">
        <v>5191690</v>
      </c>
      <c r="C39" s="71" t="s">
        <v>528</v>
      </c>
      <c r="D39" s="71" t="s">
        <v>528</v>
      </c>
      <c r="E39" s="71" t="s">
        <v>528</v>
      </c>
      <c r="F39" s="80">
        <f t="shared" si="0"/>
        <v>0</v>
      </c>
      <c r="G39" s="64"/>
    </row>
    <row r="40" spans="1:7" ht="15.95" customHeight="1" x14ac:dyDescent="0.25">
      <c r="A40" s="39" t="s">
        <v>30</v>
      </c>
      <c r="B40" s="41">
        <v>43373</v>
      </c>
      <c r="C40" s="71" t="s">
        <v>528</v>
      </c>
      <c r="D40" s="71" t="s">
        <v>528</v>
      </c>
      <c r="E40" s="71" t="s">
        <v>528</v>
      </c>
      <c r="F40" s="80">
        <f t="shared" si="0"/>
        <v>0</v>
      </c>
      <c r="G40" s="64"/>
    </row>
    <row r="41" spans="1:7" s="14" customFormat="1" ht="15.95" customHeight="1" x14ac:dyDescent="0.25">
      <c r="A41" s="40" t="s">
        <v>31</v>
      </c>
      <c r="B41" s="72"/>
      <c r="C41" s="72"/>
      <c r="D41" s="46"/>
      <c r="E41" s="72"/>
      <c r="F41" s="72"/>
      <c r="G41" s="69"/>
    </row>
    <row r="42" spans="1:7" s="9" customFormat="1" ht="15.95" customHeight="1" x14ac:dyDescent="0.25">
      <c r="A42" s="39" t="s">
        <v>32</v>
      </c>
      <c r="B42" s="41">
        <v>449171</v>
      </c>
      <c r="C42" s="71">
        <v>38</v>
      </c>
      <c r="D42" s="45">
        <f t="shared" si="1"/>
        <v>8.4600296991568912E-3</v>
      </c>
      <c r="E42" s="71" t="s">
        <v>173</v>
      </c>
      <c r="F42" s="80">
        <f t="shared" si="0"/>
        <v>0</v>
      </c>
      <c r="G42" s="64" t="s">
        <v>869</v>
      </c>
    </row>
    <row r="43" spans="1:7" s="9" customFormat="1" ht="15.95" customHeight="1" x14ac:dyDescent="0.25">
      <c r="A43" s="39" t="s">
        <v>33</v>
      </c>
      <c r="B43" s="41">
        <v>280564</v>
      </c>
      <c r="C43" s="71" t="s">
        <v>528</v>
      </c>
      <c r="D43" s="71" t="s">
        <v>528</v>
      </c>
      <c r="E43" s="71" t="s">
        <v>528</v>
      </c>
      <c r="F43" s="80">
        <f t="shared" si="0"/>
        <v>0</v>
      </c>
      <c r="G43" s="64" t="s">
        <v>571</v>
      </c>
    </row>
    <row r="44" spans="1:7" ht="15.95" customHeight="1" x14ac:dyDescent="0.25">
      <c r="A44" s="39" t="s">
        <v>34</v>
      </c>
      <c r="B44" s="41">
        <v>5453329</v>
      </c>
      <c r="C44" s="71">
        <v>2298</v>
      </c>
      <c r="D44" s="45">
        <f t="shared" si="1"/>
        <v>4.2139397788030025E-2</v>
      </c>
      <c r="E44" s="71" t="s">
        <v>173</v>
      </c>
      <c r="F44" s="80">
        <f t="shared" si="0"/>
        <v>0</v>
      </c>
      <c r="G44" s="133" t="s">
        <v>906</v>
      </c>
    </row>
    <row r="45" spans="1:7" s="8" customFormat="1" ht="15.95" customHeight="1" x14ac:dyDescent="0.25">
      <c r="A45" s="39" t="s">
        <v>35</v>
      </c>
      <c r="B45" s="41">
        <v>1021287</v>
      </c>
      <c r="C45" s="71" t="s">
        <v>528</v>
      </c>
      <c r="D45" s="71" t="s">
        <v>528</v>
      </c>
      <c r="E45" s="71" t="s">
        <v>528</v>
      </c>
      <c r="F45" s="80">
        <f t="shared" si="0"/>
        <v>0</v>
      </c>
      <c r="G45" s="64"/>
    </row>
    <row r="46" spans="1:7" s="9" customFormat="1" ht="15.95" customHeight="1" x14ac:dyDescent="0.25">
      <c r="A46" s="39" t="s">
        <v>36</v>
      </c>
      <c r="B46" s="41">
        <v>2557397</v>
      </c>
      <c r="C46" s="71">
        <v>768</v>
      </c>
      <c r="D46" s="45">
        <f t="shared" si="1"/>
        <v>3.0030534954095901E-2</v>
      </c>
      <c r="E46" s="71" t="s">
        <v>173</v>
      </c>
      <c r="F46" s="80">
        <f t="shared" si="0"/>
        <v>0</v>
      </c>
      <c r="G46" s="87" t="s">
        <v>235</v>
      </c>
    </row>
    <row r="47" spans="1:7" s="9" customFormat="1" ht="15.95" customHeight="1" x14ac:dyDescent="0.25">
      <c r="A47" s="39" t="s">
        <v>37</v>
      </c>
      <c r="B47" s="41">
        <v>4242080</v>
      </c>
      <c r="C47" s="71" t="s">
        <v>528</v>
      </c>
      <c r="D47" s="71" t="s">
        <v>528</v>
      </c>
      <c r="E47" s="71" t="s">
        <v>528</v>
      </c>
      <c r="F47" s="80">
        <f t="shared" si="0"/>
        <v>0</v>
      </c>
      <c r="G47" s="88" t="s">
        <v>572</v>
      </c>
    </row>
    <row r="48" spans="1:7" s="14" customFormat="1" ht="15.95" customHeight="1" x14ac:dyDescent="0.25">
      <c r="A48" s="40" t="s">
        <v>38</v>
      </c>
      <c r="B48" s="72"/>
      <c r="C48" s="72"/>
      <c r="D48" s="46"/>
      <c r="E48" s="72"/>
      <c r="F48" s="72"/>
      <c r="G48" s="69"/>
    </row>
    <row r="49" spans="1:7" s="9" customFormat="1" ht="15.95" customHeight="1" x14ac:dyDescent="0.25">
      <c r="A49" s="39" t="s">
        <v>39</v>
      </c>
      <c r="B49" s="41">
        <v>2990371</v>
      </c>
      <c r="C49" s="71" t="s">
        <v>528</v>
      </c>
      <c r="D49" s="71" t="s">
        <v>528</v>
      </c>
      <c r="E49" s="71" t="s">
        <v>528</v>
      </c>
      <c r="F49" s="80">
        <f t="shared" si="0"/>
        <v>0</v>
      </c>
      <c r="G49" s="64" t="s">
        <v>573</v>
      </c>
    </row>
    <row r="50" spans="1:7" s="9" customFormat="1" ht="15.95" customHeight="1" x14ac:dyDescent="0.25">
      <c r="A50" s="39" t="s">
        <v>40</v>
      </c>
      <c r="B50" s="41">
        <v>463893</v>
      </c>
      <c r="C50" s="71" t="s">
        <v>528</v>
      </c>
      <c r="D50" s="71" t="s">
        <v>528</v>
      </c>
      <c r="E50" s="71" t="s">
        <v>528</v>
      </c>
      <c r="F50" s="80">
        <f t="shared" si="0"/>
        <v>0</v>
      </c>
      <c r="G50" s="64"/>
    </row>
    <row r="51" spans="1:7" ht="15.95" customHeight="1" x14ac:dyDescent="0.25">
      <c r="A51" s="39" t="s">
        <v>41</v>
      </c>
      <c r="B51" s="41">
        <v>860709</v>
      </c>
      <c r="C51" s="71" t="s">
        <v>528</v>
      </c>
      <c r="D51" s="71" t="s">
        <v>528</v>
      </c>
      <c r="E51" s="71" t="s">
        <v>528</v>
      </c>
      <c r="F51" s="80">
        <f t="shared" si="0"/>
        <v>0</v>
      </c>
      <c r="G51" s="64"/>
    </row>
    <row r="52" spans="1:7" ht="15.95" customHeight="1" x14ac:dyDescent="0.25">
      <c r="A52" s="39" t="s">
        <v>42</v>
      </c>
      <c r="B52" s="41">
        <v>469060</v>
      </c>
      <c r="C52" s="71" t="s">
        <v>528</v>
      </c>
      <c r="D52" s="71" t="s">
        <v>528</v>
      </c>
      <c r="E52" s="71" t="s">
        <v>528</v>
      </c>
      <c r="F52" s="80">
        <f t="shared" si="0"/>
        <v>0</v>
      </c>
      <c r="G52" s="64" t="s">
        <v>574</v>
      </c>
    </row>
    <row r="53" spans="1:7" s="9" customFormat="1" ht="15.95" customHeight="1" x14ac:dyDescent="0.25">
      <c r="A53" s="39" t="s">
        <v>92</v>
      </c>
      <c r="B53" s="41">
        <v>705270</v>
      </c>
      <c r="C53" s="71" t="s">
        <v>528</v>
      </c>
      <c r="D53" s="71" t="s">
        <v>528</v>
      </c>
      <c r="E53" s="71" t="s">
        <v>528</v>
      </c>
      <c r="F53" s="80">
        <f t="shared" si="0"/>
        <v>0</v>
      </c>
      <c r="G53" s="64" t="s">
        <v>575</v>
      </c>
    </row>
    <row r="54" spans="1:7" ht="15.95" customHeight="1" x14ac:dyDescent="0.25">
      <c r="A54" s="39" t="s">
        <v>43</v>
      </c>
      <c r="B54" s="41">
        <v>1370268</v>
      </c>
      <c r="C54" s="77" t="s">
        <v>905</v>
      </c>
      <c r="D54" s="71" t="s">
        <v>528</v>
      </c>
      <c r="E54" s="71" t="s">
        <v>528</v>
      </c>
      <c r="F54" s="81">
        <f t="shared" si="0"/>
        <v>0</v>
      </c>
      <c r="G54" s="57" t="s">
        <v>857</v>
      </c>
    </row>
    <row r="55" spans="1:7" ht="15.95" customHeight="1" x14ac:dyDescent="0.25">
      <c r="A55" s="39" t="s">
        <v>44</v>
      </c>
      <c r="B55" s="41">
        <v>2799473</v>
      </c>
      <c r="C55" s="71">
        <v>641</v>
      </c>
      <c r="D55" s="45">
        <f t="shared" si="1"/>
        <v>2.2897166716735615E-2</v>
      </c>
      <c r="E55" s="71" t="s">
        <v>173</v>
      </c>
      <c r="F55" s="80">
        <f t="shared" si="0"/>
        <v>0</v>
      </c>
      <c r="G55" s="64" t="s">
        <v>237</v>
      </c>
    </row>
    <row r="56" spans="1:7" s="14" customFormat="1" ht="15.95" customHeight="1" x14ac:dyDescent="0.25">
      <c r="A56" s="40" t="s">
        <v>45</v>
      </c>
      <c r="B56" s="72"/>
      <c r="C56" s="72"/>
      <c r="D56" s="46"/>
      <c r="E56" s="72"/>
      <c r="F56" s="72"/>
      <c r="G56" s="69"/>
    </row>
    <row r="57" spans="1:7" s="9" customFormat="1" ht="15.95" customHeight="1" x14ac:dyDescent="0.25">
      <c r="A57" s="39" t="s">
        <v>46</v>
      </c>
      <c r="B57" s="41">
        <v>4071987</v>
      </c>
      <c r="C57" s="71">
        <v>208</v>
      </c>
      <c r="D57" s="45">
        <f t="shared" si="1"/>
        <v>5.1080713175164849E-3</v>
      </c>
      <c r="E57" s="71" t="s">
        <v>173</v>
      </c>
      <c r="F57" s="80">
        <f t="shared" si="0"/>
        <v>0</v>
      </c>
      <c r="G57" s="64" t="s">
        <v>842</v>
      </c>
    </row>
    <row r="58" spans="1:7" s="9" customFormat="1" ht="15.95" customHeight="1" x14ac:dyDescent="0.25">
      <c r="A58" s="39" t="s">
        <v>47</v>
      </c>
      <c r="B58" s="41">
        <v>687435</v>
      </c>
      <c r="C58" s="71" t="s">
        <v>528</v>
      </c>
      <c r="D58" s="71" t="s">
        <v>528</v>
      </c>
      <c r="E58" s="71" t="s">
        <v>528</v>
      </c>
      <c r="F58" s="80">
        <f t="shared" si="0"/>
        <v>0</v>
      </c>
      <c r="G58" s="64"/>
    </row>
    <row r="59" spans="1:7" s="9" customFormat="1" ht="15.95" customHeight="1" x14ac:dyDescent="0.25">
      <c r="A59" s="39" t="s">
        <v>48</v>
      </c>
      <c r="B59" s="41">
        <v>808888</v>
      </c>
      <c r="C59" s="71" t="s">
        <v>528</v>
      </c>
      <c r="D59" s="71" t="s">
        <v>528</v>
      </c>
      <c r="E59" s="71" t="s">
        <v>528</v>
      </c>
      <c r="F59" s="80">
        <f t="shared" si="0"/>
        <v>0</v>
      </c>
      <c r="G59" s="64" t="s">
        <v>542</v>
      </c>
    </row>
    <row r="60" spans="1:7" s="9" customFormat="1" ht="15.95" customHeight="1" x14ac:dyDescent="0.25">
      <c r="A60" s="39" t="s">
        <v>49</v>
      </c>
      <c r="B60" s="41">
        <v>3855037</v>
      </c>
      <c r="C60" s="71" t="s">
        <v>528</v>
      </c>
      <c r="D60" s="71" t="s">
        <v>528</v>
      </c>
      <c r="E60" s="71" t="s">
        <v>528</v>
      </c>
      <c r="F60" s="80">
        <f t="shared" si="0"/>
        <v>0</v>
      </c>
      <c r="G60" s="64"/>
    </row>
    <row r="61" spans="1:7" ht="15.95" customHeight="1" x14ac:dyDescent="0.25">
      <c r="A61" s="39" t="s">
        <v>50</v>
      </c>
      <c r="B61" s="41">
        <v>1517472</v>
      </c>
      <c r="C61" s="71" t="s">
        <v>528</v>
      </c>
      <c r="D61" s="71" t="s">
        <v>528</v>
      </c>
      <c r="E61" s="71" t="s">
        <v>528</v>
      </c>
      <c r="F61" s="80">
        <f t="shared" si="0"/>
        <v>0</v>
      </c>
      <c r="G61" s="64"/>
    </row>
    <row r="62" spans="1:7" s="9" customFormat="1" ht="15.95" customHeight="1" x14ac:dyDescent="0.25">
      <c r="A62" s="39" t="s">
        <v>51</v>
      </c>
      <c r="B62" s="41">
        <v>1238071</v>
      </c>
      <c r="C62" s="77" t="s">
        <v>905</v>
      </c>
      <c r="D62" s="71" t="s">
        <v>528</v>
      </c>
      <c r="E62" s="71" t="s">
        <v>528</v>
      </c>
      <c r="F62" s="80">
        <f t="shared" si="0"/>
        <v>0</v>
      </c>
      <c r="G62" s="64" t="s">
        <v>824</v>
      </c>
    </row>
    <row r="63" spans="1:7" s="9" customFormat="1" ht="15.95" customHeight="1" x14ac:dyDescent="0.25">
      <c r="A63" s="39" t="s">
        <v>52</v>
      </c>
      <c r="B63" s="41">
        <v>2637032</v>
      </c>
      <c r="C63" s="71">
        <v>1054</v>
      </c>
      <c r="D63" s="45">
        <f t="shared" si="1"/>
        <v>3.996917746921539E-2</v>
      </c>
      <c r="E63" s="71" t="s">
        <v>173</v>
      </c>
      <c r="F63" s="80">
        <f t="shared" si="0"/>
        <v>0</v>
      </c>
      <c r="G63" s="64" t="s">
        <v>241</v>
      </c>
    </row>
    <row r="64" spans="1:7" s="9" customFormat="1" ht="15.95" customHeight="1" x14ac:dyDescent="0.25">
      <c r="A64" s="39" t="s">
        <v>53</v>
      </c>
      <c r="B64" s="41">
        <v>1304348</v>
      </c>
      <c r="C64" s="71" t="s">
        <v>528</v>
      </c>
      <c r="D64" s="71" t="s">
        <v>528</v>
      </c>
      <c r="E64" s="71" t="s">
        <v>528</v>
      </c>
      <c r="F64" s="80">
        <f t="shared" si="0"/>
        <v>0</v>
      </c>
      <c r="G64" s="57"/>
    </row>
    <row r="65" spans="1:7" s="9" customFormat="1" ht="15.95" customHeight="1" x14ac:dyDescent="0.25">
      <c r="A65" s="39" t="s">
        <v>54</v>
      </c>
      <c r="B65" s="41">
        <v>3270203</v>
      </c>
      <c r="C65" s="71" t="s">
        <v>528</v>
      </c>
      <c r="D65" s="71" t="s">
        <v>528</v>
      </c>
      <c r="E65" s="71" t="s">
        <v>528</v>
      </c>
      <c r="F65" s="80">
        <f t="shared" si="0"/>
        <v>0</v>
      </c>
      <c r="G65" s="64"/>
    </row>
    <row r="66" spans="1:7" s="9" customFormat="1" ht="15.95" customHeight="1" x14ac:dyDescent="0.25">
      <c r="A66" s="39" t="s">
        <v>55</v>
      </c>
      <c r="B66" s="41">
        <v>2001110</v>
      </c>
      <c r="C66" s="71">
        <v>626</v>
      </c>
      <c r="D66" s="45">
        <f t="shared" si="1"/>
        <v>3.1282638135834609E-2</v>
      </c>
      <c r="E66" s="71" t="s">
        <v>173</v>
      </c>
      <c r="F66" s="80">
        <f t="shared" si="0"/>
        <v>0</v>
      </c>
      <c r="G66" s="64" t="s">
        <v>543</v>
      </c>
    </row>
    <row r="67" spans="1:7" ht="15.95" customHeight="1" x14ac:dyDescent="0.25">
      <c r="A67" s="39" t="s">
        <v>56</v>
      </c>
      <c r="B67" s="41">
        <v>1355618</v>
      </c>
      <c r="C67" s="71">
        <v>18</v>
      </c>
      <c r="D67" s="45">
        <f t="shared" si="1"/>
        <v>1.327807686236093E-3</v>
      </c>
      <c r="E67" s="71" t="s">
        <v>173</v>
      </c>
      <c r="F67" s="80">
        <f t="shared" si="0"/>
        <v>0</v>
      </c>
      <c r="G67" s="64" t="s">
        <v>883</v>
      </c>
    </row>
    <row r="68" spans="1:7" s="9" customFormat="1" ht="15.95" customHeight="1" x14ac:dyDescent="0.25">
      <c r="A68" s="39" t="s">
        <v>57</v>
      </c>
      <c r="B68" s="41">
        <v>3212676</v>
      </c>
      <c r="C68" s="71" t="s">
        <v>528</v>
      </c>
      <c r="D68" s="71" t="s">
        <v>528</v>
      </c>
      <c r="E68" s="71" t="s">
        <v>528</v>
      </c>
      <c r="F68" s="80">
        <f t="shared" si="0"/>
        <v>0</v>
      </c>
      <c r="G68" s="64"/>
    </row>
    <row r="69" spans="1:7" s="9" customFormat="1" ht="15.95" customHeight="1" x14ac:dyDescent="0.25">
      <c r="A69" s="39" t="s">
        <v>58</v>
      </c>
      <c r="B69" s="41">
        <v>2493024</v>
      </c>
      <c r="C69" s="71">
        <v>554</v>
      </c>
      <c r="D69" s="45">
        <f t="shared" si="1"/>
        <v>2.2222008291937823E-2</v>
      </c>
      <c r="E69" s="71" t="s">
        <v>173</v>
      </c>
      <c r="F69" s="80">
        <f t="shared" si="0"/>
        <v>0</v>
      </c>
      <c r="G69" s="64" t="s">
        <v>244</v>
      </c>
    </row>
    <row r="70" spans="1:7" ht="15.95" customHeight="1" x14ac:dyDescent="0.25">
      <c r="A70" s="39" t="s">
        <v>59</v>
      </c>
      <c r="B70" s="41">
        <v>1262549</v>
      </c>
      <c r="C70" s="71" t="s">
        <v>528</v>
      </c>
      <c r="D70" s="71" t="s">
        <v>528</v>
      </c>
      <c r="E70" s="71" t="s">
        <v>528</v>
      </c>
      <c r="F70" s="80">
        <f t="shared" si="0"/>
        <v>0</v>
      </c>
      <c r="G70" s="70" t="s">
        <v>662</v>
      </c>
    </row>
    <row r="71" spans="1:7" s="14" customFormat="1" ht="15.95" customHeight="1" x14ac:dyDescent="0.25">
      <c r="A71" s="40" t="s">
        <v>60</v>
      </c>
      <c r="B71" s="72"/>
      <c r="C71" s="72"/>
      <c r="D71" s="46"/>
      <c r="E71" s="72"/>
      <c r="F71" s="72"/>
      <c r="G71" s="69"/>
    </row>
    <row r="72" spans="1:7" s="9" customFormat="1" ht="15.95" customHeight="1" x14ac:dyDescent="0.25">
      <c r="A72" s="39" t="s">
        <v>61</v>
      </c>
      <c r="B72" s="41">
        <v>869814</v>
      </c>
      <c r="C72" s="71" t="s">
        <v>528</v>
      </c>
      <c r="D72" s="71" t="s">
        <v>528</v>
      </c>
      <c r="E72" s="71" t="s">
        <v>528</v>
      </c>
      <c r="F72" s="80">
        <f t="shared" si="0"/>
        <v>0</v>
      </c>
      <c r="G72" s="64"/>
    </row>
    <row r="73" spans="1:7" ht="15.95" customHeight="1" x14ac:dyDescent="0.25">
      <c r="A73" s="39" t="s">
        <v>62</v>
      </c>
      <c r="B73" s="41">
        <v>4327472</v>
      </c>
      <c r="C73" s="71" t="s">
        <v>528</v>
      </c>
      <c r="D73" s="71" t="s">
        <v>528</v>
      </c>
      <c r="E73" s="71" t="s">
        <v>528</v>
      </c>
      <c r="F73" s="80">
        <f t="shared" si="0"/>
        <v>0</v>
      </c>
      <c r="G73" s="63"/>
    </row>
    <row r="74" spans="1:7" ht="15.95" customHeight="1" x14ac:dyDescent="0.25">
      <c r="A74" s="39" t="s">
        <v>63</v>
      </c>
      <c r="B74" s="41">
        <v>1429232</v>
      </c>
      <c r="C74" s="71" t="s">
        <v>528</v>
      </c>
      <c r="D74" s="71" t="s">
        <v>528</v>
      </c>
      <c r="E74" s="71" t="s">
        <v>528</v>
      </c>
      <c r="F74" s="80">
        <f t="shared" si="0"/>
        <v>0</v>
      </c>
      <c r="G74" s="64" t="s">
        <v>544</v>
      </c>
    </row>
    <row r="75" spans="1:7" s="9" customFormat="1" ht="15.95" customHeight="1" x14ac:dyDescent="0.25">
      <c r="A75" s="39" t="s">
        <v>64</v>
      </c>
      <c r="B75" s="41">
        <v>3497274</v>
      </c>
      <c r="C75" s="71">
        <v>15</v>
      </c>
      <c r="D75" s="45">
        <f t="shared" si="1"/>
        <v>4.2890548467177579E-4</v>
      </c>
      <c r="E75" s="71" t="s">
        <v>173</v>
      </c>
      <c r="F75" s="80">
        <f t="shared" si="0"/>
        <v>0</v>
      </c>
      <c r="G75" s="64" t="s">
        <v>545</v>
      </c>
    </row>
    <row r="76" spans="1:7" s="9" customFormat="1" ht="15.95" customHeight="1" x14ac:dyDescent="0.25">
      <c r="A76" s="39" t="s">
        <v>65</v>
      </c>
      <c r="B76" s="41">
        <v>1612076</v>
      </c>
      <c r="C76" s="71">
        <v>406</v>
      </c>
      <c r="D76" s="45">
        <f t="shared" ref="D76:D89" si="2">C76/B76*100</f>
        <v>2.5184916840148976E-2</v>
      </c>
      <c r="E76" s="71" t="s">
        <v>173</v>
      </c>
      <c r="F76" s="80">
        <f t="shared" ref="F76:F103" si="3">IF(E76="1% и более",6,IF(E76="0,5% и более",4,IF(E76="0,1% и более",2,0)))</f>
        <v>0</v>
      </c>
      <c r="G76" s="64" t="s">
        <v>546</v>
      </c>
    </row>
    <row r="77" spans="1:7" s="9" customFormat="1" ht="15.95" customHeight="1" x14ac:dyDescent="0.25">
      <c r="A77" s="39" t="s">
        <v>66</v>
      </c>
      <c r="B77" s="41">
        <v>539985</v>
      </c>
      <c r="C77" s="71">
        <v>148</v>
      </c>
      <c r="D77" s="45">
        <f t="shared" si="2"/>
        <v>2.7408168745428112E-2</v>
      </c>
      <c r="E77" s="71" t="s">
        <v>173</v>
      </c>
      <c r="F77" s="80">
        <f t="shared" si="3"/>
        <v>0</v>
      </c>
      <c r="G77" s="64" t="s">
        <v>246</v>
      </c>
    </row>
    <row r="78" spans="1:7" s="14" customFormat="1" ht="15.95" customHeight="1" x14ac:dyDescent="0.25">
      <c r="A78" s="40" t="s">
        <v>67</v>
      </c>
      <c r="B78" s="72"/>
      <c r="C78" s="72"/>
      <c r="D78" s="46"/>
      <c r="E78" s="72"/>
      <c r="F78" s="72"/>
      <c r="G78" s="69"/>
    </row>
    <row r="79" spans="1:7" s="9" customFormat="1" ht="15.95" customHeight="1" x14ac:dyDescent="0.25">
      <c r="A79" s="39" t="s">
        <v>68</v>
      </c>
      <c r="B79" s="41">
        <v>213703</v>
      </c>
      <c r="C79" s="71" t="s">
        <v>528</v>
      </c>
      <c r="D79" s="71" t="s">
        <v>528</v>
      </c>
      <c r="E79" s="71" t="s">
        <v>528</v>
      </c>
      <c r="F79" s="80">
        <f t="shared" si="3"/>
        <v>0</v>
      </c>
      <c r="G79" s="64" t="s">
        <v>547</v>
      </c>
    </row>
    <row r="80" spans="1:7" s="9" customFormat="1" ht="15.95" customHeight="1" x14ac:dyDescent="0.25">
      <c r="A80" s="39" t="s">
        <v>69</v>
      </c>
      <c r="B80" s="41">
        <v>978495</v>
      </c>
      <c r="C80" s="71" t="s">
        <v>528</v>
      </c>
      <c r="D80" s="71" t="s">
        <v>528</v>
      </c>
      <c r="E80" s="71" t="s">
        <v>528</v>
      </c>
      <c r="F80" s="80">
        <f t="shared" si="3"/>
        <v>0</v>
      </c>
      <c r="G80" s="64"/>
    </row>
    <row r="81" spans="1:7" s="9" customFormat="1" ht="15.95" customHeight="1" x14ac:dyDescent="0.25">
      <c r="A81" s="39" t="s">
        <v>70</v>
      </c>
      <c r="B81" s="41">
        <v>313777</v>
      </c>
      <c r="C81" s="71" t="s">
        <v>528</v>
      </c>
      <c r="D81" s="71" t="s">
        <v>528</v>
      </c>
      <c r="E81" s="71" t="s">
        <v>528</v>
      </c>
      <c r="F81" s="80">
        <f t="shared" si="3"/>
        <v>0</v>
      </c>
      <c r="G81" s="64"/>
    </row>
    <row r="82" spans="1:7" s="9" customFormat="1" ht="15.95" customHeight="1" x14ac:dyDescent="0.25">
      <c r="A82" s="39" t="s">
        <v>71</v>
      </c>
      <c r="B82" s="41">
        <v>535796</v>
      </c>
      <c r="C82" s="71" t="s">
        <v>528</v>
      </c>
      <c r="D82" s="71" t="s">
        <v>528</v>
      </c>
      <c r="E82" s="71" t="s">
        <v>528</v>
      </c>
      <c r="F82" s="80">
        <f t="shared" si="3"/>
        <v>0</v>
      </c>
      <c r="G82" s="64"/>
    </row>
    <row r="83" spans="1:7" ht="15.95" customHeight="1" x14ac:dyDescent="0.25">
      <c r="A83" s="39" t="s">
        <v>72</v>
      </c>
      <c r="B83" s="41">
        <v>2384812</v>
      </c>
      <c r="C83" s="71" t="s">
        <v>528</v>
      </c>
      <c r="D83" s="71" t="s">
        <v>528</v>
      </c>
      <c r="E83" s="71" t="s">
        <v>528</v>
      </c>
      <c r="F83" s="80">
        <f t="shared" si="3"/>
        <v>0</v>
      </c>
      <c r="G83" s="58" t="s">
        <v>663</v>
      </c>
    </row>
    <row r="84" spans="1:7" s="9" customFormat="1" ht="15.95" customHeight="1" x14ac:dyDescent="0.25">
      <c r="A84" s="39" t="s">
        <v>73</v>
      </c>
      <c r="B84" s="41">
        <v>1087452</v>
      </c>
      <c r="C84" s="71" t="s">
        <v>528</v>
      </c>
      <c r="D84" s="71" t="s">
        <v>528</v>
      </c>
      <c r="E84" s="71" t="s">
        <v>528</v>
      </c>
      <c r="F84" s="80">
        <f t="shared" si="3"/>
        <v>0</v>
      </c>
      <c r="G84" s="64" t="s">
        <v>548</v>
      </c>
    </row>
    <row r="85" spans="1:7" ht="15.95" customHeight="1" x14ac:dyDescent="0.25">
      <c r="A85" s="39" t="s">
        <v>74</v>
      </c>
      <c r="B85" s="41">
        <v>2858773</v>
      </c>
      <c r="C85" s="71">
        <v>238</v>
      </c>
      <c r="D85" s="45">
        <f t="shared" si="2"/>
        <v>8.3252500285961855E-3</v>
      </c>
      <c r="E85" s="71" t="s">
        <v>173</v>
      </c>
      <c r="F85" s="80">
        <f t="shared" si="3"/>
        <v>0</v>
      </c>
      <c r="G85" s="64" t="s">
        <v>549</v>
      </c>
    </row>
    <row r="86" spans="1:7" s="8" customFormat="1" ht="15.95" customHeight="1" x14ac:dyDescent="0.25">
      <c r="A86" s="39" t="s">
        <v>75</v>
      </c>
      <c r="B86" s="41">
        <v>2414913</v>
      </c>
      <c r="C86" s="71">
        <v>162</v>
      </c>
      <c r="D86" s="45">
        <f t="shared" si="2"/>
        <v>6.7083162002109396E-3</v>
      </c>
      <c r="E86" s="71" t="s">
        <v>173</v>
      </c>
      <c r="F86" s="80">
        <f t="shared" si="3"/>
        <v>0</v>
      </c>
      <c r="G86" s="64" t="s">
        <v>550</v>
      </c>
    </row>
    <row r="87" spans="1:7" s="9" customFormat="1" ht="15.95" customHeight="1" x14ac:dyDescent="0.25">
      <c r="A87" s="39" t="s">
        <v>76</v>
      </c>
      <c r="B87" s="41">
        <v>2724990</v>
      </c>
      <c r="C87" s="71">
        <v>27</v>
      </c>
      <c r="D87" s="45">
        <f t="shared" si="2"/>
        <v>9.9082932414430876E-4</v>
      </c>
      <c r="E87" s="71" t="s">
        <v>173</v>
      </c>
      <c r="F87" s="80">
        <f t="shared" si="3"/>
        <v>0</v>
      </c>
      <c r="G87" s="64" t="s">
        <v>886</v>
      </c>
    </row>
    <row r="88" spans="1:7" ht="15.95" customHeight="1" x14ac:dyDescent="0.25">
      <c r="A88" s="39" t="s">
        <v>77</v>
      </c>
      <c r="B88" s="41">
        <v>2746822</v>
      </c>
      <c r="C88" s="71" t="s">
        <v>528</v>
      </c>
      <c r="D88" s="71" t="s">
        <v>528</v>
      </c>
      <c r="E88" s="71" t="s">
        <v>528</v>
      </c>
      <c r="F88" s="80">
        <f t="shared" si="3"/>
        <v>0</v>
      </c>
      <c r="G88" s="58"/>
    </row>
    <row r="89" spans="1:7" s="9" customFormat="1" ht="15.95" customHeight="1" x14ac:dyDescent="0.25">
      <c r="A89" s="39" t="s">
        <v>78</v>
      </c>
      <c r="B89" s="41">
        <v>1978183</v>
      </c>
      <c r="C89" s="71">
        <v>2637</v>
      </c>
      <c r="D89" s="45">
        <f t="shared" si="2"/>
        <v>0.13330414830174964</v>
      </c>
      <c r="E89" s="71" t="s">
        <v>172</v>
      </c>
      <c r="F89" s="80">
        <f t="shared" si="3"/>
        <v>2</v>
      </c>
      <c r="G89" s="64" t="s">
        <v>250</v>
      </c>
    </row>
    <row r="90" spans="1:7" s="9" customFormat="1" ht="15.95" customHeight="1" x14ac:dyDescent="0.25">
      <c r="A90" s="39" t="s">
        <v>79</v>
      </c>
      <c r="B90" s="41">
        <v>1074453</v>
      </c>
      <c r="C90" s="71" t="s">
        <v>528</v>
      </c>
      <c r="D90" s="71" t="s">
        <v>528</v>
      </c>
      <c r="E90" s="71" t="s">
        <v>528</v>
      </c>
      <c r="F90" s="80">
        <f t="shared" si="3"/>
        <v>0</v>
      </c>
      <c r="G90" s="64"/>
    </row>
    <row r="91" spans="1:7" s="14" customFormat="1" ht="15.95" customHeight="1" x14ac:dyDescent="0.25">
      <c r="A91" s="40" t="s">
        <v>80</v>
      </c>
      <c r="B91" s="72"/>
      <c r="C91" s="72"/>
      <c r="D91" s="46"/>
      <c r="E91" s="72"/>
      <c r="F91" s="72"/>
      <c r="G91" s="69"/>
    </row>
    <row r="92" spans="1:7" s="9" customFormat="1" ht="15.95" customHeight="1" x14ac:dyDescent="0.25">
      <c r="A92" s="39" t="s">
        <v>81</v>
      </c>
      <c r="B92" s="41">
        <v>956896</v>
      </c>
      <c r="C92" s="71" t="s">
        <v>528</v>
      </c>
      <c r="D92" s="71" t="s">
        <v>528</v>
      </c>
      <c r="E92" s="71" t="s">
        <v>528</v>
      </c>
      <c r="F92" s="80">
        <f t="shared" si="3"/>
        <v>0</v>
      </c>
      <c r="G92" s="64"/>
    </row>
    <row r="93" spans="1:7" s="9" customFormat="1" ht="15.95" customHeight="1" x14ac:dyDescent="0.25">
      <c r="A93" s="39" t="s">
        <v>82</v>
      </c>
      <c r="B93" s="41">
        <v>317269</v>
      </c>
      <c r="C93" s="71" t="s">
        <v>528</v>
      </c>
      <c r="D93" s="71" t="s">
        <v>528</v>
      </c>
      <c r="E93" s="71" t="s">
        <v>528</v>
      </c>
      <c r="F93" s="80">
        <f t="shared" si="3"/>
        <v>0</v>
      </c>
      <c r="G93" s="64"/>
    </row>
    <row r="94" spans="1:7" ht="15.95" customHeight="1" x14ac:dyDescent="0.25">
      <c r="A94" s="39" t="s">
        <v>83</v>
      </c>
      <c r="B94" s="41">
        <v>1933308</v>
      </c>
      <c r="C94" s="71" t="s">
        <v>528</v>
      </c>
      <c r="D94" s="71" t="s">
        <v>528</v>
      </c>
      <c r="E94" s="71" t="s">
        <v>528</v>
      </c>
      <c r="F94" s="80">
        <f t="shared" si="3"/>
        <v>0</v>
      </c>
      <c r="G94" s="64" t="s">
        <v>551</v>
      </c>
    </row>
    <row r="95" spans="1:7" ht="15.95" customHeight="1" x14ac:dyDescent="0.25">
      <c r="A95" s="39" t="s">
        <v>84</v>
      </c>
      <c r="B95" s="41">
        <v>1338305</v>
      </c>
      <c r="C95" s="71" t="s">
        <v>528</v>
      </c>
      <c r="D95" s="71" t="s">
        <v>528</v>
      </c>
      <c r="E95" s="71" t="s">
        <v>528</v>
      </c>
      <c r="F95" s="80">
        <f t="shared" si="3"/>
        <v>0</v>
      </c>
      <c r="G95" s="64"/>
    </row>
    <row r="96" spans="1:7" ht="15.95" customHeight="1" x14ac:dyDescent="0.25">
      <c r="A96" s="39" t="s">
        <v>85</v>
      </c>
      <c r="B96" s="41">
        <v>809873</v>
      </c>
      <c r="C96" s="77" t="s">
        <v>905</v>
      </c>
      <c r="D96" s="71" t="s">
        <v>528</v>
      </c>
      <c r="E96" s="71" t="s">
        <v>528</v>
      </c>
      <c r="F96" s="80">
        <f t="shared" si="3"/>
        <v>0</v>
      </c>
      <c r="G96" s="64" t="s">
        <v>893</v>
      </c>
    </row>
    <row r="97" spans="1:7" s="9" customFormat="1" ht="15.95" customHeight="1" x14ac:dyDescent="0.25">
      <c r="A97" s="39" t="s">
        <v>86</v>
      </c>
      <c r="B97" s="41">
        <v>148071</v>
      </c>
      <c r="C97" s="77" t="s">
        <v>905</v>
      </c>
      <c r="D97" s="71" t="s">
        <v>528</v>
      </c>
      <c r="E97" s="71" t="s">
        <v>528</v>
      </c>
      <c r="F97" s="80">
        <f t="shared" si="3"/>
        <v>0</v>
      </c>
      <c r="G97" s="64">
        <v>31</v>
      </c>
    </row>
    <row r="98" spans="1:7" s="9" customFormat="1" ht="15.95" customHeight="1" x14ac:dyDescent="0.25">
      <c r="A98" s="39" t="s">
        <v>87</v>
      </c>
      <c r="B98" s="41">
        <v>488391</v>
      </c>
      <c r="C98" s="71" t="s">
        <v>528</v>
      </c>
      <c r="D98" s="71" t="s">
        <v>528</v>
      </c>
      <c r="E98" s="71" t="s">
        <v>528</v>
      </c>
      <c r="F98" s="80">
        <f t="shared" si="3"/>
        <v>0</v>
      </c>
      <c r="G98" s="70"/>
    </row>
    <row r="99" spans="1:7" s="9" customFormat="1" ht="15.95" customHeight="1" x14ac:dyDescent="0.25">
      <c r="A99" s="39" t="s">
        <v>88</v>
      </c>
      <c r="B99" s="41">
        <v>168368</v>
      </c>
      <c r="C99" s="71" t="s">
        <v>528</v>
      </c>
      <c r="D99" s="71" t="s">
        <v>528</v>
      </c>
      <c r="E99" s="71" t="s">
        <v>528</v>
      </c>
      <c r="F99" s="80">
        <f t="shared" si="3"/>
        <v>0</v>
      </c>
      <c r="G99" s="74" t="s">
        <v>552</v>
      </c>
    </row>
    <row r="100" spans="1:7" s="9" customFormat="1" ht="15.95" customHeight="1" x14ac:dyDescent="0.25">
      <c r="A100" s="39" t="s">
        <v>89</v>
      </c>
      <c r="B100" s="41">
        <v>50540</v>
      </c>
      <c r="C100" s="71" t="s">
        <v>528</v>
      </c>
      <c r="D100" s="71" t="s">
        <v>528</v>
      </c>
      <c r="E100" s="71" t="s">
        <v>528</v>
      </c>
      <c r="F100" s="80">
        <f t="shared" si="3"/>
        <v>0</v>
      </c>
      <c r="G100" s="64"/>
    </row>
    <row r="101" spans="1:7" s="14" customFormat="1" ht="15.95" customHeight="1" x14ac:dyDescent="0.25">
      <c r="A101" s="40" t="s">
        <v>104</v>
      </c>
      <c r="B101" s="72"/>
      <c r="C101" s="72"/>
      <c r="D101" s="46"/>
      <c r="E101" s="83"/>
      <c r="F101" s="72"/>
      <c r="G101" s="84"/>
    </row>
    <row r="102" spans="1:7" ht="15.95" customHeight="1" x14ac:dyDescent="0.25">
      <c r="A102" s="39" t="s">
        <v>105</v>
      </c>
      <c r="B102" s="41">
        <v>1895915</v>
      </c>
      <c r="C102" s="71" t="s">
        <v>528</v>
      </c>
      <c r="D102" s="71" t="s">
        <v>528</v>
      </c>
      <c r="E102" s="85" t="s">
        <v>528</v>
      </c>
      <c r="F102" s="80">
        <f t="shared" si="3"/>
        <v>0</v>
      </c>
      <c r="G102" s="86"/>
    </row>
    <row r="103" spans="1:7" ht="15.95" customHeight="1" x14ac:dyDescent="0.25">
      <c r="A103" s="39" t="s">
        <v>106</v>
      </c>
      <c r="B103" s="41">
        <v>398973</v>
      </c>
      <c r="C103" s="71" t="s">
        <v>528</v>
      </c>
      <c r="D103" s="71" t="s">
        <v>528</v>
      </c>
      <c r="E103" s="85" t="s">
        <v>528</v>
      </c>
      <c r="F103" s="80">
        <f t="shared" si="3"/>
        <v>0</v>
      </c>
      <c r="G103" s="86"/>
    </row>
    <row r="109" spans="1:7" x14ac:dyDescent="0.25">
      <c r="A109" s="4"/>
      <c r="B109" s="38"/>
      <c r="C109" s="4"/>
      <c r="D109" s="4"/>
      <c r="E109" s="4"/>
      <c r="F109" s="7"/>
    </row>
    <row r="113" spans="1:6" x14ac:dyDescent="0.25">
      <c r="A113" s="4"/>
      <c r="B113" s="38"/>
      <c r="C113" s="4"/>
      <c r="D113" s="4"/>
      <c r="E113" s="4"/>
      <c r="F113" s="7"/>
    </row>
    <row r="116" spans="1:6" x14ac:dyDescent="0.25">
      <c r="A116" s="4"/>
      <c r="B116" s="38"/>
      <c r="C116" s="4"/>
      <c r="D116" s="4"/>
      <c r="E116" s="4"/>
      <c r="F116" s="7"/>
    </row>
    <row r="120" spans="1:6" x14ac:dyDescent="0.25">
      <c r="A120" s="4"/>
      <c r="B120" s="38"/>
      <c r="C120" s="4"/>
      <c r="D120" s="4"/>
      <c r="E120" s="4"/>
      <c r="F120" s="7"/>
    </row>
    <row r="123" spans="1:6" x14ac:dyDescent="0.25">
      <c r="A123" s="4"/>
      <c r="B123" s="38"/>
      <c r="C123" s="4"/>
      <c r="D123" s="4"/>
      <c r="E123" s="4"/>
      <c r="F123" s="7"/>
    </row>
    <row r="127" spans="1:6" x14ac:dyDescent="0.25">
      <c r="A127" s="4"/>
      <c r="B127" s="38"/>
      <c r="C127" s="4"/>
      <c r="D127" s="4"/>
      <c r="E127" s="4"/>
      <c r="F127" s="7"/>
    </row>
  </sheetData>
  <autoFilter ref="A10:G10"/>
  <mergeCells count="10">
    <mergeCell ref="B5:B9"/>
    <mergeCell ref="C5:C9"/>
    <mergeCell ref="D5:D9"/>
    <mergeCell ref="A1:G1"/>
    <mergeCell ref="A3:G3"/>
    <mergeCell ref="A4:A9"/>
    <mergeCell ref="G4:G9"/>
    <mergeCell ref="F5:F9"/>
    <mergeCell ref="C4:D4"/>
    <mergeCell ref="A2:G2"/>
  </mergeCells>
  <dataValidations count="1">
    <dataValidation type="list" allowBlank="1" showInputMessage="1" showErrorMessage="1" sqref="D54:E54 C12:D16 C18:D19 C21:D23 C27:D27 D28 C31:D35 C38:D40 C43:D43 C45:D45 C47:D47 C49:D53 E10:E53 C102:D103 C58:D61 D62 C64:D65 C68:D68 C70:D70 C72:D74 C79:D84 C88:D88 C90:D90 C92:D95 D96:D100 C98:C100 E55:E103">
      <formula1>$E$5:$E$9</formula1>
    </dataValidation>
  </dataValidations>
  <hyperlinks>
    <hyperlink ref="G69" r:id="rId1"/>
    <hyperlink ref="G77" r:id="rId2"/>
    <hyperlink ref="G89" r:id="rId3"/>
    <hyperlink ref="G63" r:id="rId4"/>
    <hyperlink ref="G66" r:id="rId5"/>
    <hyperlink ref="G74" display="https://top.mail.ru/pages?id=1878390&amp;period=2&amp;date=&amp;pp=20&amp;gender=0&amp;agegroup=0&amp;ytype=visitors&amp;aggregation=sum&amp;gtype=line&amp;sids=aHR0cDovL2FkbXR5dW1lbi5ydS9vZ3ZfcnUvZ292L2FkbWluaXN0cmF0aXZlL3NlY3VyaXR5X2FkbS9vbmdvaW5nLmh0bQ,aHR0cDovL2FkbXR5dW1lbi5ydS9vZ3ZfcnU"/>
    <hyperlink ref="G75" r:id="rId6"/>
    <hyperlink ref="G76" r:id="rId7"/>
    <hyperlink ref="G79" r:id="rId8"/>
    <hyperlink ref="G84" r:id="rId9"/>
    <hyperlink ref="G85" r:id="rId10"/>
    <hyperlink ref="G86" r:id="rId11"/>
    <hyperlink ref="G94" r:id="rId12"/>
    <hyperlink ref="G99" r:id="rId13"/>
    <hyperlink ref="G46" r:id="rId14"/>
    <hyperlink ref="G55" r:id="rId15"/>
    <hyperlink ref="G17" r:id="rId16"/>
    <hyperlink ref="G11" r:id="rId17"/>
    <hyperlink ref="G20" r:id="rId18"/>
    <hyperlink ref="G24" r:id="rId19"/>
    <hyperlink ref="G25" r:id="rId20"/>
    <hyperlink ref="G30" r:id="rId21"/>
    <hyperlink ref="G37" r:id="rId22"/>
    <hyperlink ref="G38" r:id="rId23"/>
    <hyperlink ref="G43" r:id="rId24"/>
    <hyperlink ref="G52" r:id="rId25"/>
    <hyperlink ref="G53" r:id="rId26"/>
    <hyperlink ref="G36" r:id="rId27" location="idMenu=106"/>
    <hyperlink ref="G19" r:id="rId28"/>
    <hyperlink ref="G16" r:id="rId29"/>
    <hyperlink ref="G97" r:id="rId30" display="https://metrika.yandex.ru/dashboard?id=32910205&amp;period=2015-09-13%3A2015-10-14&amp;group=day"/>
    <hyperlink ref="G62" r:id="rId31"/>
    <hyperlink ref="G54" r:id="rId32"/>
    <hyperlink ref="G28" r:id="rId33"/>
  </hyperlinks>
  <pageMargins left="0.70866141732283472" right="0.70866141732283472" top="0.74803149606299213" bottom="0.74803149606299213" header="0.51181102362204722" footer="0.51181102362204722"/>
  <pageSetup paperSize="9" scale="66" fitToHeight="3" orientation="landscape" r:id="rId34"/>
  <headerFooter>
    <oddFooter>&amp;C&amp;"Times New Roman,обычный"&amp;8&amp;P</oddFooter>
  </headerFooter>
  <legacyDrawing r:id="rId35"/>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15"/>
  <sheetViews>
    <sheetView zoomScaleNormal="100" workbookViewId="0">
      <pane ySplit="9" topLeftCell="A10" activePane="bottomLeft" state="frozen"/>
      <selection pane="bottomLeft" activeCell="A105" sqref="A105"/>
    </sheetView>
  </sheetViews>
  <sheetFormatPr defaultRowHeight="15" x14ac:dyDescent="0.25"/>
  <cols>
    <col min="1" max="1" width="33.42578125" style="3" customWidth="1"/>
    <col min="2" max="2" width="46.85546875" style="3" customWidth="1"/>
    <col min="3" max="3" width="10.7109375" style="54" customWidth="1"/>
    <col min="4" max="6" width="10.7109375" style="3" customWidth="1"/>
    <col min="7" max="7" width="16.7109375" style="3" customWidth="1"/>
    <col min="8" max="8" width="7.7109375" style="3" customWidth="1"/>
    <col min="9" max="9" width="10.7109375" style="3" customWidth="1"/>
    <col min="10" max="10" width="7.7109375" style="6" customWidth="1"/>
    <col min="11" max="11" width="45.7109375" customWidth="1"/>
  </cols>
  <sheetData>
    <row r="1" spans="1:11" s="1" customFormat="1" ht="29.25" customHeight="1" x14ac:dyDescent="0.2">
      <c r="A1" s="157" t="s">
        <v>176</v>
      </c>
      <c r="B1" s="157"/>
      <c r="C1" s="157"/>
      <c r="D1" s="157"/>
      <c r="E1" s="157"/>
      <c r="F1" s="157"/>
      <c r="G1" s="157"/>
      <c r="H1" s="157"/>
      <c r="I1" s="157"/>
      <c r="J1" s="157"/>
      <c r="K1" s="158"/>
    </row>
    <row r="2" spans="1:11" s="1" customFormat="1" ht="15.95" customHeight="1" x14ac:dyDescent="0.2">
      <c r="A2" s="152" t="s">
        <v>806</v>
      </c>
      <c r="B2" s="152"/>
      <c r="C2" s="152"/>
      <c r="D2" s="152"/>
      <c r="E2" s="152"/>
      <c r="F2" s="152"/>
      <c r="G2" s="152"/>
      <c r="H2" s="152"/>
      <c r="I2" s="152"/>
      <c r="J2" s="152"/>
      <c r="K2" s="152"/>
    </row>
    <row r="3" spans="1:11" s="1" customFormat="1" ht="50.25" customHeight="1" x14ac:dyDescent="0.2">
      <c r="A3" s="151" t="s">
        <v>900</v>
      </c>
      <c r="B3" s="151"/>
      <c r="C3" s="151"/>
      <c r="D3" s="151"/>
      <c r="E3" s="151"/>
      <c r="F3" s="151"/>
      <c r="G3" s="151"/>
      <c r="H3" s="151"/>
      <c r="I3" s="151"/>
      <c r="J3" s="151"/>
      <c r="K3" s="151"/>
    </row>
    <row r="4" spans="1:11" s="1" customFormat="1" ht="27" customHeight="1" x14ac:dyDescent="0.2">
      <c r="A4" s="151" t="s">
        <v>125</v>
      </c>
      <c r="B4" s="151"/>
      <c r="C4" s="151"/>
      <c r="D4" s="151"/>
      <c r="E4" s="151"/>
      <c r="F4" s="151"/>
      <c r="G4" s="151"/>
      <c r="H4" s="151"/>
      <c r="I4" s="151"/>
      <c r="J4" s="151"/>
      <c r="K4" s="151"/>
    </row>
    <row r="5" spans="1:11" ht="60" customHeight="1" x14ac:dyDescent="0.25">
      <c r="A5" s="159" t="s">
        <v>107</v>
      </c>
      <c r="B5" s="112" t="s">
        <v>177</v>
      </c>
      <c r="C5" s="163" t="s">
        <v>208</v>
      </c>
      <c r="D5" s="163"/>
      <c r="E5" s="163"/>
      <c r="F5" s="164"/>
      <c r="G5" s="159" t="s">
        <v>108</v>
      </c>
      <c r="H5" s="162" t="s">
        <v>181</v>
      </c>
      <c r="I5" s="163"/>
      <c r="J5" s="164"/>
      <c r="K5" s="159" t="s">
        <v>96</v>
      </c>
    </row>
    <row r="6" spans="1:11" ht="17.100000000000001" customHeight="1" x14ac:dyDescent="0.25">
      <c r="A6" s="160"/>
      <c r="B6" s="65" t="s">
        <v>178</v>
      </c>
      <c r="C6" s="167" t="s">
        <v>209</v>
      </c>
      <c r="D6" s="168"/>
      <c r="E6" s="167" t="s">
        <v>210</v>
      </c>
      <c r="F6" s="168"/>
      <c r="G6" s="160"/>
      <c r="H6" s="159" t="s">
        <v>111</v>
      </c>
      <c r="I6" s="159" t="s">
        <v>109</v>
      </c>
      <c r="J6" s="172" t="s">
        <v>110</v>
      </c>
      <c r="K6" s="165"/>
    </row>
    <row r="7" spans="1:11" ht="17.100000000000001" customHeight="1" x14ac:dyDescent="0.25">
      <c r="A7" s="160"/>
      <c r="B7" s="127" t="s">
        <v>791</v>
      </c>
      <c r="C7" s="169"/>
      <c r="D7" s="170"/>
      <c r="E7" s="169"/>
      <c r="F7" s="170"/>
      <c r="G7" s="160"/>
      <c r="H7" s="160"/>
      <c r="I7" s="160"/>
      <c r="J7" s="173"/>
      <c r="K7" s="165"/>
    </row>
    <row r="8" spans="1:11" ht="17.100000000000001" customHeight="1" x14ac:dyDescent="0.25">
      <c r="A8" s="160"/>
      <c r="B8" s="65" t="s">
        <v>212</v>
      </c>
      <c r="C8" s="162" t="s">
        <v>761</v>
      </c>
      <c r="D8" s="148" t="s">
        <v>762</v>
      </c>
      <c r="E8" s="162" t="s">
        <v>761</v>
      </c>
      <c r="F8" s="148" t="s">
        <v>762</v>
      </c>
      <c r="G8" s="160"/>
      <c r="H8" s="160"/>
      <c r="I8" s="160"/>
      <c r="J8" s="173"/>
      <c r="K8" s="165"/>
    </row>
    <row r="9" spans="1:11" s="5" customFormat="1" ht="17.100000000000001" customHeight="1" x14ac:dyDescent="0.25">
      <c r="A9" s="161"/>
      <c r="B9" s="65" t="s">
        <v>180</v>
      </c>
      <c r="C9" s="171"/>
      <c r="D9" s="149" t="s">
        <v>762</v>
      </c>
      <c r="E9" s="171"/>
      <c r="F9" s="149" t="s">
        <v>762</v>
      </c>
      <c r="G9" s="161"/>
      <c r="H9" s="161"/>
      <c r="I9" s="161"/>
      <c r="J9" s="174"/>
      <c r="K9" s="166"/>
    </row>
    <row r="10" spans="1:11" s="14" customFormat="1" ht="15.95" customHeight="1" x14ac:dyDescent="0.25">
      <c r="A10" s="66" t="s">
        <v>0</v>
      </c>
      <c r="B10" s="66"/>
      <c r="C10" s="66"/>
      <c r="D10" s="66"/>
      <c r="E10" s="66"/>
      <c r="F10" s="66"/>
      <c r="G10" s="66"/>
      <c r="H10" s="66"/>
      <c r="I10" s="66"/>
      <c r="J10" s="10"/>
      <c r="K10" s="68"/>
    </row>
    <row r="11" spans="1:11" s="8" customFormat="1" ht="15.95" customHeight="1" x14ac:dyDescent="0.25">
      <c r="A11" s="67" t="s">
        <v>1</v>
      </c>
      <c r="B11" s="71" t="s">
        <v>212</v>
      </c>
      <c r="C11" s="59" t="s">
        <v>763</v>
      </c>
      <c r="D11" s="59" t="s">
        <v>205</v>
      </c>
      <c r="E11" s="59" t="s">
        <v>205</v>
      </c>
      <c r="F11" s="59" t="s">
        <v>205</v>
      </c>
      <c r="G11" s="71"/>
      <c r="H11" s="71">
        <f>IF(B11="Да, в том числе плановые и фактические сроки",2,IF(B11="Да, но только в части плановых или только в части фактических сроков",1,0))</f>
        <v>0</v>
      </c>
      <c r="I11" s="71"/>
      <c r="J11" s="12">
        <f>H11*(1-I11)</f>
        <v>0</v>
      </c>
      <c r="K11" s="74" t="s">
        <v>259</v>
      </c>
    </row>
    <row r="12" spans="1:11" ht="15.95" customHeight="1" x14ac:dyDescent="0.25">
      <c r="A12" s="67" t="s">
        <v>2</v>
      </c>
      <c r="B12" s="71" t="s">
        <v>212</v>
      </c>
      <c r="C12" s="59" t="s">
        <v>204</v>
      </c>
      <c r="D12" s="59" t="s">
        <v>205</v>
      </c>
      <c r="E12" s="59" t="s">
        <v>763</v>
      </c>
      <c r="F12" s="59" t="s">
        <v>205</v>
      </c>
      <c r="G12" s="71"/>
      <c r="H12" s="71">
        <f t="shared" ref="H12:H75" si="0">IF(B12="Да, в том числе плановые и фактические сроки",2,IF(B12="Да, но только в части плановых или только в части фактических сроков",1,0))</f>
        <v>0</v>
      </c>
      <c r="I12" s="71"/>
      <c r="J12" s="12">
        <f t="shared" ref="J12:J75" si="1">H12*(1-I12)</f>
        <v>0</v>
      </c>
      <c r="K12" s="64" t="s">
        <v>760</v>
      </c>
    </row>
    <row r="13" spans="1:11" ht="15.95" customHeight="1" x14ac:dyDescent="0.25">
      <c r="A13" s="67" t="s">
        <v>3</v>
      </c>
      <c r="B13" s="71" t="s">
        <v>178</v>
      </c>
      <c r="C13" s="59" t="s">
        <v>204</v>
      </c>
      <c r="D13" s="59" t="s">
        <v>204</v>
      </c>
      <c r="E13" s="59" t="s">
        <v>204</v>
      </c>
      <c r="F13" s="59" t="s">
        <v>204</v>
      </c>
      <c r="G13" s="71"/>
      <c r="H13" s="71">
        <f t="shared" si="0"/>
        <v>2</v>
      </c>
      <c r="I13" s="71"/>
      <c r="J13" s="12">
        <f t="shared" si="1"/>
        <v>2</v>
      </c>
      <c r="K13" s="64" t="s">
        <v>260</v>
      </c>
    </row>
    <row r="14" spans="1:11" s="8" customFormat="1" ht="15.95" customHeight="1" x14ac:dyDescent="0.25">
      <c r="A14" s="67" t="s">
        <v>4</v>
      </c>
      <c r="B14" s="71" t="s">
        <v>212</v>
      </c>
      <c r="C14" s="59" t="s">
        <v>763</v>
      </c>
      <c r="D14" s="59" t="s">
        <v>205</v>
      </c>
      <c r="E14" s="59" t="s">
        <v>205</v>
      </c>
      <c r="F14" s="59" t="s">
        <v>205</v>
      </c>
      <c r="G14" s="59"/>
      <c r="H14" s="71">
        <f t="shared" si="0"/>
        <v>0</v>
      </c>
      <c r="I14" s="71"/>
      <c r="J14" s="12">
        <f t="shared" si="1"/>
        <v>0</v>
      </c>
      <c r="K14" s="64" t="s">
        <v>261</v>
      </c>
    </row>
    <row r="15" spans="1:11" s="9" customFormat="1" ht="15.95" customHeight="1" x14ac:dyDescent="0.25">
      <c r="A15" s="67" t="s">
        <v>5</v>
      </c>
      <c r="B15" s="71" t="s">
        <v>212</v>
      </c>
      <c r="C15" s="59" t="s">
        <v>763</v>
      </c>
      <c r="D15" s="59" t="s">
        <v>205</v>
      </c>
      <c r="E15" s="59" t="s">
        <v>763</v>
      </c>
      <c r="F15" s="59" t="s">
        <v>205</v>
      </c>
      <c r="G15" s="71"/>
      <c r="H15" s="71">
        <f t="shared" si="0"/>
        <v>0</v>
      </c>
      <c r="I15" s="71"/>
      <c r="J15" s="12">
        <f t="shared" si="1"/>
        <v>0</v>
      </c>
      <c r="K15" s="64" t="s">
        <v>764</v>
      </c>
    </row>
    <row r="16" spans="1:11" ht="15.95" customHeight="1" x14ac:dyDescent="0.25">
      <c r="A16" s="67" t="s">
        <v>6</v>
      </c>
      <c r="B16" s="71" t="s">
        <v>212</v>
      </c>
      <c r="C16" s="59" t="s">
        <v>763</v>
      </c>
      <c r="D16" s="59" t="s">
        <v>205</v>
      </c>
      <c r="E16" s="59" t="s">
        <v>205</v>
      </c>
      <c r="F16" s="59" t="s">
        <v>205</v>
      </c>
      <c r="G16" s="71"/>
      <c r="H16" s="71">
        <f t="shared" si="0"/>
        <v>0</v>
      </c>
      <c r="I16" s="71"/>
      <c r="J16" s="12">
        <f t="shared" si="1"/>
        <v>0</v>
      </c>
      <c r="K16" s="64" t="s">
        <v>263</v>
      </c>
    </row>
    <row r="17" spans="1:11" s="8" customFormat="1" ht="15.95" customHeight="1" x14ac:dyDescent="0.25">
      <c r="A17" s="67" t="s">
        <v>7</v>
      </c>
      <c r="B17" s="71" t="s">
        <v>180</v>
      </c>
      <c r="C17" s="59"/>
      <c r="D17" s="59"/>
      <c r="E17" s="59"/>
      <c r="F17" s="59"/>
      <c r="G17" s="71"/>
      <c r="H17" s="71">
        <f t="shared" si="0"/>
        <v>0</v>
      </c>
      <c r="I17" s="71"/>
      <c r="J17" s="12">
        <f t="shared" si="1"/>
        <v>0</v>
      </c>
      <c r="K17" s="64" t="s">
        <v>765</v>
      </c>
    </row>
    <row r="18" spans="1:11" s="9" customFormat="1" ht="15.95" customHeight="1" x14ac:dyDescent="0.25">
      <c r="A18" s="67" t="s">
        <v>8</v>
      </c>
      <c r="B18" s="71" t="s">
        <v>179</v>
      </c>
      <c r="C18" s="59" t="s">
        <v>204</v>
      </c>
      <c r="D18" s="59" t="s">
        <v>205</v>
      </c>
      <c r="E18" s="59" t="s">
        <v>204</v>
      </c>
      <c r="F18" s="59" t="s">
        <v>205</v>
      </c>
      <c r="G18" s="59" t="s">
        <v>767</v>
      </c>
      <c r="H18" s="71">
        <f t="shared" si="0"/>
        <v>0</v>
      </c>
      <c r="I18" s="71">
        <v>0.5</v>
      </c>
      <c r="J18" s="12">
        <f t="shared" si="1"/>
        <v>0</v>
      </c>
      <c r="K18" s="64" t="s">
        <v>766</v>
      </c>
    </row>
    <row r="19" spans="1:11" s="9" customFormat="1" ht="15.95" customHeight="1" x14ac:dyDescent="0.25">
      <c r="A19" s="67" t="s">
        <v>9</v>
      </c>
      <c r="B19" s="71" t="s">
        <v>180</v>
      </c>
      <c r="C19" s="59"/>
      <c r="D19" s="59"/>
      <c r="E19" s="59"/>
      <c r="F19" s="59"/>
      <c r="G19" s="71"/>
      <c r="H19" s="71">
        <f t="shared" si="0"/>
        <v>0</v>
      </c>
      <c r="I19" s="71"/>
      <c r="J19" s="12">
        <f t="shared" si="1"/>
        <v>0</v>
      </c>
      <c r="K19" s="64" t="s">
        <v>768</v>
      </c>
    </row>
    <row r="20" spans="1:11" ht="15.95" customHeight="1" x14ac:dyDescent="0.25">
      <c r="A20" s="67" t="s">
        <v>10</v>
      </c>
      <c r="B20" s="71" t="s">
        <v>212</v>
      </c>
      <c r="C20" s="59" t="s">
        <v>763</v>
      </c>
      <c r="D20" s="59" t="s">
        <v>205</v>
      </c>
      <c r="E20" s="59" t="s">
        <v>205</v>
      </c>
      <c r="F20" s="59" t="s">
        <v>205</v>
      </c>
      <c r="G20" s="71"/>
      <c r="H20" s="71">
        <f t="shared" si="0"/>
        <v>0</v>
      </c>
      <c r="I20" s="71"/>
      <c r="J20" s="12">
        <f t="shared" si="1"/>
        <v>0</v>
      </c>
      <c r="K20" s="64" t="s">
        <v>889</v>
      </c>
    </row>
    <row r="21" spans="1:11" s="8" customFormat="1" ht="15.95" customHeight="1" x14ac:dyDescent="0.25">
      <c r="A21" s="67" t="s">
        <v>11</v>
      </c>
      <c r="B21" s="71" t="s">
        <v>180</v>
      </c>
      <c r="C21" s="59"/>
      <c r="D21" s="59"/>
      <c r="E21" s="59"/>
      <c r="F21" s="59"/>
      <c r="G21" s="71"/>
      <c r="H21" s="71">
        <f t="shared" si="0"/>
        <v>0</v>
      </c>
      <c r="I21" s="71"/>
      <c r="J21" s="12">
        <f t="shared" si="1"/>
        <v>0</v>
      </c>
      <c r="K21" s="64" t="s">
        <v>769</v>
      </c>
    </row>
    <row r="22" spans="1:11" s="8" customFormat="1" ht="15.95" customHeight="1" x14ac:dyDescent="0.25">
      <c r="A22" s="67" t="s">
        <v>12</v>
      </c>
      <c r="B22" s="76" t="s">
        <v>212</v>
      </c>
      <c r="C22" s="59" t="s">
        <v>763</v>
      </c>
      <c r="D22" s="59" t="s">
        <v>205</v>
      </c>
      <c r="E22" s="59" t="s">
        <v>204</v>
      </c>
      <c r="F22" s="59" t="s">
        <v>763</v>
      </c>
      <c r="G22" s="71"/>
      <c r="H22" s="71">
        <f t="shared" si="0"/>
        <v>0</v>
      </c>
      <c r="I22" s="71"/>
      <c r="J22" s="12">
        <f t="shared" si="1"/>
        <v>0</v>
      </c>
      <c r="K22" s="64" t="s">
        <v>265</v>
      </c>
    </row>
    <row r="23" spans="1:11" s="8" customFormat="1" ht="15.95" customHeight="1" x14ac:dyDescent="0.25">
      <c r="A23" s="67" t="s">
        <v>13</v>
      </c>
      <c r="B23" s="76" t="s">
        <v>212</v>
      </c>
      <c r="C23" s="59" t="s">
        <v>763</v>
      </c>
      <c r="D23" s="59" t="s">
        <v>205</v>
      </c>
      <c r="E23" s="59" t="s">
        <v>205</v>
      </c>
      <c r="F23" s="59" t="s">
        <v>205</v>
      </c>
      <c r="G23" s="71"/>
      <c r="H23" s="71">
        <f t="shared" si="0"/>
        <v>0</v>
      </c>
      <c r="I23" s="71"/>
      <c r="J23" s="12">
        <f t="shared" si="1"/>
        <v>0</v>
      </c>
      <c r="K23" s="64" t="s">
        <v>770</v>
      </c>
    </row>
    <row r="24" spans="1:11" s="9" customFormat="1" ht="15.95" customHeight="1" x14ac:dyDescent="0.25">
      <c r="A24" s="67" t="s">
        <v>14</v>
      </c>
      <c r="B24" s="76" t="s">
        <v>180</v>
      </c>
      <c r="C24" s="59"/>
      <c r="D24" s="59"/>
      <c r="E24" s="59"/>
      <c r="F24" s="59"/>
      <c r="G24" s="71"/>
      <c r="H24" s="71">
        <f t="shared" si="0"/>
        <v>0</v>
      </c>
      <c r="I24" s="71"/>
      <c r="J24" s="12">
        <f t="shared" si="1"/>
        <v>0</v>
      </c>
      <c r="K24" s="64" t="s">
        <v>268</v>
      </c>
    </row>
    <row r="25" spans="1:11" s="9" customFormat="1" ht="15.95" customHeight="1" x14ac:dyDescent="0.25">
      <c r="A25" s="67" t="s">
        <v>15</v>
      </c>
      <c r="B25" s="76" t="s">
        <v>180</v>
      </c>
      <c r="C25" s="59"/>
      <c r="D25" s="59"/>
      <c r="E25" s="59"/>
      <c r="F25" s="59"/>
      <c r="G25" s="71"/>
      <c r="H25" s="71">
        <f t="shared" si="0"/>
        <v>0</v>
      </c>
      <c r="I25" s="71"/>
      <c r="J25" s="12">
        <f t="shared" si="1"/>
        <v>0</v>
      </c>
      <c r="K25" s="64" t="s">
        <v>771</v>
      </c>
    </row>
    <row r="26" spans="1:11" s="8" customFormat="1" ht="15.95" customHeight="1" x14ac:dyDescent="0.25">
      <c r="A26" s="67" t="s">
        <v>16</v>
      </c>
      <c r="B26" s="76" t="s">
        <v>212</v>
      </c>
      <c r="C26" s="59" t="s">
        <v>763</v>
      </c>
      <c r="D26" s="59" t="s">
        <v>205</v>
      </c>
      <c r="E26" s="59" t="s">
        <v>763</v>
      </c>
      <c r="F26" s="59" t="s">
        <v>205</v>
      </c>
      <c r="G26" s="71"/>
      <c r="H26" s="71">
        <f t="shared" si="0"/>
        <v>0</v>
      </c>
      <c r="I26" s="71"/>
      <c r="J26" s="12">
        <f t="shared" si="1"/>
        <v>0</v>
      </c>
      <c r="K26" s="64" t="s">
        <v>224</v>
      </c>
    </row>
    <row r="27" spans="1:11" ht="15.95" customHeight="1" x14ac:dyDescent="0.25">
      <c r="A27" s="67" t="s">
        <v>17</v>
      </c>
      <c r="B27" s="76" t="s">
        <v>180</v>
      </c>
      <c r="C27" s="59"/>
      <c r="D27" s="59"/>
      <c r="E27" s="59"/>
      <c r="F27" s="59"/>
      <c r="G27" s="71"/>
      <c r="H27" s="71">
        <f t="shared" si="0"/>
        <v>0</v>
      </c>
      <c r="I27" s="71"/>
      <c r="J27" s="12">
        <f t="shared" si="1"/>
        <v>0</v>
      </c>
      <c r="K27" s="64" t="s">
        <v>772</v>
      </c>
    </row>
    <row r="28" spans="1:11" ht="15.95" customHeight="1" x14ac:dyDescent="0.25">
      <c r="A28" s="67" t="s">
        <v>18</v>
      </c>
      <c r="B28" s="76" t="s">
        <v>180</v>
      </c>
      <c r="C28" s="59"/>
      <c r="D28" s="59"/>
      <c r="E28" s="59"/>
      <c r="F28" s="59"/>
      <c r="G28" s="71"/>
      <c r="H28" s="71">
        <f t="shared" si="0"/>
        <v>0</v>
      </c>
      <c r="I28" s="71"/>
      <c r="J28" s="12">
        <f t="shared" si="1"/>
        <v>0</v>
      </c>
      <c r="K28" s="64" t="s">
        <v>270</v>
      </c>
    </row>
    <row r="29" spans="1:11" s="14" customFormat="1" ht="15.95" customHeight="1" x14ac:dyDescent="0.25">
      <c r="A29" s="66" t="s">
        <v>19</v>
      </c>
      <c r="B29" s="72"/>
      <c r="C29" s="60"/>
      <c r="D29" s="60"/>
      <c r="E29" s="60"/>
      <c r="F29" s="60"/>
      <c r="G29" s="72"/>
      <c r="H29" s="73"/>
      <c r="I29" s="73"/>
      <c r="J29" s="13"/>
      <c r="K29" s="69"/>
    </row>
    <row r="30" spans="1:11" s="8" customFormat="1" ht="15.95" customHeight="1" x14ac:dyDescent="0.25">
      <c r="A30" s="67" t="s">
        <v>20</v>
      </c>
      <c r="B30" s="76" t="s">
        <v>212</v>
      </c>
      <c r="C30" s="59" t="s">
        <v>763</v>
      </c>
      <c r="D30" s="59" t="s">
        <v>763</v>
      </c>
      <c r="E30" s="59" t="s">
        <v>763</v>
      </c>
      <c r="F30" s="59" t="s">
        <v>763</v>
      </c>
      <c r="G30" s="71"/>
      <c r="H30" s="71">
        <f t="shared" si="0"/>
        <v>0</v>
      </c>
      <c r="I30" s="71"/>
      <c r="J30" s="12">
        <f t="shared" si="1"/>
        <v>0</v>
      </c>
      <c r="K30" s="64" t="s">
        <v>867</v>
      </c>
    </row>
    <row r="31" spans="1:11" ht="15.95" customHeight="1" x14ac:dyDescent="0.25">
      <c r="A31" s="67" t="s">
        <v>21</v>
      </c>
      <c r="B31" s="76" t="s">
        <v>212</v>
      </c>
      <c r="C31" s="59" t="s">
        <v>763</v>
      </c>
      <c r="D31" s="59" t="s">
        <v>205</v>
      </c>
      <c r="E31" s="59" t="s">
        <v>205</v>
      </c>
      <c r="F31" s="59" t="s">
        <v>205</v>
      </c>
      <c r="G31" s="59" t="s">
        <v>773</v>
      </c>
      <c r="H31" s="71">
        <f t="shared" si="0"/>
        <v>0</v>
      </c>
      <c r="I31" s="71"/>
      <c r="J31" s="12">
        <f t="shared" si="1"/>
        <v>0</v>
      </c>
      <c r="K31" s="64" t="s">
        <v>556</v>
      </c>
    </row>
    <row r="32" spans="1:11" ht="15.95" customHeight="1" x14ac:dyDescent="0.25">
      <c r="A32" s="67" t="s">
        <v>22</v>
      </c>
      <c r="B32" s="76" t="s">
        <v>180</v>
      </c>
      <c r="C32" s="59"/>
      <c r="D32" s="59"/>
      <c r="E32" s="59"/>
      <c r="F32" s="59"/>
      <c r="G32" s="71"/>
      <c r="H32" s="71">
        <f t="shared" si="0"/>
        <v>0</v>
      </c>
      <c r="I32" s="71"/>
      <c r="J32" s="12">
        <f t="shared" si="1"/>
        <v>0</v>
      </c>
      <c r="K32" s="64" t="s">
        <v>361</v>
      </c>
    </row>
    <row r="33" spans="1:11" ht="15.95" customHeight="1" x14ac:dyDescent="0.25">
      <c r="A33" s="67" t="s">
        <v>23</v>
      </c>
      <c r="B33" s="76" t="s">
        <v>212</v>
      </c>
      <c r="C33" s="59" t="s">
        <v>204</v>
      </c>
      <c r="D33" s="59" t="s">
        <v>205</v>
      </c>
      <c r="E33" s="59" t="s">
        <v>205</v>
      </c>
      <c r="F33" s="59" t="s">
        <v>205</v>
      </c>
      <c r="G33" s="71"/>
      <c r="H33" s="71">
        <f t="shared" si="0"/>
        <v>0</v>
      </c>
      <c r="I33" s="71"/>
      <c r="J33" s="12">
        <f t="shared" si="1"/>
        <v>0</v>
      </c>
      <c r="K33" s="74" t="s">
        <v>774</v>
      </c>
    </row>
    <row r="34" spans="1:11" ht="15.95" customHeight="1" x14ac:dyDescent="0.25">
      <c r="A34" s="67" t="s">
        <v>24</v>
      </c>
      <c r="B34" s="76" t="s">
        <v>180</v>
      </c>
      <c r="C34" s="59"/>
      <c r="D34" s="59"/>
      <c r="E34" s="59"/>
      <c r="F34" s="59"/>
      <c r="G34" s="71"/>
      <c r="H34" s="71">
        <f t="shared" si="0"/>
        <v>0</v>
      </c>
      <c r="I34" s="71"/>
      <c r="J34" s="12">
        <f t="shared" si="1"/>
        <v>0</v>
      </c>
      <c r="K34" s="64" t="s">
        <v>272</v>
      </c>
    </row>
    <row r="35" spans="1:11" s="8" customFormat="1" ht="15.95" customHeight="1" x14ac:dyDescent="0.25">
      <c r="A35" s="67" t="s">
        <v>25</v>
      </c>
      <c r="B35" s="76" t="s">
        <v>212</v>
      </c>
      <c r="C35" s="59" t="s">
        <v>763</v>
      </c>
      <c r="D35" s="59" t="s">
        <v>205</v>
      </c>
      <c r="E35" s="59" t="s">
        <v>763</v>
      </c>
      <c r="F35" s="59" t="s">
        <v>205</v>
      </c>
      <c r="G35" s="71"/>
      <c r="H35" s="71">
        <f t="shared" si="0"/>
        <v>0</v>
      </c>
      <c r="I35" s="71"/>
      <c r="J35" s="12">
        <f t="shared" si="1"/>
        <v>0</v>
      </c>
      <c r="K35" s="64" t="s">
        <v>775</v>
      </c>
    </row>
    <row r="36" spans="1:11" ht="15.95" customHeight="1" x14ac:dyDescent="0.25">
      <c r="A36" s="67" t="s">
        <v>26</v>
      </c>
      <c r="B36" s="76" t="s">
        <v>178</v>
      </c>
      <c r="C36" s="59" t="s">
        <v>204</v>
      </c>
      <c r="D36" s="59" t="s">
        <v>204</v>
      </c>
      <c r="E36" s="59" t="s">
        <v>204</v>
      </c>
      <c r="F36" s="59" t="s">
        <v>204</v>
      </c>
      <c r="G36" s="71"/>
      <c r="H36" s="71">
        <f t="shared" si="0"/>
        <v>2</v>
      </c>
      <c r="I36" s="71"/>
      <c r="J36" s="12">
        <f t="shared" si="1"/>
        <v>2</v>
      </c>
      <c r="K36" s="64" t="s">
        <v>821</v>
      </c>
    </row>
    <row r="37" spans="1:11" ht="15.95" customHeight="1" x14ac:dyDescent="0.25">
      <c r="A37" s="67" t="s">
        <v>27</v>
      </c>
      <c r="B37" s="76" t="s">
        <v>212</v>
      </c>
      <c r="C37" s="59" t="s">
        <v>204</v>
      </c>
      <c r="D37" s="59" t="s">
        <v>205</v>
      </c>
      <c r="E37" s="59" t="s">
        <v>763</v>
      </c>
      <c r="F37" s="59" t="s">
        <v>205</v>
      </c>
      <c r="G37" s="71"/>
      <c r="H37" s="71">
        <f t="shared" si="0"/>
        <v>0</v>
      </c>
      <c r="I37" s="71"/>
      <c r="J37" s="12">
        <f t="shared" si="1"/>
        <v>0</v>
      </c>
      <c r="K37" s="64" t="s">
        <v>776</v>
      </c>
    </row>
    <row r="38" spans="1:11" ht="15.95" customHeight="1" x14ac:dyDescent="0.25">
      <c r="A38" s="67" t="s">
        <v>28</v>
      </c>
      <c r="B38" s="76" t="s">
        <v>180</v>
      </c>
      <c r="C38" s="59"/>
      <c r="D38" s="59"/>
      <c r="E38" s="59"/>
      <c r="F38" s="59"/>
      <c r="G38" s="71"/>
      <c r="H38" s="71">
        <f t="shared" si="0"/>
        <v>0</v>
      </c>
      <c r="I38" s="71"/>
      <c r="J38" s="12">
        <f t="shared" si="1"/>
        <v>0</v>
      </c>
      <c r="K38" s="64" t="s">
        <v>580</v>
      </c>
    </row>
    <row r="39" spans="1:11" ht="15.95" customHeight="1" x14ac:dyDescent="0.25">
      <c r="A39" s="67" t="s">
        <v>29</v>
      </c>
      <c r="B39" s="76" t="s">
        <v>212</v>
      </c>
      <c r="C39" s="59" t="s">
        <v>763</v>
      </c>
      <c r="D39" s="59" t="s">
        <v>205</v>
      </c>
      <c r="E39" s="59" t="s">
        <v>763</v>
      </c>
      <c r="F39" s="59"/>
      <c r="G39" s="71"/>
      <c r="H39" s="71">
        <f t="shared" si="0"/>
        <v>0</v>
      </c>
      <c r="I39" s="71"/>
      <c r="J39" s="12">
        <f t="shared" si="1"/>
        <v>0</v>
      </c>
      <c r="K39" s="64" t="s">
        <v>274</v>
      </c>
    </row>
    <row r="40" spans="1:11" ht="15.95" customHeight="1" x14ac:dyDescent="0.25">
      <c r="A40" s="67" t="s">
        <v>30</v>
      </c>
      <c r="B40" s="76" t="s">
        <v>180</v>
      </c>
      <c r="C40" s="59"/>
      <c r="D40" s="59"/>
      <c r="E40" s="59"/>
      <c r="F40" s="59"/>
      <c r="G40" s="71"/>
      <c r="H40" s="71">
        <f t="shared" si="0"/>
        <v>0</v>
      </c>
      <c r="I40" s="71"/>
      <c r="J40" s="12">
        <f t="shared" si="1"/>
        <v>0</v>
      </c>
      <c r="K40" s="64" t="s">
        <v>232</v>
      </c>
    </row>
    <row r="41" spans="1:11" s="14" customFormat="1" ht="15.95" customHeight="1" x14ac:dyDescent="0.25">
      <c r="A41" s="66" t="s">
        <v>31</v>
      </c>
      <c r="B41" s="72"/>
      <c r="C41" s="60"/>
      <c r="D41" s="60"/>
      <c r="E41" s="60"/>
      <c r="F41" s="60"/>
      <c r="G41" s="72"/>
      <c r="H41" s="73"/>
      <c r="I41" s="73"/>
      <c r="J41" s="13"/>
      <c r="K41" s="69"/>
    </row>
    <row r="42" spans="1:11" s="9" customFormat="1" ht="15.95" customHeight="1" x14ac:dyDescent="0.25">
      <c r="A42" s="67" t="s">
        <v>32</v>
      </c>
      <c r="B42" s="59" t="s">
        <v>791</v>
      </c>
      <c r="C42" s="59" t="s">
        <v>204</v>
      </c>
      <c r="D42" s="59" t="s">
        <v>763</v>
      </c>
      <c r="E42" s="59" t="s">
        <v>204</v>
      </c>
      <c r="F42" s="59" t="s">
        <v>204</v>
      </c>
      <c r="G42" s="71"/>
      <c r="H42" s="71">
        <f t="shared" si="0"/>
        <v>1</v>
      </c>
      <c r="I42" s="71"/>
      <c r="J42" s="12">
        <f t="shared" si="1"/>
        <v>1</v>
      </c>
      <c r="K42" s="64" t="s">
        <v>870</v>
      </c>
    </row>
    <row r="43" spans="1:11" s="9" customFormat="1" ht="15.95" customHeight="1" x14ac:dyDescent="0.25">
      <c r="A43" s="67" t="s">
        <v>33</v>
      </c>
      <c r="B43" s="71" t="s">
        <v>180</v>
      </c>
      <c r="C43" s="59"/>
      <c r="D43" s="59"/>
      <c r="E43" s="59"/>
      <c r="F43" s="59"/>
      <c r="G43" s="71"/>
      <c r="H43" s="71">
        <f t="shared" si="0"/>
        <v>0</v>
      </c>
      <c r="I43" s="71"/>
      <c r="J43" s="12">
        <f t="shared" si="1"/>
        <v>0</v>
      </c>
      <c r="K43" s="64" t="s">
        <v>318</v>
      </c>
    </row>
    <row r="44" spans="1:11" ht="15.95" customHeight="1" x14ac:dyDescent="0.25">
      <c r="A44" s="67" t="s">
        <v>34</v>
      </c>
      <c r="B44" s="71" t="s">
        <v>178</v>
      </c>
      <c r="C44" s="59" t="s">
        <v>204</v>
      </c>
      <c r="D44" s="77" t="s">
        <v>204</v>
      </c>
      <c r="E44" s="59" t="s">
        <v>204</v>
      </c>
      <c r="F44" s="59" t="s">
        <v>204</v>
      </c>
      <c r="G44" s="71"/>
      <c r="H44" s="71">
        <f t="shared" si="0"/>
        <v>2</v>
      </c>
      <c r="I44" s="71"/>
      <c r="J44" s="12">
        <f t="shared" si="1"/>
        <v>2</v>
      </c>
      <c r="K44" s="64" t="s">
        <v>233</v>
      </c>
    </row>
    <row r="45" spans="1:11" s="8" customFormat="1" ht="15.95" customHeight="1" x14ac:dyDescent="0.25">
      <c r="A45" s="67" t="s">
        <v>35</v>
      </c>
      <c r="B45" s="71" t="s">
        <v>180</v>
      </c>
      <c r="C45" s="59"/>
      <c r="D45" s="59"/>
      <c r="E45" s="59"/>
      <c r="F45" s="59"/>
      <c r="G45" s="71"/>
      <c r="H45" s="71">
        <f t="shared" si="0"/>
        <v>0</v>
      </c>
      <c r="I45" s="71"/>
      <c r="J45" s="12">
        <f t="shared" si="1"/>
        <v>0</v>
      </c>
      <c r="K45" s="64" t="s">
        <v>276</v>
      </c>
    </row>
    <row r="46" spans="1:11" s="9" customFormat="1" ht="15.95" customHeight="1" x14ac:dyDescent="0.25">
      <c r="A46" s="67" t="s">
        <v>36</v>
      </c>
      <c r="B46" s="71" t="s">
        <v>212</v>
      </c>
      <c r="C46" s="59" t="s">
        <v>763</v>
      </c>
      <c r="D46" s="59" t="s">
        <v>205</v>
      </c>
      <c r="E46" s="59" t="s">
        <v>205</v>
      </c>
      <c r="F46" s="59" t="s">
        <v>205</v>
      </c>
      <c r="G46" s="71"/>
      <c r="H46" s="71">
        <f t="shared" si="0"/>
        <v>0</v>
      </c>
      <c r="I46" s="71"/>
      <c r="J46" s="12">
        <f t="shared" si="1"/>
        <v>0</v>
      </c>
      <c r="K46" s="87" t="s">
        <v>838</v>
      </c>
    </row>
    <row r="47" spans="1:11" s="9" customFormat="1" ht="15.95" customHeight="1" x14ac:dyDescent="0.25">
      <c r="A47" s="67" t="s">
        <v>37</v>
      </c>
      <c r="B47" s="71" t="s">
        <v>180</v>
      </c>
      <c r="C47" s="59"/>
      <c r="D47" s="59"/>
      <c r="E47" s="59"/>
      <c r="F47" s="59"/>
      <c r="G47" s="71"/>
      <c r="H47" s="71">
        <f t="shared" si="0"/>
        <v>0</v>
      </c>
      <c r="I47" s="71"/>
      <c r="J47" s="12">
        <f t="shared" si="1"/>
        <v>0</v>
      </c>
      <c r="K47" s="88" t="s">
        <v>277</v>
      </c>
    </row>
    <row r="48" spans="1:11" s="14" customFormat="1" ht="15.95" customHeight="1" x14ac:dyDescent="0.25">
      <c r="A48" s="66" t="s">
        <v>38</v>
      </c>
      <c r="B48" s="72"/>
      <c r="C48" s="60"/>
      <c r="D48" s="60"/>
      <c r="E48" s="60"/>
      <c r="F48" s="60"/>
      <c r="G48" s="72"/>
      <c r="H48" s="73"/>
      <c r="I48" s="73"/>
      <c r="J48" s="13"/>
      <c r="K48" s="69"/>
    </row>
    <row r="49" spans="1:11" s="9" customFormat="1" ht="15.95" customHeight="1" x14ac:dyDescent="0.25">
      <c r="A49" s="67" t="s">
        <v>39</v>
      </c>
      <c r="B49" s="71" t="s">
        <v>212</v>
      </c>
      <c r="C49" s="59" t="s">
        <v>763</v>
      </c>
      <c r="D49" s="59" t="s">
        <v>205</v>
      </c>
      <c r="E49" s="59" t="s">
        <v>205</v>
      </c>
      <c r="F49" s="59" t="s">
        <v>205</v>
      </c>
      <c r="G49" s="59" t="s">
        <v>839</v>
      </c>
      <c r="H49" s="71">
        <f t="shared" si="0"/>
        <v>0</v>
      </c>
      <c r="I49" s="71">
        <v>0.5</v>
      </c>
      <c r="J49" s="12">
        <f t="shared" si="1"/>
        <v>0</v>
      </c>
      <c r="K49" s="64" t="s">
        <v>488</v>
      </c>
    </row>
    <row r="50" spans="1:11" s="9" customFormat="1" ht="15.95" customHeight="1" x14ac:dyDescent="0.25">
      <c r="A50" s="67" t="s">
        <v>40</v>
      </c>
      <c r="B50" s="71" t="s">
        <v>180</v>
      </c>
      <c r="C50" s="59"/>
      <c r="D50" s="59"/>
      <c r="E50" s="59"/>
      <c r="F50" s="59"/>
      <c r="G50" s="71"/>
      <c r="H50" s="71">
        <f t="shared" si="0"/>
        <v>0</v>
      </c>
      <c r="I50" s="71"/>
      <c r="J50" s="12">
        <f t="shared" si="1"/>
        <v>0</v>
      </c>
      <c r="K50" s="64" t="s">
        <v>278</v>
      </c>
    </row>
    <row r="51" spans="1:11" ht="15.95" customHeight="1" x14ac:dyDescent="0.25">
      <c r="A51" s="67" t="s">
        <v>41</v>
      </c>
      <c r="B51" s="71" t="s">
        <v>178</v>
      </c>
      <c r="C51" s="59" t="s">
        <v>204</v>
      </c>
      <c r="D51" s="59" t="s">
        <v>204</v>
      </c>
      <c r="E51" s="59" t="s">
        <v>204</v>
      </c>
      <c r="F51" s="59" t="s">
        <v>204</v>
      </c>
      <c r="G51" s="71"/>
      <c r="H51" s="71">
        <f t="shared" si="0"/>
        <v>2</v>
      </c>
      <c r="I51" s="71">
        <v>0.5</v>
      </c>
      <c r="J51" s="12">
        <f t="shared" si="1"/>
        <v>1</v>
      </c>
      <c r="K51" s="64" t="s">
        <v>559</v>
      </c>
    </row>
    <row r="52" spans="1:11" ht="15.95" customHeight="1" x14ac:dyDescent="0.25">
      <c r="A52" s="67" t="s">
        <v>42</v>
      </c>
      <c r="B52" s="71" t="s">
        <v>212</v>
      </c>
      <c r="C52" s="59" t="s">
        <v>763</v>
      </c>
      <c r="D52" s="59" t="s">
        <v>205</v>
      </c>
      <c r="E52" s="59" t="s">
        <v>763</v>
      </c>
      <c r="F52" s="59" t="s">
        <v>205</v>
      </c>
      <c r="G52" s="71"/>
      <c r="H52" s="71">
        <f t="shared" si="0"/>
        <v>0</v>
      </c>
      <c r="I52" s="71"/>
      <c r="J52" s="12">
        <f t="shared" si="1"/>
        <v>0</v>
      </c>
      <c r="K52" s="64" t="s">
        <v>324</v>
      </c>
    </row>
    <row r="53" spans="1:11" s="9" customFormat="1" ht="15.95" customHeight="1" x14ac:dyDescent="0.25">
      <c r="A53" s="67" t="s">
        <v>92</v>
      </c>
      <c r="B53" s="71" t="s">
        <v>180</v>
      </c>
      <c r="C53" s="59"/>
      <c r="D53" s="59"/>
      <c r="E53" s="59"/>
      <c r="F53" s="59"/>
      <c r="G53" s="71"/>
      <c r="H53" s="71">
        <f t="shared" si="0"/>
        <v>0</v>
      </c>
      <c r="I53" s="71"/>
      <c r="J53" s="12">
        <f t="shared" si="1"/>
        <v>0</v>
      </c>
      <c r="K53" s="64" t="s">
        <v>279</v>
      </c>
    </row>
    <row r="54" spans="1:11" ht="15.95" customHeight="1" x14ac:dyDescent="0.25">
      <c r="A54" s="67" t="s">
        <v>43</v>
      </c>
      <c r="B54" s="71" t="s">
        <v>212</v>
      </c>
      <c r="C54" s="59" t="s">
        <v>763</v>
      </c>
      <c r="D54" s="59" t="s">
        <v>205</v>
      </c>
      <c r="E54" s="59" t="s">
        <v>205</v>
      </c>
      <c r="F54" s="59" t="s">
        <v>205</v>
      </c>
      <c r="G54" s="71"/>
      <c r="H54" s="71">
        <f t="shared" si="0"/>
        <v>0</v>
      </c>
      <c r="I54" s="71"/>
      <c r="J54" s="12">
        <f t="shared" si="1"/>
        <v>0</v>
      </c>
      <c r="K54" s="74" t="s">
        <v>811</v>
      </c>
    </row>
    <row r="55" spans="1:11" ht="15.95" customHeight="1" x14ac:dyDescent="0.25">
      <c r="A55" s="67" t="s">
        <v>44</v>
      </c>
      <c r="B55" s="71" t="s">
        <v>178</v>
      </c>
      <c r="C55" s="59" t="s">
        <v>204</v>
      </c>
      <c r="D55" s="59" t="s">
        <v>204</v>
      </c>
      <c r="E55" s="59" t="s">
        <v>204</v>
      </c>
      <c r="F55" s="59" t="s">
        <v>204</v>
      </c>
      <c r="G55" s="71"/>
      <c r="H55" s="71">
        <f t="shared" si="0"/>
        <v>2</v>
      </c>
      <c r="I55" s="71"/>
      <c r="J55" s="12">
        <f t="shared" si="1"/>
        <v>2</v>
      </c>
      <c r="K55" s="64" t="s">
        <v>778</v>
      </c>
    </row>
    <row r="56" spans="1:11" s="14" customFormat="1" ht="15.95" customHeight="1" x14ac:dyDescent="0.25">
      <c r="A56" s="66" t="s">
        <v>45</v>
      </c>
      <c r="B56" s="72"/>
      <c r="C56" s="60"/>
      <c r="D56" s="60"/>
      <c r="E56" s="60"/>
      <c r="F56" s="60"/>
      <c r="G56" s="72"/>
      <c r="H56" s="73"/>
      <c r="I56" s="73"/>
      <c r="J56" s="13"/>
      <c r="K56" s="69"/>
    </row>
    <row r="57" spans="1:11" s="9" customFormat="1" ht="15.95" customHeight="1" x14ac:dyDescent="0.25">
      <c r="A57" s="67" t="s">
        <v>46</v>
      </c>
      <c r="B57" s="71" t="s">
        <v>212</v>
      </c>
      <c r="C57" s="59" t="s">
        <v>204</v>
      </c>
      <c r="D57" s="59" t="s">
        <v>763</v>
      </c>
      <c r="E57" s="59" t="s">
        <v>205</v>
      </c>
      <c r="F57" s="59" t="s">
        <v>205</v>
      </c>
      <c r="G57" s="59"/>
      <c r="H57" s="71">
        <f t="shared" si="0"/>
        <v>0</v>
      </c>
      <c r="I57" s="71"/>
      <c r="J57" s="12">
        <f t="shared" si="1"/>
        <v>0</v>
      </c>
      <c r="K57" s="64" t="s">
        <v>843</v>
      </c>
    </row>
    <row r="58" spans="1:11" s="9" customFormat="1" ht="15.95" customHeight="1" x14ac:dyDescent="0.25">
      <c r="A58" s="67" t="s">
        <v>47</v>
      </c>
      <c r="B58" s="71" t="s">
        <v>212</v>
      </c>
      <c r="C58" s="59" t="s">
        <v>204</v>
      </c>
      <c r="D58" s="59" t="s">
        <v>205</v>
      </c>
      <c r="E58" s="59" t="s">
        <v>211</v>
      </c>
      <c r="F58" s="59" t="s">
        <v>205</v>
      </c>
      <c r="G58" s="59" t="s">
        <v>779</v>
      </c>
      <c r="H58" s="71">
        <f t="shared" si="0"/>
        <v>0</v>
      </c>
      <c r="I58" s="71">
        <v>0.5</v>
      </c>
      <c r="J58" s="12">
        <f t="shared" si="1"/>
        <v>0</v>
      </c>
      <c r="K58" s="64" t="s">
        <v>780</v>
      </c>
    </row>
    <row r="59" spans="1:11" s="9" customFormat="1" ht="15.95" customHeight="1" x14ac:dyDescent="0.25">
      <c r="A59" s="67" t="s">
        <v>48</v>
      </c>
      <c r="B59" s="71" t="s">
        <v>212</v>
      </c>
      <c r="C59" s="59" t="s">
        <v>204</v>
      </c>
      <c r="D59" s="59" t="s">
        <v>205</v>
      </c>
      <c r="E59" s="59" t="s">
        <v>763</v>
      </c>
      <c r="F59" s="59" t="s">
        <v>205</v>
      </c>
      <c r="G59" s="59" t="s">
        <v>767</v>
      </c>
      <c r="H59" s="71">
        <f t="shared" si="0"/>
        <v>0</v>
      </c>
      <c r="I59" s="71">
        <v>0.5</v>
      </c>
      <c r="J59" s="12">
        <f t="shared" si="1"/>
        <v>0</v>
      </c>
      <c r="K59" s="64" t="s">
        <v>280</v>
      </c>
    </row>
    <row r="60" spans="1:11" s="9" customFormat="1" ht="15.95" customHeight="1" x14ac:dyDescent="0.25">
      <c r="A60" s="67" t="s">
        <v>49</v>
      </c>
      <c r="B60" s="71" t="s">
        <v>180</v>
      </c>
      <c r="C60" s="59"/>
      <c r="D60" s="59"/>
      <c r="E60" s="59"/>
      <c r="F60" s="59"/>
      <c r="G60" s="71"/>
      <c r="H60" s="71">
        <f t="shared" si="0"/>
        <v>0</v>
      </c>
      <c r="I60" s="71"/>
      <c r="J60" s="12">
        <f t="shared" si="1"/>
        <v>0</v>
      </c>
      <c r="K60" s="64" t="s">
        <v>281</v>
      </c>
    </row>
    <row r="61" spans="1:11" ht="15.95" customHeight="1" x14ac:dyDescent="0.25">
      <c r="A61" s="67" t="s">
        <v>50</v>
      </c>
      <c r="B61" s="71" t="s">
        <v>180</v>
      </c>
      <c r="C61" s="59"/>
      <c r="D61" s="59"/>
      <c r="E61" s="59"/>
      <c r="F61" s="59"/>
      <c r="G61" s="71"/>
      <c r="H61" s="71">
        <f t="shared" si="0"/>
        <v>0</v>
      </c>
      <c r="I61" s="71"/>
      <c r="J61" s="12">
        <f t="shared" si="1"/>
        <v>0</v>
      </c>
      <c r="K61" s="64" t="s">
        <v>809</v>
      </c>
    </row>
    <row r="62" spans="1:11" s="9" customFormat="1" ht="15.95" customHeight="1" x14ac:dyDescent="0.25">
      <c r="A62" s="67" t="s">
        <v>51</v>
      </c>
      <c r="B62" s="71" t="s">
        <v>180</v>
      </c>
      <c r="C62" s="59"/>
      <c r="D62" s="59"/>
      <c r="E62" s="59"/>
      <c r="F62" s="59"/>
      <c r="G62" s="71"/>
      <c r="H62" s="71">
        <f t="shared" si="0"/>
        <v>0</v>
      </c>
      <c r="I62" s="71"/>
      <c r="J62" s="12">
        <f t="shared" si="1"/>
        <v>0</v>
      </c>
      <c r="K62" s="64" t="s">
        <v>781</v>
      </c>
    </row>
    <row r="63" spans="1:11" s="9" customFormat="1" ht="15.95" customHeight="1" x14ac:dyDescent="0.25">
      <c r="A63" s="67" t="s">
        <v>52</v>
      </c>
      <c r="B63" s="59" t="s">
        <v>791</v>
      </c>
      <c r="C63" s="59" t="s">
        <v>204</v>
      </c>
      <c r="D63" s="59" t="s">
        <v>205</v>
      </c>
      <c r="E63" s="59" t="s">
        <v>204</v>
      </c>
      <c r="F63" s="59" t="s">
        <v>205</v>
      </c>
      <c r="G63" s="71"/>
      <c r="H63" s="71">
        <f t="shared" si="0"/>
        <v>1</v>
      </c>
      <c r="I63" s="71"/>
      <c r="J63" s="12">
        <f t="shared" si="1"/>
        <v>1</v>
      </c>
      <c r="K63" s="64" t="s">
        <v>782</v>
      </c>
    </row>
    <row r="64" spans="1:11" s="9" customFormat="1" ht="15.95" customHeight="1" x14ac:dyDescent="0.25">
      <c r="A64" s="67" t="s">
        <v>53</v>
      </c>
      <c r="B64" s="71" t="s">
        <v>212</v>
      </c>
      <c r="C64" s="59" t="s">
        <v>763</v>
      </c>
      <c r="D64" s="59" t="s">
        <v>763</v>
      </c>
      <c r="E64" s="59" t="s">
        <v>205</v>
      </c>
      <c r="F64" s="59" t="s">
        <v>763</v>
      </c>
      <c r="G64" s="71"/>
      <c r="H64" s="71">
        <f t="shared" si="0"/>
        <v>0</v>
      </c>
      <c r="I64" s="71"/>
      <c r="J64" s="12">
        <f t="shared" si="1"/>
        <v>0</v>
      </c>
      <c r="K64" s="57" t="s">
        <v>834</v>
      </c>
    </row>
    <row r="65" spans="1:11" s="9" customFormat="1" ht="15.95" customHeight="1" x14ac:dyDescent="0.25">
      <c r="A65" s="67" t="s">
        <v>54</v>
      </c>
      <c r="B65" s="71" t="s">
        <v>212</v>
      </c>
      <c r="C65" s="59" t="s">
        <v>763</v>
      </c>
      <c r="D65" s="59" t="s">
        <v>205</v>
      </c>
      <c r="E65" s="59" t="s">
        <v>205</v>
      </c>
      <c r="F65" s="59" t="s">
        <v>205</v>
      </c>
      <c r="G65" s="71"/>
      <c r="H65" s="71">
        <f t="shared" si="0"/>
        <v>0</v>
      </c>
      <c r="I65" s="71"/>
      <c r="J65" s="12">
        <f t="shared" si="1"/>
        <v>0</v>
      </c>
      <c r="K65" s="64" t="s">
        <v>784</v>
      </c>
    </row>
    <row r="66" spans="1:11" s="9" customFormat="1" ht="15.95" customHeight="1" x14ac:dyDescent="0.25">
      <c r="A66" s="67" t="s">
        <v>55</v>
      </c>
      <c r="B66" s="71" t="s">
        <v>178</v>
      </c>
      <c r="C66" s="59" t="s">
        <v>204</v>
      </c>
      <c r="D66" s="59" t="s">
        <v>204</v>
      </c>
      <c r="E66" s="59" t="s">
        <v>204</v>
      </c>
      <c r="F66" s="59" t="s">
        <v>204</v>
      </c>
      <c r="G66" s="71"/>
      <c r="H66" s="71">
        <f t="shared" si="0"/>
        <v>2</v>
      </c>
      <c r="I66" s="71"/>
      <c r="J66" s="12">
        <f t="shared" si="1"/>
        <v>2</v>
      </c>
      <c r="K66" s="64" t="s">
        <v>817</v>
      </c>
    </row>
    <row r="67" spans="1:11" ht="15.95" customHeight="1" x14ac:dyDescent="0.25">
      <c r="A67" s="67" t="s">
        <v>56</v>
      </c>
      <c r="B67" s="71" t="s">
        <v>212</v>
      </c>
      <c r="C67" s="59" t="s">
        <v>763</v>
      </c>
      <c r="D67" s="59" t="s">
        <v>205</v>
      </c>
      <c r="E67" s="59" t="s">
        <v>205</v>
      </c>
      <c r="F67" s="59" t="s">
        <v>211</v>
      </c>
      <c r="G67" s="71"/>
      <c r="H67" s="71">
        <f t="shared" si="0"/>
        <v>0</v>
      </c>
      <c r="I67" s="71"/>
      <c r="J67" s="12">
        <f t="shared" si="1"/>
        <v>0</v>
      </c>
      <c r="K67" s="64" t="s">
        <v>331</v>
      </c>
    </row>
    <row r="68" spans="1:11" s="9" customFormat="1" ht="15.95" customHeight="1" x14ac:dyDescent="0.25">
      <c r="A68" s="67" t="s">
        <v>57</v>
      </c>
      <c r="B68" s="71" t="s">
        <v>212</v>
      </c>
      <c r="C68" s="59" t="s">
        <v>205</v>
      </c>
      <c r="D68" s="59" t="s">
        <v>205</v>
      </c>
      <c r="E68" s="59" t="s">
        <v>205</v>
      </c>
      <c r="F68" s="59" t="s">
        <v>211</v>
      </c>
      <c r="G68" s="71"/>
      <c r="H68" s="71">
        <f t="shared" si="0"/>
        <v>0</v>
      </c>
      <c r="I68" s="71"/>
      <c r="J68" s="12">
        <f t="shared" si="1"/>
        <v>0</v>
      </c>
      <c r="K68" s="64" t="s">
        <v>785</v>
      </c>
    </row>
    <row r="69" spans="1:11" s="9" customFormat="1" ht="15.95" customHeight="1" x14ac:dyDescent="0.25">
      <c r="A69" s="67" t="s">
        <v>58</v>
      </c>
      <c r="B69" s="71" t="s">
        <v>212</v>
      </c>
      <c r="C69" s="59" t="s">
        <v>763</v>
      </c>
      <c r="D69" s="59" t="s">
        <v>205</v>
      </c>
      <c r="E69" s="59" t="s">
        <v>205</v>
      </c>
      <c r="F69" s="59" t="s">
        <v>205</v>
      </c>
      <c r="G69" s="71"/>
      <c r="H69" s="71">
        <f t="shared" si="0"/>
        <v>0</v>
      </c>
      <c r="I69" s="71"/>
      <c r="J69" s="12">
        <f t="shared" si="1"/>
        <v>0</v>
      </c>
      <c r="K69" s="64" t="s">
        <v>284</v>
      </c>
    </row>
    <row r="70" spans="1:11" ht="15.95" customHeight="1" x14ac:dyDescent="0.25">
      <c r="A70" s="67" t="s">
        <v>59</v>
      </c>
      <c r="B70" s="71" t="s">
        <v>180</v>
      </c>
      <c r="C70" s="59"/>
      <c r="D70" s="59"/>
      <c r="E70" s="59"/>
      <c r="F70" s="59"/>
      <c r="G70" s="71"/>
      <c r="H70" s="71">
        <f t="shared" si="0"/>
        <v>0</v>
      </c>
      <c r="I70" s="71"/>
      <c r="J70" s="12">
        <f t="shared" si="1"/>
        <v>0</v>
      </c>
      <c r="K70" s="64" t="s">
        <v>786</v>
      </c>
    </row>
    <row r="71" spans="1:11" s="14" customFormat="1" ht="15.95" customHeight="1" x14ac:dyDescent="0.25">
      <c r="A71" s="66" t="s">
        <v>60</v>
      </c>
      <c r="B71" s="72"/>
      <c r="C71" s="60"/>
      <c r="D71" s="60"/>
      <c r="E71" s="60"/>
      <c r="F71" s="60"/>
      <c r="G71" s="72"/>
      <c r="H71" s="73"/>
      <c r="I71" s="73"/>
      <c r="J71" s="13"/>
      <c r="K71" s="69"/>
    </row>
    <row r="72" spans="1:11" s="9" customFormat="1" ht="15.95" customHeight="1" x14ac:dyDescent="0.25">
      <c r="A72" s="67" t="s">
        <v>61</v>
      </c>
      <c r="B72" s="71" t="s">
        <v>180</v>
      </c>
      <c r="C72" s="59"/>
      <c r="D72" s="59"/>
      <c r="E72" s="59"/>
      <c r="F72" s="59"/>
      <c r="G72" s="71"/>
      <c r="H72" s="71">
        <f t="shared" si="0"/>
        <v>0</v>
      </c>
      <c r="I72" s="71"/>
      <c r="J72" s="12">
        <f t="shared" si="1"/>
        <v>0</v>
      </c>
      <c r="K72" s="64" t="s">
        <v>285</v>
      </c>
    </row>
    <row r="73" spans="1:11" ht="15.95" customHeight="1" x14ac:dyDescent="0.25">
      <c r="A73" s="67" t="s">
        <v>62</v>
      </c>
      <c r="B73" s="71" t="s">
        <v>212</v>
      </c>
      <c r="C73" s="59" t="s">
        <v>763</v>
      </c>
      <c r="D73" s="59" t="s">
        <v>205</v>
      </c>
      <c r="E73" s="59" t="s">
        <v>205</v>
      </c>
      <c r="F73" s="59" t="s">
        <v>205</v>
      </c>
      <c r="G73" s="71"/>
      <c r="H73" s="71">
        <f t="shared" si="0"/>
        <v>0</v>
      </c>
      <c r="I73" s="71"/>
      <c r="J73" s="12">
        <f t="shared" si="1"/>
        <v>0</v>
      </c>
      <c r="K73" s="74" t="s">
        <v>787</v>
      </c>
    </row>
    <row r="74" spans="1:11" ht="15.95" customHeight="1" x14ac:dyDescent="0.25">
      <c r="A74" s="67" t="s">
        <v>63</v>
      </c>
      <c r="B74" s="71" t="s">
        <v>212</v>
      </c>
      <c r="C74" s="59" t="s">
        <v>763</v>
      </c>
      <c r="D74" s="59" t="s">
        <v>205</v>
      </c>
      <c r="E74" s="59" t="s">
        <v>205</v>
      </c>
      <c r="F74" s="59" t="s">
        <v>205</v>
      </c>
      <c r="G74" s="71"/>
      <c r="H74" s="71">
        <f t="shared" si="0"/>
        <v>0</v>
      </c>
      <c r="I74" s="71"/>
      <c r="J74" s="12">
        <f t="shared" si="1"/>
        <v>0</v>
      </c>
      <c r="K74" s="64" t="s">
        <v>286</v>
      </c>
    </row>
    <row r="75" spans="1:11" s="9" customFormat="1" ht="15.95" customHeight="1" x14ac:dyDescent="0.25">
      <c r="A75" s="67" t="s">
        <v>64</v>
      </c>
      <c r="B75" s="71" t="s">
        <v>180</v>
      </c>
      <c r="C75" s="59"/>
      <c r="D75" s="59"/>
      <c r="E75" s="59"/>
      <c r="F75" s="59"/>
      <c r="G75" s="71"/>
      <c r="H75" s="71">
        <f t="shared" si="0"/>
        <v>0</v>
      </c>
      <c r="I75" s="71"/>
      <c r="J75" s="12">
        <f t="shared" si="1"/>
        <v>0</v>
      </c>
      <c r="K75" s="64" t="s">
        <v>383</v>
      </c>
    </row>
    <row r="76" spans="1:11" s="9" customFormat="1" ht="15.95" customHeight="1" x14ac:dyDescent="0.25">
      <c r="A76" s="67" t="s">
        <v>65</v>
      </c>
      <c r="B76" s="59" t="s">
        <v>791</v>
      </c>
      <c r="C76" s="59" t="s">
        <v>816</v>
      </c>
      <c r="D76" s="59" t="s">
        <v>205</v>
      </c>
      <c r="E76" s="59" t="s">
        <v>816</v>
      </c>
      <c r="F76" s="59" t="s">
        <v>205</v>
      </c>
      <c r="G76" s="71"/>
      <c r="H76" s="71">
        <f t="shared" ref="H76:H103" si="2">IF(B76="Да, в том числе плановые и фактические сроки",2,IF(B76="Да, но только в части плановых или только в части фактических сроков",1,0))</f>
        <v>1</v>
      </c>
      <c r="I76" s="71"/>
      <c r="J76" s="12">
        <f t="shared" ref="J76:J103" si="3">H76*(1-I76)</f>
        <v>1</v>
      </c>
      <c r="K76" s="64" t="s">
        <v>866</v>
      </c>
    </row>
    <row r="77" spans="1:11" s="9" customFormat="1" ht="15.95" customHeight="1" x14ac:dyDescent="0.25">
      <c r="A77" s="67" t="s">
        <v>66</v>
      </c>
      <c r="B77" s="71" t="s">
        <v>212</v>
      </c>
      <c r="C77" s="59" t="s">
        <v>763</v>
      </c>
      <c r="D77" s="59" t="s">
        <v>205</v>
      </c>
      <c r="E77" s="59" t="s">
        <v>205</v>
      </c>
      <c r="F77" s="59" t="s">
        <v>205</v>
      </c>
      <c r="G77" s="71"/>
      <c r="H77" s="71">
        <f t="shared" si="2"/>
        <v>0</v>
      </c>
      <c r="I77" s="71"/>
      <c r="J77" s="12">
        <f t="shared" si="3"/>
        <v>0</v>
      </c>
      <c r="K77" s="64" t="s">
        <v>288</v>
      </c>
    </row>
    <row r="78" spans="1:11" s="14" customFormat="1" ht="15.95" customHeight="1" x14ac:dyDescent="0.25">
      <c r="A78" s="66" t="s">
        <v>67</v>
      </c>
      <c r="B78" s="72"/>
      <c r="C78" s="60"/>
      <c r="D78" s="60"/>
      <c r="E78" s="60"/>
      <c r="F78" s="60"/>
      <c r="G78" s="72"/>
      <c r="H78" s="73"/>
      <c r="I78" s="73"/>
      <c r="J78" s="13"/>
      <c r="K78" s="69"/>
    </row>
    <row r="79" spans="1:11" s="9" customFormat="1" ht="15.95" customHeight="1" x14ac:dyDescent="0.25">
      <c r="A79" s="67" t="s">
        <v>68</v>
      </c>
      <c r="B79" s="71" t="s">
        <v>212</v>
      </c>
      <c r="C79" s="59" t="s">
        <v>763</v>
      </c>
      <c r="D79" s="59" t="s">
        <v>205</v>
      </c>
      <c r="E79" s="59" t="s">
        <v>205</v>
      </c>
      <c r="F79" s="59" t="s">
        <v>205</v>
      </c>
      <c r="G79" s="71"/>
      <c r="H79" s="71">
        <f t="shared" si="2"/>
        <v>0</v>
      </c>
      <c r="I79" s="71"/>
      <c r="J79" s="12">
        <f t="shared" si="3"/>
        <v>0</v>
      </c>
      <c r="K79" s="64" t="s">
        <v>788</v>
      </c>
    </row>
    <row r="80" spans="1:11" s="9" customFormat="1" ht="15.95" customHeight="1" x14ac:dyDescent="0.25">
      <c r="A80" s="67" t="s">
        <v>69</v>
      </c>
      <c r="B80" s="71" t="s">
        <v>212</v>
      </c>
      <c r="C80" s="59" t="s">
        <v>763</v>
      </c>
      <c r="D80" s="59" t="s">
        <v>211</v>
      </c>
      <c r="E80" s="59" t="s">
        <v>205</v>
      </c>
      <c r="F80" s="59" t="s">
        <v>204</v>
      </c>
      <c r="G80" s="71"/>
      <c r="H80" s="71">
        <f t="shared" si="2"/>
        <v>0</v>
      </c>
      <c r="I80" s="71"/>
      <c r="J80" s="12">
        <f t="shared" si="3"/>
        <v>0</v>
      </c>
      <c r="K80" s="64" t="s">
        <v>859</v>
      </c>
    </row>
    <row r="81" spans="1:11" s="9" customFormat="1" ht="15.95" customHeight="1" x14ac:dyDescent="0.25">
      <c r="A81" s="67" t="s">
        <v>70</v>
      </c>
      <c r="B81" s="71" t="s">
        <v>180</v>
      </c>
      <c r="C81" s="59"/>
      <c r="D81" s="59"/>
      <c r="E81" s="59"/>
      <c r="F81" s="59"/>
      <c r="G81" s="71"/>
      <c r="H81" s="71">
        <f t="shared" si="2"/>
        <v>0</v>
      </c>
      <c r="I81" s="71"/>
      <c r="J81" s="12">
        <f t="shared" si="3"/>
        <v>0</v>
      </c>
      <c r="K81" s="64" t="s">
        <v>789</v>
      </c>
    </row>
    <row r="82" spans="1:11" s="9" customFormat="1" ht="15.95" customHeight="1" x14ac:dyDescent="0.25">
      <c r="A82" s="67" t="s">
        <v>71</v>
      </c>
      <c r="B82" s="71" t="s">
        <v>180</v>
      </c>
      <c r="C82" s="59"/>
      <c r="D82" s="59"/>
      <c r="E82" s="59"/>
      <c r="F82" s="59"/>
      <c r="G82" s="71"/>
      <c r="H82" s="71">
        <f t="shared" si="2"/>
        <v>0</v>
      </c>
      <c r="I82" s="71"/>
      <c r="J82" s="12">
        <f t="shared" si="3"/>
        <v>0</v>
      </c>
      <c r="K82" s="64" t="s">
        <v>289</v>
      </c>
    </row>
    <row r="83" spans="1:11" ht="15.95" customHeight="1" x14ac:dyDescent="0.25">
      <c r="A83" s="67" t="s">
        <v>72</v>
      </c>
      <c r="B83" s="76" t="s">
        <v>791</v>
      </c>
      <c r="C83" s="77" t="s">
        <v>763</v>
      </c>
      <c r="D83" s="59" t="s">
        <v>204</v>
      </c>
      <c r="E83" s="77" t="s">
        <v>763</v>
      </c>
      <c r="F83" s="59" t="s">
        <v>204</v>
      </c>
      <c r="G83" s="71"/>
      <c r="H83" s="71">
        <f t="shared" si="2"/>
        <v>1</v>
      </c>
      <c r="I83" s="71"/>
      <c r="J83" s="12">
        <f t="shared" si="3"/>
        <v>1</v>
      </c>
      <c r="K83" s="58" t="s">
        <v>790</v>
      </c>
    </row>
    <row r="84" spans="1:11" s="9" customFormat="1" ht="15.95" customHeight="1" x14ac:dyDescent="0.25">
      <c r="A84" s="67" t="s">
        <v>73</v>
      </c>
      <c r="B84" s="71" t="s">
        <v>180</v>
      </c>
      <c r="C84" s="59"/>
      <c r="D84" s="59"/>
      <c r="E84" s="59"/>
      <c r="F84" s="59"/>
      <c r="G84" s="71"/>
      <c r="H84" s="71">
        <f t="shared" si="2"/>
        <v>0</v>
      </c>
      <c r="I84" s="71"/>
      <c r="J84" s="12">
        <f t="shared" si="3"/>
        <v>0</v>
      </c>
      <c r="K84" s="64" t="s">
        <v>792</v>
      </c>
    </row>
    <row r="85" spans="1:11" ht="15.95" customHeight="1" x14ac:dyDescent="0.25">
      <c r="A85" s="67" t="s">
        <v>74</v>
      </c>
      <c r="B85" s="71" t="s">
        <v>178</v>
      </c>
      <c r="C85" s="59" t="s">
        <v>204</v>
      </c>
      <c r="D85" s="59" t="s">
        <v>204</v>
      </c>
      <c r="E85" s="59" t="s">
        <v>204</v>
      </c>
      <c r="F85" s="59" t="s">
        <v>204</v>
      </c>
      <c r="G85" s="71"/>
      <c r="H85" s="71">
        <f t="shared" si="2"/>
        <v>2</v>
      </c>
      <c r="I85" s="71"/>
      <c r="J85" s="12">
        <f t="shared" si="3"/>
        <v>2</v>
      </c>
      <c r="K85" s="64" t="s">
        <v>793</v>
      </c>
    </row>
    <row r="86" spans="1:11" s="8" customFormat="1" ht="15.95" customHeight="1" x14ac:dyDescent="0.25">
      <c r="A86" s="67" t="s">
        <v>75</v>
      </c>
      <c r="B86" s="71" t="s">
        <v>212</v>
      </c>
      <c r="C86" s="59" t="s">
        <v>204</v>
      </c>
      <c r="D86" s="59" t="s">
        <v>211</v>
      </c>
      <c r="E86" s="59" t="s">
        <v>211</v>
      </c>
      <c r="F86" s="59" t="s">
        <v>211</v>
      </c>
      <c r="G86" s="71"/>
      <c r="H86" s="71">
        <f t="shared" si="2"/>
        <v>0</v>
      </c>
      <c r="I86" s="71"/>
      <c r="J86" s="12">
        <f t="shared" si="3"/>
        <v>0</v>
      </c>
      <c r="K86" s="64" t="s">
        <v>537</v>
      </c>
    </row>
    <row r="87" spans="1:11" s="9" customFormat="1" ht="15.95" customHeight="1" x14ac:dyDescent="0.25">
      <c r="A87" s="67" t="s">
        <v>76</v>
      </c>
      <c r="B87" s="71" t="s">
        <v>212</v>
      </c>
      <c r="C87" s="59" t="s">
        <v>204</v>
      </c>
      <c r="D87" s="59" t="s">
        <v>205</v>
      </c>
      <c r="E87" s="59" t="s">
        <v>205</v>
      </c>
      <c r="F87" s="59" t="s">
        <v>205</v>
      </c>
      <c r="G87" s="71"/>
      <c r="H87" s="71">
        <f t="shared" si="2"/>
        <v>0</v>
      </c>
      <c r="I87" s="71"/>
      <c r="J87" s="12">
        <f t="shared" si="3"/>
        <v>0</v>
      </c>
      <c r="K87" s="64" t="s">
        <v>794</v>
      </c>
    </row>
    <row r="88" spans="1:11" ht="15.95" customHeight="1" x14ac:dyDescent="0.25">
      <c r="A88" s="67" t="s">
        <v>77</v>
      </c>
      <c r="B88" s="71" t="s">
        <v>180</v>
      </c>
      <c r="C88" s="59"/>
      <c r="D88" s="59"/>
      <c r="E88" s="59"/>
      <c r="F88" s="59"/>
      <c r="G88" s="71"/>
      <c r="H88" s="71">
        <f t="shared" si="2"/>
        <v>0</v>
      </c>
      <c r="I88" s="71"/>
      <c r="J88" s="12">
        <f t="shared" si="3"/>
        <v>0</v>
      </c>
      <c r="K88" s="58" t="s">
        <v>538</v>
      </c>
    </row>
    <row r="89" spans="1:11" s="9" customFormat="1" ht="15.95" customHeight="1" x14ac:dyDescent="0.25">
      <c r="A89" s="67" t="s">
        <v>78</v>
      </c>
      <c r="B89" s="71" t="s">
        <v>178</v>
      </c>
      <c r="C89" s="59" t="s">
        <v>204</v>
      </c>
      <c r="D89" s="59" t="s">
        <v>204</v>
      </c>
      <c r="E89" s="59" t="s">
        <v>204</v>
      </c>
      <c r="F89" s="59" t="s">
        <v>204</v>
      </c>
      <c r="G89" s="71"/>
      <c r="H89" s="71">
        <f t="shared" si="2"/>
        <v>2</v>
      </c>
      <c r="I89" s="71"/>
      <c r="J89" s="12">
        <f t="shared" si="3"/>
        <v>2</v>
      </c>
      <c r="K89" s="64" t="s">
        <v>835</v>
      </c>
    </row>
    <row r="90" spans="1:11" s="9" customFormat="1" ht="15.95" customHeight="1" x14ac:dyDescent="0.25">
      <c r="A90" s="67" t="s">
        <v>79</v>
      </c>
      <c r="B90" s="71" t="s">
        <v>212</v>
      </c>
      <c r="C90" s="59" t="s">
        <v>763</v>
      </c>
      <c r="D90" s="59" t="s">
        <v>205</v>
      </c>
      <c r="E90" s="59" t="s">
        <v>763</v>
      </c>
      <c r="F90" s="59" t="s">
        <v>205</v>
      </c>
      <c r="G90" s="71"/>
      <c r="H90" s="71">
        <f t="shared" si="2"/>
        <v>0</v>
      </c>
      <c r="I90" s="71"/>
      <c r="J90" s="12">
        <f t="shared" si="3"/>
        <v>0</v>
      </c>
      <c r="K90" s="64" t="s">
        <v>795</v>
      </c>
    </row>
    <row r="91" spans="1:11" s="14" customFormat="1" ht="15.95" customHeight="1" x14ac:dyDescent="0.25">
      <c r="A91" s="66" t="s">
        <v>80</v>
      </c>
      <c r="B91" s="72"/>
      <c r="C91" s="60"/>
      <c r="D91" s="60"/>
      <c r="E91" s="60"/>
      <c r="F91" s="60"/>
      <c r="G91" s="72"/>
      <c r="H91" s="73"/>
      <c r="I91" s="73"/>
      <c r="J91" s="13"/>
      <c r="K91" s="69"/>
    </row>
    <row r="92" spans="1:11" s="9" customFormat="1" ht="15.95" customHeight="1" x14ac:dyDescent="0.25">
      <c r="A92" s="67" t="s">
        <v>81</v>
      </c>
      <c r="B92" s="71" t="s">
        <v>212</v>
      </c>
      <c r="C92" s="59" t="s">
        <v>816</v>
      </c>
      <c r="D92" s="59" t="s">
        <v>205</v>
      </c>
      <c r="E92" s="59" t="s">
        <v>205</v>
      </c>
      <c r="F92" s="59" t="s">
        <v>205</v>
      </c>
      <c r="G92" s="71"/>
      <c r="H92" s="71">
        <f t="shared" si="2"/>
        <v>0</v>
      </c>
      <c r="I92" s="71"/>
      <c r="J92" s="12">
        <f t="shared" si="3"/>
        <v>0</v>
      </c>
      <c r="K92" s="64" t="s">
        <v>831</v>
      </c>
    </row>
    <row r="93" spans="1:11" s="9" customFormat="1" ht="15.95" customHeight="1" x14ac:dyDescent="0.25">
      <c r="A93" s="67" t="s">
        <v>82</v>
      </c>
      <c r="B93" s="71" t="s">
        <v>180</v>
      </c>
      <c r="C93" s="59"/>
      <c r="D93" s="59"/>
      <c r="E93" s="59"/>
      <c r="F93" s="59"/>
      <c r="G93" s="71"/>
      <c r="H93" s="71">
        <f t="shared" si="2"/>
        <v>0</v>
      </c>
      <c r="I93" s="71"/>
      <c r="J93" s="12">
        <f t="shared" si="3"/>
        <v>0</v>
      </c>
      <c r="K93" s="64" t="s">
        <v>797</v>
      </c>
    </row>
    <row r="94" spans="1:11" ht="15.95" customHeight="1" x14ac:dyDescent="0.25">
      <c r="A94" s="67" t="s">
        <v>83</v>
      </c>
      <c r="B94" s="71" t="s">
        <v>180</v>
      </c>
      <c r="C94" s="59"/>
      <c r="D94" s="59"/>
      <c r="E94" s="59"/>
      <c r="F94" s="59"/>
      <c r="G94" s="71"/>
      <c r="H94" s="71">
        <f t="shared" si="2"/>
        <v>0</v>
      </c>
      <c r="I94" s="71"/>
      <c r="J94" s="12">
        <f t="shared" si="3"/>
        <v>0</v>
      </c>
      <c r="K94" s="64" t="s">
        <v>818</v>
      </c>
    </row>
    <row r="95" spans="1:11" ht="15.95" customHeight="1" x14ac:dyDescent="0.25">
      <c r="A95" s="67" t="s">
        <v>84</v>
      </c>
      <c r="B95" s="71" t="s">
        <v>180</v>
      </c>
      <c r="C95" s="59"/>
      <c r="D95" s="59"/>
      <c r="E95" s="59"/>
      <c r="F95" s="59"/>
      <c r="G95" s="71"/>
      <c r="H95" s="71">
        <f t="shared" si="2"/>
        <v>0</v>
      </c>
      <c r="I95" s="71"/>
      <c r="J95" s="12">
        <f t="shared" si="3"/>
        <v>0</v>
      </c>
      <c r="K95" s="64" t="s">
        <v>344</v>
      </c>
    </row>
    <row r="96" spans="1:11" ht="15.95" customHeight="1" x14ac:dyDescent="0.25">
      <c r="A96" s="67" t="s">
        <v>85</v>
      </c>
      <c r="B96" s="71" t="s">
        <v>180</v>
      </c>
      <c r="C96" s="59"/>
      <c r="D96" s="59"/>
      <c r="E96" s="59"/>
      <c r="F96" s="59"/>
      <c r="G96" s="71"/>
      <c r="H96" s="71">
        <f t="shared" si="2"/>
        <v>0</v>
      </c>
      <c r="I96" s="71"/>
      <c r="J96" s="12">
        <f t="shared" si="3"/>
        <v>0</v>
      </c>
      <c r="K96" s="64" t="s">
        <v>294</v>
      </c>
    </row>
    <row r="97" spans="1:11" s="9" customFormat="1" ht="15.95" customHeight="1" x14ac:dyDescent="0.25">
      <c r="A97" s="67" t="s">
        <v>86</v>
      </c>
      <c r="B97" s="71" t="s">
        <v>180</v>
      </c>
      <c r="C97" s="59"/>
      <c r="D97" s="59"/>
      <c r="E97" s="59"/>
      <c r="F97" s="59"/>
      <c r="G97" s="71"/>
      <c r="H97" s="71">
        <f t="shared" si="2"/>
        <v>0</v>
      </c>
      <c r="I97" s="71"/>
      <c r="J97" s="12">
        <f t="shared" si="3"/>
        <v>0</v>
      </c>
      <c r="K97" s="64" t="s">
        <v>799</v>
      </c>
    </row>
    <row r="98" spans="1:11" s="9" customFormat="1" ht="15.95" customHeight="1" x14ac:dyDescent="0.25">
      <c r="A98" s="67" t="s">
        <v>87</v>
      </c>
      <c r="B98" s="71" t="s">
        <v>180</v>
      </c>
      <c r="C98" s="59"/>
      <c r="D98" s="59"/>
      <c r="E98" s="59"/>
      <c r="F98" s="59"/>
      <c r="G98" s="71"/>
      <c r="H98" s="71">
        <f t="shared" si="2"/>
        <v>0</v>
      </c>
      <c r="I98" s="71"/>
      <c r="J98" s="12">
        <f t="shared" si="3"/>
        <v>0</v>
      </c>
      <c r="K98" s="64" t="s">
        <v>540</v>
      </c>
    </row>
    <row r="99" spans="1:11" s="9" customFormat="1" ht="15.95" customHeight="1" x14ac:dyDescent="0.25">
      <c r="A99" s="67" t="s">
        <v>88</v>
      </c>
      <c r="B99" s="71" t="s">
        <v>180</v>
      </c>
      <c r="C99" s="59"/>
      <c r="D99" s="59"/>
      <c r="E99" s="59"/>
      <c r="F99" s="59"/>
      <c r="G99" s="71"/>
      <c r="H99" s="71">
        <f t="shared" si="2"/>
        <v>0</v>
      </c>
      <c r="I99" s="71"/>
      <c r="J99" s="12">
        <f t="shared" si="3"/>
        <v>0</v>
      </c>
      <c r="K99" s="74" t="s">
        <v>296</v>
      </c>
    </row>
    <row r="100" spans="1:11" s="9" customFormat="1" ht="15.95" customHeight="1" x14ac:dyDescent="0.25">
      <c r="A100" s="67" t="s">
        <v>89</v>
      </c>
      <c r="B100" s="71" t="s">
        <v>180</v>
      </c>
      <c r="C100" s="59"/>
      <c r="D100" s="59"/>
      <c r="E100" s="59"/>
      <c r="F100" s="59"/>
      <c r="G100" s="71"/>
      <c r="H100" s="71">
        <f t="shared" si="2"/>
        <v>0</v>
      </c>
      <c r="I100" s="71"/>
      <c r="J100" s="12">
        <f t="shared" si="3"/>
        <v>0</v>
      </c>
      <c r="K100" s="64" t="s">
        <v>297</v>
      </c>
    </row>
    <row r="101" spans="1:11" s="14" customFormat="1" ht="15.95" customHeight="1" x14ac:dyDescent="0.25">
      <c r="A101" s="66" t="s">
        <v>104</v>
      </c>
      <c r="B101" s="84"/>
      <c r="C101" s="125"/>
      <c r="D101" s="125"/>
      <c r="E101" s="125"/>
      <c r="F101" s="125"/>
      <c r="G101" s="84"/>
      <c r="H101" s="73"/>
      <c r="I101" s="84"/>
      <c r="J101" s="13"/>
      <c r="K101" s="84"/>
    </row>
    <row r="102" spans="1:11" ht="15.95" customHeight="1" x14ac:dyDescent="0.25">
      <c r="A102" s="67" t="s">
        <v>105</v>
      </c>
      <c r="B102" s="114" t="s">
        <v>180</v>
      </c>
      <c r="C102" s="126"/>
      <c r="D102" s="126"/>
      <c r="E102" s="126"/>
      <c r="F102" s="126"/>
      <c r="G102" s="86"/>
      <c r="H102" s="71">
        <f t="shared" si="2"/>
        <v>0</v>
      </c>
      <c r="I102" s="86"/>
      <c r="J102" s="12">
        <f t="shared" si="3"/>
        <v>0</v>
      </c>
      <c r="K102" s="91" t="s">
        <v>347</v>
      </c>
    </row>
    <row r="103" spans="1:11" ht="15.95" customHeight="1" x14ac:dyDescent="0.25">
      <c r="A103" s="67" t="s">
        <v>106</v>
      </c>
      <c r="B103" s="114" t="s">
        <v>180</v>
      </c>
      <c r="C103" s="126"/>
      <c r="D103" s="126"/>
      <c r="E103" s="126"/>
      <c r="F103" s="126"/>
      <c r="G103" s="86"/>
      <c r="H103" s="71">
        <f t="shared" si="2"/>
        <v>0</v>
      </c>
      <c r="I103" s="86"/>
      <c r="J103" s="12">
        <f t="shared" si="3"/>
        <v>0</v>
      </c>
      <c r="K103" s="91" t="s">
        <v>348</v>
      </c>
    </row>
    <row r="104" spans="1:11" x14ac:dyDescent="0.25">
      <c r="A104" s="4"/>
      <c r="B104" s="4"/>
      <c r="C104" s="55"/>
      <c r="D104" s="4"/>
      <c r="E104" s="4"/>
      <c r="F104" s="4"/>
      <c r="G104" s="4"/>
      <c r="H104" s="4"/>
      <c r="I104" s="4"/>
      <c r="J104" s="7"/>
    </row>
    <row r="108" spans="1:11" x14ac:dyDescent="0.25">
      <c r="A108" s="4"/>
      <c r="B108" s="4"/>
      <c r="C108" s="55"/>
      <c r="D108" s="4"/>
      <c r="E108" s="4"/>
      <c r="F108" s="4"/>
      <c r="G108" s="4"/>
      <c r="H108" s="4"/>
      <c r="I108" s="4"/>
      <c r="J108" s="7"/>
    </row>
    <row r="111" spans="1:11" x14ac:dyDescent="0.25">
      <c r="A111" s="4"/>
      <c r="B111" s="4"/>
      <c r="C111" s="55"/>
      <c r="D111" s="4"/>
      <c r="E111" s="4"/>
      <c r="F111" s="4"/>
      <c r="G111" s="4"/>
      <c r="H111" s="4"/>
      <c r="I111" s="4"/>
      <c r="J111" s="7"/>
    </row>
    <row r="115" spans="1:10" x14ac:dyDescent="0.25">
      <c r="A115" s="4"/>
      <c r="B115" s="4"/>
      <c r="C115" s="55"/>
      <c r="D115" s="4"/>
      <c r="E115" s="4"/>
      <c r="F115" s="4"/>
      <c r="G115" s="4"/>
      <c r="H115" s="4"/>
      <c r="I115" s="4"/>
      <c r="J115" s="7"/>
    </row>
  </sheetData>
  <autoFilter ref="A10:K10"/>
  <mergeCells count="18">
    <mergeCell ref="I6:I9"/>
    <mergeCell ref="J6:J9"/>
    <mergeCell ref="A1:K1"/>
    <mergeCell ref="A5:A9"/>
    <mergeCell ref="G5:G9"/>
    <mergeCell ref="H5:J5"/>
    <mergeCell ref="K5:K9"/>
    <mergeCell ref="H6:H9"/>
    <mergeCell ref="A4:K4"/>
    <mergeCell ref="A3:K3"/>
    <mergeCell ref="C5:F5"/>
    <mergeCell ref="A2:K2"/>
    <mergeCell ref="C6:D7"/>
    <mergeCell ref="E6:F7"/>
    <mergeCell ref="C8:C9"/>
    <mergeCell ref="D8:D9"/>
    <mergeCell ref="E8:E9"/>
    <mergeCell ref="F8:F9"/>
  </mergeCells>
  <dataValidations count="2">
    <dataValidation type="list" allowBlank="1" showInputMessage="1" showErrorMessage="1" sqref="I10:I103">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C10:F10 B10:B103">
      <formula1>$B$6:$B$9</formula1>
    </dataValidation>
  </dataValidations>
  <hyperlinks>
    <hyperlink ref="K11" r:id="rId1"/>
    <hyperlink ref="K13" r:id="rId2"/>
    <hyperlink ref="K14" r:id="rId3"/>
    <hyperlink ref="K16" r:id="rId4"/>
    <hyperlink ref="K17" r:id="rId5" display="http://nb44.ru/index.php/chto-takoe-byudzhet"/>
    <hyperlink ref="K18" r:id="rId6" display="http://adm.rkursk.ru/index.php?id=13&amp;mat_id=28934"/>
    <hyperlink ref="K20" r:id="rId7" display="http://ob.mosreg.ru/index.php/o-byudzhete/baza-znanii/byudzhetnyj-protsess"/>
    <hyperlink ref="K24" r:id="rId8"/>
    <hyperlink ref="K26" r:id="rId9"/>
    <hyperlink ref="K34" r:id="rId10"/>
    <hyperlink ref="K39" r:id="rId11"/>
    <hyperlink ref="K40" r:id="rId12"/>
    <hyperlink ref="K44" r:id="rId13"/>
    <hyperlink ref="K45" r:id="rId14"/>
    <hyperlink ref="K47" r:id="rId15"/>
    <hyperlink ref="K50" r:id="rId16"/>
    <hyperlink ref="K53" r:id="rId17"/>
    <hyperlink ref="K60" r:id="rId18"/>
    <hyperlink ref="K65" r:id="rId19" display="http://mf.nnov.ru:8025/index.php/o-budgete/inform/byudzhetnyj-protsess; "/>
    <hyperlink ref="K74" r:id="rId20"/>
    <hyperlink ref="K77" r:id="rId21"/>
    <hyperlink ref="K99" r:id="rId22"/>
    <hyperlink ref="K100" r:id="rId23"/>
    <hyperlink ref="K103" r:id="rId24"/>
    <hyperlink ref="K15" r:id="rId25"/>
    <hyperlink ref="K27" r:id="rId26"/>
    <hyperlink ref="K28" r:id="rId27"/>
    <hyperlink ref="K88" r:id="rId28"/>
    <hyperlink ref="K76" display="http://www.depfin.admhmao.ru/wps/portal/fin/home/budget/material/process/e3b0644b-a194-4750-8a38-4dda8ed32040/!ut/p/b1/hY_BcoIwFEX_iPcSYgJLlCigpBQQJBsHS3VAkC6c0vL1hU632re7M-fOuQ80FJwzpGhZDA6gb-VnfSnvdX8r2zlrfkRhhaGdmEztHY5-to5ZtFV04fEJKGbgwTn4Xz-HwoUA9KXt"/>
    <hyperlink ref="K66" r:id="rId29"/>
    <hyperlink ref="K86" r:id="rId30"/>
    <hyperlink ref="K46" r:id="rId31" display="http://minfin34.ru/budget/2015-2017/"/>
    <hyperlink ref="K35" r:id="rId32"/>
  </hyperlinks>
  <pageMargins left="0.51181102362204722" right="0.51181102362204722" top="0.74803149606299213" bottom="0.74803149606299213" header="0.31496062992125984" footer="0.31496062992125984"/>
  <pageSetup paperSize="9" scale="64" fitToHeight="3" orientation="landscape" r:id="rId33"/>
  <headerFooter>
    <oddFooter>&amp;C&amp;"Times New Roman,обычный"&amp;8&amp;P</oddFooter>
  </headerFooter>
  <legacyDrawing r:id="rId3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7"/>
  <sheetViews>
    <sheetView zoomScaleNormal="100" workbookViewId="0">
      <pane ySplit="10" topLeftCell="A11" activePane="bottomLeft" state="frozen"/>
      <selection pane="bottomLeft" activeCell="A5" sqref="A5:K104"/>
    </sheetView>
  </sheetViews>
  <sheetFormatPr defaultRowHeight="15" x14ac:dyDescent="0.25"/>
  <cols>
    <col min="1" max="1" width="33.42578125" style="3" customWidth="1"/>
    <col min="2" max="2" width="43.140625" style="3" customWidth="1"/>
    <col min="3" max="3" width="9.7109375" style="3" customWidth="1"/>
    <col min="4" max="4" width="16.7109375" style="3" customWidth="1"/>
    <col min="5" max="5" width="12.7109375" style="3" customWidth="1"/>
    <col min="6" max="6" width="9.7109375" style="3" customWidth="1"/>
    <col min="7" max="7" width="22" style="3" customWidth="1"/>
    <col min="8" max="8" width="7.7109375" style="3" customWidth="1"/>
    <col min="9" max="9" width="10.7109375" style="3" customWidth="1"/>
    <col min="10" max="10" width="7.7109375" style="6" customWidth="1"/>
    <col min="11" max="11" width="45.7109375" customWidth="1"/>
  </cols>
  <sheetData>
    <row r="1" spans="1:11" s="1" customFormat="1" ht="29.25" customHeight="1" x14ac:dyDescent="0.2">
      <c r="A1" s="157" t="s">
        <v>182</v>
      </c>
      <c r="B1" s="157"/>
      <c r="C1" s="157"/>
      <c r="D1" s="157"/>
      <c r="E1" s="157"/>
      <c r="F1" s="157"/>
      <c r="G1" s="157"/>
      <c r="H1" s="157"/>
      <c r="I1" s="157"/>
      <c r="J1" s="157"/>
      <c r="K1" s="158"/>
    </row>
    <row r="2" spans="1:11" s="1" customFormat="1" ht="15.95" customHeight="1" x14ac:dyDescent="0.2">
      <c r="A2" s="177" t="s">
        <v>806</v>
      </c>
      <c r="B2" s="177"/>
      <c r="C2" s="177"/>
      <c r="D2" s="177"/>
      <c r="E2" s="177"/>
      <c r="F2" s="177"/>
      <c r="G2" s="177"/>
      <c r="H2" s="177"/>
      <c r="I2" s="177"/>
      <c r="J2" s="177"/>
      <c r="K2" s="178"/>
    </row>
    <row r="3" spans="1:11" s="1" customFormat="1" ht="39" customHeight="1" x14ac:dyDescent="0.2">
      <c r="A3" s="175" t="s">
        <v>844</v>
      </c>
      <c r="B3" s="175"/>
      <c r="C3" s="175"/>
      <c r="D3" s="175"/>
      <c r="E3" s="175"/>
      <c r="F3" s="175"/>
      <c r="G3" s="175"/>
      <c r="H3" s="175"/>
      <c r="I3" s="175"/>
      <c r="J3" s="175"/>
      <c r="K3" s="176"/>
    </row>
    <row r="4" spans="1:11" s="1" customFormat="1" ht="40.5" customHeight="1" x14ac:dyDescent="0.2">
      <c r="A4" s="175" t="s">
        <v>129</v>
      </c>
      <c r="B4" s="175"/>
      <c r="C4" s="175"/>
      <c r="D4" s="175"/>
      <c r="E4" s="175"/>
      <c r="F4" s="175"/>
      <c r="G4" s="175"/>
      <c r="H4" s="175"/>
      <c r="I4" s="175"/>
      <c r="J4" s="175"/>
      <c r="K4" s="176"/>
    </row>
    <row r="5" spans="1:11" ht="50.25" customHeight="1" x14ac:dyDescent="0.25">
      <c r="A5" s="159" t="s">
        <v>107</v>
      </c>
      <c r="B5" s="112" t="s">
        <v>183</v>
      </c>
      <c r="C5" s="159" t="s">
        <v>302</v>
      </c>
      <c r="D5" s="162" t="s">
        <v>213</v>
      </c>
      <c r="E5" s="163"/>
      <c r="F5" s="164"/>
      <c r="G5" s="159" t="s">
        <v>108</v>
      </c>
      <c r="H5" s="162" t="s">
        <v>184</v>
      </c>
      <c r="I5" s="163"/>
      <c r="J5" s="164"/>
      <c r="K5" s="159" t="s">
        <v>96</v>
      </c>
    </row>
    <row r="6" spans="1:11" ht="14.1" customHeight="1" x14ac:dyDescent="0.25">
      <c r="A6" s="160"/>
      <c r="B6" s="65" t="s">
        <v>130</v>
      </c>
      <c r="C6" s="160"/>
      <c r="D6" s="148" t="s">
        <v>727</v>
      </c>
      <c r="E6" s="148" t="s">
        <v>215</v>
      </c>
      <c r="F6" s="148" t="s">
        <v>214</v>
      </c>
      <c r="G6" s="160"/>
      <c r="H6" s="159" t="s">
        <v>111</v>
      </c>
      <c r="I6" s="159" t="s">
        <v>109</v>
      </c>
      <c r="J6" s="172" t="s">
        <v>110</v>
      </c>
      <c r="K6" s="165"/>
    </row>
    <row r="7" spans="1:11" ht="14.1" customHeight="1" x14ac:dyDescent="0.25">
      <c r="A7" s="160"/>
      <c r="B7" s="65" t="s">
        <v>131</v>
      </c>
      <c r="C7" s="160"/>
      <c r="D7" s="149"/>
      <c r="E7" s="149"/>
      <c r="F7" s="149"/>
      <c r="G7" s="160"/>
      <c r="H7" s="160"/>
      <c r="I7" s="160"/>
      <c r="J7" s="173"/>
      <c r="K7" s="165"/>
    </row>
    <row r="8" spans="1:11" ht="14.1" customHeight="1" x14ac:dyDescent="0.25">
      <c r="A8" s="160"/>
      <c r="B8" s="65" t="s">
        <v>185</v>
      </c>
      <c r="C8" s="160"/>
      <c r="D8" s="149"/>
      <c r="E8" s="149"/>
      <c r="F8" s="149"/>
      <c r="G8" s="160"/>
      <c r="H8" s="160"/>
      <c r="I8" s="160"/>
      <c r="J8" s="173"/>
      <c r="K8" s="165"/>
    </row>
    <row r="9" spans="1:11" ht="14.1" customHeight="1" x14ac:dyDescent="0.25">
      <c r="A9" s="160"/>
      <c r="B9" s="65" t="s">
        <v>734</v>
      </c>
      <c r="C9" s="160"/>
      <c r="D9" s="149"/>
      <c r="E9" s="149"/>
      <c r="F9" s="149"/>
      <c r="G9" s="160"/>
      <c r="H9" s="160"/>
      <c r="I9" s="160"/>
      <c r="J9" s="173"/>
      <c r="K9" s="165"/>
    </row>
    <row r="10" spans="1:11" s="5" customFormat="1" ht="14.1" customHeight="1" x14ac:dyDescent="0.25">
      <c r="A10" s="161"/>
      <c r="B10" s="65" t="s">
        <v>186</v>
      </c>
      <c r="C10" s="161"/>
      <c r="D10" s="149"/>
      <c r="E10" s="149"/>
      <c r="F10" s="149"/>
      <c r="G10" s="161"/>
      <c r="H10" s="161"/>
      <c r="I10" s="161"/>
      <c r="J10" s="174"/>
      <c r="K10" s="166"/>
    </row>
    <row r="11" spans="1:11" s="14" customFormat="1" ht="15.95" customHeight="1" x14ac:dyDescent="0.25">
      <c r="A11" s="66" t="s">
        <v>0</v>
      </c>
      <c r="B11" s="66"/>
      <c r="C11" s="66"/>
      <c r="D11" s="66"/>
      <c r="E11" s="66"/>
      <c r="F11" s="66"/>
      <c r="G11" s="66"/>
      <c r="H11" s="66"/>
      <c r="I11" s="66"/>
      <c r="J11" s="10"/>
      <c r="K11" s="68"/>
    </row>
    <row r="12" spans="1:11" s="8" customFormat="1" ht="15.95" customHeight="1" x14ac:dyDescent="0.25">
      <c r="A12" s="67" t="s">
        <v>1</v>
      </c>
      <c r="B12" s="71" t="s">
        <v>734</v>
      </c>
      <c r="C12" s="71">
        <v>1</v>
      </c>
      <c r="D12" s="71" t="s">
        <v>728</v>
      </c>
      <c r="E12" s="71">
        <v>60</v>
      </c>
      <c r="F12" s="59" t="s">
        <v>872</v>
      </c>
      <c r="G12" s="71"/>
      <c r="H12" s="71">
        <f>IF(B12="Да, в опросе приняли участие более 400 человек",2,IF(B12="Да, в опросе приняли участие от 100 до 400 человек",1,0))</f>
        <v>0</v>
      </c>
      <c r="I12" s="71"/>
      <c r="J12" s="12">
        <f>H12*(1-I12)</f>
        <v>0</v>
      </c>
      <c r="K12" s="74" t="s">
        <v>873</v>
      </c>
    </row>
    <row r="13" spans="1:11" ht="15.95" customHeight="1" x14ac:dyDescent="0.25">
      <c r="A13" s="67" t="s">
        <v>2</v>
      </c>
      <c r="B13" s="71" t="s">
        <v>186</v>
      </c>
      <c r="C13" s="71"/>
      <c r="D13" s="71"/>
      <c r="E13" s="71"/>
      <c r="F13" s="71"/>
      <c r="G13" s="71"/>
      <c r="H13" s="71">
        <f t="shared" ref="H13:H76" si="0">IF(B13="Да, в опросе приняли участие более 400 человек",2,IF(B13="Да, в опросе приняли участие от 100 до 400 человек",1,0))</f>
        <v>0</v>
      </c>
      <c r="I13" s="71"/>
      <c r="J13" s="12">
        <f t="shared" ref="J13:J76" si="1">H13*(1-I13)</f>
        <v>0</v>
      </c>
      <c r="K13" s="64" t="s">
        <v>299</v>
      </c>
    </row>
    <row r="14" spans="1:11" ht="15.95" customHeight="1" x14ac:dyDescent="0.25">
      <c r="A14" s="67" t="s">
        <v>3</v>
      </c>
      <c r="B14" s="71" t="s">
        <v>186</v>
      </c>
      <c r="C14" s="71"/>
      <c r="D14" s="71"/>
      <c r="E14" s="71"/>
      <c r="F14" s="71"/>
      <c r="G14" s="71"/>
      <c r="H14" s="71">
        <f t="shared" si="0"/>
        <v>0</v>
      </c>
      <c r="I14" s="71"/>
      <c r="J14" s="12">
        <f t="shared" si="1"/>
        <v>0</v>
      </c>
      <c r="K14" s="64" t="s">
        <v>260</v>
      </c>
    </row>
    <row r="15" spans="1:11" s="8" customFormat="1" ht="15.95" customHeight="1" x14ac:dyDescent="0.25">
      <c r="A15" s="67" t="s">
        <v>4</v>
      </c>
      <c r="B15" s="71" t="s">
        <v>186</v>
      </c>
      <c r="C15" s="71"/>
      <c r="D15" s="71"/>
      <c r="E15" s="71"/>
      <c r="F15" s="71"/>
      <c r="G15" s="71"/>
      <c r="H15" s="71">
        <f t="shared" si="0"/>
        <v>0</v>
      </c>
      <c r="I15" s="71"/>
      <c r="J15" s="12">
        <f t="shared" si="1"/>
        <v>0</v>
      </c>
      <c r="K15" s="64" t="s">
        <v>219</v>
      </c>
    </row>
    <row r="16" spans="1:11" s="9" customFormat="1" ht="15.95" customHeight="1" x14ac:dyDescent="0.25">
      <c r="A16" s="67" t="s">
        <v>5</v>
      </c>
      <c r="B16" s="71" t="s">
        <v>186</v>
      </c>
      <c r="C16" s="71"/>
      <c r="D16" s="71"/>
      <c r="E16" s="71"/>
      <c r="F16" s="71"/>
      <c r="G16" s="71"/>
      <c r="H16" s="71">
        <f t="shared" si="0"/>
        <v>0</v>
      </c>
      <c r="I16" s="71"/>
      <c r="J16" s="12">
        <f t="shared" si="1"/>
        <v>0</v>
      </c>
      <c r="K16" s="64" t="s">
        <v>262</v>
      </c>
    </row>
    <row r="17" spans="1:11" ht="15.95" customHeight="1" x14ac:dyDescent="0.25">
      <c r="A17" s="67" t="s">
        <v>6</v>
      </c>
      <c r="B17" s="71" t="s">
        <v>186</v>
      </c>
      <c r="C17" s="71"/>
      <c r="D17" s="71"/>
      <c r="E17" s="71"/>
      <c r="F17" s="71"/>
      <c r="G17" s="71"/>
      <c r="H17" s="71">
        <f t="shared" si="0"/>
        <v>0</v>
      </c>
      <c r="I17" s="71"/>
      <c r="J17" s="12">
        <f t="shared" si="1"/>
        <v>0</v>
      </c>
      <c r="K17" s="64" t="s">
        <v>300</v>
      </c>
    </row>
    <row r="18" spans="1:11" s="8" customFormat="1" ht="15.95" customHeight="1" x14ac:dyDescent="0.25">
      <c r="A18" s="67" t="s">
        <v>7</v>
      </c>
      <c r="B18" s="71" t="s">
        <v>186</v>
      </c>
      <c r="C18" s="71"/>
      <c r="D18" s="71"/>
      <c r="E18" s="71"/>
      <c r="F18" s="71"/>
      <c r="G18" s="71"/>
      <c r="H18" s="71">
        <f t="shared" si="0"/>
        <v>0</v>
      </c>
      <c r="I18" s="71"/>
      <c r="J18" s="12">
        <f t="shared" si="1"/>
        <v>0</v>
      </c>
      <c r="K18" s="64" t="s">
        <v>301</v>
      </c>
    </row>
    <row r="19" spans="1:11" s="9" customFormat="1" ht="15.95" customHeight="1" x14ac:dyDescent="0.25">
      <c r="A19" s="67" t="s">
        <v>8</v>
      </c>
      <c r="B19" s="71" t="s">
        <v>130</v>
      </c>
      <c r="C19" s="71">
        <v>1</v>
      </c>
      <c r="D19" s="71" t="s">
        <v>820</v>
      </c>
      <c r="E19" s="71">
        <v>447</v>
      </c>
      <c r="F19" s="71" t="s">
        <v>266</v>
      </c>
      <c r="G19" s="71"/>
      <c r="H19" s="71">
        <f t="shared" si="0"/>
        <v>2</v>
      </c>
      <c r="I19" s="71">
        <v>0.5</v>
      </c>
      <c r="J19" s="12">
        <f t="shared" si="1"/>
        <v>1</v>
      </c>
      <c r="K19" s="64" t="s">
        <v>819</v>
      </c>
    </row>
    <row r="20" spans="1:11" s="9" customFormat="1" ht="15.95" customHeight="1" x14ac:dyDescent="0.25">
      <c r="A20" s="67" t="s">
        <v>9</v>
      </c>
      <c r="B20" s="71" t="s">
        <v>186</v>
      </c>
      <c r="C20" s="71"/>
      <c r="D20" s="71"/>
      <c r="E20" s="71"/>
      <c r="F20" s="71"/>
      <c r="G20" s="71"/>
      <c r="H20" s="71">
        <f t="shared" si="0"/>
        <v>0</v>
      </c>
      <c r="I20" s="71"/>
      <c r="J20" s="12">
        <f t="shared" si="1"/>
        <v>0</v>
      </c>
      <c r="K20" s="64" t="s">
        <v>303</v>
      </c>
    </row>
    <row r="21" spans="1:11" ht="15.95" customHeight="1" x14ac:dyDescent="0.25">
      <c r="A21" s="67" t="s">
        <v>10</v>
      </c>
      <c r="B21" s="71" t="s">
        <v>130</v>
      </c>
      <c r="C21" s="71">
        <v>1</v>
      </c>
      <c r="D21" s="71" t="s">
        <v>890</v>
      </c>
      <c r="E21" s="71">
        <v>418</v>
      </c>
      <c r="F21" s="71" t="s">
        <v>266</v>
      </c>
      <c r="G21" s="71"/>
      <c r="H21" s="71">
        <f t="shared" si="0"/>
        <v>2</v>
      </c>
      <c r="I21" s="71"/>
      <c r="J21" s="12">
        <f t="shared" si="1"/>
        <v>2</v>
      </c>
      <c r="K21" s="64" t="s">
        <v>304</v>
      </c>
    </row>
    <row r="22" spans="1:11" s="8" customFormat="1" ht="15.95" customHeight="1" x14ac:dyDescent="0.25">
      <c r="A22" s="67" t="s">
        <v>11</v>
      </c>
      <c r="B22" s="71" t="s">
        <v>186</v>
      </c>
      <c r="C22" s="71"/>
      <c r="D22" s="71"/>
      <c r="E22" s="71"/>
      <c r="F22" s="71"/>
      <c r="G22" s="71"/>
      <c r="H22" s="71">
        <f t="shared" si="0"/>
        <v>0</v>
      </c>
      <c r="I22" s="71"/>
      <c r="J22" s="12">
        <f t="shared" si="1"/>
        <v>0</v>
      </c>
      <c r="K22" s="64" t="s">
        <v>305</v>
      </c>
    </row>
    <row r="23" spans="1:11" s="8" customFormat="1" ht="15.95" customHeight="1" x14ac:dyDescent="0.25">
      <c r="A23" s="67" t="s">
        <v>12</v>
      </c>
      <c r="B23" s="71" t="s">
        <v>186</v>
      </c>
      <c r="C23" s="71"/>
      <c r="D23" s="71"/>
      <c r="E23" s="71"/>
      <c r="F23" s="71"/>
      <c r="G23" s="71"/>
      <c r="H23" s="71">
        <f t="shared" si="0"/>
        <v>0</v>
      </c>
      <c r="I23" s="71"/>
      <c r="J23" s="12">
        <f t="shared" si="1"/>
        <v>0</v>
      </c>
      <c r="K23" s="64" t="s">
        <v>306</v>
      </c>
    </row>
    <row r="24" spans="1:11" s="8" customFormat="1" ht="15.95" customHeight="1" x14ac:dyDescent="0.25">
      <c r="A24" s="67" t="s">
        <v>13</v>
      </c>
      <c r="B24" s="71" t="s">
        <v>186</v>
      </c>
      <c r="C24" s="71"/>
      <c r="D24" s="71"/>
      <c r="E24" s="71"/>
      <c r="F24" s="71"/>
      <c r="G24" s="71"/>
      <c r="H24" s="71">
        <f t="shared" si="0"/>
        <v>0</v>
      </c>
      <c r="I24" s="71"/>
      <c r="J24" s="12">
        <f t="shared" si="1"/>
        <v>0</v>
      </c>
      <c r="K24" s="64" t="s">
        <v>267</v>
      </c>
    </row>
    <row r="25" spans="1:11" s="9" customFormat="1" ht="15.95" customHeight="1" x14ac:dyDescent="0.25">
      <c r="A25" s="67" t="s">
        <v>14</v>
      </c>
      <c r="B25" s="71" t="s">
        <v>186</v>
      </c>
      <c r="C25" s="71"/>
      <c r="D25" s="71"/>
      <c r="E25" s="71"/>
      <c r="F25" s="71"/>
      <c r="G25" s="71" t="s">
        <v>719</v>
      </c>
      <c r="H25" s="71">
        <f t="shared" si="0"/>
        <v>0</v>
      </c>
      <c r="I25" s="71">
        <v>0.5</v>
      </c>
      <c r="J25" s="12">
        <f t="shared" si="1"/>
        <v>0</v>
      </c>
      <c r="K25" s="64" t="s">
        <v>718</v>
      </c>
    </row>
    <row r="26" spans="1:11" s="9" customFormat="1" ht="15.95" customHeight="1" x14ac:dyDescent="0.25">
      <c r="A26" s="67" t="s">
        <v>15</v>
      </c>
      <c r="B26" s="71" t="s">
        <v>186</v>
      </c>
      <c r="C26" s="71"/>
      <c r="D26" s="71"/>
      <c r="E26" s="71"/>
      <c r="F26" s="71"/>
      <c r="G26" s="71"/>
      <c r="H26" s="71">
        <f t="shared" si="0"/>
        <v>0</v>
      </c>
      <c r="I26" s="71"/>
      <c r="J26" s="12">
        <f t="shared" si="1"/>
        <v>0</v>
      </c>
      <c r="K26" s="64" t="s">
        <v>269</v>
      </c>
    </row>
    <row r="27" spans="1:11" s="8" customFormat="1" ht="15.95" customHeight="1" x14ac:dyDescent="0.25">
      <c r="A27" s="67" t="s">
        <v>16</v>
      </c>
      <c r="B27" s="71" t="s">
        <v>186</v>
      </c>
      <c r="C27" s="71"/>
      <c r="D27" s="71"/>
      <c r="E27" s="71"/>
      <c r="F27" s="71"/>
      <c r="G27" s="71"/>
      <c r="H27" s="71">
        <f t="shared" si="0"/>
        <v>0</v>
      </c>
      <c r="I27" s="71"/>
      <c r="J27" s="12">
        <f t="shared" si="1"/>
        <v>0</v>
      </c>
      <c r="K27" s="64" t="s">
        <v>307</v>
      </c>
    </row>
    <row r="28" spans="1:11" ht="15.95" customHeight="1" x14ac:dyDescent="0.25">
      <c r="A28" s="67" t="s">
        <v>17</v>
      </c>
      <c r="B28" s="71" t="s">
        <v>186</v>
      </c>
      <c r="C28" s="71"/>
      <c r="D28" s="71"/>
      <c r="E28" s="71"/>
      <c r="F28" s="71"/>
      <c r="G28" s="71"/>
      <c r="H28" s="71">
        <f t="shared" si="0"/>
        <v>0</v>
      </c>
      <c r="I28" s="71"/>
      <c r="J28" s="12">
        <f t="shared" si="1"/>
        <v>0</v>
      </c>
      <c r="K28" s="64" t="s">
        <v>308</v>
      </c>
    </row>
    <row r="29" spans="1:11" ht="15.95" customHeight="1" x14ac:dyDescent="0.25">
      <c r="A29" s="67" t="s">
        <v>18</v>
      </c>
      <c r="B29" s="71" t="s">
        <v>186</v>
      </c>
      <c r="C29" s="71"/>
      <c r="D29" s="71"/>
      <c r="E29" s="71"/>
      <c r="F29" s="71"/>
      <c r="G29" s="71"/>
      <c r="H29" s="71">
        <f t="shared" si="0"/>
        <v>0</v>
      </c>
      <c r="I29" s="71"/>
      <c r="J29" s="12">
        <f t="shared" si="1"/>
        <v>0</v>
      </c>
      <c r="K29" s="64" t="s">
        <v>720</v>
      </c>
    </row>
    <row r="30" spans="1:11" s="14" customFormat="1" ht="15.95" customHeight="1" x14ac:dyDescent="0.25">
      <c r="A30" s="66" t="s">
        <v>19</v>
      </c>
      <c r="B30" s="72"/>
      <c r="C30" s="72"/>
      <c r="D30" s="72"/>
      <c r="E30" s="72"/>
      <c r="F30" s="72"/>
      <c r="G30" s="72"/>
      <c r="H30" s="73"/>
      <c r="I30" s="73"/>
      <c r="J30" s="13"/>
      <c r="K30" s="69"/>
    </row>
    <row r="31" spans="1:11" s="8" customFormat="1" ht="15.95" customHeight="1" x14ac:dyDescent="0.25">
      <c r="A31" s="67" t="s">
        <v>20</v>
      </c>
      <c r="B31" s="71" t="s">
        <v>186</v>
      </c>
      <c r="C31" s="71"/>
      <c r="D31" s="71"/>
      <c r="E31" s="71"/>
      <c r="F31" s="71"/>
      <c r="G31" s="71"/>
      <c r="H31" s="71">
        <f t="shared" si="0"/>
        <v>0</v>
      </c>
      <c r="I31" s="71"/>
      <c r="J31" s="12">
        <f t="shared" si="1"/>
        <v>0</v>
      </c>
      <c r="K31" s="64" t="s">
        <v>309</v>
      </c>
    </row>
    <row r="32" spans="1:11" ht="15.95" customHeight="1" x14ac:dyDescent="0.25">
      <c r="A32" s="67" t="s">
        <v>21</v>
      </c>
      <c r="B32" s="71" t="s">
        <v>734</v>
      </c>
      <c r="C32" s="71"/>
      <c r="D32" s="71"/>
      <c r="E32" s="71"/>
      <c r="F32" s="71"/>
      <c r="G32" s="71"/>
      <c r="H32" s="71">
        <f t="shared" si="0"/>
        <v>0</v>
      </c>
      <c r="I32" s="71"/>
      <c r="J32" s="12">
        <f t="shared" si="1"/>
        <v>0</v>
      </c>
      <c r="K32" s="64" t="s">
        <v>310</v>
      </c>
    </row>
    <row r="33" spans="1:11" ht="15.95" customHeight="1" x14ac:dyDescent="0.25">
      <c r="A33" s="67" t="s">
        <v>22</v>
      </c>
      <c r="B33" s="71" t="s">
        <v>186</v>
      </c>
      <c r="C33" s="71"/>
      <c r="D33" s="71"/>
      <c r="E33" s="71"/>
      <c r="F33" s="71"/>
      <c r="G33" s="71"/>
      <c r="H33" s="71">
        <f t="shared" si="0"/>
        <v>0</v>
      </c>
      <c r="I33" s="71"/>
      <c r="J33" s="12">
        <f t="shared" si="1"/>
        <v>0</v>
      </c>
      <c r="K33" s="64" t="s">
        <v>311</v>
      </c>
    </row>
    <row r="34" spans="1:11" ht="15.95" customHeight="1" x14ac:dyDescent="0.25">
      <c r="A34" s="67" t="s">
        <v>23</v>
      </c>
      <c r="B34" s="71" t="s">
        <v>734</v>
      </c>
      <c r="C34" s="71">
        <v>3</v>
      </c>
      <c r="D34" s="71" t="s">
        <v>721</v>
      </c>
      <c r="E34" s="71" t="s">
        <v>722</v>
      </c>
      <c r="F34" s="71" t="s">
        <v>204</v>
      </c>
      <c r="G34" s="71"/>
      <c r="H34" s="71">
        <f t="shared" si="0"/>
        <v>0</v>
      </c>
      <c r="I34" s="71"/>
      <c r="J34" s="12">
        <f t="shared" si="1"/>
        <v>0</v>
      </c>
      <c r="K34" s="74" t="s">
        <v>312</v>
      </c>
    </row>
    <row r="35" spans="1:11" ht="15.95" customHeight="1" x14ac:dyDescent="0.25">
      <c r="A35" s="67" t="s">
        <v>24</v>
      </c>
      <c r="B35" s="71" t="s">
        <v>734</v>
      </c>
      <c r="C35" s="71">
        <v>6</v>
      </c>
      <c r="D35" s="71" t="s">
        <v>728</v>
      </c>
      <c r="E35" s="71" t="s">
        <v>723</v>
      </c>
      <c r="F35" s="71" t="s">
        <v>204</v>
      </c>
      <c r="G35" s="71"/>
      <c r="H35" s="71">
        <f t="shared" si="0"/>
        <v>0</v>
      </c>
      <c r="I35" s="71"/>
      <c r="J35" s="12">
        <f t="shared" si="1"/>
        <v>0</v>
      </c>
      <c r="K35" s="64" t="s">
        <v>313</v>
      </c>
    </row>
    <row r="36" spans="1:11" s="8" customFormat="1" ht="15.95" customHeight="1" x14ac:dyDescent="0.25">
      <c r="A36" s="67" t="s">
        <v>25</v>
      </c>
      <c r="B36" s="71" t="s">
        <v>186</v>
      </c>
      <c r="C36" s="71"/>
      <c r="D36" s="71"/>
      <c r="E36" s="71"/>
      <c r="F36" s="71"/>
      <c r="G36" s="71"/>
      <c r="H36" s="71">
        <f t="shared" si="0"/>
        <v>0</v>
      </c>
      <c r="I36" s="71"/>
      <c r="J36" s="12">
        <f t="shared" si="1"/>
        <v>0</v>
      </c>
      <c r="K36" s="64" t="s">
        <v>724</v>
      </c>
    </row>
    <row r="37" spans="1:11" ht="15.95" customHeight="1" x14ac:dyDescent="0.25">
      <c r="A37" s="67" t="s">
        <v>26</v>
      </c>
      <c r="B37" s="71" t="s">
        <v>130</v>
      </c>
      <c r="C37" s="71">
        <v>1</v>
      </c>
      <c r="D37" s="71" t="s">
        <v>725</v>
      </c>
      <c r="E37" s="71">
        <v>410</v>
      </c>
      <c r="F37" s="71" t="s">
        <v>204</v>
      </c>
      <c r="G37" s="71"/>
      <c r="H37" s="71">
        <f t="shared" si="0"/>
        <v>2</v>
      </c>
      <c r="I37" s="71"/>
      <c r="J37" s="12">
        <f t="shared" si="1"/>
        <v>2</v>
      </c>
      <c r="K37" s="64" t="s">
        <v>314</v>
      </c>
    </row>
    <row r="38" spans="1:11" ht="15.95" customHeight="1" x14ac:dyDescent="0.25">
      <c r="A38" s="67" t="s">
        <v>27</v>
      </c>
      <c r="B38" s="71" t="s">
        <v>734</v>
      </c>
      <c r="C38" s="71">
        <v>1</v>
      </c>
      <c r="D38" s="71" t="s">
        <v>728</v>
      </c>
      <c r="E38" s="71">
        <v>28</v>
      </c>
      <c r="F38" s="71" t="s">
        <v>204</v>
      </c>
      <c r="G38" s="71"/>
      <c r="H38" s="71">
        <f t="shared" si="0"/>
        <v>0</v>
      </c>
      <c r="I38" s="71"/>
      <c r="J38" s="12">
        <f t="shared" si="1"/>
        <v>0</v>
      </c>
      <c r="K38" s="64" t="s">
        <v>726</v>
      </c>
    </row>
    <row r="39" spans="1:11" ht="15.95" customHeight="1" x14ac:dyDescent="0.25">
      <c r="A39" s="67" t="s">
        <v>28</v>
      </c>
      <c r="B39" s="71" t="s">
        <v>186</v>
      </c>
      <c r="C39" s="71"/>
      <c r="D39" s="71"/>
      <c r="E39" s="71"/>
      <c r="F39" s="71"/>
      <c r="G39" s="71"/>
      <c r="H39" s="71">
        <f t="shared" si="0"/>
        <v>0</v>
      </c>
      <c r="I39" s="71"/>
      <c r="J39" s="12">
        <f t="shared" si="1"/>
        <v>0</v>
      </c>
      <c r="K39" s="64" t="s">
        <v>315</v>
      </c>
    </row>
    <row r="40" spans="1:11" ht="15.95" customHeight="1" x14ac:dyDescent="0.25">
      <c r="A40" s="67" t="s">
        <v>29</v>
      </c>
      <c r="B40" s="71" t="s">
        <v>734</v>
      </c>
      <c r="C40" s="71">
        <v>1</v>
      </c>
      <c r="D40" s="71" t="s">
        <v>728</v>
      </c>
      <c r="E40" s="71" t="s">
        <v>729</v>
      </c>
      <c r="F40" s="71" t="s">
        <v>205</v>
      </c>
      <c r="G40" s="71"/>
      <c r="H40" s="71">
        <f t="shared" si="0"/>
        <v>0</v>
      </c>
      <c r="I40" s="71"/>
      <c r="J40" s="12">
        <f t="shared" si="1"/>
        <v>0</v>
      </c>
      <c r="K40" s="64" t="s">
        <v>316</v>
      </c>
    </row>
    <row r="41" spans="1:11" ht="15.95" customHeight="1" x14ac:dyDescent="0.25">
      <c r="A41" s="67" t="s">
        <v>30</v>
      </c>
      <c r="B41" s="71" t="s">
        <v>186</v>
      </c>
      <c r="C41" s="71"/>
      <c r="D41" s="71"/>
      <c r="E41" s="71"/>
      <c r="F41" s="71"/>
      <c r="G41" s="71"/>
      <c r="H41" s="71">
        <f t="shared" si="0"/>
        <v>0</v>
      </c>
      <c r="I41" s="71"/>
      <c r="J41" s="12">
        <f t="shared" si="1"/>
        <v>0</v>
      </c>
      <c r="K41" s="64" t="s">
        <v>317</v>
      </c>
    </row>
    <row r="42" spans="1:11" s="14" customFormat="1" ht="15.95" customHeight="1" x14ac:dyDescent="0.25">
      <c r="A42" s="66" t="s">
        <v>31</v>
      </c>
      <c r="B42" s="72"/>
      <c r="C42" s="72"/>
      <c r="D42" s="72"/>
      <c r="E42" s="72"/>
      <c r="F42" s="72"/>
      <c r="G42" s="72"/>
      <c r="H42" s="73"/>
      <c r="I42" s="73"/>
      <c r="J42" s="13"/>
      <c r="K42" s="69"/>
    </row>
    <row r="43" spans="1:11" s="9" customFormat="1" ht="15.95" customHeight="1" x14ac:dyDescent="0.25">
      <c r="A43" s="67" t="s">
        <v>32</v>
      </c>
      <c r="B43" s="71" t="s">
        <v>130</v>
      </c>
      <c r="C43" s="71">
        <v>1</v>
      </c>
      <c r="D43" s="71" t="s">
        <v>731</v>
      </c>
      <c r="E43" s="71">
        <v>426</v>
      </c>
      <c r="F43" s="71" t="s">
        <v>204</v>
      </c>
      <c r="G43" s="71"/>
      <c r="H43" s="71">
        <f t="shared" si="0"/>
        <v>2</v>
      </c>
      <c r="I43" s="71"/>
      <c r="J43" s="12">
        <f t="shared" si="1"/>
        <v>2</v>
      </c>
      <c r="K43" s="64" t="s">
        <v>730</v>
      </c>
    </row>
    <row r="44" spans="1:11" s="9" customFormat="1" ht="15.95" customHeight="1" x14ac:dyDescent="0.25">
      <c r="A44" s="67" t="s">
        <v>33</v>
      </c>
      <c r="B44" s="71" t="s">
        <v>186</v>
      </c>
      <c r="C44" s="71"/>
      <c r="D44" s="71"/>
      <c r="E44" s="71"/>
      <c r="F44" s="71"/>
      <c r="G44" s="71"/>
      <c r="H44" s="71">
        <f t="shared" si="0"/>
        <v>0</v>
      </c>
      <c r="I44" s="71"/>
      <c r="J44" s="12">
        <f t="shared" si="1"/>
        <v>0</v>
      </c>
      <c r="K44" s="64" t="s">
        <v>318</v>
      </c>
    </row>
    <row r="45" spans="1:11" ht="15.95" customHeight="1" x14ac:dyDescent="0.25">
      <c r="A45" s="67" t="s">
        <v>34</v>
      </c>
      <c r="B45" s="71" t="s">
        <v>130</v>
      </c>
      <c r="C45" s="71">
        <v>1</v>
      </c>
      <c r="D45" s="71" t="s">
        <v>732</v>
      </c>
      <c r="E45" s="71">
        <v>406</v>
      </c>
      <c r="F45" s="71" t="s">
        <v>204</v>
      </c>
      <c r="G45" s="71"/>
      <c r="H45" s="71">
        <f t="shared" si="0"/>
        <v>2</v>
      </c>
      <c r="I45" s="71"/>
      <c r="J45" s="12">
        <f t="shared" si="1"/>
        <v>2</v>
      </c>
      <c r="K45" s="64" t="s">
        <v>319</v>
      </c>
    </row>
    <row r="46" spans="1:11" s="8" customFormat="1" ht="15.95" customHeight="1" x14ac:dyDescent="0.25">
      <c r="A46" s="67" t="s">
        <v>35</v>
      </c>
      <c r="B46" s="71" t="s">
        <v>186</v>
      </c>
      <c r="C46" s="71"/>
      <c r="D46" s="71"/>
      <c r="E46" s="71"/>
      <c r="F46" s="71"/>
      <c r="G46" s="59" t="s">
        <v>733</v>
      </c>
      <c r="H46" s="71">
        <f t="shared" si="0"/>
        <v>0</v>
      </c>
      <c r="I46" s="71">
        <v>0.5</v>
      </c>
      <c r="J46" s="12">
        <f t="shared" si="1"/>
        <v>0</v>
      </c>
      <c r="K46" s="64" t="s">
        <v>276</v>
      </c>
    </row>
    <row r="47" spans="1:11" s="9" customFormat="1" ht="15.95" customHeight="1" x14ac:dyDescent="0.25">
      <c r="A47" s="67" t="s">
        <v>36</v>
      </c>
      <c r="B47" s="71" t="s">
        <v>734</v>
      </c>
      <c r="C47" s="71">
        <v>4</v>
      </c>
      <c r="D47" s="71" t="s">
        <v>728</v>
      </c>
      <c r="E47" s="71" t="s">
        <v>735</v>
      </c>
      <c r="F47" s="71" t="s">
        <v>204</v>
      </c>
      <c r="G47" s="71"/>
      <c r="H47" s="71">
        <f t="shared" si="0"/>
        <v>0</v>
      </c>
      <c r="I47" s="71"/>
      <c r="J47" s="12">
        <f t="shared" si="1"/>
        <v>0</v>
      </c>
      <c r="K47" s="87" t="s">
        <v>320</v>
      </c>
    </row>
    <row r="48" spans="1:11" s="9" customFormat="1" ht="15.95" customHeight="1" x14ac:dyDescent="0.25">
      <c r="A48" s="67" t="s">
        <v>37</v>
      </c>
      <c r="B48" s="71" t="s">
        <v>186</v>
      </c>
      <c r="C48" s="71"/>
      <c r="D48" s="71"/>
      <c r="E48" s="71"/>
      <c r="F48" s="71"/>
      <c r="G48" s="71"/>
      <c r="H48" s="71">
        <f t="shared" si="0"/>
        <v>0</v>
      </c>
      <c r="I48" s="71"/>
      <c r="J48" s="12">
        <f t="shared" si="1"/>
        <v>0</v>
      </c>
      <c r="K48" s="88" t="s">
        <v>277</v>
      </c>
    </row>
    <row r="49" spans="1:11" s="14" customFormat="1" ht="15.95" customHeight="1" x14ac:dyDescent="0.25">
      <c r="A49" s="66" t="s">
        <v>38</v>
      </c>
      <c r="B49" s="72"/>
      <c r="C49" s="72"/>
      <c r="D49" s="72"/>
      <c r="E49" s="72"/>
      <c r="F49" s="72"/>
      <c r="G49" s="72"/>
      <c r="H49" s="73"/>
      <c r="I49" s="73"/>
      <c r="J49" s="13"/>
      <c r="K49" s="69"/>
    </row>
    <row r="50" spans="1:11" s="9" customFormat="1" ht="15.95" customHeight="1" x14ac:dyDescent="0.25">
      <c r="A50" s="67" t="s">
        <v>39</v>
      </c>
      <c r="B50" s="71" t="s">
        <v>186</v>
      </c>
      <c r="C50" s="71"/>
      <c r="D50" s="71"/>
      <c r="E50" s="71"/>
      <c r="F50" s="71"/>
      <c r="G50" s="71"/>
      <c r="H50" s="71">
        <f t="shared" si="0"/>
        <v>0</v>
      </c>
      <c r="I50" s="71"/>
      <c r="J50" s="12">
        <f t="shared" si="1"/>
        <v>0</v>
      </c>
      <c r="K50" s="64" t="s">
        <v>321</v>
      </c>
    </row>
    <row r="51" spans="1:11" s="9" customFormat="1" ht="15.95" customHeight="1" x14ac:dyDescent="0.25">
      <c r="A51" s="67" t="s">
        <v>40</v>
      </c>
      <c r="B51" s="71" t="s">
        <v>186</v>
      </c>
      <c r="C51" s="71"/>
      <c r="D51" s="71"/>
      <c r="E51" s="71"/>
      <c r="F51" s="71"/>
      <c r="G51" s="71"/>
      <c r="H51" s="71">
        <f t="shared" si="0"/>
        <v>0</v>
      </c>
      <c r="I51" s="71"/>
      <c r="J51" s="12">
        <f t="shared" si="1"/>
        <v>0</v>
      </c>
      <c r="K51" s="64" t="s">
        <v>322</v>
      </c>
    </row>
    <row r="52" spans="1:11" ht="15.95" customHeight="1" x14ac:dyDescent="0.25">
      <c r="A52" s="67" t="s">
        <v>41</v>
      </c>
      <c r="B52" s="71" t="s">
        <v>186</v>
      </c>
      <c r="C52" s="71"/>
      <c r="D52" s="71"/>
      <c r="E52" s="71"/>
      <c r="F52" s="71"/>
      <c r="G52" s="71"/>
      <c r="H52" s="71">
        <f t="shared" si="0"/>
        <v>0</v>
      </c>
      <c r="I52" s="71"/>
      <c r="J52" s="12">
        <f t="shared" si="1"/>
        <v>0</v>
      </c>
      <c r="K52" s="64" t="s">
        <v>323</v>
      </c>
    </row>
    <row r="53" spans="1:11" ht="15.95" customHeight="1" x14ac:dyDescent="0.25">
      <c r="A53" s="67" t="s">
        <v>42</v>
      </c>
      <c r="B53" s="71" t="s">
        <v>734</v>
      </c>
      <c r="C53" s="71">
        <v>1</v>
      </c>
      <c r="D53" s="71" t="s">
        <v>728</v>
      </c>
      <c r="E53" s="71" t="s">
        <v>729</v>
      </c>
      <c r="F53" s="71" t="s">
        <v>205</v>
      </c>
      <c r="G53" s="71"/>
      <c r="H53" s="71">
        <f t="shared" si="0"/>
        <v>0</v>
      </c>
      <c r="I53" s="71"/>
      <c r="J53" s="12">
        <f t="shared" si="1"/>
        <v>0</v>
      </c>
      <c r="K53" s="64" t="s">
        <v>736</v>
      </c>
    </row>
    <row r="54" spans="1:11" s="9" customFormat="1" ht="15.95" customHeight="1" x14ac:dyDescent="0.25">
      <c r="A54" s="67" t="s">
        <v>92</v>
      </c>
      <c r="B54" s="71" t="s">
        <v>186</v>
      </c>
      <c r="C54" s="71"/>
      <c r="D54" s="71"/>
      <c r="E54" s="71"/>
      <c r="F54" s="71"/>
      <c r="G54" s="71"/>
      <c r="H54" s="71">
        <f t="shared" si="0"/>
        <v>0</v>
      </c>
      <c r="I54" s="71"/>
      <c r="J54" s="12">
        <f t="shared" si="1"/>
        <v>0</v>
      </c>
      <c r="K54" s="64" t="s">
        <v>325</v>
      </c>
    </row>
    <row r="55" spans="1:11" ht="15.95" customHeight="1" x14ac:dyDescent="0.25">
      <c r="A55" s="67" t="s">
        <v>43</v>
      </c>
      <c r="B55" s="71" t="s">
        <v>186</v>
      </c>
      <c r="C55" s="71"/>
      <c r="D55" s="71"/>
      <c r="E55" s="71"/>
      <c r="F55" s="71"/>
      <c r="G55" s="71"/>
      <c r="H55" s="71">
        <f t="shared" si="0"/>
        <v>0</v>
      </c>
      <c r="I55" s="71"/>
      <c r="J55" s="12">
        <f t="shared" si="1"/>
        <v>0</v>
      </c>
      <c r="K55" s="74" t="s">
        <v>812</v>
      </c>
    </row>
    <row r="56" spans="1:11" ht="15.95" customHeight="1" x14ac:dyDescent="0.25">
      <c r="A56" s="67" t="s">
        <v>44</v>
      </c>
      <c r="B56" s="71" t="s">
        <v>130</v>
      </c>
      <c r="C56" s="71">
        <v>4</v>
      </c>
      <c r="D56" s="71" t="s">
        <v>759</v>
      </c>
      <c r="E56" s="71" t="s">
        <v>737</v>
      </c>
      <c r="F56" s="71" t="s">
        <v>204</v>
      </c>
      <c r="G56" s="71"/>
      <c r="H56" s="71">
        <f t="shared" si="0"/>
        <v>2</v>
      </c>
      <c r="I56" s="71"/>
      <c r="J56" s="12">
        <f t="shared" si="1"/>
        <v>2</v>
      </c>
      <c r="K56" s="64" t="s">
        <v>326</v>
      </c>
    </row>
    <row r="57" spans="1:11" s="14" customFormat="1" ht="15.95" customHeight="1" x14ac:dyDescent="0.25">
      <c r="A57" s="66" t="s">
        <v>45</v>
      </c>
      <c r="B57" s="72"/>
      <c r="C57" s="72"/>
      <c r="D57" s="72"/>
      <c r="E57" s="72"/>
      <c r="F57" s="72"/>
      <c r="G57" s="72"/>
      <c r="H57" s="73"/>
      <c r="I57" s="73"/>
      <c r="J57" s="13"/>
      <c r="K57" s="69"/>
    </row>
    <row r="58" spans="1:11" s="9" customFormat="1" ht="15.95" customHeight="1" x14ac:dyDescent="0.25">
      <c r="A58" s="67" t="s">
        <v>46</v>
      </c>
      <c r="B58" s="71" t="s">
        <v>130</v>
      </c>
      <c r="C58" s="71">
        <v>1</v>
      </c>
      <c r="D58" s="71" t="s">
        <v>755</v>
      </c>
      <c r="E58" s="71">
        <v>415</v>
      </c>
      <c r="F58" s="71" t="s">
        <v>204</v>
      </c>
      <c r="G58" s="71" t="s">
        <v>705</v>
      </c>
      <c r="H58" s="71">
        <f t="shared" si="0"/>
        <v>2</v>
      </c>
      <c r="I58" s="71">
        <v>0.5</v>
      </c>
      <c r="J58" s="12">
        <f t="shared" si="1"/>
        <v>1</v>
      </c>
      <c r="K58" s="64" t="s">
        <v>845</v>
      </c>
    </row>
    <row r="59" spans="1:11" s="9" customFormat="1" ht="15.95" customHeight="1" x14ac:dyDescent="0.25">
      <c r="A59" s="67" t="s">
        <v>47</v>
      </c>
      <c r="B59" s="71" t="s">
        <v>186</v>
      </c>
      <c r="C59" s="71"/>
      <c r="D59" s="71"/>
      <c r="E59" s="71"/>
      <c r="F59" s="71"/>
      <c r="G59" s="71"/>
      <c r="H59" s="71">
        <f t="shared" si="0"/>
        <v>0</v>
      </c>
      <c r="I59" s="71"/>
      <c r="J59" s="12">
        <f t="shared" si="1"/>
        <v>0</v>
      </c>
      <c r="K59" s="64" t="s">
        <v>328</v>
      </c>
    </row>
    <row r="60" spans="1:11" s="9" customFormat="1" ht="15.95" customHeight="1" x14ac:dyDescent="0.25">
      <c r="A60" s="67" t="s">
        <v>48</v>
      </c>
      <c r="B60" s="71" t="s">
        <v>186</v>
      </c>
      <c r="C60" s="71"/>
      <c r="D60" s="71"/>
      <c r="E60" s="71"/>
      <c r="F60" s="71"/>
      <c r="G60" s="71"/>
      <c r="H60" s="71">
        <f t="shared" si="0"/>
        <v>0</v>
      </c>
      <c r="I60" s="71"/>
      <c r="J60" s="12">
        <f t="shared" si="1"/>
        <v>0</v>
      </c>
      <c r="K60" s="64" t="s">
        <v>280</v>
      </c>
    </row>
    <row r="61" spans="1:11" s="9" customFormat="1" ht="15.95" customHeight="1" x14ac:dyDescent="0.25">
      <c r="A61" s="67" t="s">
        <v>49</v>
      </c>
      <c r="B61" s="71" t="s">
        <v>186</v>
      </c>
      <c r="C61" s="71"/>
      <c r="D61" s="71"/>
      <c r="E61" s="71"/>
      <c r="F61" s="71"/>
      <c r="G61" s="71"/>
      <c r="H61" s="71">
        <f t="shared" si="0"/>
        <v>0</v>
      </c>
      <c r="I61" s="71"/>
      <c r="J61" s="12">
        <f t="shared" si="1"/>
        <v>0</v>
      </c>
      <c r="K61" s="64" t="s">
        <v>281</v>
      </c>
    </row>
    <row r="62" spans="1:11" ht="15.95" customHeight="1" x14ac:dyDescent="0.25">
      <c r="A62" s="67" t="s">
        <v>50</v>
      </c>
      <c r="B62" s="71" t="s">
        <v>130</v>
      </c>
      <c r="C62" s="71">
        <v>1</v>
      </c>
      <c r="D62" s="71" t="s">
        <v>739</v>
      </c>
      <c r="E62" s="71">
        <v>502</v>
      </c>
      <c r="F62" s="71" t="s">
        <v>204</v>
      </c>
      <c r="G62" s="71"/>
      <c r="H62" s="71">
        <f t="shared" si="0"/>
        <v>2</v>
      </c>
      <c r="I62" s="71"/>
      <c r="J62" s="12">
        <f t="shared" si="1"/>
        <v>2</v>
      </c>
      <c r="K62" s="64" t="s">
        <v>738</v>
      </c>
    </row>
    <row r="63" spans="1:11" s="9" customFormat="1" ht="15.95" customHeight="1" x14ac:dyDescent="0.25">
      <c r="A63" s="67" t="s">
        <v>51</v>
      </c>
      <c r="B63" s="71" t="s">
        <v>734</v>
      </c>
      <c r="C63" s="71">
        <v>1</v>
      </c>
      <c r="D63" s="71" t="s">
        <v>741</v>
      </c>
      <c r="E63" s="71" t="s">
        <v>742</v>
      </c>
      <c r="F63" s="71" t="s">
        <v>205</v>
      </c>
      <c r="G63" s="71"/>
      <c r="H63" s="71">
        <f t="shared" si="0"/>
        <v>0</v>
      </c>
      <c r="I63" s="71"/>
      <c r="J63" s="12">
        <f t="shared" si="1"/>
        <v>0</v>
      </c>
      <c r="K63" s="64" t="s">
        <v>740</v>
      </c>
    </row>
    <row r="64" spans="1:11" s="9" customFormat="1" ht="15.95" customHeight="1" x14ac:dyDescent="0.25">
      <c r="A64" s="67" t="s">
        <v>52</v>
      </c>
      <c r="B64" s="71" t="s">
        <v>186</v>
      </c>
      <c r="C64" s="71"/>
      <c r="D64" s="71"/>
      <c r="E64" s="71"/>
      <c r="F64" s="71"/>
      <c r="G64" s="71"/>
      <c r="H64" s="71">
        <f t="shared" si="0"/>
        <v>0</v>
      </c>
      <c r="I64" s="71"/>
      <c r="J64" s="12">
        <f t="shared" si="1"/>
        <v>0</v>
      </c>
      <c r="K64" s="64" t="s">
        <v>282</v>
      </c>
    </row>
    <row r="65" spans="1:11" s="9" customFormat="1" ht="15.95" customHeight="1" x14ac:dyDescent="0.25">
      <c r="A65" s="67" t="s">
        <v>53</v>
      </c>
      <c r="B65" s="71" t="s">
        <v>186</v>
      </c>
      <c r="C65" s="71"/>
      <c r="D65" s="71"/>
      <c r="E65" s="71"/>
      <c r="F65" s="71"/>
      <c r="G65" s="71"/>
      <c r="H65" s="71">
        <f t="shared" si="0"/>
        <v>0</v>
      </c>
      <c r="I65" s="71"/>
      <c r="J65" s="12">
        <f t="shared" si="1"/>
        <v>0</v>
      </c>
      <c r="K65" s="57" t="s">
        <v>329</v>
      </c>
    </row>
    <row r="66" spans="1:11" s="9" customFormat="1" ht="15.95" customHeight="1" x14ac:dyDescent="0.25">
      <c r="A66" s="67" t="s">
        <v>54</v>
      </c>
      <c r="B66" s="71" t="s">
        <v>186</v>
      </c>
      <c r="C66" s="71"/>
      <c r="D66" s="71"/>
      <c r="E66" s="71"/>
      <c r="F66" s="71"/>
      <c r="G66" s="71"/>
      <c r="H66" s="71">
        <f t="shared" si="0"/>
        <v>0</v>
      </c>
      <c r="I66" s="71"/>
      <c r="J66" s="12">
        <f t="shared" si="1"/>
        <v>0</v>
      </c>
      <c r="K66" s="64" t="s">
        <v>242</v>
      </c>
    </row>
    <row r="67" spans="1:11" s="9" customFormat="1" ht="15.95" customHeight="1" x14ac:dyDescent="0.25">
      <c r="A67" s="67" t="s">
        <v>55</v>
      </c>
      <c r="B67" s="71" t="s">
        <v>130</v>
      </c>
      <c r="C67" s="71">
        <v>2</v>
      </c>
      <c r="D67" s="71" t="s">
        <v>743</v>
      </c>
      <c r="E67" s="71" t="s">
        <v>744</v>
      </c>
      <c r="F67" s="71" t="s">
        <v>204</v>
      </c>
      <c r="G67" s="71"/>
      <c r="H67" s="71">
        <f t="shared" si="0"/>
        <v>2</v>
      </c>
      <c r="I67" s="71"/>
      <c r="J67" s="12">
        <f t="shared" si="1"/>
        <v>2</v>
      </c>
      <c r="K67" s="64" t="s">
        <v>330</v>
      </c>
    </row>
    <row r="68" spans="1:11" ht="15.95" customHeight="1" x14ac:dyDescent="0.25">
      <c r="A68" s="67" t="s">
        <v>56</v>
      </c>
      <c r="B68" s="71" t="s">
        <v>186</v>
      </c>
      <c r="C68" s="71"/>
      <c r="D68" s="71"/>
      <c r="E68" s="71"/>
      <c r="F68" s="71"/>
      <c r="G68" s="71"/>
      <c r="H68" s="71">
        <f t="shared" si="0"/>
        <v>0</v>
      </c>
      <c r="I68" s="71"/>
      <c r="J68" s="12">
        <f t="shared" si="1"/>
        <v>0</v>
      </c>
      <c r="K68" s="64" t="s">
        <v>331</v>
      </c>
    </row>
    <row r="69" spans="1:11" s="9" customFormat="1" ht="15.95" customHeight="1" x14ac:dyDescent="0.25">
      <c r="A69" s="67" t="s">
        <v>57</v>
      </c>
      <c r="B69" s="71" t="s">
        <v>186</v>
      </c>
      <c r="C69" s="71"/>
      <c r="D69" s="71"/>
      <c r="E69" s="71"/>
      <c r="F69" s="71"/>
      <c r="G69" s="71"/>
      <c r="H69" s="71">
        <f t="shared" si="0"/>
        <v>0</v>
      </c>
      <c r="I69" s="71"/>
      <c r="J69" s="12">
        <f t="shared" si="1"/>
        <v>0</v>
      </c>
      <c r="K69" s="64" t="s">
        <v>283</v>
      </c>
    </row>
    <row r="70" spans="1:11" s="9" customFormat="1" ht="15.95" customHeight="1" x14ac:dyDescent="0.25">
      <c r="A70" s="67" t="s">
        <v>58</v>
      </c>
      <c r="B70" s="71" t="s">
        <v>186</v>
      </c>
      <c r="C70" s="71"/>
      <c r="D70" s="71"/>
      <c r="E70" s="71"/>
      <c r="F70" s="71"/>
      <c r="G70" s="71"/>
      <c r="H70" s="71">
        <f t="shared" si="0"/>
        <v>0</v>
      </c>
      <c r="I70" s="71"/>
      <c r="J70" s="12">
        <f t="shared" si="1"/>
        <v>0</v>
      </c>
      <c r="K70" s="64" t="s">
        <v>243</v>
      </c>
    </row>
    <row r="71" spans="1:11" ht="15.95" customHeight="1" x14ac:dyDescent="0.25">
      <c r="A71" s="67" t="s">
        <v>59</v>
      </c>
      <c r="B71" s="71" t="s">
        <v>130</v>
      </c>
      <c r="C71" s="71">
        <v>1</v>
      </c>
      <c r="D71" s="71" t="s">
        <v>747</v>
      </c>
      <c r="E71" s="71">
        <v>472</v>
      </c>
      <c r="F71" s="71" t="s">
        <v>204</v>
      </c>
      <c r="G71" s="59" t="s">
        <v>746</v>
      </c>
      <c r="H71" s="71">
        <f t="shared" si="0"/>
        <v>2</v>
      </c>
      <c r="I71" s="71">
        <v>0.5</v>
      </c>
      <c r="J71" s="12">
        <f t="shared" si="1"/>
        <v>1</v>
      </c>
      <c r="K71" s="64" t="s">
        <v>745</v>
      </c>
    </row>
    <row r="72" spans="1:11" s="14" customFormat="1" ht="15.95" customHeight="1" x14ac:dyDescent="0.25">
      <c r="A72" s="66" t="s">
        <v>60</v>
      </c>
      <c r="B72" s="72"/>
      <c r="C72" s="72"/>
      <c r="D72" s="72"/>
      <c r="E72" s="72"/>
      <c r="F72" s="72"/>
      <c r="G72" s="72"/>
      <c r="H72" s="73"/>
      <c r="I72" s="73"/>
      <c r="J72" s="13"/>
      <c r="K72" s="69"/>
    </row>
    <row r="73" spans="1:11" s="9" customFormat="1" ht="15.95" customHeight="1" x14ac:dyDescent="0.25">
      <c r="A73" s="67" t="s">
        <v>61</v>
      </c>
      <c r="B73" s="71" t="s">
        <v>186</v>
      </c>
      <c r="C73" s="71"/>
      <c r="D73" s="71"/>
      <c r="E73" s="71"/>
      <c r="F73" s="71"/>
      <c r="G73" s="71"/>
      <c r="H73" s="71">
        <f t="shared" si="0"/>
        <v>0</v>
      </c>
      <c r="I73" s="71"/>
      <c r="J73" s="12">
        <f t="shared" si="1"/>
        <v>0</v>
      </c>
      <c r="K73" s="64" t="s">
        <v>285</v>
      </c>
    </row>
    <row r="74" spans="1:11" ht="15.95" customHeight="1" x14ac:dyDescent="0.25">
      <c r="A74" s="67" t="s">
        <v>62</v>
      </c>
      <c r="B74" s="71" t="s">
        <v>186</v>
      </c>
      <c r="C74" s="71"/>
      <c r="D74" s="71"/>
      <c r="E74" s="71"/>
      <c r="F74" s="71"/>
      <c r="G74" s="71"/>
      <c r="H74" s="71">
        <f t="shared" si="0"/>
        <v>0</v>
      </c>
      <c r="I74" s="71"/>
      <c r="J74" s="12">
        <f t="shared" si="1"/>
        <v>0</v>
      </c>
      <c r="K74" s="74" t="s">
        <v>332</v>
      </c>
    </row>
    <row r="75" spans="1:11" ht="15.95" customHeight="1" x14ac:dyDescent="0.25">
      <c r="A75" s="67" t="s">
        <v>63</v>
      </c>
      <c r="B75" s="71" t="s">
        <v>186</v>
      </c>
      <c r="C75" s="71"/>
      <c r="D75" s="71"/>
      <c r="E75" s="71"/>
      <c r="F75" s="71"/>
      <c r="G75" s="71"/>
      <c r="H75" s="71">
        <f t="shared" si="0"/>
        <v>0</v>
      </c>
      <c r="I75" s="71"/>
      <c r="J75" s="12">
        <f t="shared" si="1"/>
        <v>0</v>
      </c>
      <c r="K75" s="64" t="s">
        <v>333</v>
      </c>
    </row>
    <row r="76" spans="1:11" s="79" customFormat="1" ht="15.95" customHeight="1" x14ac:dyDescent="0.25">
      <c r="A76" s="75" t="s">
        <v>64</v>
      </c>
      <c r="B76" s="76" t="s">
        <v>131</v>
      </c>
      <c r="C76" s="76">
        <v>1</v>
      </c>
      <c r="D76" s="76" t="s">
        <v>826</v>
      </c>
      <c r="E76" s="76">
        <v>131</v>
      </c>
      <c r="F76" s="76" t="s">
        <v>204</v>
      </c>
      <c r="G76" s="76"/>
      <c r="H76" s="76">
        <f t="shared" si="0"/>
        <v>1</v>
      </c>
      <c r="I76" s="76"/>
      <c r="J76" s="128">
        <f t="shared" si="1"/>
        <v>1</v>
      </c>
      <c r="K76" s="87" t="s">
        <v>334</v>
      </c>
    </row>
    <row r="77" spans="1:11" s="9" customFormat="1" ht="15.95" customHeight="1" x14ac:dyDescent="0.25">
      <c r="A77" s="67" t="s">
        <v>65</v>
      </c>
      <c r="B77" s="71" t="s">
        <v>186</v>
      </c>
      <c r="C77" s="71"/>
      <c r="D77" s="71"/>
      <c r="E77" s="71"/>
      <c r="F77" s="71"/>
      <c r="G77" s="71"/>
      <c r="H77" s="71">
        <f t="shared" ref="H77:H104" si="2">IF(B77="Да, в опросе приняли участие более 400 человек",2,IF(B77="Да, в опросе приняли участие от 100 до 400 человек",1,0))</f>
        <v>0</v>
      </c>
      <c r="I77" s="71"/>
      <c r="J77" s="12">
        <f t="shared" ref="J77:J104" si="3">H77*(1-I77)</f>
        <v>0</v>
      </c>
      <c r="K77" s="64" t="s">
        <v>287</v>
      </c>
    </row>
    <row r="78" spans="1:11" s="9" customFormat="1" ht="15.95" customHeight="1" x14ac:dyDescent="0.25">
      <c r="A78" s="67" t="s">
        <v>66</v>
      </c>
      <c r="B78" s="71" t="s">
        <v>186</v>
      </c>
      <c r="C78" s="71"/>
      <c r="D78" s="71"/>
      <c r="E78" s="71"/>
      <c r="F78" s="71"/>
      <c r="G78" s="71"/>
      <c r="H78" s="71">
        <f t="shared" si="2"/>
        <v>0</v>
      </c>
      <c r="I78" s="71"/>
      <c r="J78" s="12">
        <f t="shared" si="3"/>
        <v>0</v>
      </c>
      <c r="K78" s="64" t="s">
        <v>245</v>
      </c>
    </row>
    <row r="79" spans="1:11" s="14" customFormat="1" ht="15.95" customHeight="1" x14ac:dyDescent="0.25">
      <c r="A79" s="66" t="s">
        <v>67</v>
      </c>
      <c r="B79" s="72"/>
      <c r="C79" s="72"/>
      <c r="D79" s="72"/>
      <c r="E79" s="72"/>
      <c r="F79" s="72"/>
      <c r="G79" s="72"/>
      <c r="H79" s="73"/>
      <c r="I79" s="73"/>
      <c r="J79" s="13"/>
      <c r="K79" s="69"/>
    </row>
    <row r="80" spans="1:11" s="9" customFormat="1" ht="15.95" customHeight="1" x14ac:dyDescent="0.25">
      <c r="A80" s="67" t="s">
        <v>68</v>
      </c>
      <c r="B80" s="71" t="s">
        <v>734</v>
      </c>
      <c r="C80" s="71">
        <v>1</v>
      </c>
      <c r="D80" s="59" t="s">
        <v>758</v>
      </c>
      <c r="E80" s="71">
        <v>433</v>
      </c>
      <c r="F80" s="71" t="s">
        <v>204</v>
      </c>
      <c r="G80" s="71"/>
      <c r="H80" s="71">
        <f t="shared" si="2"/>
        <v>0</v>
      </c>
      <c r="I80" s="71"/>
      <c r="J80" s="12">
        <f t="shared" si="3"/>
        <v>0</v>
      </c>
      <c r="K80" s="64" t="s">
        <v>748</v>
      </c>
    </row>
    <row r="81" spans="1:11" s="9" customFormat="1" ht="15.95" customHeight="1" x14ac:dyDescent="0.25">
      <c r="A81" s="67" t="s">
        <v>69</v>
      </c>
      <c r="B81" s="71" t="s">
        <v>734</v>
      </c>
      <c r="C81" s="71">
        <v>1</v>
      </c>
      <c r="D81" s="59" t="s">
        <v>758</v>
      </c>
      <c r="E81" s="71">
        <v>23</v>
      </c>
      <c r="F81" s="71" t="s">
        <v>204</v>
      </c>
      <c r="G81" s="71"/>
      <c r="H81" s="71">
        <f t="shared" si="2"/>
        <v>0</v>
      </c>
      <c r="I81" s="71"/>
      <c r="J81" s="12">
        <f t="shared" si="3"/>
        <v>0</v>
      </c>
      <c r="K81" s="64" t="s">
        <v>257</v>
      </c>
    </row>
    <row r="82" spans="1:11" s="9" customFormat="1" ht="15.95" customHeight="1" x14ac:dyDescent="0.25">
      <c r="A82" s="67" t="s">
        <v>70</v>
      </c>
      <c r="B82" s="71" t="s">
        <v>734</v>
      </c>
      <c r="C82" s="71">
        <v>4</v>
      </c>
      <c r="D82" s="59" t="s">
        <v>758</v>
      </c>
      <c r="E82" s="71" t="s">
        <v>750</v>
      </c>
      <c r="F82" s="71" t="s">
        <v>204</v>
      </c>
      <c r="G82" s="59" t="s">
        <v>749</v>
      </c>
      <c r="H82" s="71">
        <f t="shared" si="2"/>
        <v>0</v>
      </c>
      <c r="I82" s="71">
        <v>0.5</v>
      </c>
      <c r="J82" s="12">
        <f t="shared" si="3"/>
        <v>0</v>
      </c>
      <c r="K82" s="64" t="s">
        <v>335</v>
      </c>
    </row>
    <row r="83" spans="1:11" s="9" customFormat="1" ht="15.95" customHeight="1" x14ac:dyDescent="0.25">
      <c r="A83" s="67" t="s">
        <v>71</v>
      </c>
      <c r="B83" s="71" t="s">
        <v>186</v>
      </c>
      <c r="C83" s="71"/>
      <c r="D83" s="71"/>
      <c r="E83" s="71"/>
      <c r="F83" s="71"/>
      <c r="G83" s="71"/>
      <c r="H83" s="71">
        <f t="shared" si="2"/>
        <v>0</v>
      </c>
      <c r="I83" s="71"/>
      <c r="J83" s="12">
        <f t="shared" si="3"/>
        <v>0</v>
      </c>
      <c r="K83" s="64" t="s">
        <v>752</v>
      </c>
    </row>
    <row r="84" spans="1:11" ht="15.95" customHeight="1" x14ac:dyDescent="0.25">
      <c r="A84" s="67" t="s">
        <v>72</v>
      </c>
      <c r="B84" s="71" t="s">
        <v>130</v>
      </c>
      <c r="C84" s="71">
        <v>1</v>
      </c>
      <c r="D84" s="44" t="s">
        <v>754</v>
      </c>
      <c r="E84" s="71">
        <v>492</v>
      </c>
      <c r="F84" s="71" t="s">
        <v>204</v>
      </c>
      <c r="G84" s="71"/>
      <c r="H84" s="71">
        <f t="shared" si="2"/>
        <v>2</v>
      </c>
      <c r="I84" s="71"/>
      <c r="J84" s="12">
        <f t="shared" si="3"/>
        <v>2</v>
      </c>
      <c r="K84" s="58" t="s">
        <v>753</v>
      </c>
    </row>
    <row r="85" spans="1:11" s="9" customFormat="1" ht="15.95" customHeight="1" x14ac:dyDescent="0.25">
      <c r="A85" s="67" t="s">
        <v>73</v>
      </c>
      <c r="B85" s="71" t="s">
        <v>186</v>
      </c>
      <c r="C85" s="71"/>
      <c r="D85" s="71"/>
      <c r="E85" s="71"/>
      <c r="F85" s="71"/>
      <c r="G85" s="71"/>
      <c r="H85" s="71">
        <f t="shared" si="2"/>
        <v>0</v>
      </c>
      <c r="I85" s="71"/>
      <c r="J85" s="12">
        <f t="shared" si="3"/>
        <v>0</v>
      </c>
      <c r="K85" s="64" t="s">
        <v>291</v>
      </c>
    </row>
    <row r="86" spans="1:11" ht="15.95" customHeight="1" x14ac:dyDescent="0.25">
      <c r="A86" s="67" t="s">
        <v>74</v>
      </c>
      <c r="B86" s="71" t="s">
        <v>130</v>
      </c>
      <c r="C86" s="71">
        <v>1</v>
      </c>
      <c r="D86" s="71" t="s">
        <v>755</v>
      </c>
      <c r="E86" s="71">
        <v>407</v>
      </c>
      <c r="F86" s="71" t="s">
        <v>204</v>
      </c>
      <c r="G86" s="71"/>
      <c r="H86" s="71">
        <f t="shared" si="2"/>
        <v>2</v>
      </c>
      <c r="I86" s="71"/>
      <c r="J86" s="12">
        <f t="shared" si="3"/>
        <v>2</v>
      </c>
      <c r="K86" s="64" t="s">
        <v>336</v>
      </c>
    </row>
    <row r="87" spans="1:11" s="8" customFormat="1" ht="15.95" customHeight="1" x14ac:dyDescent="0.25">
      <c r="A87" s="67" t="s">
        <v>75</v>
      </c>
      <c r="B87" s="71" t="s">
        <v>131</v>
      </c>
      <c r="C87" s="71">
        <v>1</v>
      </c>
      <c r="D87" s="71" t="s">
        <v>828</v>
      </c>
      <c r="E87" s="71">
        <v>112</v>
      </c>
      <c r="F87" s="71" t="s">
        <v>204</v>
      </c>
      <c r="G87" s="71"/>
      <c r="H87" s="71">
        <f t="shared" si="2"/>
        <v>1</v>
      </c>
      <c r="I87" s="71"/>
      <c r="J87" s="12">
        <f t="shared" si="3"/>
        <v>1</v>
      </c>
      <c r="K87" s="64" t="s">
        <v>756</v>
      </c>
    </row>
    <row r="88" spans="1:11" s="9" customFormat="1" ht="15.95" customHeight="1" x14ac:dyDescent="0.25">
      <c r="A88" s="67" t="s">
        <v>76</v>
      </c>
      <c r="B88" s="71" t="s">
        <v>186</v>
      </c>
      <c r="C88" s="71"/>
      <c r="D88" s="71"/>
      <c r="E88" s="71"/>
      <c r="F88" s="71"/>
      <c r="G88" s="71"/>
      <c r="H88" s="71">
        <f t="shared" si="2"/>
        <v>0</v>
      </c>
      <c r="I88" s="71"/>
      <c r="J88" s="12">
        <f t="shared" si="3"/>
        <v>0</v>
      </c>
      <c r="K88" s="64" t="s">
        <v>337</v>
      </c>
    </row>
    <row r="89" spans="1:11" ht="15.95" customHeight="1" x14ac:dyDescent="0.25">
      <c r="A89" s="67" t="s">
        <v>77</v>
      </c>
      <c r="B89" s="71" t="s">
        <v>186</v>
      </c>
      <c r="C89" s="71"/>
      <c r="D89" s="71"/>
      <c r="E89" s="71"/>
      <c r="F89" s="71"/>
      <c r="G89" s="71"/>
      <c r="H89" s="71">
        <f t="shared" si="2"/>
        <v>0</v>
      </c>
      <c r="I89" s="71"/>
      <c r="J89" s="12">
        <f t="shared" si="3"/>
        <v>0</v>
      </c>
      <c r="K89" s="58" t="s">
        <v>338</v>
      </c>
    </row>
    <row r="90" spans="1:11" s="9" customFormat="1" ht="15.95" customHeight="1" x14ac:dyDescent="0.25">
      <c r="A90" s="67" t="s">
        <v>78</v>
      </c>
      <c r="B90" s="71" t="s">
        <v>130</v>
      </c>
      <c r="C90" s="71">
        <v>4</v>
      </c>
      <c r="D90" s="71" t="s">
        <v>836</v>
      </c>
      <c r="E90" s="71" t="s">
        <v>757</v>
      </c>
      <c r="F90" s="71" t="s">
        <v>204</v>
      </c>
      <c r="G90" s="71"/>
      <c r="H90" s="71">
        <f t="shared" si="2"/>
        <v>2</v>
      </c>
      <c r="I90" s="71"/>
      <c r="J90" s="12">
        <f t="shared" si="3"/>
        <v>2</v>
      </c>
      <c r="K90" s="64" t="s">
        <v>339</v>
      </c>
    </row>
    <row r="91" spans="1:11" s="9" customFormat="1" ht="15.95" customHeight="1" x14ac:dyDescent="0.25">
      <c r="A91" s="67" t="s">
        <v>79</v>
      </c>
      <c r="B91" s="71" t="s">
        <v>186</v>
      </c>
      <c r="C91" s="71"/>
      <c r="D91" s="71"/>
      <c r="E91" s="71"/>
      <c r="F91" s="71"/>
      <c r="G91" s="71"/>
      <c r="H91" s="71">
        <f t="shared" si="2"/>
        <v>0</v>
      </c>
      <c r="I91" s="71"/>
      <c r="J91" s="12">
        <f t="shared" si="3"/>
        <v>0</v>
      </c>
      <c r="K91" s="64" t="s">
        <v>293</v>
      </c>
    </row>
    <row r="92" spans="1:11" s="14" customFormat="1" ht="15.95" customHeight="1" x14ac:dyDescent="0.25">
      <c r="A92" s="66" t="s">
        <v>80</v>
      </c>
      <c r="B92" s="72"/>
      <c r="C92" s="72"/>
      <c r="D92" s="72"/>
      <c r="E92" s="72"/>
      <c r="F92" s="72"/>
      <c r="G92" s="72"/>
      <c r="H92" s="73"/>
      <c r="I92" s="73"/>
      <c r="J92" s="13"/>
      <c r="K92" s="69"/>
    </row>
    <row r="93" spans="1:11" s="9" customFormat="1" ht="15.95" customHeight="1" x14ac:dyDescent="0.25">
      <c r="A93" s="67" t="s">
        <v>81</v>
      </c>
      <c r="B93" s="71" t="s">
        <v>186</v>
      </c>
      <c r="C93" s="71"/>
      <c r="D93" s="71"/>
      <c r="E93" s="71"/>
      <c r="F93" s="71"/>
      <c r="G93" s="71"/>
      <c r="H93" s="71">
        <f t="shared" si="2"/>
        <v>0</v>
      </c>
      <c r="I93" s="71"/>
      <c r="J93" s="12">
        <f t="shared" si="3"/>
        <v>0</v>
      </c>
      <c r="K93" s="64" t="s">
        <v>341</v>
      </c>
    </row>
    <row r="94" spans="1:11" s="9" customFormat="1" ht="15.95" customHeight="1" x14ac:dyDescent="0.25">
      <c r="A94" s="67" t="s">
        <v>82</v>
      </c>
      <c r="B94" s="71" t="s">
        <v>186</v>
      </c>
      <c r="C94" s="71"/>
      <c r="D94" s="71"/>
      <c r="E94" s="71"/>
      <c r="F94" s="71"/>
      <c r="G94" s="71"/>
      <c r="H94" s="71">
        <f t="shared" si="2"/>
        <v>0</v>
      </c>
      <c r="I94" s="71"/>
      <c r="J94" s="12">
        <f t="shared" si="3"/>
        <v>0</v>
      </c>
      <c r="K94" s="64" t="s">
        <v>342</v>
      </c>
    </row>
    <row r="95" spans="1:11" ht="15.95" customHeight="1" x14ac:dyDescent="0.25">
      <c r="A95" s="67" t="s">
        <v>83</v>
      </c>
      <c r="B95" s="71" t="s">
        <v>186</v>
      </c>
      <c r="C95" s="71"/>
      <c r="D95" s="71"/>
      <c r="E95" s="71"/>
      <c r="F95" s="71"/>
      <c r="G95" s="71"/>
      <c r="H95" s="71">
        <f t="shared" si="2"/>
        <v>0</v>
      </c>
      <c r="I95" s="71"/>
      <c r="J95" s="12">
        <f t="shared" si="3"/>
        <v>0</v>
      </c>
      <c r="K95" s="64" t="s">
        <v>343</v>
      </c>
    </row>
    <row r="96" spans="1:11" ht="15.95" customHeight="1" x14ac:dyDescent="0.25">
      <c r="A96" s="67" t="s">
        <v>84</v>
      </c>
      <c r="B96" s="71" t="s">
        <v>186</v>
      </c>
      <c r="C96" s="71"/>
      <c r="D96" s="71"/>
      <c r="E96" s="71"/>
      <c r="F96" s="71"/>
      <c r="G96" s="71"/>
      <c r="H96" s="71">
        <f t="shared" si="2"/>
        <v>0</v>
      </c>
      <c r="I96" s="71"/>
      <c r="J96" s="12">
        <f t="shared" si="3"/>
        <v>0</v>
      </c>
      <c r="K96" s="64" t="s">
        <v>344</v>
      </c>
    </row>
    <row r="97" spans="1:11" ht="15.95" customHeight="1" x14ac:dyDescent="0.25">
      <c r="A97" s="67" t="s">
        <v>85</v>
      </c>
      <c r="B97" s="71" t="s">
        <v>186</v>
      </c>
      <c r="C97" s="71"/>
      <c r="D97" s="71"/>
      <c r="E97" s="71"/>
      <c r="F97" s="71"/>
      <c r="G97" s="71"/>
      <c r="H97" s="71">
        <f t="shared" si="2"/>
        <v>0</v>
      </c>
      <c r="I97" s="71"/>
      <c r="J97" s="12">
        <f t="shared" si="3"/>
        <v>0</v>
      </c>
      <c r="K97" s="64" t="s">
        <v>294</v>
      </c>
    </row>
    <row r="98" spans="1:11" s="9" customFormat="1" ht="15.95" customHeight="1" x14ac:dyDescent="0.25">
      <c r="A98" s="67" t="s">
        <v>86</v>
      </c>
      <c r="B98" s="71" t="s">
        <v>186</v>
      </c>
      <c r="C98" s="71"/>
      <c r="D98" s="71"/>
      <c r="E98" s="71"/>
      <c r="F98" s="71"/>
      <c r="G98" s="71"/>
      <c r="H98" s="71">
        <f t="shared" si="2"/>
        <v>0</v>
      </c>
      <c r="I98" s="71"/>
      <c r="J98" s="12">
        <f t="shared" si="3"/>
        <v>0</v>
      </c>
      <c r="K98" s="64" t="s">
        <v>345</v>
      </c>
    </row>
    <row r="99" spans="1:11" s="9" customFormat="1" ht="15.95" customHeight="1" x14ac:dyDescent="0.25">
      <c r="A99" s="67" t="s">
        <v>87</v>
      </c>
      <c r="B99" s="71" t="s">
        <v>734</v>
      </c>
      <c r="C99" s="71">
        <v>1</v>
      </c>
      <c r="D99" s="59" t="s">
        <v>758</v>
      </c>
      <c r="E99" s="71">
        <v>41</v>
      </c>
      <c r="F99" s="71" t="s">
        <v>204</v>
      </c>
      <c r="G99" s="71"/>
      <c r="H99" s="71">
        <f t="shared" si="2"/>
        <v>0</v>
      </c>
      <c r="I99" s="71"/>
      <c r="J99" s="12">
        <f t="shared" si="3"/>
        <v>0</v>
      </c>
      <c r="K99" s="64" t="s">
        <v>340</v>
      </c>
    </row>
    <row r="100" spans="1:11" s="9" customFormat="1" ht="15.95" customHeight="1" x14ac:dyDescent="0.25">
      <c r="A100" s="67" t="s">
        <v>88</v>
      </c>
      <c r="B100" s="71" t="s">
        <v>186</v>
      </c>
      <c r="C100" s="71"/>
      <c r="D100" s="71"/>
      <c r="E100" s="71"/>
      <c r="F100" s="71"/>
      <c r="G100" s="71"/>
      <c r="H100" s="71">
        <f t="shared" si="2"/>
        <v>0</v>
      </c>
      <c r="I100" s="71"/>
      <c r="J100" s="12">
        <f t="shared" si="3"/>
        <v>0</v>
      </c>
      <c r="K100" s="74" t="s">
        <v>346</v>
      </c>
    </row>
    <row r="101" spans="1:11" s="9" customFormat="1" ht="15.95" customHeight="1" x14ac:dyDescent="0.25">
      <c r="A101" s="67" t="s">
        <v>89</v>
      </c>
      <c r="B101" s="71" t="s">
        <v>186</v>
      </c>
      <c r="C101" s="71"/>
      <c r="D101" s="71"/>
      <c r="E101" s="71"/>
      <c r="F101" s="71"/>
      <c r="G101" s="71"/>
      <c r="H101" s="71">
        <f t="shared" si="2"/>
        <v>0</v>
      </c>
      <c r="I101" s="71"/>
      <c r="J101" s="12">
        <f t="shared" si="3"/>
        <v>0</v>
      </c>
      <c r="K101" s="64" t="s">
        <v>297</v>
      </c>
    </row>
    <row r="102" spans="1:11" s="14" customFormat="1" ht="15.95" customHeight="1" x14ac:dyDescent="0.25">
      <c r="A102" s="66" t="s">
        <v>104</v>
      </c>
      <c r="B102" s="84"/>
      <c r="C102" s="83"/>
      <c r="D102" s="83"/>
      <c r="E102" s="83"/>
      <c r="F102" s="83"/>
      <c r="G102" s="83"/>
      <c r="H102" s="73"/>
      <c r="I102" s="84"/>
      <c r="J102" s="13"/>
      <c r="K102" s="84"/>
    </row>
    <row r="103" spans="1:11" ht="15.95" customHeight="1" x14ac:dyDescent="0.25">
      <c r="A103" s="67" t="s">
        <v>105</v>
      </c>
      <c r="B103" s="71" t="s">
        <v>186</v>
      </c>
      <c r="C103" s="85"/>
      <c r="D103" s="85"/>
      <c r="E103" s="85"/>
      <c r="F103" s="85"/>
      <c r="G103" s="85"/>
      <c r="H103" s="71">
        <f t="shared" si="2"/>
        <v>0</v>
      </c>
      <c r="I103" s="86"/>
      <c r="J103" s="12">
        <f t="shared" si="3"/>
        <v>0</v>
      </c>
      <c r="K103" s="91" t="s">
        <v>347</v>
      </c>
    </row>
    <row r="104" spans="1:11" ht="15.95" customHeight="1" x14ac:dyDescent="0.25">
      <c r="A104" s="67" t="s">
        <v>106</v>
      </c>
      <c r="B104" s="71" t="s">
        <v>186</v>
      </c>
      <c r="C104" s="85"/>
      <c r="D104" s="85"/>
      <c r="E104" s="85"/>
      <c r="F104" s="85"/>
      <c r="G104" s="85"/>
      <c r="H104" s="71">
        <f t="shared" si="2"/>
        <v>0</v>
      </c>
      <c r="I104" s="86"/>
      <c r="J104" s="12">
        <f t="shared" si="3"/>
        <v>0</v>
      </c>
      <c r="K104" s="91" t="s">
        <v>348</v>
      </c>
    </row>
    <row r="106" spans="1:11" x14ac:dyDescent="0.25">
      <c r="A106" s="4"/>
      <c r="B106" s="4"/>
      <c r="C106" s="4"/>
      <c r="D106" s="4"/>
      <c r="E106" s="4"/>
      <c r="F106" s="4"/>
      <c r="G106" s="4"/>
      <c r="H106" s="4"/>
      <c r="I106" s="4"/>
      <c r="J106" s="7"/>
    </row>
    <row r="110" spans="1:11" x14ac:dyDescent="0.25">
      <c r="A110" s="4"/>
      <c r="B110" s="4"/>
      <c r="C110" s="4"/>
      <c r="D110" s="4"/>
      <c r="E110" s="4"/>
      <c r="F110" s="4"/>
      <c r="G110" s="4"/>
      <c r="H110" s="4"/>
      <c r="I110" s="4"/>
      <c r="J110" s="7"/>
    </row>
    <row r="113" spans="1:10" x14ac:dyDescent="0.25">
      <c r="A113" s="4"/>
      <c r="B113" s="4"/>
      <c r="C113" s="4"/>
      <c r="D113" s="4"/>
      <c r="E113" s="4"/>
      <c r="F113" s="4"/>
      <c r="G113" s="4"/>
      <c r="H113" s="4"/>
      <c r="I113" s="4"/>
      <c r="J113" s="7"/>
    </row>
    <row r="117" spans="1:10" x14ac:dyDescent="0.25">
      <c r="A117" s="4"/>
      <c r="B117" s="4"/>
      <c r="C117" s="4"/>
      <c r="D117" s="4"/>
      <c r="E117" s="4"/>
      <c r="F117" s="4"/>
      <c r="G117" s="4"/>
      <c r="H117" s="4"/>
      <c r="I117" s="4"/>
      <c r="J117" s="7"/>
    </row>
  </sheetData>
  <autoFilter ref="A11:K11"/>
  <mergeCells count="16">
    <mergeCell ref="J6:J10"/>
    <mergeCell ref="A1:K1"/>
    <mergeCell ref="A3:K3"/>
    <mergeCell ref="A4:K4"/>
    <mergeCell ref="A5:A10"/>
    <mergeCell ref="G5:G10"/>
    <mergeCell ref="H5:J5"/>
    <mergeCell ref="K5:K10"/>
    <mergeCell ref="H6:H10"/>
    <mergeCell ref="I6:I10"/>
    <mergeCell ref="D5:F5"/>
    <mergeCell ref="D6:D10"/>
    <mergeCell ref="E6:E10"/>
    <mergeCell ref="F6:F10"/>
    <mergeCell ref="C5:C10"/>
    <mergeCell ref="A2:K2"/>
  </mergeCells>
  <dataValidations count="3">
    <dataValidation type="list" allowBlank="1" showInputMessage="1" showErrorMessage="1" sqref="D11:F11 B11:B104">
      <formula1>$B$6:$B$10</formula1>
    </dataValidation>
    <dataValidation type="list" allowBlank="1" showInputMessage="1" showErrorMessage="1" sqref="I11:I104">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C11">
      <formula1>#REF!</formula1>
    </dataValidation>
  </dataValidations>
  <hyperlinks>
    <hyperlink ref="K12" r:id="rId1" display="http://beldepfin.ru/"/>
    <hyperlink ref="K13" r:id="rId2"/>
    <hyperlink ref="K14" r:id="rId3"/>
    <hyperlink ref="K15" r:id="rId4"/>
    <hyperlink ref="K16" r:id="rId5"/>
    <hyperlink ref="K17" r:id="rId6"/>
    <hyperlink ref="K18" r:id="rId7"/>
    <hyperlink ref="K20" r:id="rId8"/>
    <hyperlink ref="K21" r:id="rId9"/>
    <hyperlink ref="K22" r:id="rId10"/>
    <hyperlink ref="K23" r:id="rId11"/>
    <hyperlink ref="K24" r:id="rId12"/>
    <hyperlink ref="K26" r:id="rId13"/>
    <hyperlink ref="K27" r:id="rId14"/>
    <hyperlink ref="K28" r:id="rId15"/>
    <hyperlink ref="K29" r:id="rId16" display="http://budget.mos.ru/survey"/>
    <hyperlink ref="K31" r:id="rId17"/>
    <hyperlink ref="K32" r:id="rId18"/>
    <hyperlink ref="K33" r:id="rId19"/>
    <hyperlink ref="K34" r:id="rId20"/>
    <hyperlink ref="K35" r:id="rId21"/>
    <hyperlink ref="K37" r:id="rId22"/>
    <hyperlink ref="K39" r:id="rId23"/>
    <hyperlink ref="K40" r:id="rId24"/>
    <hyperlink ref="K41" r:id="rId25"/>
    <hyperlink ref="K44" r:id="rId26"/>
    <hyperlink ref="K46" r:id="rId27"/>
    <hyperlink ref="K47" r:id="rId28"/>
    <hyperlink ref="K48" r:id="rId29"/>
    <hyperlink ref="K50" r:id="rId30"/>
    <hyperlink ref="K51" r:id="rId31"/>
    <hyperlink ref="K52" r:id="rId32"/>
    <hyperlink ref="K54" r:id="rId33"/>
    <hyperlink ref="K55" r:id="rId34" display="http://www.minfinchr.ru/otkrytyj-byudzhet"/>
    <hyperlink ref="K56" r:id="rId35"/>
    <hyperlink ref="K59" r:id="rId36"/>
    <hyperlink ref="K60" r:id="rId37"/>
    <hyperlink ref="K61" r:id="rId38"/>
    <hyperlink ref="K64" r:id="rId39"/>
    <hyperlink ref="K66" r:id="rId40"/>
    <hyperlink ref="K65" r:id="rId41"/>
    <hyperlink ref="K67" r:id="rId42"/>
    <hyperlink ref="K68" r:id="rId43"/>
    <hyperlink ref="K69" r:id="rId44"/>
    <hyperlink ref="K70" r:id="rId45"/>
    <hyperlink ref="K73" r:id="rId46"/>
    <hyperlink ref="K74" r:id="rId47" location="document_list"/>
    <hyperlink ref="K75" r:id="rId48"/>
    <hyperlink ref="K77" r:id="rId49"/>
    <hyperlink ref="K78" r:id="rId50"/>
    <hyperlink ref="K82" r:id="rId51"/>
    <hyperlink ref="K85" r:id="rId52"/>
    <hyperlink ref="K86" r:id="rId53"/>
    <hyperlink ref="K88" r:id="rId54"/>
    <hyperlink ref="K89" r:id="rId55"/>
    <hyperlink ref="K91" r:id="rId56"/>
    <hyperlink ref="K99" r:id="rId57"/>
    <hyperlink ref="K93" r:id="rId58"/>
    <hyperlink ref="K94" r:id="rId59" location="/plan/plan/indicators"/>
    <hyperlink ref="K95" r:id="rId60"/>
    <hyperlink ref="K96" r:id="rId61"/>
    <hyperlink ref="K97" r:id="rId62"/>
    <hyperlink ref="K98" r:id="rId63"/>
    <hyperlink ref="K100" r:id="rId64"/>
    <hyperlink ref="K101" r:id="rId65"/>
    <hyperlink ref="K103" r:id="rId66"/>
    <hyperlink ref="K104" r:id="rId67"/>
    <hyperlink ref="K63" r:id="rId68"/>
    <hyperlink ref="K71" r:id="rId69" display="http://ufo.ulntc.ru/index.php"/>
    <hyperlink ref="K90" r:id="rId70"/>
  </hyperlinks>
  <pageMargins left="0.51181102362204722" right="0.51181102362204722" top="0.55118110236220474" bottom="0.55118110236220474" header="0.31496062992125984" footer="0.31496062992125984"/>
  <pageSetup paperSize="9" scale="62" fitToHeight="3" orientation="landscape" r:id="rId71"/>
  <headerFooter>
    <oddFooter>&amp;C&amp;"Times New Roman,обычный"&amp;8&amp;P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22</vt:i4>
      </vt:variant>
    </vt:vector>
  </HeadingPairs>
  <TitlesOfParts>
    <vt:vector size="34" baseType="lpstr">
      <vt:lpstr> Рейтинг (раздел 12)</vt:lpstr>
      <vt:lpstr>Рейтинг (раздел 12)</vt:lpstr>
      <vt:lpstr> Оценка (раздел 12)</vt:lpstr>
      <vt:lpstr>Методика  (раздел 12)</vt:lpstr>
      <vt:lpstr>12.1</vt:lpstr>
      <vt:lpstr>12.2</vt:lpstr>
      <vt:lpstr>12.3</vt:lpstr>
      <vt:lpstr>12.4</vt:lpstr>
      <vt:lpstr>12.5</vt:lpstr>
      <vt:lpstr>12.6</vt:lpstr>
      <vt:lpstr>12.7</vt:lpstr>
      <vt:lpstr>12.8</vt:lpstr>
      <vt:lpstr>' Оценка (раздел 12)'!Заголовки_для_печати</vt:lpstr>
      <vt:lpstr>' Рейтинг (раздел 12)'!Заголовки_для_печати</vt:lpstr>
      <vt:lpstr>'12.1'!Заголовки_для_печати</vt:lpstr>
      <vt:lpstr>'12.2'!Заголовки_для_печати</vt:lpstr>
      <vt:lpstr>'12.3'!Заголовки_для_печати</vt:lpstr>
      <vt:lpstr>'12.4'!Заголовки_для_печати</vt:lpstr>
      <vt:lpstr>'12.5'!Заголовки_для_печати</vt:lpstr>
      <vt:lpstr>'12.6'!Заголовки_для_печати</vt:lpstr>
      <vt:lpstr>'12.7'!Заголовки_для_печати</vt:lpstr>
      <vt:lpstr>'12.8'!Заголовки_для_печати</vt:lpstr>
      <vt:lpstr>'Рейтинг (раздел 12)'!Заголовки_для_печати</vt:lpstr>
      <vt:lpstr>' Оценка (раздел 12)'!Область_печати</vt:lpstr>
      <vt:lpstr>' Рейтинг (раздел 12)'!Область_печати</vt:lpstr>
      <vt:lpstr>'12.1'!Область_печати</vt:lpstr>
      <vt:lpstr>'12.2'!Область_печати</vt:lpstr>
      <vt:lpstr>'12.3'!Область_печати</vt:lpstr>
      <vt:lpstr>'12.4'!Область_печати</vt:lpstr>
      <vt:lpstr>'12.5'!Область_печати</vt:lpstr>
      <vt:lpstr>'12.6'!Область_печати</vt:lpstr>
      <vt:lpstr>'12.7'!Область_печати</vt:lpstr>
      <vt:lpstr>'12.8'!Область_печати</vt:lpstr>
      <vt:lpstr>'Рейтинг (раздел 12)'!Область_печати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Тимофеева Ольга Ивановна</cp:lastModifiedBy>
  <cp:lastPrinted>2015-11-16T13:02:54Z</cp:lastPrinted>
  <dcterms:created xsi:type="dcterms:W3CDTF">2014-03-12T05:40:39Z</dcterms:created>
  <dcterms:modified xsi:type="dcterms:W3CDTF">2016-01-19T12:36:28Z</dcterms:modified>
</cp:coreProperties>
</file>