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feeva\Documents\01_Проекты\2014_02 Рейтинг открытости бюджетных данных\2015\4 этап\05_Для публикации\"/>
    </mc:Choice>
  </mc:AlternateContent>
  <bookViews>
    <workbookView xWindow="120" yWindow="1995" windowWidth="19440" windowHeight="9390"/>
  </bookViews>
  <sheets>
    <sheet name=" Рейтинг (раздел 14)" sheetId="66" r:id="rId1"/>
    <sheet name=" Оценка (раздел 14)" sheetId="12" r:id="rId2"/>
    <sheet name="Методика (раздел 14)" sheetId="31" r:id="rId3"/>
    <sheet name="14.1" sheetId="14" r:id="rId4"/>
    <sheet name="14.2" sheetId="52" r:id="rId5"/>
    <sheet name="14.3" sheetId="55" r:id="rId6"/>
    <sheet name="14.4" sheetId="56" r:id="rId7"/>
    <sheet name="14.5" sheetId="57" r:id="rId8"/>
    <sheet name="14.6" sheetId="58" r:id="rId9"/>
    <sheet name="14.7" sheetId="59" r:id="rId10"/>
    <sheet name="14.8" sheetId="60" r:id="rId11"/>
    <sheet name="14.9" sheetId="61" r:id="rId12"/>
  </sheets>
  <definedNames>
    <definedName name="_xlnm._FilterDatabase" localSheetId="3" hidden="1">'14.1'!$A$5:$O$99</definedName>
    <definedName name="_xlnm._FilterDatabase" localSheetId="4" hidden="1">'14.2'!$A$8:$L$8</definedName>
    <definedName name="_xlnm._FilterDatabase" localSheetId="5" hidden="1">'14.3'!$A$10:$J$104</definedName>
    <definedName name="_xlnm._FilterDatabase" localSheetId="6" hidden="1">'14.4'!$A$11:$J$11</definedName>
    <definedName name="_xlnm._FilterDatabase" localSheetId="7" hidden="1">'14.5'!$A$10:$M$10</definedName>
    <definedName name="_xlnm._FilterDatabase" localSheetId="8" hidden="1">'14.6'!$A$9:$L$9</definedName>
    <definedName name="_xlnm._FilterDatabase" localSheetId="9" hidden="1">'14.7'!$A$9:$M$103</definedName>
    <definedName name="_xlnm._FilterDatabase" localSheetId="10" hidden="1">'14.8'!$A$8:$J$8</definedName>
    <definedName name="_xlnm._FilterDatabase" localSheetId="11" hidden="1">'14.9'!$A$7:$H$7</definedName>
    <definedName name="_xlnm.Print_Titles" localSheetId="1">' Оценка (раздел 14)'!$A:$A,' Оценка (раздел 14)'!$3:$4</definedName>
    <definedName name="_xlnm.Print_Titles" localSheetId="0">' Рейтинг (раздел 14)'!$A:$A,' Рейтинг (раздел 14)'!$3:$4</definedName>
    <definedName name="_xlnm.Print_Titles" localSheetId="3">'14.1'!$3:$4</definedName>
    <definedName name="_xlnm.Print_Titles" localSheetId="4">'14.2'!$4:$7</definedName>
    <definedName name="_xlnm.Print_Titles" localSheetId="5">'14.3'!$5:$9</definedName>
    <definedName name="_xlnm.Print_Titles" localSheetId="6">'14.4'!$6:$10</definedName>
    <definedName name="_xlnm.Print_Titles" localSheetId="7">'14.5'!$5:$9</definedName>
    <definedName name="_xlnm.Print_Titles" localSheetId="8">'14.6'!$4:$8</definedName>
    <definedName name="_xlnm.Print_Titles" localSheetId="9">'14.7'!$5:$8</definedName>
    <definedName name="_xlnm.Print_Titles" localSheetId="10">'14.8'!$4:$7</definedName>
    <definedName name="_xlnm.Print_Titles" localSheetId="11">'14.9'!$4:$6</definedName>
    <definedName name="_xlnm.Print_Area" localSheetId="1">' Оценка (раздел 14)'!$A$1:$M$100</definedName>
    <definedName name="_xlnm.Print_Area" localSheetId="0">' Рейтинг (раздел 14)'!$A$1:$L$91</definedName>
    <definedName name="_xlnm.Print_Area" localSheetId="3">'14.1'!$A$1:$O$99</definedName>
    <definedName name="_xlnm.Print_Area" localSheetId="4">'14.2'!$A$1:$L$101</definedName>
    <definedName name="_xlnm.Print_Area" localSheetId="5">'14.3'!$A$1:$J$103</definedName>
    <definedName name="_xlnm.Print_Area" localSheetId="6">'14.4'!$A$1:$J$104</definedName>
    <definedName name="_xlnm.Print_Area" localSheetId="7">'14.5'!$A$1:$M$103</definedName>
    <definedName name="_xlnm.Print_Area" localSheetId="8">'14.6'!$A$1:$L$102</definedName>
    <definedName name="_xlnm.Print_Area" localSheetId="9">'14.7'!$A$1:$M$102</definedName>
    <definedName name="_xlnm.Print_Area" localSheetId="10">'14.8'!$A$1:$J$101</definedName>
    <definedName name="_xlnm.Print_Area" localSheetId="11">'14.9'!$A$1:$H$100</definedName>
  </definedNames>
  <calcPr calcId="152511" refMode="R1C1"/>
</workbook>
</file>

<file path=xl/calcChain.xml><?xml version="1.0" encoding="utf-8"?>
<calcChain xmlns="http://schemas.openxmlformats.org/spreadsheetml/2006/main">
  <c r="C5" i="66" l="1"/>
  <c r="L90" i="66"/>
  <c r="K90" i="66"/>
  <c r="J90" i="66"/>
  <c r="I90" i="66"/>
  <c r="H90" i="66"/>
  <c r="G90" i="66"/>
  <c r="F90" i="66"/>
  <c r="E90" i="66"/>
  <c r="D90" i="66"/>
  <c r="L89" i="66"/>
  <c r="K89" i="66"/>
  <c r="J89" i="66"/>
  <c r="I89" i="66"/>
  <c r="H89" i="66"/>
  <c r="G89" i="66"/>
  <c r="F89" i="66"/>
  <c r="E89" i="66"/>
  <c r="D89" i="66"/>
  <c r="L88" i="66"/>
  <c r="K88" i="66"/>
  <c r="J88" i="66"/>
  <c r="I88" i="66"/>
  <c r="H88" i="66"/>
  <c r="G88" i="66"/>
  <c r="F88" i="66"/>
  <c r="E88" i="66"/>
  <c r="D88" i="66"/>
  <c r="L87" i="66"/>
  <c r="K87" i="66"/>
  <c r="J87" i="66"/>
  <c r="I87" i="66"/>
  <c r="H87" i="66"/>
  <c r="G87" i="66"/>
  <c r="F87" i="66"/>
  <c r="E87" i="66"/>
  <c r="D87" i="66"/>
  <c r="L42" i="66"/>
  <c r="K42" i="66"/>
  <c r="J42" i="66"/>
  <c r="I42" i="66"/>
  <c r="H42" i="66"/>
  <c r="G42" i="66"/>
  <c r="F42" i="66"/>
  <c r="E42" i="66"/>
  <c r="D42" i="66"/>
  <c r="L86" i="66"/>
  <c r="K86" i="66"/>
  <c r="J86" i="66"/>
  <c r="I86" i="66"/>
  <c r="H86" i="66"/>
  <c r="G86" i="66"/>
  <c r="F86" i="66"/>
  <c r="E86" i="66"/>
  <c r="D86" i="66"/>
  <c r="L41" i="66"/>
  <c r="K41" i="66"/>
  <c r="J41" i="66"/>
  <c r="I41" i="66"/>
  <c r="H41" i="66"/>
  <c r="G41" i="66"/>
  <c r="F41" i="66"/>
  <c r="E41" i="66"/>
  <c r="D41" i="66"/>
  <c r="L28" i="66"/>
  <c r="K28" i="66"/>
  <c r="J28" i="66"/>
  <c r="I28" i="66"/>
  <c r="H28" i="66"/>
  <c r="G28" i="66"/>
  <c r="F28" i="66"/>
  <c r="E28" i="66"/>
  <c r="D28" i="66"/>
  <c r="L44" i="66"/>
  <c r="K44" i="66"/>
  <c r="J44" i="66"/>
  <c r="I44" i="66"/>
  <c r="H44" i="66"/>
  <c r="G44" i="66"/>
  <c r="F44" i="66"/>
  <c r="E44" i="66"/>
  <c r="D44" i="66"/>
  <c r="L53" i="66"/>
  <c r="K53" i="66"/>
  <c r="J53" i="66"/>
  <c r="I53" i="66"/>
  <c r="H53" i="66"/>
  <c r="G53" i="66"/>
  <c r="F53" i="66"/>
  <c r="E53" i="66"/>
  <c r="D53" i="66"/>
  <c r="L85" i="66"/>
  <c r="K85" i="66"/>
  <c r="J85" i="66"/>
  <c r="I85" i="66"/>
  <c r="H85" i="66"/>
  <c r="G85" i="66"/>
  <c r="F85" i="66"/>
  <c r="E85" i="66"/>
  <c r="D85" i="66"/>
  <c r="L23" i="66"/>
  <c r="K23" i="66"/>
  <c r="J23" i="66"/>
  <c r="I23" i="66"/>
  <c r="H23" i="66"/>
  <c r="G23" i="66"/>
  <c r="F23" i="66"/>
  <c r="E23" i="66"/>
  <c r="D23" i="66"/>
  <c r="L11" i="66"/>
  <c r="K11" i="66"/>
  <c r="J11" i="66"/>
  <c r="I11" i="66"/>
  <c r="H11" i="66"/>
  <c r="G11" i="66"/>
  <c r="F11" i="66"/>
  <c r="E11" i="66"/>
  <c r="D11" i="66"/>
  <c r="L55" i="66"/>
  <c r="K55" i="66"/>
  <c r="J55" i="66"/>
  <c r="I55" i="66"/>
  <c r="H55" i="66"/>
  <c r="G55" i="66"/>
  <c r="F55" i="66"/>
  <c r="E55" i="66"/>
  <c r="D55" i="66"/>
  <c r="L84" i="66"/>
  <c r="K84" i="66"/>
  <c r="J84" i="66"/>
  <c r="I84" i="66"/>
  <c r="H84" i="66"/>
  <c r="G84" i="66"/>
  <c r="F84" i="66"/>
  <c r="E84" i="66"/>
  <c r="D84" i="66"/>
  <c r="L83" i="66"/>
  <c r="K83" i="66"/>
  <c r="J83" i="66"/>
  <c r="I83" i="66"/>
  <c r="H83" i="66"/>
  <c r="G83" i="66"/>
  <c r="F83" i="66"/>
  <c r="E83" i="66"/>
  <c r="D83" i="66"/>
  <c r="L10" i="66"/>
  <c r="K10" i="66"/>
  <c r="J10" i="66"/>
  <c r="I10" i="66"/>
  <c r="H10" i="66"/>
  <c r="G10" i="66"/>
  <c r="F10" i="66"/>
  <c r="E10" i="66"/>
  <c r="D10" i="66"/>
  <c r="L40" i="66"/>
  <c r="K40" i="66"/>
  <c r="J40" i="66"/>
  <c r="I40" i="66"/>
  <c r="H40" i="66"/>
  <c r="G40" i="66"/>
  <c r="F40" i="66"/>
  <c r="E40" i="66"/>
  <c r="D40" i="66"/>
  <c r="L82" i="66"/>
  <c r="K82" i="66"/>
  <c r="J82" i="66"/>
  <c r="I82" i="66"/>
  <c r="H82" i="66"/>
  <c r="G82" i="66"/>
  <c r="F82" i="66"/>
  <c r="E82" i="66"/>
  <c r="D82" i="66"/>
  <c r="L81" i="66"/>
  <c r="K81" i="66"/>
  <c r="J81" i="66"/>
  <c r="I81" i="66"/>
  <c r="H81" i="66"/>
  <c r="G81" i="66"/>
  <c r="F81" i="66"/>
  <c r="E81" i="66"/>
  <c r="D81" i="66"/>
  <c r="L48" i="66"/>
  <c r="K48" i="66"/>
  <c r="J48" i="66"/>
  <c r="I48" i="66"/>
  <c r="H48" i="66"/>
  <c r="G48" i="66"/>
  <c r="F48" i="66"/>
  <c r="E48" i="66"/>
  <c r="D48" i="66"/>
  <c r="L36" i="66"/>
  <c r="K36" i="66"/>
  <c r="J36" i="66"/>
  <c r="I36" i="66"/>
  <c r="H36" i="66"/>
  <c r="G36" i="66"/>
  <c r="F36" i="66"/>
  <c r="E36" i="66"/>
  <c r="D36" i="66"/>
  <c r="L20" i="66"/>
  <c r="K20" i="66"/>
  <c r="J20" i="66"/>
  <c r="I20" i="66"/>
  <c r="H20" i="66"/>
  <c r="G20" i="66"/>
  <c r="F20" i="66"/>
  <c r="E20" i="66"/>
  <c r="D20" i="66"/>
  <c r="L35" i="66"/>
  <c r="K35" i="66"/>
  <c r="J35" i="66"/>
  <c r="I35" i="66"/>
  <c r="H35" i="66"/>
  <c r="G35" i="66"/>
  <c r="F35" i="66"/>
  <c r="E35" i="66"/>
  <c r="D35" i="66"/>
  <c r="L15" i="66"/>
  <c r="K15" i="66"/>
  <c r="J15" i="66"/>
  <c r="I15" i="66"/>
  <c r="H15" i="66"/>
  <c r="G15" i="66"/>
  <c r="F15" i="66"/>
  <c r="E15" i="66"/>
  <c r="D15" i="66"/>
  <c r="L27" i="66"/>
  <c r="K27" i="66"/>
  <c r="J27" i="66"/>
  <c r="I27" i="66"/>
  <c r="H27" i="66"/>
  <c r="G27" i="66"/>
  <c r="F27" i="66"/>
  <c r="E27" i="66"/>
  <c r="D27" i="66"/>
  <c r="L34" i="66"/>
  <c r="K34" i="66"/>
  <c r="J34" i="66"/>
  <c r="I34" i="66"/>
  <c r="H34" i="66"/>
  <c r="G34" i="66"/>
  <c r="F34" i="66"/>
  <c r="E34" i="66"/>
  <c r="D34" i="66"/>
  <c r="L26" i="66"/>
  <c r="K26" i="66"/>
  <c r="J26" i="66"/>
  <c r="I26" i="66"/>
  <c r="H26" i="66"/>
  <c r="G26" i="66"/>
  <c r="F26" i="66"/>
  <c r="E26" i="66"/>
  <c r="D26" i="66"/>
  <c r="L25" i="66"/>
  <c r="K25" i="66"/>
  <c r="J25" i="66"/>
  <c r="I25" i="66"/>
  <c r="H25" i="66"/>
  <c r="G25" i="66"/>
  <c r="F25" i="66"/>
  <c r="E25" i="66"/>
  <c r="D25" i="66"/>
  <c r="L32" i="66"/>
  <c r="K32" i="66"/>
  <c r="J32" i="66"/>
  <c r="I32" i="66"/>
  <c r="H32" i="66"/>
  <c r="G32" i="66"/>
  <c r="F32" i="66"/>
  <c r="E32" i="66"/>
  <c r="D32" i="66"/>
  <c r="L80" i="66"/>
  <c r="K80" i="66"/>
  <c r="J80" i="66"/>
  <c r="I80" i="66"/>
  <c r="H80" i="66"/>
  <c r="G80" i="66"/>
  <c r="F80" i="66"/>
  <c r="E80" i="66"/>
  <c r="D80" i="66"/>
  <c r="L79" i="66"/>
  <c r="K79" i="66"/>
  <c r="J79" i="66"/>
  <c r="I79" i="66"/>
  <c r="H79" i="66"/>
  <c r="G79" i="66"/>
  <c r="F79" i="66"/>
  <c r="E79" i="66"/>
  <c r="D79" i="66"/>
  <c r="L78" i="66"/>
  <c r="K78" i="66"/>
  <c r="J78" i="66"/>
  <c r="I78" i="66"/>
  <c r="H78" i="66"/>
  <c r="G78" i="66"/>
  <c r="F78" i="66"/>
  <c r="E78" i="66"/>
  <c r="D78" i="66"/>
  <c r="L9" i="66"/>
  <c r="K9" i="66"/>
  <c r="J9" i="66"/>
  <c r="I9" i="66"/>
  <c r="H9" i="66"/>
  <c r="G9" i="66"/>
  <c r="F9" i="66"/>
  <c r="E9" i="66"/>
  <c r="D9" i="66"/>
  <c r="L22" i="66"/>
  <c r="K22" i="66"/>
  <c r="J22" i="66"/>
  <c r="I22" i="66"/>
  <c r="H22" i="66"/>
  <c r="G22" i="66"/>
  <c r="F22" i="66"/>
  <c r="E22" i="66"/>
  <c r="D22" i="66"/>
  <c r="L39" i="66"/>
  <c r="K39" i="66"/>
  <c r="J39" i="66"/>
  <c r="I39" i="66"/>
  <c r="H39" i="66"/>
  <c r="G39" i="66"/>
  <c r="F39" i="66"/>
  <c r="E39" i="66"/>
  <c r="D39" i="66"/>
  <c r="L50" i="66"/>
  <c r="K50" i="66"/>
  <c r="J50" i="66"/>
  <c r="I50" i="66"/>
  <c r="H50" i="66"/>
  <c r="G50" i="66"/>
  <c r="F50" i="66"/>
  <c r="E50" i="66"/>
  <c r="D50" i="66"/>
  <c r="L77" i="66"/>
  <c r="K77" i="66"/>
  <c r="J77" i="66"/>
  <c r="I77" i="66"/>
  <c r="H77" i="66"/>
  <c r="G77" i="66"/>
  <c r="F77" i="66"/>
  <c r="E77" i="66"/>
  <c r="D77" i="66"/>
  <c r="L14" i="66"/>
  <c r="K14" i="66"/>
  <c r="J14" i="66"/>
  <c r="I14" i="66"/>
  <c r="H14" i="66"/>
  <c r="G14" i="66"/>
  <c r="F14" i="66"/>
  <c r="E14" i="66"/>
  <c r="D14" i="66"/>
  <c r="L52" i="66"/>
  <c r="K52" i="66"/>
  <c r="J52" i="66"/>
  <c r="I52" i="66"/>
  <c r="H52" i="66"/>
  <c r="G52" i="66"/>
  <c r="F52" i="66"/>
  <c r="E52" i="66"/>
  <c r="D52" i="66"/>
  <c r="L51" i="66"/>
  <c r="K51" i="66"/>
  <c r="J51" i="66"/>
  <c r="I51" i="66"/>
  <c r="H51" i="66"/>
  <c r="G51" i="66"/>
  <c r="F51" i="66"/>
  <c r="E51" i="66"/>
  <c r="D51" i="66"/>
  <c r="L46" i="66"/>
  <c r="K46" i="66"/>
  <c r="J46" i="66"/>
  <c r="I46" i="66"/>
  <c r="H46" i="66"/>
  <c r="G46" i="66"/>
  <c r="F46" i="66"/>
  <c r="E46" i="66"/>
  <c r="D46" i="66"/>
  <c r="L76" i="66"/>
  <c r="K76" i="66"/>
  <c r="J76" i="66"/>
  <c r="I76" i="66"/>
  <c r="H76" i="66"/>
  <c r="G76" i="66"/>
  <c r="F76" i="66"/>
  <c r="E76" i="66"/>
  <c r="D76" i="66"/>
  <c r="L43" i="66"/>
  <c r="K43" i="66"/>
  <c r="J43" i="66"/>
  <c r="I43" i="66"/>
  <c r="H43" i="66"/>
  <c r="G43" i="66"/>
  <c r="F43" i="66"/>
  <c r="E43" i="66"/>
  <c r="D43" i="66"/>
  <c r="L75" i="66"/>
  <c r="K75" i="66"/>
  <c r="J75" i="66"/>
  <c r="I75" i="66"/>
  <c r="H75" i="66"/>
  <c r="G75" i="66"/>
  <c r="F75" i="66"/>
  <c r="E75" i="66"/>
  <c r="D75" i="66"/>
  <c r="L74" i="66"/>
  <c r="K74" i="66"/>
  <c r="J74" i="66"/>
  <c r="I74" i="66"/>
  <c r="H74" i="66"/>
  <c r="G74" i="66"/>
  <c r="F74" i="66"/>
  <c r="E74" i="66"/>
  <c r="D74" i="66"/>
  <c r="L73" i="66"/>
  <c r="K73" i="66"/>
  <c r="J73" i="66"/>
  <c r="I73" i="66"/>
  <c r="H73" i="66"/>
  <c r="G73" i="66"/>
  <c r="F73" i="66"/>
  <c r="E73" i="66"/>
  <c r="D73" i="66"/>
  <c r="L38" i="66"/>
  <c r="K38" i="66"/>
  <c r="J38" i="66"/>
  <c r="I38" i="66"/>
  <c r="H38" i="66"/>
  <c r="G38" i="66"/>
  <c r="F38" i="66"/>
  <c r="E38" i="66"/>
  <c r="D38" i="66"/>
  <c r="L72" i="66"/>
  <c r="K72" i="66"/>
  <c r="J72" i="66"/>
  <c r="I72" i="66"/>
  <c r="H72" i="66"/>
  <c r="G72" i="66"/>
  <c r="F72" i="66"/>
  <c r="E72" i="66"/>
  <c r="D72" i="66"/>
  <c r="L71" i="66"/>
  <c r="K71" i="66"/>
  <c r="J71" i="66"/>
  <c r="I71" i="66"/>
  <c r="H71" i="66"/>
  <c r="G71" i="66"/>
  <c r="F71" i="66"/>
  <c r="E71" i="66"/>
  <c r="D71" i="66"/>
  <c r="L45" i="66"/>
  <c r="K45" i="66"/>
  <c r="J45" i="66"/>
  <c r="I45" i="66"/>
  <c r="H45" i="66"/>
  <c r="G45" i="66"/>
  <c r="F45" i="66"/>
  <c r="E45" i="66"/>
  <c r="D45" i="66"/>
  <c r="L47" i="66"/>
  <c r="K47" i="66"/>
  <c r="J47" i="66"/>
  <c r="I47" i="66"/>
  <c r="H47" i="66"/>
  <c r="G47" i="66"/>
  <c r="F47" i="66"/>
  <c r="E47" i="66"/>
  <c r="D47" i="66"/>
  <c r="L18" i="66"/>
  <c r="K18" i="66"/>
  <c r="J18" i="66"/>
  <c r="I18" i="66"/>
  <c r="H18" i="66"/>
  <c r="G18" i="66"/>
  <c r="F18" i="66"/>
  <c r="E18" i="66"/>
  <c r="D18" i="66"/>
  <c r="L12" i="66"/>
  <c r="K12" i="66"/>
  <c r="J12" i="66"/>
  <c r="I12" i="66"/>
  <c r="H12" i="66"/>
  <c r="G12" i="66"/>
  <c r="F12" i="66"/>
  <c r="E12" i="66"/>
  <c r="D12" i="66"/>
  <c r="L70" i="66"/>
  <c r="K70" i="66"/>
  <c r="J70" i="66"/>
  <c r="I70" i="66"/>
  <c r="H70" i="66"/>
  <c r="G70" i="66"/>
  <c r="F70" i="66"/>
  <c r="E70" i="66"/>
  <c r="D70" i="66"/>
  <c r="L8" i="66"/>
  <c r="K8" i="66"/>
  <c r="J8" i="66"/>
  <c r="I8" i="66"/>
  <c r="H8" i="66"/>
  <c r="G8" i="66"/>
  <c r="F8" i="66"/>
  <c r="E8" i="66"/>
  <c r="D8" i="66"/>
  <c r="L69" i="66"/>
  <c r="K69" i="66"/>
  <c r="J69" i="66"/>
  <c r="I69" i="66"/>
  <c r="H69" i="66"/>
  <c r="G69" i="66"/>
  <c r="F69" i="66"/>
  <c r="E69" i="66"/>
  <c r="D69" i="66"/>
  <c r="L7" i="66"/>
  <c r="K7" i="66"/>
  <c r="J7" i="66"/>
  <c r="I7" i="66"/>
  <c r="H7" i="66"/>
  <c r="G7" i="66"/>
  <c r="F7" i="66"/>
  <c r="E7" i="66"/>
  <c r="D7" i="66"/>
  <c r="L68" i="66"/>
  <c r="K68" i="66"/>
  <c r="J68" i="66"/>
  <c r="I68" i="66"/>
  <c r="H68" i="66"/>
  <c r="G68" i="66"/>
  <c r="F68" i="66"/>
  <c r="E68" i="66"/>
  <c r="D68" i="66"/>
  <c r="L31" i="66"/>
  <c r="K31" i="66"/>
  <c r="J31" i="66"/>
  <c r="I31" i="66"/>
  <c r="H31" i="66"/>
  <c r="G31" i="66"/>
  <c r="F31" i="66"/>
  <c r="E31" i="66"/>
  <c r="D31" i="66"/>
  <c r="L17" i="66"/>
  <c r="K17" i="66"/>
  <c r="J17" i="66"/>
  <c r="I17" i="66"/>
  <c r="H17" i="66"/>
  <c r="G17" i="66"/>
  <c r="F17" i="66"/>
  <c r="E17" i="66"/>
  <c r="D17" i="66"/>
  <c r="L33" i="66"/>
  <c r="K33" i="66"/>
  <c r="J33" i="66"/>
  <c r="I33" i="66"/>
  <c r="H33" i="66"/>
  <c r="G33" i="66"/>
  <c r="F33" i="66"/>
  <c r="E33" i="66"/>
  <c r="D33" i="66"/>
  <c r="L67" i="66"/>
  <c r="K67" i="66"/>
  <c r="J67" i="66"/>
  <c r="I67" i="66"/>
  <c r="H67" i="66"/>
  <c r="G67" i="66"/>
  <c r="F67" i="66"/>
  <c r="E67" i="66"/>
  <c r="D67" i="66"/>
  <c r="L37" i="66"/>
  <c r="K37" i="66"/>
  <c r="J37" i="66"/>
  <c r="I37" i="66"/>
  <c r="H37" i="66"/>
  <c r="G37" i="66"/>
  <c r="F37" i="66"/>
  <c r="E37" i="66"/>
  <c r="D37" i="66"/>
  <c r="L19" i="66"/>
  <c r="K19" i="66"/>
  <c r="J19" i="66"/>
  <c r="I19" i="66"/>
  <c r="H19" i="66"/>
  <c r="G19" i="66"/>
  <c r="F19" i="66"/>
  <c r="E19" i="66"/>
  <c r="D19" i="66"/>
  <c r="L66" i="66"/>
  <c r="K66" i="66"/>
  <c r="J66" i="66"/>
  <c r="I66" i="66"/>
  <c r="H66" i="66"/>
  <c r="G66" i="66"/>
  <c r="F66" i="66"/>
  <c r="E66" i="66"/>
  <c r="D66" i="66"/>
  <c r="L65" i="66"/>
  <c r="K65" i="66"/>
  <c r="J65" i="66"/>
  <c r="I65" i="66"/>
  <c r="H65" i="66"/>
  <c r="G65" i="66"/>
  <c r="F65" i="66"/>
  <c r="E65" i="66"/>
  <c r="D65" i="66"/>
  <c r="L54" i="66"/>
  <c r="K54" i="66"/>
  <c r="J54" i="66"/>
  <c r="I54" i="66"/>
  <c r="H54" i="66"/>
  <c r="G54" i="66"/>
  <c r="F54" i="66"/>
  <c r="E54" i="66"/>
  <c r="D54" i="66"/>
  <c r="L64" i="66"/>
  <c r="K64" i="66"/>
  <c r="J64" i="66"/>
  <c r="I64" i="66"/>
  <c r="H64" i="66"/>
  <c r="G64" i="66"/>
  <c r="F64" i="66"/>
  <c r="E64" i="66"/>
  <c r="D64" i="66"/>
  <c r="L63" i="66"/>
  <c r="K63" i="66"/>
  <c r="J63" i="66"/>
  <c r="I63" i="66"/>
  <c r="H63" i="66"/>
  <c r="G63" i="66"/>
  <c r="F63" i="66"/>
  <c r="E63" i="66"/>
  <c r="D63" i="66"/>
  <c r="L49" i="66"/>
  <c r="K49" i="66"/>
  <c r="J49" i="66"/>
  <c r="I49" i="66"/>
  <c r="H49" i="66"/>
  <c r="G49" i="66"/>
  <c r="F49" i="66"/>
  <c r="E49" i="66"/>
  <c r="D49" i="66"/>
  <c r="L62" i="66"/>
  <c r="K62" i="66"/>
  <c r="J62" i="66"/>
  <c r="I62" i="66"/>
  <c r="H62" i="66"/>
  <c r="G62" i="66"/>
  <c r="F62" i="66"/>
  <c r="E62" i="66"/>
  <c r="D62" i="66"/>
  <c r="L24" i="66"/>
  <c r="K24" i="66"/>
  <c r="J24" i="66"/>
  <c r="I24" i="66"/>
  <c r="H24" i="66"/>
  <c r="G24" i="66"/>
  <c r="F24" i="66"/>
  <c r="E24" i="66"/>
  <c r="D24" i="66"/>
  <c r="L61" i="66"/>
  <c r="K61" i="66"/>
  <c r="J61" i="66"/>
  <c r="I61" i="66"/>
  <c r="H61" i="66"/>
  <c r="G61" i="66"/>
  <c r="F61" i="66"/>
  <c r="E61" i="66"/>
  <c r="D61" i="66"/>
  <c r="L60" i="66"/>
  <c r="K60" i="66"/>
  <c r="J60" i="66"/>
  <c r="I60" i="66"/>
  <c r="H60" i="66"/>
  <c r="G60" i="66"/>
  <c r="F60" i="66"/>
  <c r="E60" i="66"/>
  <c r="D60" i="66"/>
  <c r="L6" i="66"/>
  <c r="K6" i="66"/>
  <c r="J6" i="66"/>
  <c r="I6" i="66"/>
  <c r="H6" i="66"/>
  <c r="G6" i="66"/>
  <c r="F6" i="66"/>
  <c r="E6" i="66"/>
  <c r="D6" i="66"/>
  <c r="L59" i="66"/>
  <c r="K59" i="66"/>
  <c r="J59" i="66"/>
  <c r="I59" i="66"/>
  <c r="H59" i="66"/>
  <c r="G59" i="66"/>
  <c r="F59" i="66"/>
  <c r="E59" i="66"/>
  <c r="D59" i="66"/>
  <c r="L16" i="66"/>
  <c r="K16" i="66"/>
  <c r="J16" i="66"/>
  <c r="I16" i="66"/>
  <c r="H16" i="66"/>
  <c r="G16" i="66"/>
  <c r="F16" i="66"/>
  <c r="E16" i="66"/>
  <c r="D16" i="66"/>
  <c r="L58" i="66"/>
  <c r="K58" i="66"/>
  <c r="J58" i="66"/>
  <c r="I58" i="66"/>
  <c r="H58" i="66"/>
  <c r="G58" i="66"/>
  <c r="F58" i="66"/>
  <c r="E58" i="66"/>
  <c r="D58" i="66"/>
  <c r="L57" i="66"/>
  <c r="K57" i="66"/>
  <c r="J57" i="66"/>
  <c r="I57" i="66"/>
  <c r="H57" i="66"/>
  <c r="G57" i="66"/>
  <c r="F57" i="66"/>
  <c r="E57" i="66"/>
  <c r="D57" i="66"/>
  <c r="L30" i="66"/>
  <c r="K30" i="66"/>
  <c r="J30" i="66"/>
  <c r="I30" i="66"/>
  <c r="H30" i="66"/>
  <c r="G30" i="66"/>
  <c r="F30" i="66"/>
  <c r="E30" i="66"/>
  <c r="D30" i="66"/>
  <c r="L21" i="66"/>
  <c r="K21" i="66"/>
  <c r="J21" i="66"/>
  <c r="I21" i="66"/>
  <c r="H21" i="66"/>
  <c r="G21" i="66"/>
  <c r="F21" i="66"/>
  <c r="E21" i="66"/>
  <c r="D21" i="66"/>
  <c r="L13" i="66"/>
  <c r="K13" i="66"/>
  <c r="J13" i="66"/>
  <c r="I13" i="66"/>
  <c r="H13" i="66"/>
  <c r="G13" i="66"/>
  <c r="F13" i="66"/>
  <c r="E13" i="66"/>
  <c r="D13" i="66"/>
  <c r="L29" i="66"/>
  <c r="K29" i="66"/>
  <c r="J29" i="66"/>
  <c r="I29" i="66"/>
  <c r="H29" i="66"/>
  <c r="G29" i="66"/>
  <c r="F29" i="66"/>
  <c r="E29" i="66"/>
  <c r="D29" i="66"/>
  <c r="L56" i="66"/>
  <c r="K56" i="66"/>
  <c r="J56" i="66"/>
  <c r="I56" i="66"/>
  <c r="H56" i="66"/>
  <c r="G56" i="66"/>
  <c r="F56" i="66"/>
  <c r="E56" i="66"/>
  <c r="D56" i="66"/>
  <c r="L3" i="66"/>
  <c r="K3" i="66"/>
  <c r="J3" i="66"/>
  <c r="I3" i="66"/>
  <c r="H3" i="66"/>
  <c r="G3" i="66"/>
  <c r="F3" i="66"/>
  <c r="E3" i="66"/>
  <c r="D3" i="66"/>
  <c r="C13" i="66" l="1"/>
  <c r="C58" i="66"/>
  <c r="C60" i="66"/>
  <c r="C49" i="66"/>
  <c r="C65" i="66"/>
  <c r="C67" i="66"/>
  <c r="C68" i="66"/>
  <c r="C70" i="66"/>
  <c r="C45" i="66"/>
  <c r="C73" i="66"/>
  <c r="C76" i="66"/>
  <c r="C14" i="66"/>
  <c r="C22" i="66"/>
  <c r="C80" i="66"/>
  <c r="C34" i="66"/>
  <c r="C20" i="66"/>
  <c r="C82" i="66"/>
  <c r="C84" i="66"/>
  <c r="C85" i="66"/>
  <c r="C41" i="66"/>
  <c r="C88" i="66"/>
  <c r="C56" i="66"/>
  <c r="C29" i="66"/>
  <c r="C21" i="66"/>
  <c r="C30" i="66"/>
  <c r="C57" i="66"/>
  <c r="C16" i="66"/>
  <c r="C59" i="66"/>
  <c r="C6" i="66"/>
  <c r="C61" i="66"/>
  <c r="C24" i="66"/>
  <c r="C62" i="66"/>
  <c r="C63" i="66"/>
  <c r="C64" i="66"/>
  <c r="C54" i="66"/>
  <c r="C66" i="66"/>
  <c r="C19" i="66"/>
  <c r="C37" i="66"/>
  <c r="C33" i="66"/>
  <c r="C17" i="66"/>
  <c r="C31" i="66"/>
  <c r="C7" i="66"/>
  <c r="C69" i="66"/>
  <c r="C8" i="66"/>
  <c r="C12" i="66"/>
  <c r="C18" i="66"/>
  <c r="C47" i="66"/>
  <c r="C71" i="66"/>
  <c r="C72" i="66"/>
  <c r="C38" i="66"/>
  <c r="C74" i="66"/>
  <c r="C75" i="66"/>
  <c r="C43" i="66"/>
  <c r="C46" i="66"/>
  <c r="C51" i="66"/>
  <c r="C52" i="66"/>
  <c r="C77" i="66"/>
  <c r="C50" i="66"/>
  <c r="C39" i="66"/>
  <c r="C9" i="66"/>
  <c r="C78" i="66"/>
  <c r="C79" i="66"/>
  <c r="C32" i="66"/>
  <c r="C25" i="66"/>
  <c r="C26" i="66"/>
  <c r="C27" i="66"/>
  <c r="C15" i="66"/>
  <c r="C35" i="66"/>
  <c r="C36" i="66"/>
  <c r="C48" i="66"/>
  <c r="C81" i="66"/>
  <c r="C40" i="66"/>
  <c r="C10" i="66"/>
  <c r="C83" i="66"/>
  <c r="C55" i="66"/>
  <c r="C11" i="66"/>
  <c r="C23" i="66"/>
  <c r="C53" i="66"/>
  <c r="C44" i="66"/>
  <c r="C28" i="66"/>
  <c r="C86" i="66"/>
  <c r="C42" i="66"/>
  <c r="B42" i="66" s="1"/>
  <c r="B94" i="12" s="1"/>
  <c r="C87" i="66"/>
  <c r="C89" i="66"/>
  <c r="C90" i="66"/>
  <c r="A2" i="61"/>
  <c r="A2" i="60"/>
  <c r="A2" i="59"/>
  <c r="A2" i="58"/>
  <c r="A2" i="57"/>
  <c r="A2" i="56"/>
  <c r="A2" i="55"/>
  <c r="A2" i="52"/>
  <c r="B53" i="66" l="1"/>
  <c r="B89" i="12" s="1"/>
  <c r="B83" i="66"/>
  <c r="B82" i="12" s="1"/>
  <c r="B48" i="66"/>
  <c r="B77" i="12" s="1"/>
  <c r="B27" i="66"/>
  <c r="B71" i="12" s="1"/>
  <c r="B79" i="66"/>
  <c r="B64" i="12" s="1"/>
  <c r="B50" i="66"/>
  <c r="B59" i="12" s="1"/>
  <c r="B46" i="66"/>
  <c r="B54" i="12" s="1"/>
  <c r="B38" i="66"/>
  <c r="B47" i="12" s="1"/>
  <c r="B18" i="66"/>
  <c r="B41" i="12" s="1"/>
  <c r="B7" i="66"/>
  <c r="B35" i="12" s="1"/>
  <c r="B37" i="66"/>
  <c r="B29" i="12" s="1"/>
  <c r="B64" i="66"/>
  <c r="B23" i="12" s="1"/>
  <c r="B61" i="66"/>
  <c r="B18" i="12" s="1"/>
  <c r="B57" i="66"/>
  <c r="B12" i="12" s="1"/>
  <c r="B56" i="66"/>
  <c r="B7" i="12" s="1"/>
  <c r="B84" i="66"/>
  <c r="B83" i="12" s="1"/>
  <c r="B80" i="66"/>
  <c r="B65" i="12" s="1"/>
  <c r="B73" i="66"/>
  <c r="B48" i="12" s="1"/>
  <c r="B67" i="66"/>
  <c r="B30" i="12" s="1"/>
  <c r="B58" i="66"/>
  <c r="B13" i="12" s="1"/>
  <c r="B90" i="66"/>
  <c r="B99" i="12" s="1"/>
  <c r="B86" i="66"/>
  <c r="B93" i="12" s="1"/>
  <c r="B23" i="66"/>
  <c r="B86" i="12" s="1"/>
  <c r="B10" i="66"/>
  <c r="B81" i="12" s="1"/>
  <c r="B36" i="66"/>
  <c r="B76" i="12" s="1"/>
  <c r="B26" i="66"/>
  <c r="B69" i="12" s="1"/>
  <c r="B78" i="66"/>
  <c r="B63" i="12" s="1"/>
  <c r="B77" i="66"/>
  <c r="B58" i="12" s="1"/>
  <c r="B43" i="66"/>
  <c r="B51" i="12" s="1"/>
  <c r="B72" i="66"/>
  <c r="B46" i="12" s="1"/>
  <c r="B12" i="66"/>
  <c r="B40" i="12" s="1"/>
  <c r="B31" i="66"/>
  <c r="B33" i="12" s="1"/>
  <c r="B19" i="66"/>
  <c r="B28" i="12" s="1"/>
  <c r="B63" i="66"/>
  <c r="B22" i="12" s="1"/>
  <c r="B6" i="66"/>
  <c r="B16" i="12" s="1"/>
  <c r="B30" i="66"/>
  <c r="B11" i="12" s="1"/>
  <c r="B88" i="66"/>
  <c r="B96" i="12" s="1"/>
  <c r="B82" i="66"/>
  <c r="B79" i="12" s="1"/>
  <c r="B22" i="66"/>
  <c r="B61" i="12" s="1"/>
  <c r="B45" i="66"/>
  <c r="B43" i="12" s="1"/>
  <c r="B65" i="66"/>
  <c r="B26" i="12" s="1"/>
  <c r="B13" i="66"/>
  <c r="B9" i="12" s="1"/>
  <c r="B89" i="66"/>
  <c r="B98" i="12" s="1"/>
  <c r="B28" i="66"/>
  <c r="B91" i="12" s="1"/>
  <c r="B11" i="66"/>
  <c r="B85" i="12" s="1"/>
  <c r="B40" i="66"/>
  <c r="B80" i="12" s="1"/>
  <c r="B35" i="66"/>
  <c r="B73" i="12" s="1"/>
  <c r="B25" i="66"/>
  <c r="B68" i="12" s="1"/>
  <c r="B9" i="66"/>
  <c r="B62" i="12" s="1"/>
  <c r="B52" i="66"/>
  <c r="B56" i="12" s="1"/>
  <c r="B75" i="66"/>
  <c r="B50" i="12" s="1"/>
  <c r="B71" i="66"/>
  <c r="B45" i="12" s="1"/>
  <c r="B8" i="66"/>
  <c r="B38" i="12" s="1"/>
  <c r="B17" i="66"/>
  <c r="B32" i="12" s="1"/>
  <c r="B66" i="66"/>
  <c r="B27" i="12" s="1"/>
  <c r="B62" i="66"/>
  <c r="B20" i="12" s="1"/>
  <c r="B59" i="66"/>
  <c r="B15" i="12" s="1"/>
  <c r="B21" i="66"/>
  <c r="B10" i="12" s="1"/>
  <c r="B41" i="66"/>
  <c r="B92" i="12" s="1"/>
  <c r="B20" i="66"/>
  <c r="B75" i="12" s="1"/>
  <c r="B14" i="66"/>
  <c r="B57" i="12" s="1"/>
  <c r="B70" i="66"/>
  <c r="B39" i="12" s="1"/>
  <c r="B49" i="66"/>
  <c r="B21" i="12" s="1"/>
  <c r="B87" i="66"/>
  <c r="B95" i="12" s="1"/>
  <c r="B44" i="66"/>
  <c r="B90" i="12" s="1"/>
  <c r="B55" i="66"/>
  <c r="B84" i="12" s="1"/>
  <c r="B81" i="66"/>
  <c r="B78" i="12" s="1"/>
  <c r="B15" i="66"/>
  <c r="B72" i="12" s="1"/>
  <c r="B32" i="66"/>
  <c r="B66" i="12" s="1"/>
  <c r="B39" i="66"/>
  <c r="B60" i="12" s="1"/>
  <c r="B51" i="66"/>
  <c r="B55" i="12" s="1"/>
  <c r="B74" i="66"/>
  <c r="B49" i="12" s="1"/>
  <c r="B47" i="66"/>
  <c r="B42" i="12" s="1"/>
  <c r="B69" i="66"/>
  <c r="B36" i="12" s="1"/>
  <c r="B33" i="66"/>
  <c r="B31" i="12" s="1"/>
  <c r="B54" i="66"/>
  <c r="B24" i="12" s="1"/>
  <c r="B24" i="66"/>
  <c r="B19" i="12" s="1"/>
  <c r="B16" i="66"/>
  <c r="B14" i="12" s="1"/>
  <c r="B29" i="66"/>
  <c r="B8" i="12" s="1"/>
  <c r="B85" i="66"/>
  <c r="B88" i="12" s="1"/>
  <c r="B34" i="66"/>
  <c r="B70" i="12" s="1"/>
  <c r="B76" i="66"/>
  <c r="B53" i="12" s="1"/>
  <c r="B68" i="66"/>
  <c r="B34" i="12" s="1"/>
  <c r="B60" i="66"/>
  <c r="B17" i="12" s="1"/>
  <c r="G12" i="55"/>
  <c r="G13" i="55"/>
  <c r="G14" i="55"/>
  <c r="G15" i="55"/>
  <c r="G16" i="55"/>
  <c r="G17" i="55"/>
  <c r="G18" i="55"/>
  <c r="G19" i="55"/>
  <c r="G20" i="55"/>
  <c r="G21" i="55"/>
  <c r="G22" i="55"/>
  <c r="G23" i="55"/>
  <c r="G24" i="55"/>
  <c r="G25" i="55"/>
  <c r="G26" i="55"/>
  <c r="G27" i="55"/>
  <c r="G28" i="55"/>
  <c r="G30" i="55"/>
  <c r="G31" i="55"/>
  <c r="G32" i="55"/>
  <c r="G33" i="55"/>
  <c r="G34" i="55"/>
  <c r="G35" i="55"/>
  <c r="G36" i="55"/>
  <c r="G37" i="55"/>
  <c r="G38" i="55"/>
  <c r="G39" i="55"/>
  <c r="G40" i="55"/>
  <c r="G42" i="55"/>
  <c r="G43" i="55"/>
  <c r="G44" i="55"/>
  <c r="G45" i="55"/>
  <c r="G46" i="55"/>
  <c r="G47" i="55"/>
  <c r="G49" i="55"/>
  <c r="G50" i="55"/>
  <c r="G51" i="55"/>
  <c r="G52" i="55"/>
  <c r="G53" i="55"/>
  <c r="G54" i="55"/>
  <c r="G55" i="55"/>
  <c r="G57" i="55"/>
  <c r="G58" i="55"/>
  <c r="G59" i="55"/>
  <c r="G60" i="55"/>
  <c r="G61" i="55"/>
  <c r="G62" i="55"/>
  <c r="G63" i="55"/>
  <c r="G64" i="55"/>
  <c r="G65" i="55"/>
  <c r="G66" i="55"/>
  <c r="G67" i="55"/>
  <c r="G68" i="55"/>
  <c r="G69" i="55"/>
  <c r="G70" i="55"/>
  <c r="G72" i="55"/>
  <c r="G73" i="55"/>
  <c r="G74" i="55"/>
  <c r="G75" i="55"/>
  <c r="G76" i="55"/>
  <c r="G77" i="55"/>
  <c r="G79" i="55"/>
  <c r="G80" i="55"/>
  <c r="G81" i="55"/>
  <c r="G82" i="55"/>
  <c r="G83" i="55"/>
  <c r="G84" i="55"/>
  <c r="G85" i="55"/>
  <c r="G86" i="55"/>
  <c r="G87" i="55"/>
  <c r="G88" i="55"/>
  <c r="G89" i="55"/>
  <c r="G90" i="55"/>
  <c r="G92" i="55"/>
  <c r="G93" i="55"/>
  <c r="G94" i="55"/>
  <c r="G95" i="55"/>
  <c r="G96" i="55"/>
  <c r="G97" i="55"/>
  <c r="G98" i="55"/>
  <c r="G99" i="55"/>
  <c r="G100" i="55"/>
  <c r="G102" i="55"/>
  <c r="G103" i="55"/>
  <c r="G11" i="55"/>
  <c r="E9" i="61" l="1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7" i="61"/>
  <c r="E28" i="61"/>
  <c r="E29" i="61"/>
  <c r="E30" i="61"/>
  <c r="E31" i="61"/>
  <c r="E32" i="61"/>
  <c r="E33" i="61"/>
  <c r="E34" i="61"/>
  <c r="E35" i="61"/>
  <c r="E36" i="61"/>
  <c r="E37" i="61"/>
  <c r="E39" i="61"/>
  <c r="E40" i="61"/>
  <c r="E41" i="61"/>
  <c r="E42" i="61"/>
  <c r="E43" i="61"/>
  <c r="E44" i="61"/>
  <c r="E46" i="61"/>
  <c r="E47" i="61"/>
  <c r="E48" i="61"/>
  <c r="E49" i="61"/>
  <c r="E50" i="61"/>
  <c r="E51" i="61"/>
  <c r="E52" i="61"/>
  <c r="E54" i="61"/>
  <c r="E55" i="61"/>
  <c r="E56" i="61"/>
  <c r="E57" i="61"/>
  <c r="E58" i="61"/>
  <c r="E59" i="61"/>
  <c r="E60" i="61"/>
  <c r="E61" i="61"/>
  <c r="E62" i="61"/>
  <c r="E63" i="61"/>
  <c r="E64" i="61"/>
  <c r="E65" i="61"/>
  <c r="E66" i="61"/>
  <c r="E67" i="61"/>
  <c r="E69" i="61"/>
  <c r="E70" i="61"/>
  <c r="E71" i="61"/>
  <c r="E72" i="61"/>
  <c r="E73" i="61"/>
  <c r="E74" i="61"/>
  <c r="E76" i="61"/>
  <c r="E77" i="61"/>
  <c r="E78" i="61"/>
  <c r="E79" i="61"/>
  <c r="E80" i="61"/>
  <c r="E81" i="61"/>
  <c r="E82" i="61"/>
  <c r="E83" i="61"/>
  <c r="E84" i="61"/>
  <c r="E85" i="61"/>
  <c r="E86" i="61"/>
  <c r="E87" i="61"/>
  <c r="E89" i="61"/>
  <c r="E90" i="61"/>
  <c r="E91" i="61"/>
  <c r="E92" i="61"/>
  <c r="E93" i="61"/>
  <c r="E94" i="61"/>
  <c r="E95" i="61"/>
  <c r="E96" i="61"/>
  <c r="E97" i="61"/>
  <c r="E99" i="61"/>
  <c r="E100" i="61"/>
  <c r="E8" i="61"/>
  <c r="D5" i="12"/>
  <c r="B9" i="61"/>
  <c r="B10" i="61"/>
  <c r="B11" i="61"/>
  <c r="B12" i="61"/>
  <c r="B13" i="61"/>
  <c r="B14" i="61"/>
  <c r="B15" i="61"/>
  <c r="B16" i="61"/>
  <c r="B17" i="61"/>
  <c r="B18" i="61"/>
  <c r="B19" i="61"/>
  <c r="B20" i="61"/>
  <c r="B21" i="61"/>
  <c r="B22" i="61"/>
  <c r="B23" i="61"/>
  <c r="B24" i="61"/>
  <c r="B25" i="61"/>
  <c r="B27" i="61"/>
  <c r="B28" i="61"/>
  <c r="B29" i="61"/>
  <c r="B30" i="61"/>
  <c r="B31" i="61"/>
  <c r="B32" i="61"/>
  <c r="B33" i="61"/>
  <c r="B34" i="61"/>
  <c r="B35" i="61"/>
  <c r="B36" i="61"/>
  <c r="B37" i="61"/>
  <c r="B39" i="61"/>
  <c r="B40" i="61"/>
  <c r="B41" i="61"/>
  <c r="B42" i="61"/>
  <c r="B43" i="61"/>
  <c r="B44" i="61"/>
  <c r="B46" i="61"/>
  <c r="B47" i="61"/>
  <c r="B48" i="61"/>
  <c r="B49" i="61"/>
  <c r="B50" i="61"/>
  <c r="B51" i="61"/>
  <c r="B52" i="61"/>
  <c r="B54" i="61"/>
  <c r="B55" i="61"/>
  <c r="B56" i="61"/>
  <c r="B57" i="61"/>
  <c r="B58" i="61"/>
  <c r="B59" i="61"/>
  <c r="B60" i="61"/>
  <c r="B61" i="61"/>
  <c r="B62" i="61"/>
  <c r="B63" i="61"/>
  <c r="B64" i="61"/>
  <c r="B65" i="61"/>
  <c r="B66" i="61"/>
  <c r="B67" i="61"/>
  <c r="B69" i="61"/>
  <c r="B70" i="61"/>
  <c r="B71" i="61"/>
  <c r="B72" i="61"/>
  <c r="B73" i="61"/>
  <c r="B74" i="61"/>
  <c r="B76" i="61"/>
  <c r="B77" i="61"/>
  <c r="B78" i="61"/>
  <c r="B79" i="61"/>
  <c r="B80" i="61"/>
  <c r="B81" i="61"/>
  <c r="B82" i="61"/>
  <c r="B83" i="61"/>
  <c r="B84" i="61"/>
  <c r="B85" i="61"/>
  <c r="B86" i="61"/>
  <c r="B87" i="61"/>
  <c r="B89" i="61"/>
  <c r="B90" i="61"/>
  <c r="B91" i="61"/>
  <c r="B92" i="61"/>
  <c r="B93" i="61"/>
  <c r="B94" i="61"/>
  <c r="B95" i="61"/>
  <c r="B96" i="61"/>
  <c r="B97" i="61"/>
  <c r="B99" i="61"/>
  <c r="B100" i="61"/>
  <c r="B8" i="61"/>
  <c r="C10" i="60"/>
  <c r="C11" i="60"/>
  <c r="C12" i="60"/>
  <c r="C13" i="60"/>
  <c r="C14" i="60"/>
  <c r="C15" i="60"/>
  <c r="C16" i="60"/>
  <c r="C17" i="60"/>
  <c r="C18" i="60"/>
  <c r="C19" i="60"/>
  <c r="C20" i="60"/>
  <c r="C21" i="60"/>
  <c r="C22" i="60"/>
  <c r="C23" i="60"/>
  <c r="C24" i="60"/>
  <c r="C25" i="60"/>
  <c r="C26" i="60"/>
  <c r="C28" i="60"/>
  <c r="C29" i="60"/>
  <c r="C30" i="60"/>
  <c r="C31" i="60"/>
  <c r="C32" i="60"/>
  <c r="C33" i="60"/>
  <c r="C34" i="60"/>
  <c r="C35" i="60"/>
  <c r="C36" i="60"/>
  <c r="C37" i="60"/>
  <c r="C38" i="60"/>
  <c r="C40" i="60"/>
  <c r="C41" i="60"/>
  <c r="C42" i="60"/>
  <c r="C43" i="60"/>
  <c r="C44" i="60"/>
  <c r="C45" i="60"/>
  <c r="C47" i="60"/>
  <c r="C48" i="60"/>
  <c r="C49" i="60"/>
  <c r="C50" i="60"/>
  <c r="C51" i="60"/>
  <c r="C52" i="60"/>
  <c r="C53" i="60"/>
  <c r="C55" i="60"/>
  <c r="C56" i="60"/>
  <c r="C57" i="60"/>
  <c r="C58" i="60"/>
  <c r="C59" i="60"/>
  <c r="C60" i="60"/>
  <c r="C61" i="60"/>
  <c r="C62" i="60"/>
  <c r="C63" i="60"/>
  <c r="C64" i="60"/>
  <c r="C65" i="60"/>
  <c r="C66" i="60"/>
  <c r="C67" i="60"/>
  <c r="C68" i="60"/>
  <c r="C70" i="60"/>
  <c r="C71" i="60"/>
  <c r="C72" i="60"/>
  <c r="C73" i="60"/>
  <c r="C74" i="60"/>
  <c r="C75" i="60"/>
  <c r="C77" i="60"/>
  <c r="C78" i="60"/>
  <c r="C79" i="60"/>
  <c r="C80" i="60"/>
  <c r="C81" i="60"/>
  <c r="C82" i="60"/>
  <c r="C83" i="60"/>
  <c r="C84" i="60"/>
  <c r="C85" i="60"/>
  <c r="C86" i="60"/>
  <c r="C87" i="60"/>
  <c r="C88" i="60"/>
  <c r="C90" i="60"/>
  <c r="C91" i="60"/>
  <c r="C92" i="60"/>
  <c r="C93" i="60"/>
  <c r="C94" i="60"/>
  <c r="C95" i="60"/>
  <c r="C96" i="60"/>
  <c r="C97" i="60"/>
  <c r="C98" i="60"/>
  <c r="C100" i="60"/>
  <c r="C101" i="60"/>
  <c r="C9" i="60"/>
  <c r="C11" i="59"/>
  <c r="C12" i="59"/>
  <c r="C13" i="59"/>
  <c r="C14" i="59"/>
  <c r="C15" i="59"/>
  <c r="C16" i="59"/>
  <c r="C17" i="59"/>
  <c r="C18" i="59"/>
  <c r="C19" i="59"/>
  <c r="C20" i="59"/>
  <c r="C21" i="59"/>
  <c r="C22" i="59"/>
  <c r="C23" i="59"/>
  <c r="C24" i="59"/>
  <c r="C25" i="59"/>
  <c r="C26" i="59"/>
  <c r="C27" i="59"/>
  <c r="C29" i="59"/>
  <c r="C30" i="59"/>
  <c r="C31" i="59"/>
  <c r="C32" i="59"/>
  <c r="C33" i="59"/>
  <c r="C34" i="59"/>
  <c r="C35" i="59"/>
  <c r="C36" i="59"/>
  <c r="C37" i="59"/>
  <c r="C38" i="59"/>
  <c r="C39" i="59"/>
  <c r="C41" i="59"/>
  <c r="C42" i="59"/>
  <c r="C43" i="59"/>
  <c r="C44" i="59"/>
  <c r="C45" i="59"/>
  <c r="C46" i="59"/>
  <c r="C48" i="59"/>
  <c r="C49" i="59"/>
  <c r="C50" i="59"/>
  <c r="C51" i="59"/>
  <c r="C52" i="59"/>
  <c r="C53" i="59"/>
  <c r="C54" i="59"/>
  <c r="C56" i="59"/>
  <c r="C57" i="59"/>
  <c r="C58" i="59"/>
  <c r="C59" i="59"/>
  <c r="C60" i="59"/>
  <c r="C61" i="59"/>
  <c r="C62" i="59"/>
  <c r="C63" i="59"/>
  <c r="C64" i="59"/>
  <c r="C65" i="59"/>
  <c r="C66" i="59"/>
  <c r="C67" i="59"/>
  <c r="C68" i="59"/>
  <c r="C69" i="59"/>
  <c r="C71" i="59"/>
  <c r="C72" i="59"/>
  <c r="C73" i="59"/>
  <c r="C74" i="59"/>
  <c r="C75" i="59"/>
  <c r="C76" i="59"/>
  <c r="C78" i="59"/>
  <c r="C79" i="59"/>
  <c r="C80" i="59"/>
  <c r="C81" i="59"/>
  <c r="C82" i="59"/>
  <c r="C83" i="59"/>
  <c r="C84" i="59"/>
  <c r="C85" i="59"/>
  <c r="C86" i="59"/>
  <c r="C87" i="59"/>
  <c r="C88" i="59"/>
  <c r="C89" i="59"/>
  <c r="C91" i="59"/>
  <c r="C92" i="59"/>
  <c r="C93" i="59"/>
  <c r="C94" i="59"/>
  <c r="C95" i="59"/>
  <c r="C96" i="59"/>
  <c r="C97" i="59"/>
  <c r="C98" i="59"/>
  <c r="C99" i="59"/>
  <c r="C101" i="59"/>
  <c r="C102" i="59"/>
  <c r="C10" i="59"/>
  <c r="C11" i="58"/>
  <c r="C12" i="58"/>
  <c r="C13" i="58"/>
  <c r="C14" i="58"/>
  <c r="C15" i="58"/>
  <c r="C16" i="58"/>
  <c r="C17" i="58"/>
  <c r="C18" i="58"/>
  <c r="C19" i="58"/>
  <c r="C20" i="58"/>
  <c r="C21" i="58"/>
  <c r="C22" i="58"/>
  <c r="C23" i="58"/>
  <c r="C24" i="58"/>
  <c r="C25" i="58"/>
  <c r="C26" i="58"/>
  <c r="C27" i="58"/>
  <c r="C29" i="58"/>
  <c r="C30" i="58"/>
  <c r="C31" i="58"/>
  <c r="C32" i="58"/>
  <c r="C33" i="58"/>
  <c r="C34" i="58"/>
  <c r="C35" i="58"/>
  <c r="C36" i="58"/>
  <c r="C37" i="58"/>
  <c r="C38" i="58"/>
  <c r="C39" i="58"/>
  <c r="C41" i="58"/>
  <c r="C42" i="58"/>
  <c r="C43" i="58"/>
  <c r="C44" i="58"/>
  <c r="C45" i="58"/>
  <c r="C46" i="58"/>
  <c r="C48" i="58"/>
  <c r="C49" i="58"/>
  <c r="C50" i="58"/>
  <c r="C51" i="58"/>
  <c r="C52" i="58"/>
  <c r="C53" i="58"/>
  <c r="C54" i="58"/>
  <c r="C56" i="58"/>
  <c r="C57" i="58"/>
  <c r="C58" i="58"/>
  <c r="C59" i="58"/>
  <c r="C60" i="58"/>
  <c r="C61" i="58"/>
  <c r="C62" i="58"/>
  <c r="C63" i="58"/>
  <c r="C64" i="58"/>
  <c r="C65" i="58"/>
  <c r="C66" i="58"/>
  <c r="C67" i="58"/>
  <c r="C68" i="58"/>
  <c r="C69" i="58"/>
  <c r="C71" i="58"/>
  <c r="C72" i="58"/>
  <c r="C73" i="58"/>
  <c r="C74" i="58"/>
  <c r="C75" i="58"/>
  <c r="C76" i="58"/>
  <c r="C78" i="58"/>
  <c r="C79" i="58"/>
  <c r="C80" i="58"/>
  <c r="C81" i="58"/>
  <c r="C82" i="58"/>
  <c r="C83" i="58"/>
  <c r="C84" i="58"/>
  <c r="C85" i="58"/>
  <c r="C86" i="58"/>
  <c r="C87" i="58"/>
  <c r="C88" i="58"/>
  <c r="C89" i="58"/>
  <c r="C91" i="58"/>
  <c r="C92" i="58"/>
  <c r="C93" i="58"/>
  <c r="C94" i="58"/>
  <c r="C95" i="58"/>
  <c r="C96" i="58"/>
  <c r="C97" i="58"/>
  <c r="C98" i="58"/>
  <c r="C99" i="58"/>
  <c r="C101" i="58"/>
  <c r="C102" i="58"/>
  <c r="C10" i="58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30" i="57"/>
  <c r="C31" i="57"/>
  <c r="C32" i="57"/>
  <c r="C33" i="57"/>
  <c r="C34" i="57"/>
  <c r="C35" i="57"/>
  <c r="C36" i="57"/>
  <c r="C37" i="57"/>
  <c r="C38" i="57"/>
  <c r="C39" i="57"/>
  <c r="C40" i="57"/>
  <c r="C42" i="57"/>
  <c r="C43" i="57"/>
  <c r="C44" i="57"/>
  <c r="C45" i="57"/>
  <c r="C46" i="57"/>
  <c r="C47" i="57"/>
  <c r="C49" i="57"/>
  <c r="C50" i="57"/>
  <c r="C51" i="57"/>
  <c r="C52" i="57"/>
  <c r="C53" i="57"/>
  <c r="C54" i="57"/>
  <c r="C55" i="57"/>
  <c r="C57" i="57"/>
  <c r="C58" i="57"/>
  <c r="C59" i="57"/>
  <c r="C60" i="57"/>
  <c r="C61" i="57"/>
  <c r="C62" i="57"/>
  <c r="C63" i="57"/>
  <c r="C64" i="57"/>
  <c r="C65" i="57"/>
  <c r="C66" i="57"/>
  <c r="C67" i="57"/>
  <c r="C68" i="57"/>
  <c r="C69" i="57"/>
  <c r="C70" i="57"/>
  <c r="C72" i="57"/>
  <c r="C73" i="57"/>
  <c r="C74" i="57"/>
  <c r="C75" i="57"/>
  <c r="C76" i="57"/>
  <c r="C77" i="57"/>
  <c r="C79" i="57"/>
  <c r="C80" i="57"/>
  <c r="C81" i="57"/>
  <c r="C82" i="57"/>
  <c r="C83" i="57"/>
  <c r="C84" i="57"/>
  <c r="C85" i="57"/>
  <c r="C86" i="57"/>
  <c r="C87" i="57"/>
  <c r="C88" i="57"/>
  <c r="C89" i="57"/>
  <c r="C90" i="57"/>
  <c r="C92" i="57"/>
  <c r="C93" i="57"/>
  <c r="C94" i="57"/>
  <c r="C95" i="57"/>
  <c r="C96" i="57"/>
  <c r="C97" i="57"/>
  <c r="C98" i="57"/>
  <c r="C99" i="57"/>
  <c r="C100" i="57"/>
  <c r="C102" i="57"/>
  <c r="C103" i="57"/>
  <c r="C11" i="57"/>
  <c r="C13" i="56"/>
  <c r="C14" i="56"/>
  <c r="C15" i="56"/>
  <c r="C16" i="56"/>
  <c r="C17" i="56"/>
  <c r="C18" i="56"/>
  <c r="C19" i="56"/>
  <c r="C20" i="56"/>
  <c r="C21" i="56"/>
  <c r="C22" i="56"/>
  <c r="C23" i="56"/>
  <c r="C24" i="56"/>
  <c r="C25" i="56"/>
  <c r="C26" i="56"/>
  <c r="C27" i="56"/>
  <c r="C28" i="56"/>
  <c r="C29" i="56"/>
  <c r="C31" i="56"/>
  <c r="C32" i="56"/>
  <c r="C33" i="56"/>
  <c r="C34" i="56"/>
  <c r="C35" i="56"/>
  <c r="C36" i="56"/>
  <c r="C37" i="56"/>
  <c r="C38" i="56"/>
  <c r="C39" i="56"/>
  <c r="C40" i="56"/>
  <c r="C41" i="56"/>
  <c r="C43" i="56"/>
  <c r="C44" i="56"/>
  <c r="C45" i="56"/>
  <c r="C46" i="56"/>
  <c r="C47" i="56"/>
  <c r="C48" i="56"/>
  <c r="C50" i="56"/>
  <c r="C51" i="56"/>
  <c r="C52" i="56"/>
  <c r="C53" i="56"/>
  <c r="C54" i="56"/>
  <c r="C55" i="56"/>
  <c r="C56" i="56"/>
  <c r="C58" i="56"/>
  <c r="C59" i="56"/>
  <c r="C60" i="56"/>
  <c r="C61" i="56"/>
  <c r="C62" i="56"/>
  <c r="C63" i="56"/>
  <c r="C64" i="56"/>
  <c r="C65" i="56"/>
  <c r="C66" i="56"/>
  <c r="C67" i="56"/>
  <c r="C68" i="56"/>
  <c r="C69" i="56"/>
  <c r="C70" i="56"/>
  <c r="C71" i="56"/>
  <c r="C73" i="56"/>
  <c r="C74" i="56"/>
  <c r="C75" i="56"/>
  <c r="C76" i="56"/>
  <c r="C77" i="56"/>
  <c r="C78" i="56"/>
  <c r="C80" i="56"/>
  <c r="C81" i="56"/>
  <c r="C82" i="56"/>
  <c r="C83" i="56"/>
  <c r="C84" i="56"/>
  <c r="C85" i="56"/>
  <c r="C86" i="56"/>
  <c r="C87" i="56"/>
  <c r="C88" i="56"/>
  <c r="C89" i="56"/>
  <c r="C90" i="56"/>
  <c r="C91" i="56"/>
  <c r="C93" i="56"/>
  <c r="C94" i="56"/>
  <c r="C95" i="56"/>
  <c r="C96" i="56"/>
  <c r="C97" i="56"/>
  <c r="C98" i="56"/>
  <c r="C99" i="56"/>
  <c r="C100" i="56"/>
  <c r="C101" i="56"/>
  <c r="C103" i="56"/>
  <c r="C104" i="56"/>
  <c r="C12" i="56"/>
  <c r="C12" i="55"/>
  <c r="C13" i="55"/>
  <c r="C14" i="55"/>
  <c r="C15" i="55"/>
  <c r="C16" i="55"/>
  <c r="C17" i="55"/>
  <c r="C18" i="55"/>
  <c r="C19" i="55"/>
  <c r="C20" i="55"/>
  <c r="C21" i="55"/>
  <c r="C22" i="55"/>
  <c r="C23" i="55"/>
  <c r="C24" i="55"/>
  <c r="C25" i="55"/>
  <c r="C26" i="55"/>
  <c r="C27" i="55"/>
  <c r="C28" i="55"/>
  <c r="C30" i="55"/>
  <c r="C31" i="55"/>
  <c r="C32" i="55"/>
  <c r="C33" i="55"/>
  <c r="C34" i="55"/>
  <c r="C35" i="55"/>
  <c r="C36" i="55"/>
  <c r="C37" i="55"/>
  <c r="C38" i="55"/>
  <c r="C39" i="55"/>
  <c r="C40" i="55"/>
  <c r="C42" i="55"/>
  <c r="C43" i="55"/>
  <c r="C44" i="55"/>
  <c r="C45" i="55"/>
  <c r="C46" i="55"/>
  <c r="C47" i="55"/>
  <c r="C49" i="55"/>
  <c r="C50" i="55"/>
  <c r="C51" i="55"/>
  <c r="C52" i="55"/>
  <c r="C53" i="55"/>
  <c r="C54" i="55"/>
  <c r="C55" i="55"/>
  <c r="C57" i="55"/>
  <c r="C58" i="55"/>
  <c r="C59" i="55"/>
  <c r="C60" i="55"/>
  <c r="C61" i="55"/>
  <c r="C62" i="55"/>
  <c r="C63" i="55"/>
  <c r="C64" i="55"/>
  <c r="C65" i="55"/>
  <c r="C66" i="55"/>
  <c r="C67" i="55"/>
  <c r="C68" i="55"/>
  <c r="C69" i="55"/>
  <c r="C70" i="55"/>
  <c r="C72" i="55"/>
  <c r="C73" i="55"/>
  <c r="C74" i="55"/>
  <c r="C75" i="55"/>
  <c r="C76" i="55"/>
  <c r="C77" i="55"/>
  <c r="C79" i="55"/>
  <c r="C80" i="55"/>
  <c r="C81" i="55"/>
  <c r="C82" i="55"/>
  <c r="C83" i="55"/>
  <c r="C84" i="55"/>
  <c r="C85" i="55"/>
  <c r="C86" i="55"/>
  <c r="C87" i="55"/>
  <c r="C88" i="55"/>
  <c r="C89" i="55"/>
  <c r="C90" i="55"/>
  <c r="C92" i="55"/>
  <c r="C93" i="55"/>
  <c r="C94" i="55"/>
  <c r="C95" i="55"/>
  <c r="C96" i="55"/>
  <c r="C97" i="55"/>
  <c r="C98" i="55"/>
  <c r="C99" i="55"/>
  <c r="C100" i="55"/>
  <c r="C102" i="55"/>
  <c r="C103" i="55"/>
  <c r="C11" i="55"/>
  <c r="B10" i="52"/>
  <c r="B11" i="52"/>
  <c r="B12" i="52"/>
  <c r="B13" i="52"/>
  <c r="B14" i="52"/>
  <c r="B15" i="52"/>
  <c r="B16" i="52"/>
  <c r="B17" i="52"/>
  <c r="B18" i="52"/>
  <c r="B19" i="52"/>
  <c r="B20" i="52"/>
  <c r="B21" i="52"/>
  <c r="B22" i="52"/>
  <c r="B23" i="52"/>
  <c r="B24" i="52"/>
  <c r="B25" i="52"/>
  <c r="B26" i="52"/>
  <c r="B28" i="52"/>
  <c r="B29" i="52"/>
  <c r="B30" i="52"/>
  <c r="B31" i="52"/>
  <c r="B32" i="52"/>
  <c r="B33" i="52"/>
  <c r="B34" i="52"/>
  <c r="B35" i="52"/>
  <c r="B36" i="52"/>
  <c r="B37" i="52"/>
  <c r="B38" i="52"/>
  <c r="B40" i="52"/>
  <c r="B41" i="52"/>
  <c r="B42" i="52"/>
  <c r="B43" i="52"/>
  <c r="B44" i="52"/>
  <c r="B45" i="52"/>
  <c r="B47" i="52"/>
  <c r="B48" i="52"/>
  <c r="B49" i="52"/>
  <c r="B50" i="52"/>
  <c r="B51" i="52"/>
  <c r="B52" i="52"/>
  <c r="B53" i="52"/>
  <c r="B55" i="52"/>
  <c r="B56" i="52"/>
  <c r="B57" i="52"/>
  <c r="B58" i="52"/>
  <c r="B59" i="52"/>
  <c r="B60" i="52"/>
  <c r="B61" i="52"/>
  <c r="B62" i="52"/>
  <c r="B63" i="52"/>
  <c r="B64" i="52"/>
  <c r="B65" i="52"/>
  <c r="B66" i="52"/>
  <c r="B67" i="52"/>
  <c r="B68" i="52"/>
  <c r="B70" i="52"/>
  <c r="B71" i="52"/>
  <c r="B72" i="52"/>
  <c r="B73" i="52"/>
  <c r="B74" i="52"/>
  <c r="B75" i="52"/>
  <c r="B77" i="52"/>
  <c r="B78" i="52"/>
  <c r="B79" i="52"/>
  <c r="B80" i="52"/>
  <c r="B81" i="52"/>
  <c r="B82" i="52"/>
  <c r="B83" i="52"/>
  <c r="B84" i="52"/>
  <c r="B85" i="52"/>
  <c r="B86" i="52"/>
  <c r="B87" i="52"/>
  <c r="B88" i="52"/>
  <c r="B90" i="52"/>
  <c r="B91" i="52"/>
  <c r="B92" i="52"/>
  <c r="B93" i="52"/>
  <c r="B94" i="52"/>
  <c r="B95" i="52"/>
  <c r="B96" i="52"/>
  <c r="B97" i="52"/>
  <c r="B98" i="52"/>
  <c r="B100" i="52"/>
  <c r="B101" i="52"/>
  <c r="B9" i="52"/>
  <c r="M3" i="12" l="1"/>
  <c r="L64" i="12"/>
  <c r="L91" i="12"/>
  <c r="L3" i="12"/>
  <c r="K3" i="12"/>
  <c r="J3" i="12"/>
  <c r="I3" i="12"/>
  <c r="H3" i="12"/>
  <c r="G3" i="12"/>
  <c r="F3" i="12"/>
  <c r="E3" i="12"/>
  <c r="G9" i="61"/>
  <c r="G10" i="61"/>
  <c r="G12" i="61"/>
  <c r="G13" i="61"/>
  <c r="G15" i="61"/>
  <c r="G17" i="61"/>
  <c r="G18" i="61"/>
  <c r="G20" i="61"/>
  <c r="G21" i="61"/>
  <c r="G22" i="61"/>
  <c r="G23" i="61"/>
  <c r="G24" i="61"/>
  <c r="G25" i="61"/>
  <c r="G27" i="61"/>
  <c r="G29" i="61"/>
  <c r="G30" i="61"/>
  <c r="G32" i="61"/>
  <c r="G33" i="61"/>
  <c r="G34" i="61"/>
  <c r="G35" i="61"/>
  <c r="G37" i="61"/>
  <c r="G40" i="61"/>
  <c r="G41" i="61"/>
  <c r="G42" i="61"/>
  <c r="G44" i="61"/>
  <c r="G46" i="61"/>
  <c r="G47" i="61"/>
  <c r="G49" i="61"/>
  <c r="G50" i="61"/>
  <c r="G51" i="61"/>
  <c r="G54" i="61"/>
  <c r="G56" i="61"/>
  <c r="G57" i="61"/>
  <c r="G58" i="61"/>
  <c r="G59" i="61"/>
  <c r="G60" i="61"/>
  <c r="G61" i="61"/>
  <c r="G62" i="61"/>
  <c r="G63" i="61"/>
  <c r="G65" i="61"/>
  <c r="G66" i="61"/>
  <c r="G69" i="61"/>
  <c r="G70" i="61"/>
  <c r="G72" i="61"/>
  <c r="G74" i="61"/>
  <c r="G76" i="61"/>
  <c r="G77" i="61"/>
  <c r="G78" i="61"/>
  <c r="G80" i="61"/>
  <c r="G81" i="61"/>
  <c r="G82" i="61"/>
  <c r="G84" i="61"/>
  <c r="G85" i="61"/>
  <c r="G87" i="61"/>
  <c r="G90" i="61"/>
  <c r="G91" i="61"/>
  <c r="G93" i="61"/>
  <c r="G94" i="61"/>
  <c r="G95" i="61"/>
  <c r="G97" i="61"/>
  <c r="G100" i="61"/>
  <c r="G99" i="61"/>
  <c r="G96" i="61"/>
  <c r="G92" i="61"/>
  <c r="G89" i="61"/>
  <c r="G86" i="61"/>
  <c r="G83" i="61"/>
  <c r="G79" i="61"/>
  <c r="G73" i="61"/>
  <c r="G71" i="61"/>
  <c r="G67" i="61"/>
  <c r="G64" i="61"/>
  <c r="G55" i="61"/>
  <c r="G52" i="61"/>
  <c r="G48" i="61"/>
  <c r="G43" i="61"/>
  <c r="G39" i="61"/>
  <c r="G36" i="61"/>
  <c r="G31" i="61"/>
  <c r="G28" i="61"/>
  <c r="G19" i="61"/>
  <c r="G16" i="61"/>
  <c r="G14" i="61"/>
  <c r="G11" i="61"/>
  <c r="G8" i="61"/>
  <c r="G10" i="60"/>
  <c r="I10" i="60" s="1"/>
  <c r="G11" i="60"/>
  <c r="I11" i="60" s="1"/>
  <c r="G12" i="60"/>
  <c r="I12" i="60" s="1"/>
  <c r="G13" i="60"/>
  <c r="I13" i="60" s="1"/>
  <c r="G14" i="60"/>
  <c r="I14" i="60" s="1"/>
  <c r="G15" i="60"/>
  <c r="I15" i="60" s="1"/>
  <c r="G16" i="60"/>
  <c r="I16" i="60" s="1"/>
  <c r="G17" i="60"/>
  <c r="I17" i="60" s="1"/>
  <c r="G18" i="60"/>
  <c r="I18" i="60" s="1"/>
  <c r="G19" i="60"/>
  <c r="I19" i="60" s="1"/>
  <c r="G20" i="60"/>
  <c r="I20" i="60" s="1"/>
  <c r="G21" i="60"/>
  <c r="I21" i="60" s="1"/>
  <c r="G22" i="60"/>
  <c r="I22" i="60" s="1"/>
  <c r="G23" i="60"/>
  <c r="I23" i="60" s="1"/>
  <c r="G24" i="60"/>
  <c r="I24" i="60" s="1"/>
  <c r="G25" i="60"/>
  <c r="I25" i="60" s="1"/>
  <c r="G26" i="60"/>
  <c r="I26" i="60" s="1"/>
  <c r="G28" i="60"/>
  <c r="I28" i="60" s="1"/>
  <c r="G29" i="60"/>
  <c r="I29" i="60" s="1"/>
  <c r="G30" i="60"/>
  <c r="I30" i="60" s="1"/>
  <c r="G31" i="60"/>
  <c r="I31" i="60" s="1"/>
  <c r="G32" i="60"/>
  <c r="I32" i="60" s="1"/>
  <c r="G33" i="60"/>
  <c r="I33" i="60" s="1"/>
  <c r="G34" i="60"/>
  <c r="I34" i="60" s="1"/>
  <c r="G35" i="60"/>
  <c r="I35" i="60" s="1"/>
  <c r="G36" i="60"/>
  <c r="I36" i="60" s="1"/>
  <c r="G37" i="60"/>
  <c r="I37" i="60" s="1"/>
  <c r="G38" i="60"/>
  <c r="I38" i="60" s="1"/>
  <c r="G40" i="60"/>
  <c r="I40" i="60" s="1"/>
  <c r="G41" i="60"/>
  <c r="I41" i="60" s="1"/>
  <c r="G42" i="60"/>
  <c r="I42" i="60" s="1"/>
  <c r="G43" i="60"/>
  <c r="I43" i="60" s="1"/>
  <c r="G44" i="60"/>
  <c r="I44" i="60" s="1"/>
  <c r="G45" i="60"/>
  <c r="I45" i="60" s="1"/>
  <c r="G47" i="60"/>
  <c r="I47" i="60" s="1"/>
  <c r="G48" i="60"/>
  <c r="I48" i="60" s="1"/>
  <c r="G49" i="60"/>
  <c r="I49" i="60" s="1"/>
  <c r="G50" i="60"/>
  <c r="I50" i="60" s="1"/>
  <c r="G51" i="60"/>
  <c r="I51" i="60" s="1"/>
  <c r="G52" i="60"/>
  <c r="I52" i="60" s="1"/>
  <c r="G53" i="60"/>
  <c r="I53" i="60" s="1"/>
  <c r="G55" i="60"/>
  <c r="I55" i="60" s="1"/>
  <c r="G56" i="60"/>
  <c r="I56" i="60" s="1"/>
  <c r="G57" i="60"/>
  <c r="I57" i="60" s="1"/>
  <c r="G58" i="60"/>
  <c r="I58" i="60" s="1"/>
  <c r="G59" i="60"/>
  <c r="I59" i="60" s="1"/>
  <c r="G60" i="60"/>
  <c r="I60" i="60" s="1"/>
  <c r="G61" i="60"/>
  <c r="I61" i="60" s="1"/>
  <c r="G62" i="60"/>
  <c r="I62" i="60" s="1"/>
  <c r="G63" i="60"/>
  <c r="I63" i="60" s="1"/>
  <c r="G64" i="60"/>
  <c r="I64" i="60" s="1"/>
  <c r="G65" i="60"/>
  <c r="I65" i="60" s="1"/>
  <c r="G66" i="60"/>
  <c r="I66" i="60" s="1"/>
  <c r="G67" i="60"/>
  <c r="I67" i="60" s="1"/>
  <c r="G68" i="60"/>
  <c r="I68" i="60" s="1"/>
  <c r="G70" i="60"/>
  <c r="I70" i="60" s="1"/>
  <c r="G71" i="60"/>
  <c r="I71" i="60" s="1"/>
  <c r="G72" i="60"/>
  <c r="I72" i="60" s="1"/>
  <c r="G73" i="60"/>
  <c r="I73" i="60" s="1"/>
  <c r="G74" i="60"/>
  <c r="I74" i="60" s="1"/>
  <c r="G75" i="60"/>
  <c r="I75" i="60" s="1"/>
  <c r="G77" i="60"/>
  <c r="I77" i="60" s="1"/>
  <c r="G78" i="60"/>
  <c r="I78" i="60" s="1"/>
  <c r="G79" i="60"/>
  <c r="I79" i="60" s="1"/>
  <c r="G80" i="60"/>
  <c r="I80" i="60" s="1"/>
  <c r="G81" i="60"/>
  <c r="I81" i="60" s="1"/>
  <c r="G82" i="60"/>
  <c r="I82" i="60" s="1"/>
  <c r="G83" i="60"/>
  <c r="I83" i="60" s="1"/>
  <c r="G84" i="60"/>
  <c r="I84" i="60" s="1"/>
  <c r="G85" i="60"/>
  <c r="I85" i="60" s="1"/>
  <c r="G86" i="60"/>
  <c r="I86" i="60" s="1"/>
  <c r="G87" i="60"/>
  <c r="I87" i="60" s="1"/>
  <c r="G88" i="60"/>
  <c r="I88" i="60" s="1"/>
  <c r="G90" i="60"/>
  <c r="I90" i="60" s="1"/>
  <c r="G91" i="60"/>
  <c r="I91" i="60" s="1"/>
  <c r="G92" i="60"/>
  <c r="I92" i="60" s="1"/>
  <c r="G93" i="60"/>
  <c r="I93" i="60" s="1"/>
  <c r="G94" i="60"/>
  <c r="I94" i="60" s="1"/>
  <c r="G95" i="60"/>
  <c r="I95" i="60" s="1"/>
  <c r="G96" i="60"/>
  <c r="I96" i="60" s="1"/>
  <c r="G97" i="60"/>
  <c r="I97" i="60" s="1"/>
  <c r="G98" i="60"/>
  <c r="I98" i="60" s="1"/>
  <c r="G100" i="60"/>
  <c r="G101" i="60"/>
  <c r="I101" i="60" s="1"/>
  <c r="G9" i="60"/>
  <c r="I9" i="60" s="1"/>
  <c r="B101" i="60"/>
  <c r="I100" i="60"/>
  <c r="B100" i="60"/>
  <c r="B98" i="60"/>
  <c r="B97" i="60"/>
  <c r="B96" i="60"/>
  <c r="B95" i="60"/>
  <c r="B94" i="60"/>
  <c r="B93" i="60"/>
  <c r="B92" i="60"/>
  <c r="B91" i="60"/>
  <c r="B90" i="60"/>
  <c r="B88" i="60"/>
  <c r="B87" i="60"/>
  <c r="B86" i="60"/>
  <c r="B85" i="60"/>
  <c r="B84" i="60"/>
  <c r="B83" i="60"/>
  <c r="B82" i="60"/>
  <c r="B81" i="60"/>
  <c r="B80" i="60"/>
  <c r="B79" i="60"/>
  <c r="B78" i="60"/>
  <c r="B77" i="60"/>
  <c r="B75" i="60"/>
  <c r="B74" i="60"/>
  <c r="B73" i="60"/>
  <c r="B72" i="60"/>
  <c r="B71" i="60"/>
  <c r="B70" i="60"/>
  <c r="B68" i="60"/>
  <c r="B67" i="60"/>
  <c r="B66" i="60"/>
  <c r="B65" i="60"/>
  <c r="B64" i="60"/>
  <c r="B63" i="60"/>
  <c r="B62" i="60"/>
  <c r="B61" i="60"/>
  <c r="B60" i="60"/>
  <c r="B59" i="60"/>
  <c r="B58" i="60"/>
  <c r="B57" i="60"/>
  <c r="B56" i="60"/>
  <c r="B55" i="60"/>
  <c r="B53" i="60"/>
  <c r="B52" i="60"/>
  <c r="B51" i="60"/>
  <c r="B50" i="60"/>
  <c r="B49" i="60"/>
  <c r="B48" i="60"/>
  <c r="B47" i="60"/>
  <c r="B45" i="60"/>
  <c r="B44" i="60"/>
  <c r="B43" i="60"/>
  <c r="B42" i="60"/>
  <c r="B41" i="60"/>
  <c r="B40" i="60"/>
  <c r="B38" i="60"/>
  <c r="B37" i="60"/>
  <c r="B36" i="60"/>
  <c r="B35" i="60"/>
  <c r="B34" i="60"/>
  <c r="B33" i="60"/>
  <c r="B32" i="60"/>
  <c r="B31" i="60"/>
  <c r="B30" i="60"/>
  <c r="B29" i="60"/>
  <c r="B28" i="60"/>
  <c r="B26" i="60"/>
  <c r="B25" i="60"/>
  <c r="B24" i="60"/>
  <c r="B23" i="60"/>
  <c r="B22" i="60"/>
  <c r="B21" i="60"/>
  <c r="B20" i="60"/>
  <c r="B19" i="60"/>
  <c r="B18" i="60"/>
  <c r="B17" i="60"/>
  <c r="B16" i="60"/>
  <c r="B15" i="60"/>
  <c r="B14" i="60"/>
  <c r="B13" i="60"/>
  <c r="B12" i="60"/>
  <c r="B11" i="60"/>
  <c r="B10" i="60"/>
  <c r="B9" i="60"/>
  <c r="B4" i="60"/>
  <c r="J11" i="59"/>
  <c r="L11" i="59" s="1"/>
  <c r="J12" i="59"/>
  <c r="L12" i="59" s="1"/>
  <c r="J13" i="59"/>
  <c r="L13" i="59" s="1"/>
  <c r="J14" i="59"/>
  <c r="L14" i="59" s="1"/>
  <c r="J15" i="59"/>
  <c r="L15" i="59" s="1"/>
  <c r="J16" i="59"/>
  <c r="L16" i="59" s="1"/>
  <c r="J17" i="59"/>
  <c r="L17" i="59" s="1"/>
  <c r="J18" i="59"/>
  <c r="L18" i="59" s="1"/>
  <c r="J19" i="59"/>
  <c r="L19" i="59" s="1"/>
  <c r="J20" i="59"/>
  <c r="L20" i="59" s="1"/>
  <c r="J21" i="59"/>
  <c r="L21" i="59" s="1"/>
  <c r="J22" i="59"/>
  <c r="L22" i="59" s="1"/>
  <c r="J23" i="59"/>
  <c r="L23" i="59" s="1"/>
  <c r="J24" i="59"/>
  <c r="L24" i="59" s="1"/>
  <c r="J25" i="59"/>
  <c r="L25" i="59" s="1"/>
  <c r="J26" i="59"/>
  <c r="L26" i="59" s="1"/>
  <c r="J27" i="59"/>
  <c r="L27" i="59" s="1"/>
  <c r="J29" i="59"/>
  <c r="L29" i="59" s="1"/>
  <c r="J30" i="59"/>
  <c r="L30" i="59" s="1"/>
  <c r="J31" i="59"/>
  <c r="L31" i="59" s="1"/>
  <c r="J32" i="59"/>
  <c r="L32" i="59" s="1"/>
  <c r="J33" i="59"/>
  <c r="L33" i="59" s="1"/>
  <c r="J34" i="59"/>
  <c r="L34" i="59" s="1"/>
  <c r="J35" i="59"/>
  <c r="L35" i="59" s="1"/>
  <c r="J36" i="59"/>
  <c r="L36" i="59" s="1"/>
  <c r="J37" i="59"/>
  <c r="L37" i="59" s="1"/>
  <c r="J38" i="59"/>
  <c r="L38" i="59" s="1"/>
  <c r="J39" i="59"/>
  <c r="L39" i="59" s="1"/>
  <c r="J41" i="59"/>
  <c r="L41" i="59" s="1"/>
  <c r="J42" i="59"/>
  <c r="L42" i="59" s="1"/>
  <c r="J43" i="59"/>
  <c r="L43" i="59" s="1"/>
  <c r="J44" i="59"/>
  <c r="L44" i="59" s="1"/>
  <c r="J45" i="59"/>
  <c r="L45" i="59" s="1"/>
  <c r="J46" i="59"/>
  <c r="L46" i="59" s="1"/>
  <c r="J48" i="59"/>
  <c r="L48" i="59" s="1"/>
  <c r="J49" i="59"/>
  <c r="L49" i="59" s="1"/>
  <c r="J50" i="59"/>
  <c r="L50" i="59" s="1"/>
  <c r="J51" i="59"/>
  <c r="L51" i="59" s="1"/>
  <c r="J52" i="59"/>
  <c r="L52" i="59" s="1"/>
  <c r="J53" i="59"/>
  <c r="L53" i="59" s="1"/>
  <c r="J54" i="59"/>
  <c r="L54" i="59" s="1"/>
  <c r="J56" i="59"/>
  <c r="L56" i="59" s="1"/>
  <c r="J57" i="59"/>
  <c r="L57" i="59" s="1"/>
  <c r="J58" i="59"/>
  <c r="L58" i="59" s="1"/>
  <c r="J59" i="59"/>
  <c r="L59" i="59" s="1"/>
  <c r="J60" i="59"/>
  <c r="L60" i="59" s="1"/>
  <c r="J61" i="59"/>
  <c r="L61" i="59" s="1"/>
  <c r="J62" i="59"/>
  <c r="L62" i="59" s="1"/>
  <c r="J63" i="59"/>
  <c r="L63" i="59" s="1"/>
  <c r="J64" i="59"/>
  <c r="L64" i="59" s="1"/>
  <c r="J65" i="59"/>
  <c r="L65" i="59" s="1"/>
  <c r="J66" i="59"/>
  <c r="L66" i="59" s="1"/>
  <c r="J67" i="59"/>
  <c r="L67" i="59" s="1"/>
  <c r="J68" i="59"/>
  <c r="L68" i="59" s="1"/>
  <c r="J69" i="59"/>
  <c r="L69" i="59" s="1"/>
  <c r="J71" i="59"/>
  <c r="L71" i="59" s="1"/>
  <c r="J72" i="59"/>
  <c r="L72" i="59" s="1"/>
  <c r="J73" i="59"/>
  <c r="L73" i="59" s="1"/>
  <c r="J74" i="59"/>
  <c r="L74" i="59" s="1"/>
  <c r="J75" i="59"/>
  <c r="L75" i="59" s="1"/>
  <c r="J76" i="59"/>
  <c r="L76" i="59" s="1"/>
  <c r="J78" i="59"/>
  <c r="L78" i="59" s="1"/>
  <c r="J79" i="59"/>
  <c r="L79" i="59" s="1"/>
  <c r="J80" i="59"/>
  <c r="L80" i="59" s="1"/>
  <c r="J81" i="59"/>
  <c r="L81" i="59" s="1"/>
  <c r="J82" i="59"/>
  <c r="L82" i="59" s="1"/>
  <c r="J83" i="59"/>
  <c r="L83" i="59" s="1"/>
  <c r="J84" i="59"/>
  <c r="L84" i="59" s="1"/>
  <c r="J85" i="59"/>
  <c r="L85" i="59" s="1"/>
  <c r="J86" i="59"/>
  <c r="L86" i="59" s="1"/>
  <c r="J87" i="59"/>
  <c r="L87" i="59" s="1"/>
  <c r="J88" i="59"/>
  <c r="L88" i="59" s="1"/>
  <c r="J89" i="59"/>
  <c r="L89" i="59" s="1"/>
  <c r="J91" i="59"/>
  <c r="L91" i="59" s="1"/>
  <c r="J92" i="59"/>
  <c r="L92" i="59" s="1"/>
  <c r="J93" i="59"/>
  <c r="L93" i="59" s="1"/>
  <c r="J94" i="59"/>
  <c r="L94" i="59" s="1"/>
  <c r="J95" i="59"/>
  <c r="L95" i="59" s="1"/>
  <c r="J96" i="59"/>
  <c r="L96" i="59" s="1"/>
  <c r="J97" i="59"/>
  <c r="L97" i="59" s="1"/>
  <c r="J98" i="59"/>
  <c r="L98" i="59" s="1"/>
  <c r="J99" i="59"/>
  <c r="L99" i="59" s="1"/>
  <c r="J101" i="59"/>
  <c r="J102" i="59"/>
  <c r="L102" i="59" s="1"/>
  <c r="J10" i="59"/>
  <c r="L10" i="59" s="1"/>
  <c r="B102" i="59"/>
  <c r="L101" i="59"/>
  <c r="B101" i="59"/>
  <c r="B99" i="59"/>
  <c r="B98" i="59"/>
  <c r="B97" i="59"/>
  <c r="B96" i="59"/>
  <c r="B95" i="59"/>
  <c r="B94" i="59"/>
  <c r="B93" i="59"/>
  <c r="B92" i="59"/>
  <c r="B91" i="59"/>
  <c r="B89" i="59"/>
  <c r="B88" i="59"/>
  <c r="B87" i="59"/>
  <c r="B86" i="59"/>
  <c r="B85" i="59"/>
  <c r="B84" i="59"/>
  <c r="B83" i="59"/>
  <c r="B82" i="59"/>
  <c r="B81" i="59"/>
  <c r="B80" i="59"/>
  <c r="B79" i="59"/>
  <c r="B78" i="59"/>
  <c r="B76" i="59"/>
  <c r="B75" i="59"/>
  <c r="B74" i="59"/>
  <c r="B73" i="59"/>
  <c r="B72" i="59"/>
  <c r="B71" i="59"/>
  <c r="B69" i="59"/>
  <c r="B68" i="59"/>
  <c r="B67" i="59"/>
  <c r="B66" i="59"/>
  <c r="B65" i="59"/>
  <c r="B64" i="59"/>
  <c r="B63" i="59"/>
  <c r="B62" i="59"/>
  <c r="B61" i="59"/>
  <c r="B60" i="59"/>
  <c r="B59" i="59"/>
  <c r="B58" i="59"/>
  <c r="B57" i="59"/>
  <c r="B56" i="59"/>
  <c r="B54" i="59"/>
  <c r="B53" i="59"/>
  <c r="B52" i="59"/>
  <c r="B51" i="59"/>
  <c r="B50" i="59"/>
  <c r="B49" i="59"/>
  <c r="B48" i="59"/>
  <c r="B46" i="59"/>
  <c r="B45" i="59"/>
  <c r="B44" i="59"/>
  <c r="B43" i="59"/>
  <c r="B42" i="59"/>
  <c r="B41" i="59"/>
  <c r="B39" i="59"/>
  <c r="B38" i="59"/>
  <c r="B37" i="59"/>
  <c r="B36" i="59"/>
  <c r="B35" i="59"/>
  <c r="B34" i="59"/>
  <c r="B33" i="59"/>
  <c r="B32" i="59"/>
  <c r="B31" i="59"/>
  <c r="B30" i="59"/>
  <c r="B29" i="59"/>
  <c r="B27" i="59"/>
  <c r="B26" i="59"/>
  <c r="B25" i="59"/>
  <c r="B24" i="59"/>
  <c r="B23" i="59"/>
  <c r="B22" i="59"/>
  <c r="B21" i="59"/>
  <c r="B20" i="59"/>
  <c r="B19" i="59"/>
  <c r="B18" i="59"/>
  <c r="B17" i="59"/>
  <c r="B16" i="59"/>
  <c r="B15" i="59"/>
  <c r="B14" i="59"/>
  <c r="B13" i="59"/>
  <c r="B12" i="59"/>
  <c r="B11" i="59"/>
  <c r="B10" i="59"/>
  <c r="B5" i="59"/>
  <c r="I11" i="58"/>
  <c r="K11" i="58" s="1"/>
  <c r="I12" i="58"/>
  <c r="K12" i="58" s="1"/>
  <c r="I13" i="58"/>
  <c r="K13" i="58" s="1"/>
  <c r="I14" i="58"/>
  <c r="K14" i="58" s="1"/>
  <c r="I15" i="58"/>
  <c r="K15" i="58" s="1"/>
  <c r="I16" i="58"/>
  <c r="K16" i="58" s="1"/>
  <c r="I17" i="58"/>
  <c r="K17" i="58" s="1"/>
  <c r="I18" i="58"/>
  <c r="K18" i="58" s="1"/>
  <c r="I19" i="58"/>
  <c r="K19" i="58" s="1"/>
  <c r="I20" i="58"/>
  <c r="K20" i="58" s="1"/>
  <c r="I21" i="58"/>
  <c r="K21" i="58" s="1"/>
  <c r="I22" i="58"/>
  <c r="K22" i="58" s="1"/>
  <c r="I23" i="58"/>
  <c r="K23" i="58" s="1"/>
  <c r="I24" i="58"/>
  <c r="K24" i="58" s="1"/>
  <c r="I25" i="58"/>
  <c r="K25" i="58" s="1"/>
  <c r="I26" i="58"/>
  <c r="K26" i="58" s="1"/>
  <c r="I27" i="58"/>
  <c r="K27" i="58" s="1"/>
  <c r="I29" i="58"/>
  <c r="K29" i="58" s="1"/>
  <c r="I30" i="58"/>
  <c r="K30" i="58" s="1"/>
  <c r="I31" i="58"/>
  <c r="K31" i="58" s="1"/>
  <c r="I32" i="58"/>
  <c r="K32" i="58" s="1"/>
  <c r="I33" i="58"/>
  <c r="K33" i="58" s="1"/>
  <c r="I34" i="58"/>
  <c r="I35" i="58"/>
  <c r="K35" i="58" s="1"/>
  <c r="I36" i="58"/>
  <c r="K36" i="58" s="1"/>
  <c r="I37" i="58"/>
  <c r="K37" i="58" s="1"/>
  <c r="I38" i="58"/>
  <c r="K38" i="58" s="1"/>
  <c r="I39" i="58"/>
  <c r="K39" i="58" s="1"/>
  <c r="I41" i="58"/>
  <c r="K41" i="58" s="1"/>
  <c r="I42" i="58"/>
  <c r="K42" i="58" s="1"/>
  <c r="I43" i="58"/>
  <c r="K43" i="58" s="1"/>
  <c r="I44" i="58"/>
  <c r="K44" i="58" s="1"/>
  <c r="I45" i="58"/>
  <c r="K45" i="58" s="1"/>
  <c r="I46" i="58"/>
  <c r="K46" i="58" s="1"/>
  <c r="I48" i="58"/>
  <c r="K48" i="58" s="1"/>
  <c r="I49" i="58"/>
  <c r="K49" i="58" s="1"/>
  <c r="I50" i="58"/>
  <c r="K50" i="58" s="1"/>
  <c r="I51" i="58"/>
  <c r="K51" i="58" s="1"/>
  <c r="I52" i="58"/>
  <c r="K52" i="58" s="1"/>
  <c r="I53" i="58"/>
  <c r="K53" i="58" s="1"/>
  <c r="I54" i="58"/>
  <c r="K54" i="58" s="1"/>
  <c r="I56" i="58"/>
  <c r="K56" i="58" s="1"/>
  <c r="I57" i="58"/>
  <c r="K57" i="58" s="1"/>
  <c r="I58" i="58"/>
  <c r="I59" i="58"/>
  <c r="K59" i="58" s="1"/>
  <c r="I60" i="58"/>
  <c r="K60" i="58" s="1"/>
  <c r="I61" i="58"/>
  <c r="K61" i="58" s="1"/>
  <c r="I62" i="58"/>
  <c r="K62" i="58" s="1"/>
  <c r="I63" i="58"/>
  <c r="K63" i="58" s="1"/>
  <c r="I64" i="58"/>
  <c r="K64" i="58" s="1"/>
  <c r="I65" i="58"/>
  <c r="K65" i="58" s="1"/>
  <c r="I66" i="58"/>
  <c r="K66" i="58" s="1"/>
  <c r="I67" i="58"/>
  <c r="K67" i="58" s="1"/>
  <c r="I68" i="58"/>
  <c r="K68" i="58" s="1"/>
  <c r="I69" i="58"/>
  <c r="K69" i="58" s="1"/>
  <c r="I71" i="58"/>
  <c r="K71" i="58" s="1"/>
  <c r="I72" i="58"/>
  <c r="K72" i="58" s="1"/>
  <c r="I73" i="58"/>
  <c r="K73" i="58" s="1"/>
  <c r="I74" i="58"/>
  <c r="K74" i="58" s="1"/>
  <c r="I75" i="58"/>
  <c r="K75" i="58" s="1"/>
  <c r="I76" i="58"/>
  <c r="K76" i="58" s="1"/>
  <c r="I78" i="58"/>
  <c r="K78" i="58" s="1"/>
  <c r="I79" i="58"/>
  <c r="K79" i="58" s="1"/>
  <c r="I80" i="58"/>
  <c r="K80" i="58" s="1"/>
  <c r="I81" i="58"/>
  <c r="K81" i="58" s="1"/>
  <c r="I82" i="58"/>
  <c r="K82" i="58" s="1"/>
  <c r="I83" i="58"/>
  <c r="K83" i="58" s="1"/>
  <c r="I84" i="58"/>
  <c r="K84" i="58" s="1"/>
  <c r="I85" i="58"/>
  <c r="K85" i="58" s="1"/>
  <c r="I86" i="58"/>
  <c r="K86" i="58" s="1"/>
  <c r="I87" i="58"/>
  <c r="K87" i="58" s="1"/>
  <c r="I88" i="58"/>
  <c r="I89" i="58"/>
  <c r="K89" i="58" s="1"/>
  <c r="I91" i="58"/>
  <c r="K91" i="58" s="1"/>
  <c r="I92" i="58"/>
  <c r="K92" i="58" s="1"/>
  <c r="I93" i="58"/>
  <c r="K93" i="58" s="1"/>
  <c r="I94" i="58"/>
  <c r="K94" i="58" s="1"/>
  <c r="I95" i="58"/>
  <c r="K95" i="58" s="1"/>
  <c r="I96" i="58"/>
  <c r="K96" i="58" s="1"/>
  <c r="I97" i="58"/>
  <c r="K97" i="58" s="1"/>
  <c r="I98" i="58"/>
  <c r="K98" i="58" s="1"/>
  <c r="I99" i="58"/>
  <c r="K99" i="58" s="1"/>
  <c r="I101" i="58"/>
  <c r="I102" i="58"/>
  <c r="K102" i="58" s="1"/>
  <c r="I10" i="58"/>
  <c r="K10" i="58" s="1"/>
  <c r="B102" i="58"/>
  <c r="K101" i="58"/>
  <c r="B101" i="58"/>
  <c r="B99" i="58"/>
  <c r="B98" i="58"/>
  <c r="B97" i="58"/>
  <c r="B96" i="58"/>
  <c r="B95" i="58"/>
  <c r="B94" i="58"/>
  <c r="B93" i="58"/>
  <c r="B92" i="58"/>
  <c r="B91" i="58"/>
  <c r="B89" i="58"/>
  <c r="K88" i="58"/>
  <c r="B88" i="58"/>
  <c r="B87" i="58"/>
  <c r="B86" i="58"/>
  <c r="B85" i="58"/>
  <c r="B84" i="58"/>
  <c r="B83" i="58"/>
  <c r="B82" i="58"/>
  <c r="B81" i="58"/>
  <c r="B80" i="58"/>
  <c r="B79" i="58"/>
  <c r="B78" i="58"/>
  <c r="B76" i="58"/>
  <c r="B75" i="58"/>
  <c r="B74" i="58"/>
  <c r="B73" i="58"/>
  <c r="B72" i="58"/>
  <c r="B71" i="58"/>
  <c r="B69" i="58"/>
  <c r="B68" i="58"/>
  <c r="B67" i="58"/>
  <c r="B66" i="58"/>
  <c r="B65" i="58"/>
  <c r="B64" i="58"/>
  <c r="B63" i="58"/>
  <c r="B62" i="58"/>
  <c r="B61" i="58"/>
  <c r="B60" i="58"/>
  <c r="B59" i="58"/>
  <c r="K58" i="58"/>
  <c r="B58" i="58"/>
  <c r="B57" i="58"/>
  <c r="B56" i="58"/>
  <c r="B54" i="58"/>
  <c r="B53" i="58"/>
  <c r="B52" i="58"/>
  <c r="B51" i="58"/>
  <c r="B50" i="58"/>
  <c r="B49" i="58"/>
  <c r="B48" i="58"/>
  <c r="B46" i="58"/>
  <c r="B45" i="58"/>
  <c r="B44" i="58"/>
  <c r="B43" i="58"/>
  <c r="B42" i="58"/>
  <c r="B41" i="58"/>
  <c r="B39" i="58"/>
  <c r="B38" i="58"/>
  <c r="B37" i="58"/>
  <c r="B36" i="58"/>
  <c r="B35" i="58"/>
  <c r="K34" i="58"/>
  <c r="B34" i="58"/>
  <c r="B33" i="58"/>
  <c r="B32" i="58"/>
  <c r="B31" i="58"/>
  <c r="B30" i="58"/>
  <c r="B29" i="58"/>
  <c r="B27" i="58"/>
  <c r="B26" i="58"/>
  <c r="B25" i="58"/>
  <c r="B24" i="58"/>
  <c r="B23" i="58"/>
  <c r="B22" i="58"/>
  <c r="B21" i="58"/>
  <c r="B20" i="58"/>
  <c r="B19" i="58"/>
  <c r="B18" i="58"/>
  <c r="B17" i="58"/>
  <c r="B16" i="58"/>
  <c r="B15" i="58"/>
  <c r="B14" i="58"/>
  <c r="B13" i="58"/>
  <c r="B12" i="58"/>
  <c r="B11" i="58"/>
  <c r="B10" i="58"/>
  <c r="B4" i="58"/>
  <c r="J12" i="57"/>
  <c r="L12" i="57" s="1"/>
  <c r="J13" i="57"/>
  <c r="L13" i="57" s="1"/>
  <c r="J14" i="57"/>
  <c r="L14" i="57" s="1"/>
  <c r="J15" i="57"/>
  <c r="L15" i="57" s="1"/>
  <c r="J16" i="57"/>
  <c r="J17" i="57"/>
  <c r="L17" i="57" s="1"/>
  <c r="J18" i="57"/>
  <c r="L18" i="57" s="1"/>
  <c r="J19" i="57"/>
  <c r="L19" i="57" s="1"/>
  <c r="J20" i="57"/>
  <c r="L20" i="57" s="1"/>
  <c r="J21" i="57"/>
  <c r="L21" i="57" s="1"/>
  <c r="J22" i="57"/>
  <c r="J23" i="57"/>
  <c r="L23" i="57" s="1"/>
  <c r="J24" i="57"/>
  <c r="L24" i="57" s="1"/>
  <c r="J25" i="57"/>
  <c r="L25" i="57" s="1"/>
  <c r="J26" i="57"/>
  <c r="L26" i="57" s="1"/>
  <c r="J27" i="57"/>
  <c r="L27" i="57" s="1"/>
  <c r="J28" i="57"/>
  <c r="L28" i="57" s="1"/>
  <c r="J30" i="57"/>
  <c r="L30" i="57" s="1"/>
  <c r="J31" i="57"/>
  <c r="L31" i="57" s="1"/>
  <c r="J32" i="57"/>
  <c r="L32" i="57" s="1"/>
  <c r="J33" i="57"/>
  <c r="L33" i="57" s="1"/>
  <c r="J34" i="57"/>
  <c r="L34" i="57" s="1"/>
  <c r="J35" i="57"/>
  <c r="L35" i="57" s="1"/>
  <c r="J36" i="57"/>
  <c r="L36" i="57" s="1"/>
  <c r="J37" i="57"/>
  <c r="L37" i="57" s="1"/>
  <c r="J38" i="57"/>
  <c r="L38" i="57" s="1"/>
  <c r="J39" i="57"/>
  <c r="L39" i="57" s="1"/>
  <c r="J40" i="57"/>
  <c r="L40" i="57" s="1"/>
  <c r="J42" i="57"/>
  <c r="L42" i="57" s="1"/>
  <c r="J43" i="57"/>
  <c r="L43" i="57" s="1"/>
  <c r="J44" i="57"/>
  <c r="L44" i="57" s="1"/>
  <c r="J45" i="57"/>
  <c r="L45" i="57" s="1"/>
  <c r="J46" i="57"/>
  <c r="L46" i="57" s="1"/>
  <c r="J47" i="57"/>
  <c r="L47" i="57" s="1"/>
  <c r="J49" i="57"/>
  <c r="L49" i="57" s="1"/>
  <c r="J50" i="57"/>
  <c r="L50" i="57" s="1"/>
  <c r="J51" i="57"/>
  <c r="L51" i="57" s="1"/>
  <c r="J52" i="57"/>
  <c r="L52" i="57" s="1"/>
  <c r="J53" i="57"/>
  <c r="L53" i="57" s="1"/>
  <c r="J54" i="57"/>
  <c r="J55" i="57"/>
  <c r="L55" i="57" s="1"/>
  <c r="J57" i="57"/>
  <c r="L57" i="57" s="1"/>
  <c r="J58" i="57"/>
  <c r="L58" i="57" s="1"/>
  <c r="J59" i="57"/>
  <c r="L59" i="57" s="1"/>
  <c r="J60" i="57"/>
  <c r="L60" i="57" s="1"/>
  <c r="J61" i="57"/>
  <c r="L61" i="57" s="1"/>
  <c r="J62" i="57"/>
  <c r="J63" i="57"/>
  <c r="L63" i="57" s="1"/>
  <c r="J64" i="57"/>
  <c r="L64" i="57" s="1"/>
  <c r="J65" i="57"/>
  <c r="L65" i="57" s="1"/>
  <c r="J66" i="57"/>
  <c r="L66" i="57" s="1"/>
  <c r="J67" i="57"/>
  <c r="L67" i="57" s="1"/>
  <c r="J68" i="57"/>
  <c r="L68" i="57" s="1"/>
  <c r="J69" i="57"/>
  <c r="L69" i="57" s="1"/>
  <c r="J70" i="57"/>
  <c r="L70" i="57" s="1"/>
  <c r="J72" i="57"/>
  <c r="L72" i="57" s="1"/>
  <c r="J73" i="57"/>
  <c r="L73" i="57" s="1"/>
  <c r="J74" i="57"/>
  <c r="L74" i="57" s="1"/>
  <c r="J75" i="57"/>
  <c r="L75" i="57" s="1"/>
  <c r="J76" i="57"/>
  <c r="L76" i="57" s="1"/>
  <c r="J77" i="57"/>
  <c r="L77" i="57" s="1"/>
  <c r="J79" i="57"/>
  <c r="L79" i="57" s="1"/>
  <c r="J80" i="57"/>
  <c r="L80" i="57" s="1"/>
  <c r="J81" i="57"/>
  <c r="L81" i="57" s="1"/>
  <c r="J82" i="57"/>
  <c r="L82" i="57" s="1"/>
  <c r="J83" i="57"/>
  <c r="L83" i="57" s="1"/>
  <c r="J84" i="57"/>
  <c r="L84" i="57" s="1"/>
  <c r="J85" i="57"/>
  <c r="L85" i="57" s="1"/>
  <c r="J86" i="57"/>
  <c r="L86" i="57" s="1"/>
  <c r="J87" i="57"/>
  <c r="L87" i="57" s="1"/>
  <c r="J88" i="57"/>
  <c r="J89" i="57"/>
  <c r="L89" i="57" s="1"/>
  <c r="J90" i="57"/>
  <c r="L90" i="57" s="1"/>
  <c r="J92" i="57"/>
  <c r="L92" i="57" s="1"/>
  <c r="J93" i="57"/>
  <c r="L93" i="57" s="1"/>
  <c r="J94" i="57"/>
  <c r="L94" i="57" s="1"/>
  <c r="J95" i="57"/>
  <c r="L95" i="57" s="1"/>
  <c r="J96" i="57"/>
  <c r="L96" i="57" s="1"/>
  <c r="J97" i="57"/>
  <c r="L97" i="57" s="1"/>
  <c r="J98" i="57"/>
  <c r="L98" i="57" s="1"/>
  <c r="J99" i="57"/>
  <c r="L99" i="57" s="1"/>
  <c r="J100" i="57"/>
  <c r="L100" i="57" s="1"/>
  <c r="J102" i="57"/>
  <c r="L102" i="57" s="1"/>
  <c r="J103" i="57"/>
  <c r="L103" i="57" s="1"/>
  <c r="J11" i="57"/>
  <c r="L11" i="57" s="1"/>
  <c r="B103" i="57"/>
  <c r="B102" i="57"/>
  <c r="B100" i="57"/>
  <c r="B99" i="57"/>
  <c r="B98" i="57"/>
  <c r="B97" i="57"/>
  <c r="B96" i="57"/>
  <c r="B95" i="57"/>
  <c r="B94" i="57"/>
  <c r="B93" i="57"/>
  <c r="B92" i="57"/>
  <c r="B90" i="57"/>
  <c r="B89" i="57"/>
  <c r="L88" i="57"/>
  <c r="B88" i="57"/>
  <c r="B87" i="57"/>
  <c r="B86" i="57"/>
  <c r="B85" i="57"/>
  <c r="B84" i="57"/>
  <c r="B83" i="57"/>
  <c r="B82" i="57"/>
  <c r="B81" i="57"/>
  <c r="B80" i="57"/>
  <c r="B79" i="57"/>
  <c r="B77" i="57"/>
  <c r="B76" i="57"/>
  <c r="B75" i="57"/>
  <c r="B74" i="57"/>
  <c r="B73" i="57"/>
  <c r="B72" i="57"/>
  <c r="B70" i="57"/>
  <c r="B69" i="57"/>
  <c r="B68" i="57"/>
  <c r="B67" i="57"/>
  <c r="B66" i="57"/>
  <c r="B65" i="57"/>
  <c r="B64" i="57"/>
  <c r="B63" i="57"/>
  <c r="L62" i="57"/>
  <c r="B62" i="57"/>
  <c r="B61" i="57"/>
  <c r="B60" i="57"/>
  <c r="B59" i="57"/>
  <c r="B58" i="57"/>
  <c r="B57" i="57"/>
  <c r="B55" i="57"/>
  <c r="L54" i="57"/>
  <c r="B54" i="57"/>
  <c r="B53" i="57"/>
  <c r="B52" i="57"/>
  <c r="B51" i="57"/>
  <c r="B50" i="57"/>
  <c r="B49" i="57"/>
  <c r="B47" i="57"/>
  <c r="B46" i="57"/>
  <c r="B45" i="57"/>
  <c r="B44" i="57"/>
  <c r="B43" i="57"/>
  <c r="B42" i="57"/>
  <c r="B40" i="57"/>
  <c r="B39" i="57"/>
  <c r="B38" i="57"/>
  <c r="B37" i="57"/>
  <c r="B36" i="57"/>
  <c r="B35" i="57"/>
  <c r="B34" i="57"/>
  <c r="B33" i="57"/>
  <c r="B32" i="57"/>
  <c r="B31" i="57"/>
  <c r="B30" i="57"/>
  <c r="B28" i="57"/>
  <c r="B27" i="57"/>
  <c r="B26" i="57"/>
  <c r="B25" i="57"/>
  <c r="B24" i="57"/>
  <c r="B23" i="57"/>
  <c r="L22" i="57"/>
  <c r="B22" i="57"/>
  <c r="B21" i="57"/>
  <c r="B20" i="57"/>
  <c r="B19" i="57"/>
  <c r="B18" i="57"/>
  <c r="B17" i="57"/>
  <c r="L16" i="57"/>
  <c r="B16" i="57"/>
  <c r="B15" i="57"/>
  <c r="B14" i="57"/>
  <c r="B13" i="57"/>
  <c r="B12" i="57"/>
  <c r="B11" i="57"/>
  <c r="B5" i="57"/>
  <c r="G13" i="56"/>
  <c r="G14" i="56"/>
  <c r="G15" i="56"/>
  <c r="G16" i="56"/>
  <c r="G17" i="56"/>
  <c r="G18" i="56"/>
  <c r="G19" i="56"/>
  <c r="G20" i="56"/>
  <c r="G21" i="56"/>
  <c r="G22" i="56"/>
  <c r="G23" i="56"/>
  <c r="G24" i="56"/>
  <c r="G25" i="56"/>
  <c r="G26" i="56"/>
  <c r="G27" i="56"/>
  <c r="G28" i="56"/>
  <c r="G29" i="56"/>
  <c r="G31" i="56"/>
  <c r="G32" i="56"/>
  <c r="G33" i="56"/>
  <c r="G34" i="56"/>
  <c r="G35" i="56"/>
  <c r="G36" i="56"/>
  <c r="G37" i="56"/>
  <c r="G38" i="56"/>
  <c r="G39" i="56"/>
  <c r="G40" i="56"/>
  <c r="G41" i="56"/>
  <c r="G43" i="56"/>
  <c r="G44" i="56"/>
  <c r="G45" i="56"/>
  <c r="G46" i="56"/>
  <c r="G47" i="56"/>
  <c r="G48" i="56"/>
  <c r="G50" i="56"/>
  <c r="G51" i="56"/>
  <c r="G52" i="56"/>
  <c r="G53" i="56"/>
  <c r="G54" i="56"/>
  <c r="G55" i="56"/>
  <c r="G56" i="56"/>
  <c r="G58" i="56"/>
  <c r="G59" i="56"/>
  <c r="G60" i="56"/>
  <c r="G61" i="56"/>
  <c r="G62" i="56"/>
  <c r="G63" i="56"/>
  <c r="G64" i="56"/>
  <c r="G65" i="56"/>
  <c r="G66" i="56"/>
  <c r="G67" i="56"/>
  <c r="G68" i="56"/>
  <c r="G69" i="56"/>
  <c r="G70" i="56"/>
  <c r="G71" i="56"/>
  <c r="G73" i="56"/>
  <c r="G74" i="56"/>
  <c r="G75" i="56"/>
  <c r="G76" i="56"/>
  <c r="G77" i="56"/>
  <c r="G78" i="56"/>
  <c r="G80" i="56"/>
  <c r="G81" i="56"/>
  <c r="G82" i="56"/>
  <c r="G83" i="56"/>
  <c r="G84" i="56"/>
  <c r="G85" i="56"/>
  <c r="G86" i="56"/>
  <c r="G87" i="56"/>
  <c r="G88" i="56"/>
  <c r="G89" i="56"/>
  <c r="G90" i="56"/>
  <c r="G91" i="56"/>
  <c r="G93" i="56"/>
  <c r="G94" i="56"/>
  <c r="G95" i="56"/>
  <c r="G96" i="56"/>
  <c r="G97" i="56"/>
  <c r="G98" i="56"/>
  <c r="G99" i="56"/>
  <c r="G100" i="56"/>
  <c r="G101" i="56"/>
  <c r="G103" i="56"/>
  <c r="G104" i="56"/>
  <c r="G12" i="56"/>
  <c r="L12" i="12" l="1"/>
  <c r="L86" i="12"/>
  <c r="L8" i="12"/>
  <c r="L69" i="12"/>
  <c r="L84" i="12"/>
  <c r="L71" i="12"/>
  <c r="L58" i="12"/>
  <c r="L45" i="12"/>
  <c r="L35" i="12"/>
  <c r="L22" i="12"/>
  <c r="I7" i="12"/>
  <c r="K53" i="12"/>
  <c r="K30" i="12"/>
  <c r="L9" i="12"/>
  <c r="J7" i="12"/>
  <c r="J82" i="12"/>
  <c r="L93" i="12"/>
  <c r="L76" i="12"/>
  <c r="L66" i="12"/>
  <c r="L49" i="12"/>
  <c r="L31" i="12"/>
  <c r="L18" i="12"/>
  <c r="I42" i="12"/>
  <c r="K79" i="12"/>
  <c r="K39" i="12"/>
  <c r="K17" i="12"/>
  <c r="I46" i="12"/>
  <c r="K86" i="12"/>
  <c r="I95" i="12"/>
  <c r="I86" i="12"/>
  <c r="I78" i="12"/>
  <c r="I69" i="12"/>
  <c r="I64" i="12"/>
  <c r="I56" i="12"/>
  <c r="I47" i="12"/>
  <c r="I29" i="12"/>
  <c r="I16" i="12"/>
  <c r="J47" i="12"/>
  <c r="J55" i="12"/>
  <c r="J61" i="12"/>
  <c r="J95" i="12"/>
  <c r="J86" i="12"/>
  <c r="J73" i="12"/>
  <c r="J64" i="12"/>
  <c r="J56" i="12"/>
  <c r="J38" i="12"/>
  <c r="J29" i="12"/>
  <c r="J12" i="12"/>
  <c r="K95" i="12"/>
  <c r="K96" i="12"/>
  <c r="K75" i="12"/>
  <c r="K65" i="12"/>
  <c r="K57" i="12"/>
  <c r="K26" i="12"/>
  <c r="K13" i="12"/>
  <c r="L36" i="12"/>
  <c r="L80" i="12"/>
  <c r="L94" i="12"/>
  <c r="L54" i="12"/>
  <c r="L14" i="12"/>
  <c r="M10" i="12"/>
  <c r="M42" i="12"/>
  <c r="M78" i="12"/>
  <c r="M91" i="12"/>
  <c r="M83" i="12"/>
  <c r="M71" i="12"/>
  <c r="M59" i="12"/>
  <c r="M55" i="12"/>
  <c r="M41" i="12"/>
  <c r="M29" i="12"/>
  <c r="M23" i="12"/>
  <c r="M19" i="12"/>
  <c r="M12" i="12"/>
  <c r="I94" i="12"/>
  <c r="I85" i="12"/>
  <c r="I77" i="12"/>
  <c r="I68" i="12"/>
  <c r="I59" i="12"/>
  <c r="I36" i="12"/>
  <c r="I28" i="12"/>
  <c r="I23" i="12"/>
  <c r="I11" i="12"/>
  <c r="J31" i="12"/>
  <c r="J79" i="12"/>
  <c r="J85" i="12"/>
  <c r="J99" i="12"/>
  <c r="J94" i="12"/>
  <c r="J81" i="12"/>
  <c r="J72" i="12"/>
  <c r="J63" i="12"/>
  <c r="J46" i="12"/>
  <c r="J36" i="12"/>
  <c r="J28" i="12"/>
  <c r="J19" i="12"/>
  <c r="J11" i="12"/>
  <c r="K35" i="12"/>
  <c r="K51" i="12"/>
  <c r="K73" i="12"/>
  <c r="K64" i="12"/>
  <c r="K56" i="12"/>
  <c r="K38" i="12"/>
  <c r="K29" i="12"/>
  <c r="K8" i="12"/>
  <c r="L96" i="12"/>
  <c r="L88" i="12"/>
  <c r="L83" i="12"/>
  <c r="L75" i="12"/>
  <c r="L65" i="12"/>
  <c r="L57" i="12"/>
  <c r="L48" i="12"/>
  <c r="L39" i="12"/>
  <c r="L30" i="12"/>
  <c r="L21" i="12"/>
  <c r="L13" i="12"/>
  <c r="M13" i="12"/>
  <c r="M66" i="12"/>
  <c r="M95" i="12"/>
  <c r="M89" i="12"/>
  <c r="M76" i="12"/>
  <c r="M62" i="12"/>
  <c r="M53" i="12"/>
  <c r="M40" i="12"/>
  <c r="M22" i="12"/>
  <c r="I18" i="12"/>
  <c r="I96" i="12"/>
  <c r="I92" i="12"/>
  <c r="I88" i="12"/>
  <c r="I83" i="12"/>
  <c r="I79" i="12"/>
  <c r="I75" i="12"/>
  <c r="I70" i="12"/>
  <c r="I65" i="12"/>
  <c r="I61" i="12"/>
  <c r="I57" i="12"/>
  <c r="I53" i="12"/>
  <c r="I48" i="12"/>
  <c r="I43" i="12"/>
  <c r="I39" i="12"/>
  <c r="I34" i="12"/>
  <c r="I30" i="12"/>
  <c r="I26" i="12"/>
  <c r="I21" i="12"/>
  <c r="I17" i="12"/>
  <c r="I13" i="12"/>
  <c r="I9" i="12"/>
  <c r="J10" i="12"/>
  <c r="J21" i="12"/>
  <c r="J88" i="12"/>
  <c r="J83" i="12"/>
  <c r="J75" i="12"/>
  <c r="J70" i="12"/>
  <c r="J65" i="12"/>
  <c r="J57" i="12"/>
  <c r="J53" i="12"/>
  <c r="J48" i="12"/>
  <c r="J43" i="12"/>
  <c r="J34" i="12"/>
  <c r="J30" i="12"/>
  <c r="J26" i="12"/>
  <c r="J17" i="12"/>
  <c r="J13" i="12"/>
  <c r="J9" i="12"/>
  <c r="K98" i="12"/>
  <c r="K93" i="12"/>
  <c r="K89" i="12"/>
  <c r="K84" i="12"/>
  <c r="K80" i="12"/>
  <c r="K76" i="12"/>
  <c r="K62" i="12"/>
  <c r="K58" i="12"/>
  <c r="K54" i="12"/>
  <c r="K49" i="12"/>
  <c r="K45" i="12"/>
  <c r="K40" i="12"/>
  <c r="K27" i="12"/>
  <c r="K22" i="12"/>
  <c r="K18" i="12"/>
  <c r="K10" i="12"/>
  <c r="L99" i="12"/>
  <c r="L90" i="12"/>
  <c r="L85" i="12"/>
  <c r="L81" i="12"/>
  <c r="L77" i="12"/>
  <c r="L72" i="12"/>
  <c r="L68" i="12"/>
  <c r="L63" i="12"/>
  <c r="L59" i="12"/>
  <c r="L55" i="12"/>
  <c r="L50" i="12"/>
  <c r="L46" i="12"/>
  <c r="L41" i="12"/>
  <c r="L32" i="12"/>
  <c r="L28" i="12"/>
  <c r="L19" i="12"/>
  <c r="L15" i="12"/>
  <c r="L11" i="12"/>
  <c r="M7" i="12"/>
  <c r="M18" i="12"/>
  <c r="M38" i="12"/>
  <c r="M54" i="12"/>
  <c r="M72" i="12"/>
  <c r="M88" i="12"/>
  <c r="M99" i="12"/>
  <c r="M92" i="12"/>
  <c r="M84" i="12"/>
  <c r="M79" i="12"/>
  <c r="M73" i="12"/>
  <c r="M65" i="12"/>
  <c r="M60" i="12"/>
  <c r="M56" i="12"/>
  <c r="M49" i="12"/>
  <c r="M43" i="12"/>
  <c r="M36" i="12"/>
  <c r="M31" i="12"/>
  <c r="M24" i="12"/>
  <c r="M20" i="12"/>
  <c r="M14" i="12"/>
  <c r="M8" i="12"/>
  <c r="J39" i="12"/>
  <c r="L95" i="12"/>
  <c r="L78" i="12"/>
  <c r="L47" i="12"/>
  <c r="I12" i="12"/>
  <c r="I31" i="12"/>
  <c r="I50" i="12"/>
  <c r="I58" i="12"/>
  <c r="I91" i="12"/>
  <c r="I82" i="12"/>
  <c r="I73" i="12"/>
  <c r="I60" i="12"/>
  <c r="I51" i="12"/>
  <c r="I38" i="12"/>
  <c r="I33" i="12"/>
  <c r="I24" i="12"/>
  <c r="I20" i="12"/>
  <c r="I8" i="12"/>
  <c r="J58" i="12"/>
  <c r="J96" i="12"/>
  <c r="J91" i="12"/>
  <c r="J78" i="12"/>
  <c r="J69" i="12"/>
  <c r="J60" i="12"/>
  <c r="J51" i="12"/>
  <c r="J42" i="12"/>
  <c r="J33" i="12"/>
  <c r="J24" i="12"/>
  <c r="J20" i="12"/>
  <c r="J8" i="12"/>
  <c r="K88" i="12"/>
  <c r="K92" i="12"/>
  <c r="K83" i="12"/>
  <c r="K70" i="12"/>
  <c r="K61" i="12"/>
  <c r="K48" i="12"/>
  <c r="K34" i="12"/>
  <c r="K21" i="12"/>
  <c r="L10" i="12"/>
  <c r="L23" i="12"/>
  <c r="L27" i="12"/>
  <c r="L40" i="12"/>
  <c r="L62" i="12"/>
  <c r="L98" i="12"/>
  <c r="L89" i="12"/>
  <c r="M27" i="12"/>
  <c r="M63" i="12"/>
  <c r="M96" i="12"/>
  <c r="M90" i="12"/>
  <c r="M77" i="12"/>
  <c r="M64" i="12"/>
  <c r="M48" i="12"/>
  <c r="M34" i="12"/>
  <c r="I84" i="12"/>
  <c r="I99" i="12"/>
  <c r="I90" i="12"/>
  <c r="I81" i="12"/>
  <c r="I72" i="12"/>
  <c r="I63" i="12"/>
  <c r="I55" i="12"/>
  <c r="I41" i="12"/>
  <c r="I32" i="12"/>
  <c r="I19" i="12"/>
  <c r="I15" i="12"/>
  <c r="J90" i="12"/>
  <c r="J77" i="12"/>
  <c r="J68" i="12"/>
  <c r="J59" i="12"/>
  <c r="J50" i="12"/>
  <c r="J41" i="12"/>
  <c r="J32" i="12"/>
  <c r="J23" i="12"/>
  <c r="J15" i="12"/>
  <c r="K82" i="12"/>
  <c r="K7" i="12"/>
  <c r="K91" i="12"/>
  <c r="K78" i="12"/>
  <c r="K69" i="12"/>
  <c r="K60" i="12"/>
  <c r="K24" i="12"/>
  <c r="K20" i="12"/>
  <c r="K12" i="12"/>
  <c r="L92" i="12"/>
  <c r="L79" i="12"/>
  <c r="L70" i="12"/>
  <c r="L61" i="12"/>
  <c r="L53" i="12"/>
  <c r="L43" i="12"/>
  <c r="L34" i="12"/>
  <c r="L26" i="12"/>
  <c r="L17" i="12"/>
  <c r="M30" i="12"/>
  <c r="M47" i="12"/>
  <c r="M82" i="12"/>
  <c r="M94" i="12"/>
  <c r="M81" i="12"/>
  <c r="M69" i="12"/>
  <c r="M58" i="12"/>
  <c r="M46" i="12"/>
  <c r="M33" i="12"/>
  <c r="M28" i="12"/>
  <c r="M17" i="12"/>
  <c r="M11" i="12"/>
  <c r="I98" i="12"/>
  <c r="I93" i="12"/>
  <c r="I89" i="12"/>
  <c r="I80" i="12"/>
  <c r="I76" i="12"/>
  <c r="I71" i="12"/>
  <c r="I66" i="12"/>
  <c r="I62" i="12"/>
  <c r="I54" i="12"/>
  <c r="I49" i="12"/>
  <c r="I45" i="12"/>
  <c r="I40" i="12"/>
  <c r="I35" i="12"/>
  <c r="I27" i="12"/>
  <c r="I22" i="12"/>
  <c r="I14" i="12"/>
  <c r="I10" i="12"/>
  <c r="J98" i="12"/>
  <c r="J93" i="12"/>
  <c r="J89" i="12"/>
  <c r="J84" i="12"/>
  <c r="J80" i="12"/>
  <c r="J76" i="12"/>
  <c r="J71" i="12"/>
  <c r="J66" i="12"/>
  <c r="J62" i="12"/>
  <c r="J54" i="12"/>
  <c r="J49" i="12"/>
  <c r="J45" i="12"/>
  <c r="J40" i="12"/>
  <c r="J35" i="12"/>
  <c r="J27" i="12"/>
  <c r="J22" i="12"/>
  <c r="J18" i="12"/>
  <c r="J14" i="12"/>
  <c r="K14" i="12"/>
  <c r="K63" i="12"/>
  <c r="K99" i="12"/>
  <c r="K94" i="12"/>
  <c r="K90" i="12"/>
  <c r="K85" i="12"/>
  <c r="K72" i="12"/>
  <c r="K68" i="12"/>
  <c r="K59" i="12"/>
  <c r="K55" i="12"/>
  <c r="K50" i="12"/>
  <c r="K46" i="12"/>
  <c r="K36" i="12"/>
  <c r="K32" i="12"/>
  <c r="K28" i="12"/>
  <c r="K23" i="12"/>
  <c r="K19" i="12"/>
  <c r="K15" i="12"/>
  <c r="K11" i="12"/>
  <c r="L73" i="12"/>
  <c r="L60" i="12"/>
  <c r="L56" i="12"/>
  <c r="L42" i="12"/>
  <c r="L38" i="12"/>
  <c r="L33" i="12"/>
  <c r="L29" i="12"/>
  <c r="L24" i="12"/>
  <c r="L20" i="12"/>
  <c r="L16" i="12"/>
  <c r="M15" i="12"/>
  <c r="M35" i="12"/>
  <c r="M51" i="12"/>
  <c r="M70" i="12"/>
  <c r="M85" i="12"/>
  <c r="M98" i="12"/>
  <c r="M93" i="12"/>
  <c r="M86" i="12"/>
  <c r="M80" i="12"/>
  <c r="M75" i="12"/>
  <c r="M68" i="12"/>
  <c r="M61" i="12"/>
  <c r="M57" i="12"/>
  <c r="M50" i="12"/>
  <c r="M45" i="12"/>
  <c r="M39" i="12"/>
  <c r="M32" i="12"/>
  <c r="M26" i="12"/>
  <c r="M21" i="12"/>
  <c r="M16" i="12"/>
  <c r="M9" i="12"/>
  <c r="J92" i="12"/>
  <c r="L7" i="12"/>
  <c r="L82" i="12"/>
  <c r="L51" i="12"/>
  <c r="K42" i="12"/>
  <c r="K9" i="12"/>
  <c r="K81" i="12"/>
  <c r="K77" i="12"/>
  <c r="K71" i="12"/>
  <c r="K47" i="12"/>
  <c r="K66" i="12"/>
  <c r="K43" i="12"/>
  <c r="K41" i="12"/>
  <c r="K33" i="12"/>
  <c r="K16" i="12"/>
  <c r="K31" i="12"/>
  <c r="J16" i="12"/>
  <c r="I104" i="56"/>
  <c r="B104" i="56"/>
  <c r="I103" i="56"/>
  <c r="B103" i="56"/>
  <c r="I101" i="56"/>
  <c r="B101" i="56"/>
  <c r="I100" i="56"/>
  <c r="B100" i="56"/>
  <c r="I99" i="56"/>
  <c r="B99" i="56"/>
  <c r="I98" i="56"/>
  <c r="B98" i="56"/>
  <c r="I97" i="56"/>
  <c r="B97" i="56"/>
  <c r="I96" i="56"/>
  <c r="B96" i="56"/>
  <c r="I95" i="56"/>
  <c r="B95" i="56"/>
  <c r="I94" i="56"/>
  <c r="B94" i="56"/>
  <c r="I93" i="56"/>
  <c r="B93" i="56"/>
  <c r="I91" i="56"/>
  <c r="B91" i="56"/>
  <c r="I90" i="56"/>
  <c r="B90" i="56"/>
  <c r="I89" i="56"/>
  <c r="B89" i="56"/>
  <c r="I88" i="56"/>
  <c r="B88" i="56"/>
  <c r="I87" i="56"/>
  <c r="B87" i="56"/>
  <c r="I86" i="56"/>
  <c r="B86" i="56"/>
  <c r="I85" i="56"/>
  <c r="B85" i="56"/>
  <c r="I84" i="56"/>
  <c r="B84" i="56"/>
  <c r="I83" i="56"/>
  <c r="B83" i="56"/>
  <c r="I82" i="56"/>
  <c r="B82" i="56"/>
  <c r="I81" i="56"/>
  <c r="B81" i="56"/>
  <c r="I80" i="56"/>
  <c r="B80" i="56"/>
  <c r="I78" i="56"/>
  <c r="B78" i="56"/>
  <c r="I77" i="56"/>
  <c r="B77" i="56"/>
  <c r="I76" i="56"/>
  <c r="B76" i="56"/>
  <c r="I75" i="56"/>
  <c r="B75" i="56"/>
  <c r="I74" i="56"/>
  <c r="B74" i="56"/>
  <c r="I73" i="56"/>
  <c r="B73" i="56"/>
  <c r="I71" i="56"/>
  <c r="B71" i="56"/>
  <c r="I70" i="56"/>
  <c r="B70" i="56"/>
  <c r="I69" i="56"/>
  <c r="B69" i="56"/>
  <c r="I68" i="56"/>
  <c r="B68" i="56"/>
  <c r="I67" i="56"/>
  <c r="B67" i="56"/>
  <c r="I66" i="56"/>
  <c r="B66" i="56"/>
  <c r="I65" i="56"/>
  <c r="B65" i="56"/>
  <c r="I64" i="56"/>
  <c r="B64" i="56"/>
  <c r="I63" i="56"/>
  <c r="B63" i="56"/>
  <c r="I62" i="56"/>
  <c r="B62" i="56"/>
  <c r="I61" i="56"/>
  <c r="B61" i="56"/>
  <c r="I60" i="56"/>
  <c r="B60" i="56"/>
  <c r="I59" i="56"/>
  <c r="B59" i="56"/>
  <c r="I58" i="56"/>
  <c r="B58" i="56"/>
  <c r="I56" i="56"/>
  <c r="B56" i="56"/>
  <c r="I55" i="56"/>
  <c r="B55" i="56"/>
  <c r="I54" i="56"/>
  <c r="B54" i="56"/>
  <c r="I53" i="56"/>
  <c r="B53" i="56"/>
  <c r="I52" i="56"/>
  <c r="B52" i="56"/>
  <c r="I51" i="56"/>
  <c r="B51" i="56"/>
  <c r="I50" i="56"/>
  <c r="B50" i="56"/>
  <c r="I48" i="56"/>
  <c r="B48" i="56"/>
  <c r="I47" i="56"/>
  <c r="B47" i="56"/>
  <c r="I46" i="56"/>
  <c r="B46" i="56"/>
  <c r="I45" i="56"/>
  <c r="B45" i="56"/>
  <c r="I44" i="56"/>
  <c r="B44" i="56"/>
  <c r="I43" i="56"/>
  <c r="B43" i="56"/>
  <c r="I41" i="56"/>
  <c r="B41" i="56"/>
  <c r="I40" i="56"/>
  <c r="B40" i="56"/>
  <c r="I39" i="56"/>
  <c r="B39" i="56"/>
  <c r="I38" i="56"/>
  <c r="B38" i="56"/>
  <c r="I37" i="56"/>
  <c r="B37" i="56"/>
  <c r="I36" i="56"/>
  <c r="B36" i="56"/>
  <c r="I35" i="56"/>
  <c r="B35" i="56"/>
  <c r="I34" i="56"/>
  <c r="B34" i="56"/>
  <c r="I33" i="56"/>
  <c r="B33" i="56"/>
  <c r="I32" i="56"/>
  <c r="B32" i="56"/>
  <c r="I31" i="56"/>
  <c r="B31" i="56"/>
  <c r="I29" i="56"/>
  <c r="B29" i="56"/>
  <c r="I28" i="56"/>
  <c r="B28" i="56"/>
  <c r="I27" i="56"/>
  <c r="B27" i="56"/>
  <c r="I26" i="56"/>
  <c r="B26" i="56"/>
  <c r="I25" i="56"/>
  <c r="B25" i="56"/>
  <c r="I24" i="56"/>
  <c r="B24" i="56"/>
  <c r="I23" i="56"/>
  <c r="B23" i="56"/>
  <c r="I22" i="56"/>
  <c r="B22" i="56"/>
  <c r="I21" i="56"/>
  <c r="B21" i="56"/>
  <c r="I20" i="56"/>
  <c r="B20" i="56"/>
  <c r="I19" i="56"/>
  <c r="B19" i="56"/>
  <c r="I18" i="56"/>
  <c r="B18" i="56"/>
  <c r="I17" i="56"/>
  <c r="B17" i="56"/>
  <c r="I16" i="56"/>
  <c r="B16" i="56"/>
  <c r="I15" i="56"/>
  <c r="B15" i="56"/>
  <c r="I14" i="56"/>
  <c r="B14" i="56"/>
  <c r="I13" i="56"/>
  <c r="B13" i="56"/>
  <c r="I12" i="56"/>
  <c r="B12" i="56"/>
  <c r="B6" i="56"/>
  <c r="I14" i="55"/>
  <c r="I15" i="55"/>
  <c r="I16" i="55"/>
  <c r="I18" i="55"/>
  <c r="I20" i="55"/>
  <c r="I22" i="55"/>
  <c r="I24" i="55"/>
  <c r="I26" i="55"/>
  <c r="I27" i="55"/>
  <c r="I30" i="55"/>
  <c r="I31" i="55"/>
  <c r="I33" i="55"/>
  <c r="I34" i="55"/>
  <c r="I35" i="55"/>
  <c r="I36" i="55"/>
  <c r="I38" i="55"/>
  <c r="I39" i="55"/>
  <c r="I42" i="55"/>
  <c r="I43" i="55"/>
  <c r="I44" i="55"/>
  <c r="I46" i="55"/>
  <c r="I47" i="55"/>
  <c r="I49" i="55"/>
  <c r="I50" i="55"/>
  <c r="I51" i="55"/>
  <c r="I53" i="55"/>
  <c r="I55" i="55"/>
  <c r="I58" i="55"/>
  <c r="I59" i="55"/>
  <c r="I60" i="55"/>
  <c r="I62" i="55"/>
  <c r="I64" i="55"/>
  <c r="I66" i="55"/>
  <c r="I68" i="55"/>
  <c r="I70" i="55"/>
  <c r="I72" i="55"/>
  <c r="I74" i="55"/>
  <c r="I75" i="55"/>
  <c r="I77" i="55"/>
  <c r="I79" i="55"/>
  <c r="I80" i="55"/>
  <c r="I82" i="55"/>
  <c r="I83" i="55"/>
  <c r="I85" i="55"/>
  <c r="I87" i="55"/>
  <c r="I89" i="55"/>
  <c r="I90" i="55"/>
  <c r="I93" i="55"/>
  <c r="I95" i="55"/>
  <c r="I97" i="55"/>
  <c r="I98" i="55"/>
  <c r="I99" i="55"/>
  <c r="I102" i="55"/>
  <c r="I11" i="55"/>
  <c r="B12" i="55"/>
  <c r="B13" i="55"/>
  <c r="B14" i="55"/>
  <c r="B15" i="55"/>
  <c r="B16" i="55"/>
  <c r="B17" i="55"/>
  <c r="B18" i="55"/>
  <c r="B19" i="55"/>
  <c r="B20" i="55"/>
  <c r="B21" i="55"/>
  <c r="B22" i="55"/>
  <c r="B23" i="55"/>
  <c r="B24" i="55"/>
  <c r="B25" i="55"/>
  <c r="B26" i="55"/>
  <c r="B27" i="55"/>
  <c r="B28" i="55"/>
  <c r="B30" i="55"/>
  <c r="B31" i="55"/>
  <c r="B32" i="55"/>
  <c r="B33" i="55"/>
  <c r="B34" i="55"/>
  <c r="B35" i="55"/>
  <c r="B36" i="55"/>
  <c r="B37" i="55"/>
  <c r="B38" i="55"/>
  <c r="B39" i="55"/>
  <c r="B40" i="55"/>
  <c r="B42" i="55"/>
  <c r="B43" i="55"/>
  <c r="B44" i="55"/>
  <c r="B45" i="55"/>
  <c r="B46" i="55"/>
  <c r="B47" i="55"/>
  <c r="B49" i="55"/>
  <c r="B50" i="55"/>
  <c r="B51" i="55"/>
  <c r="B52" i="55"/>
  <c r="B53" i="55"/>
  <c r="B54" i="55"/>
  <c r="B55" i="55"/>
  <c r="B57" i="55"/>
  <c r="B58" i="55"/>
  <c r="B59" i="55"/>
  <c r="B60" i="55"/>
  <c r="B61" i="55"/>
  <c r="B62" i="55"/>
  <c r="B63" i="55"/>
  <c r="B64" i="55"/>
  <c r="B65" i="55"/>
  <c r="B66" i="55"/>
  <c r="B67" i="55"/>
  <c r="B68" i="55"/>
  <c r="B69" i="55"/>
  <c r="B70" i="55"/>
  <c r="B72" i="55"/>
  <c r="B73" i="55"/>
  <c r="B74" i="55"/>
  <c r="B75" i="55"/>
  <c r="B76" i="55"/>
  <c r="B77" i="55"/>
  <c r="B79" i="55"/>
  <c r="B80" i="55"/>
  <c r="B81" i="55"/>
  <c r="B82" i="55"/>
  <c r="B83" i="55"/>
  <c r="B84" i="55"/>
  <c r="B85" i="55"/>
  <c r="B86" i="55"/>
  <c r="B87" i="55"/>
  <c r="B88" i="55"/>
  <c r="B89" i="55"/>
  <c r="B90" i="55"/>
  <c r="B92" i="55"/>
  <c r="B93" i="55"/>
  <c r="B94" i="55"/>
  <c r="B95" i="55"/>
  <c r="B96" i="55"/>
  <c r="B97" i="55"/>
  <c r="B98" i="55"/>
  <c r="B99" i="55"/>
  <c r="B100" i="55"/>
  <c r="B102" i="55"/>
  <c r="B103" i="55"/>
  <c r="B11" i="55"/>
  <c r="B5" i="55"/>
  <c r="I103" i="55"/>
  <c r="I100" i="55"/>
  <c r="I96" i="55"/>
  <c r="I94" i="55"/>
  <c r="I92" i="55"/>
  <c r="I88" i="55"/>
  <c r="I86" i="55"/>
  <c r="I84" i="55"/>
  <c r="I81" i="55"/>
  <c r="I76" i="55"/>
  <c r="I73" i="55"/>
  <c r="I69" i="55"/>
  <c r="I67" i="55"/>
  <c r="I65" i="55"/>
  <c r="I63" i="55"/>
  <c r="I61" i="55"/>
  <c r="I57" i="55"/>
  <c r="I54" i="55"/>
  <c r="I52" i="55"/>
  <c r="I45" i="55"/>
  <c r="I40" i="55"/>
  <c r="I37" i="55"/>
  <c r="I32" i="55"/>
  <c r="I28" i="55"/>
  <c r="I25" i="55"/>
  <c r="I23" i="55"/>
  <c r="I21" i="55"/>
  <c r="I19" i="55"/>
  <c r="I17" i="55"/>
  <c r="I13" i="55"/>
  <c r="I12" i="55"/>
  <c r="I10" i="52"/>
  <c r="I11" i="52"/>
  <c r="K11" i="52" s="1"/>
  <c r="I12" i="52"/>
  <c r="K12" i="52" s="1"/>
  <c r="I13" i="52"/>
  <c r="K13" i="52" s="1"/>
  <c r="I14" i="52"/>
  <c r="K14" i="52" s="1"/>
  <c r="I15" i="52"/>
  <c r="K15" i="52" s="1"/>
  <c r="I16" i="52"/>
  <c r="K16" i="52" s="1"/>
  <c r="I17" i="52"/>
  <c r="K17" i="52" s="1"/>
  <c r="I18" i="52"/>
  <c r="K18" i="52" s="1"/>
  <c r="I19" i="52"/>
  <c r="K19" i="52" s="1"/>
  <c r="I20" i="52"/>
  <c r="K20" i="52" s="1"/>
  <c r="I21" i="52"/>
  <c r="K21" i="52" s="1"/>
  <c r="I22" i="52"/>
  <c r="I23" i="52"/>
  <c r="K23" i="52" s="1"/>
  <c r="I24" i="52"/>
  <c r="I25" i="52"/>
  <c r="K25" i="52" s="1"/>
  <c r="I26" i="52"/>
  <c r="K26" i="52" s="1"/>
  <c r="I28" i="52"/>
  <c r="K28" i="52" s="1"/>
  <c r="I29" i="52"/>
  <c r="K29" i="52" s="1"/>
  <c r="I30" i="52"/>
  <c r="K30" i="52" s="1"/>
  <c r="I31" i="52"/>
  <c r="I32" i="52"/>
  <c r="K32" i="52" s="1"/>
  <c r="I33" i="52"/>
  <c r="K33" i="52" s="1"/>
  <c r="I34" i="52"/>
  <c r="K34" i="52" s="1"/>
  <c r="I35" i="52"/>
  <c r="I36" i="52"/>
  <c r="K36" i="52" s="1"/>
  <c r="I37" i="52"/>
  <c r="I38" i="52"/>
  <c r="K38" i="52" s="1"/>
  <c r="I40" i="52"/>
  <c r="K40" i="52" s="1"/>
  <c r="I41" i="52"/>
  <c r="I42" i="52"/>
  <c r="K42" i="52" s="1"/>
  <c r="I43" i="52"/>
  <c r="K43" i="52" s="1"/>
  <c r="I44" i="52"/>
  <c r="K44" i="52" s="1"/>
  <c r="I45" i="52"/>
  <c r="K45" i="52" s="1"/>
  <c r="I47" i="52"/>
  <c r="K47" i="52" s="1"/>
  <c r="I48" i="52"/>
  <c r="K48" i="52" s="1"/>
  <c r="I49" i="52"/>
  <c r="I50" i="52"/>
  <c r="K50" i="52" s="1"/>
  <c r="I51" i="52"/>
  <c r="K51" i="52" s="1"/>
  <c r="I52" i="52"/>
  <c r="K52" i="52" s="1"/>
  <c r="I53" i="52"/>
  <c r="K53" i="52" s="1"/>
  <c r="I55" i="52"/>
  <c r="K55" i="52" s="1"/>
  <c r="I56" i="52"/>
  <c r="K56" i="52" s="1"/>
  <c r="I57" i="52"/>
  <c r="K57" i="52" s="1"/>
  <c r="I58" i="52"/>
  <c r="I59" i="52"/>
  <c r="K59" i="52" s="1"/>
  <c r="I60" i="52"/>
  <c r="K60" i="52" s="1"/>
  <c r="I61" i="52"/>
  <c r="K61" i="52" s="1"/>
  <c r="I62" i="52"/>
  <c r="K62" i="52" s="1"/>
  <c r="I63" i="52"/>
  <c r="K63" i="52" s="1"/>
  <c r="I64" i="52"/>
  <c r="I65" i="52"/>
  <c r="K65" i="52" s="1"/>
  <c r="I66" i="52"/>
  <c r="I67" i="52"/>
  <c r="K67" i="52" s="1"/>
  <c r="I68" i="52"/>
  <c r="K68" i="52" s="1"/>
  <c r="I70" i="52"/>
  <c r="K70" i="52" s="1"/>
  <c r="I71" i="52"/>
  <c r="K71" i="52" s="1"/>
  <c r="I72" i="52"/>
  <c r="K72" i="52" s="1"/>
  <c r="I73" i="52"/>
  <c r="K73" i="52" s="1"/>
  <c r="I74" i="52"/>
  <c r="K74" i="52" s="1"/>
  <c r="I75" i="52"/>
  <c r="K75" i="52" s="1"/>
  <c r="I77" i="52"/>
  <c r="K77" i="52" s="1"/>
  <c r="I78" i="52"/>
  <c r="K78" i="52" s="1"/>
  <c r="I79" i="52"/>
  <c r="K79" i="52" s="1"/>
  <c r="I80" i="52"/>
  <c r="K80" i="52" s="1"/>
  <c r="I81" i="52"/>
  <c r="K81" i="52" s="1"/>
  <c r="I82" i="52"/>
  <c r="K82" i="52" s="1"/>
  <c r="I83" i="52"/>
  <c r="K83" i="52" s="1"/>
  <c r="I84" i="52"/>
  <c r="K84" i="52" s="1"/>
  <c r="I85" i="52"/>
  <c r="K85" i="52" s="1"/>
  <c r="I86" i="52"/>
  <c r="K86" i="52" s="1"/>
  <c r="I87" i="52"/>
  <c r="K87" i="52" s="1"/>
  <c r="I88" i="52"/>
  <c r="K88" i="52" s="1"/>
  <c r="I90" i="52"/>
  <c r="K90" i="52" s="1"/>
  <c r="I91" i="52"/>
  <c r="K91" i="52" s="1"/>
  <c r="I92" i="52"/>
  <c r="K92" i="52" s="1"/>
  <c r="I93" i="52"/>
  <c r="K93" i="52" s="1"/>
  <c r="I94" i="52"/>
  <c r="K94" i="52" s="1"/>
  <c r="I95" i="52"/>
  <c r="K95" i="52" s="1"/>
  <c r="I96" i="52"/>
  <c r="K96" i="52" s="1"/>
  <c r="I97" i="52"/>
  <c r="K97" i="52" s="1"/>
  <c r="I98" i="52"/>
  <c r="K98" i="52" s="1"/>
  <c r="I100" i="52"/>
  <c r="K100" i="52" s="1"/>
  <c r="I101" i="52"/>
  <c r="K101" i="52" s="1"/>
  <c r="I9" i="52"/>
  <c r="K9" i="52" s="1"/>
  <c r="K66" i="52"/>
  <c r="K64" i="52"/>
  <c r="K58" i="52"/>
  <c r="K49" i="52"/>
  <c r="K41" i="52"/>
  <c r="K37" i="52"/>
  <c r="K35" i="52"/>
  <c r="K31" i="52"/>
  <c r="K24" i="52"/>
  <c r="K22" i="52"/>
  <c r="K10" i="52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5" i="14"/>
  <c r="K26" i="14"/>
  <c r="K27" i="14"/>
  <c r="K28" i="14"/>
  <c r="K29" i="14"/>
  <c r="K30" i="14"/>
  <c r="K31" i="14"/>
  <c r="K32" i="14"/>
  <c r="K33" i="14"/>
  <c r="K34" i="14"/>
  <c r="K35" i="14"/>
  <c r="K37" i="14"/>
  <c r="K38" i="14"/>
  <c r="K39" i="14"/>
  <c r="K40" i="14"/>
  <c r="K41" i="14"/>
  <c r="K42" i="14"/>
  <c r="K44" i="14"/>
  <c r="K45" i="14"/>
  <c r="K46" i="14"/>
  <c r="K47" i="14"/>
  <c r="K48" i="14"/>
  <c r="K49" i="14"/>
  <c r="K50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7" i="14"/>
  <c r="K68" i="14"/>
  <c r="K69" i="14"/>
  <c r="K70" i="14"/>
  <c r="K71" i="14"/>
  <c r="K72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7" i="14"/>
  <c r="K88" i="14"/>
  <c r="K89" i="14"/>
  <c r="K90" i="14"/>
  <c r="K91" i="14"/>
  <c r="K92" i="14"/>
  <c r="K93" i="14"/>
  <c r="K94" i="14"/>
  <c r="K95" i="14"/>
  <c r="K97" i="14"/>
  <c r="K98" i="14"/>
  <c r="K6" i="14"/>
  <c r="F94" i="12" l="1"/>
  <c r="F46" i="12"/>
  <c r="F98" i="12"/>
  <c r="F71" i="12"/>
  <c r="F66" i="12"/>
  <c r="F58" i="12"/>
  <c r="F31" i="12"/>
  <c r="F18" i="12"/>
  <c r="F50" i="12"/>
  <c r="F22" i="12"/>
  <c r="F47" i="12"/>
  <c r="F99" i="12"/>
  <c r="F90" i="12"/>
  <c r="F81" i="12"/>
  <c r="F68" i="12"/>
  <c r="F59" i="12"/>
  <c r="F41" i="12"/>
  <c r="F32" i="12"/>
  <c r="F23" i="12"/>
  <c r="F11" i="12"/>
  <c r="G28" i="12"/>
  <c r="G86" i="12"/>
  <c r="G73" i="12"/>
  <c r="G58" i="12"/>
  <c r="G45" i="12"/>
  <c r="G32" i="12"/>
  <c r="G20" i="12"/>
  <c r="F27" i="12"/>
  <c r="F64" i="12"/>
  <c r="F93" i="12"/>
  <c r="F84" i="12"/>
  <c r="F76" i="12"/>
  <c r="F54" i="12"/>
  <c r="F45" i="12"/>
  <c r="F10" i="12"/>
  <c r="G19" i="12"/>
  <c r="G50" i="12"/>
  <c r="G72" i="12"/>
  <c r="G96" i="12"/>
  <c r="G7" i="12"/>
  <c r="G85" i="12"/>
  <c r="G71" i="12"/>
  <c r="G56" i="12"/>
  <c r="G43" i="12"/>
  <c r="G26" i="12"/>
  <c r="G11" i="12"/>
  <c r="H11" i="12"/>
  <c r="H15" i="12"/>
  <c r="H17" i="12"/>
  <c r="H21" i="12"/>
  <c r="H26" i="12"/>
  <c r="H30" i="12"/>
  <c r="H36" i="12"/>
  <c r="H41" i="12"/>
  <c r="H46" i="12"/>
  <c r="H50" i="12"/>
  <c r="H55" i="12"/>
  <c r="H59" i="12"/>
  <c r="H63" i="12"/>
  <c r="H68" i="12"/>
  <c r="H72" i="12"/>
  <c r="H77" i="12"/>
  <c r="H81" i="12"/>
  <c r="H85" i="12"/>
  <c r="H90" i="12"/>
  <c r="H94" i="12"/>
  <c r="H96" i="12"/>
  <c r="F29" i="12"/>
  <c r="F39" i="12"/>
  <c r="F56" i="12"/>
  <c r="F96" i="12"/>
  <c r="F92" i="12"/>
  <c r="F88" i="12"/>
  <c r="F83" i="12"/>
  <c r="F79" i="12"/>
  <c r="F75" i="12"/>
  <c r="F70" i="12"/>
  <c r="F65" i="12"/>
  <c r="F61" i="12"/>
  <c r="F57" i="12"/>
  <c r="F53" i="12"/>
  <c r="F48" i="12"/>
  <c r="F43" i="12"/>
  <c r="F34" i="12"/>
  <c r="F30" i="12"/>
  <c r="F26" i="12"/>
  <c r="F21" i="12"/>
  <c r="F17" i="12"/>
  <c r="F13" i="12"/>
  <c r="F9" i="12"/>
  <c r="G13" i="12"/>
  <c r="G21" i="12"/>
  <c r="G36" i="12"/>
  <c r="G53" i="12"/>
  <c r="G63" i="12"/>
  <c r="G77" i="12"/>
  <c r="G88" i="12"/>
  <c r="G99" i="12"/>
  <c r="G98" i="12"/>
  <c r="G91" i="12"/>
  <c r="G83" i="12"/>
  <c r="G76" i="12"/>
  <c r="G70" i="12"/>
  <c r="G62" i="12"/>
  <c r="G55" i="12"/>
  <c r="G47" i="12"/>
  <c r="G42" i="12"/>
  <c r="G35" i="12"/>
  <c r="G30" i="12"/>
  <c r="G23" i="12"/>
  <c r="G16" i="12"/>
  <c r="G10" i="12"/>
  <c r="F33" i="12"/>
  <c r="F62" i="12"/>
  <c r="F78" i="12"/>
  <c r="F85" i="12"/>
  <c r="F77" i="12"/>
  <c r="F72" i="12"/>
  <c r="F63" i="12"/>
  <c r="F55" i="12"/>
  <c r="F36" i="12"/>
  <c r="F28" i="12"/>
  <c r="F19" i="12"/>
  <c r="F15" i="12"/>
  <c r="G8" i="12"/>
  <c r="G17" i="12"/>
  <c r="G48" i="12"/>
  <c r="G59" i="12"/>
  <c r="G69" i="12"/>
  <c r="G82" i="12"/>
  <c r="G92" i="12"/>
  <c r="G94" i="12"/>
  <c r="G79" i="12"/>
  <c r="G66" i="12"/>
  <c r="G51" i="12"/>
  <c r="G39" i="12"/>
  <c r="G27" i="12"/>
  <c r="G12" i="12"/>
  <c r="F8" i="12"/>
  <c r="F35" i="12"/>
  <c r="F89" i="12"/>
  <c r="F80" i="12"/>
  <c r="F49" i="12"/>
  <c r="F40" i="12"/>
  <c r="F14" i="12"/>
  <c r="G9" i="12"/>
  <c r="G33" i="12"/>
  <c r="G61" i="12"/>
  <c r="G84" i="12"/>
  <c r="G93" i="12"/>
  <c r="G78" i="12"/>
  <c r="G64" i="12"/>
  <c r="G49" i="12"/>
  <c r="G38" i="12"/>
  <c r="G31" i="12"/>
  <c r="G18" i="12"/>
  <c r="H7" i="12"/>
  <c r="H9" i="12"/>
  <c r="H13" i="12"/>
  <c r="H19" i="12"/>
  <c r="H23" i="12"/>
  <c r="H28" i="12"/>
  <c r="H32" i="12"/>
  <c r="H34" i="12"/>
  <c r="H39" i="12"/>
  <c r="H43" i="12"/>
  <c r="H48" i="12"/>
  <c r="H53" i="12"/>
  <c r="H57" i="12"/>
  <c r="H61" i="12"/>
  <c r="H65" i="12"/>
  <c r="H70" i="12"/>
  <c r="H75" i="12"/>
  <c r="H79" i="12"/>
  <c r="H83" i="12"/>
  <c r="H88" i="12"/>
  <c r="H92" i="12"/>
  <c r="H99" i="12"/>
  <c r="F20" i="12"/>
  <c r="F7" i="12"/>
  <c r="F95" i="12"/>
  <c r="F91" i="12"/>
  <c r="F86" i="12"/>
  <c r="F82" i="12"/>
  <c r="F73" i="12"/>
  <c r="F69" i="12"/>
  <c r="F60" i="12"/>
  <c r="F51" i="12"/>
  <c r="F42" i="12"/>
  <c r="F38" i="12"/>
  <c r="F24" i="12"/>
  <c r="F16" i="12"/>
  <c r="F12" i="12"/>
  <c r="G15" i="12"/>
  <c r="G24" i="12"/>
  <c r="G41" i="12"/>
  <c r="G57" i="12"/>
  <c r="G65" i="12"/>
  <c r="G80" i="12"/>
  <c r="G90" i="12"/>
  <c r="G95" i="12"/>
  <c r="G89" i="12"/>
  <c r="G81" i="12"/>
  <c r="G75" i="12"/>
  <c r="G68" i="12"/>
  <c r="G60" i="12"/>
  <c r="G54" i="12"/>
  <c r="G46" i="12"/>
  <c r="G40" i="12"/>
  <c r="G34" i="12"/>
  <c r="G29" i="12"/>
  <c r="G22" i="12"/>
  <c r="G14" i="12"/>
  <c r="H8" i="12"/>
  <c r="H10" i="12"/>
  <c r="H12" i="12"/>
  <c r="H14" i="12"/>
  <c r="H16" i="12"/>
  <c r="H18" i="12"/>
  <c r="H20" i="12"/>
  <c r="H22" i="12"/>
  <c r="H24" i="12"/>
  <c r="H27" i="12"/>
  <c r="H29" i="12"/>
  <c r="H31" i="12"/>
  <c r="H33" i="12"/>
  <c r="H35" i="12"/>
  <c r="H38" i="12"/>
  <c r="H40" i="12"/>
  <c r="H42" i="12"/>
  <c r="H45" i="12"/>
  <c r="H47" i="12"/>
  <c r="H49" i="12"/>
  <c r="H51" i="12"/>
  <c r="H54" i="12"/>
  <c r="H56" i="12"/>
  <c r="H58" i="12"/>
  <c r="H60" i="12"/>
  <c r="H62" i="12"/>
  <c r="H64" i="12"/>
  <c r="H66" i="12"/>
  <c r="H69" i="12"/>
  <c r="H71" i="12"/>
  <c r="H73" i="12"/>
  <c r="H76" i="12"/>
  <c r="H78" i="12"/>
  <c r="H80" i="12"/>
  <c r="H82" i="12"/>
  <c r="H84" i="12"/>
  <c r="H86" i="12"/>
  <c r="H89" i="12"/>
  <c r="H91" i="12"/>
  <c r="H93" i="12"/>
  <c r="H95" i="12"/>
  <c r="H98" i="12"/>
  <c r="M6" i="14"/>
  <c r="M94" i="14"/>
  <c r="M90" i="14"/>
  <c r="M85" i="14"/>
  <c r="M81" i="14"/>
  <c r="M77" i="14"/>
  <c r="M72" i="14"/>
  <c r="M68" i="14"/>
  <c r="M63" i="14"/>
  <c r="M59" i="14"/>
  <c r="M55" i="14"/>
  <c r="M50" i="14"/>
  <c r="M46" i="14"/>
  <c r="M41" i="14"/>
  <c r="M37" i="14"/>
  <c r="M32" i="14"/>
  <c r="M28" i="14"/>
  <c r="M23" i="14"/>
  <c r="M19" i="14"/>
  <c r="M15" i="14"/>
  <c r="M11" i="14"/>
  <c r="M7" i="14"/>
  <c r="M98" i="14"/>
  <c r="M93" i="14"/>
  <c r="M89" i="14"/>
  <c r="M84" i="14"/>
  <c r="M80" i="14"/>
  <c r="M76" i="14"/>
  <c r="M71" i="14"/>
  <c r="M67" i="14"/>
  <c r="M62" i="14"/>
  <c r="M58" i="14"/>
  <c r="M54" i="14"/>
  <c r="M49" i="14"/>
  <c r="M45" i="14"/>
  <c r="M40" i="14"/>
  <c r="M35" i="14"/>
  <c r="M31" i="14"/>
  <c r="M27" i="14"/>
  <c r="M22" i="14"/>
  <c r="M18" i="14"/>
  <c r="M14" i="14"/>
  <c r="M10" i="14"/>
  <c r="M97" i="14"/>
  <c r="M92" i="14"/>
  <c r="M88" i="14"/>
  <c r="M83" i="14"/>
  <c r="M79" i="14"/>
  <c r="M75" i="14"/>
  <c r="M70" i="14"/>
  <c r="M65" i="14"/>
  <c r="M61" i="14"/>
  <c r="M57" i="14"/>
  <c r="M53" i="14"/>
  <c r="M48" i="14"/>
  <c r="M44" i="14"/>
  <c r="M39" i="14"/>
  <c r="M34" i="14"/>
  <c r="M30" i="14"/>
  <c r="M26" i="14"/>
  <c r="M21" i="14"/>
  <c r="M17" i="14"/>
  <c r="M13" i="14"/>
  <c r="M9" i="14"/>
  <c r="M95" i="14"/>
  <c r="M91" i="14"/>
  <c r="M87" i="14"/>
  <c r="M82" i="14"/>
  <c r="M78" i="14"/>
  <c r="M74" i="14"/>
  <c r="M69" i="14"/>
  <c r="M64" i="14"/>
  <c r="M60" i="14"/>
  <c r="M56" i="14"/>
  <c r="M52" i="14"/>
  <c r="M47" i="14"/>
  <c r="M42" i="14"/>
  <c r="M38" i="14"/>
  <c r="M33" i="14"/>
  <c r="M29" i="14"/>
  <c r="M25" i="14"/>
  <c r="M20" i="14"/>
  <c r="M16" i="14"/>
  <c r="M12" i="14"/>
  <c r="M8" i="14"/>
  <c r="E39" i="12" l="1"/>
  <c r="D39" i="12" s="1"/>
  <c r="E75" i="12"/>
  <c r="D75" i="12" s="1"/>
  <c r="E18" i="12"/>
  <c r="D18" i="12" s="1"/>
  <c r="E54" i="12"/>
  <c r="D54" i="12" s="1"/>
  <c r="E89" i="12"/>
  <c r="D89" i="12" s="1"/>
  <c r="E32" i="12"/>
  <c r="D32" i="12" s="1"/>
  <c r="E68" i="12"/>
  <c r="D68" i="12" s="1"/>
  <c r="E8" i="12"/>
  <c r="E42" i="12"/>
  <c r="D42" i="12" s="1"/>
  <c r="E78" i="12"/>
  <c r="D78" i="12" s="1"/>
  <c r="E9" i="12"/>
  <c r="D9" i="12" s="1"/>
  <c r="E43" i="12"/>
  <c r="D43" i="12" s="1"/>
  <c r="E79" i="12"/>
  <c r="D79" i="12" s="1"/>
  <c r="E22" i="12"/>
  <c r="D22" i="12" s="1"/>
  <c r="E58" i="12"/>
  <c r="D58" i="12" s="1"/>
  <c r="E93" i="12"/>
  <c r="D93" i="12" s="1"/>
  <c r="E55" i="12"/>
  <c r="D55" i="12" s="1"/>
  <c r="E12" i="12"/>
  <c r="D12" i="12" s="1"/>
  <c r="E64" i="12"/>
  <c r="D64" i="12" s="1"/>
  <c r="E7" i="12"/>
  <c r="D7" i="12" s="1"/>
  <c r="E13" i="12"/>
  <c r="D13" i="12" s="1"/>
  <c r="E30" i="12"/>
  <c r="E48" i="12"/>
  <c r="D48" i="12" s="1"/>
  <c r="E65" i="12"/>
  <c r="D65" i="12" s="1"/>
  <c r="E83" i="12"/>
  <c r="D83" i="12" s="1"/>
  <c r="E10" i="12"/>
  <c r="D10" i="12" s="1"/>
  <c r="E27" i="12"/>
  <c r="D27" i="12" s="1"/>
  <c r="E45" i="12"/>
  <c r="D45" i="12" s="1"/>
  <c r="E62" i="12"/>
  <c r="D62" i="12" s="1"/>
  <c r="E80" i="12"/>
  <c r="D80" i="12" s="1"/>
  <c r="E98" i="12"/>
  <c r="D98" i="12" s="1"/>
  <c r="E23" i="12"/>
  <c r="D23" i="12" s="1"/>
  <c r="E41" i="12"/>
  <c r="D41" i="12" s="1"/>
  <c r="E59" i="12"/>
  <c r="D59" i="12" s="1"/>
  <c r="E77" i="12"/>
  <c r="D77" i="12" s="1"/>
  <c r="E94" i="12"/>
  <c r="D94" i="12" s="1"/>
  <c r="E16" i="12"/>
  <c r="D16" i="12" s="1"/>
  <c r="E33" i="12"/>
  <c r="D33" i="12" s="1"/>
  <c r="E51" i="12"/>
  <c r="D51" i="12" s="1"/>
  <c r="E69" i="12"/>
  <c r="D69" i="12" s="1"/>
  <c r="E86" i="12"/>
  <c r="D86" i="12" s="1"/>
  <c r="E21" i="12"/>
  <c r="D21" i="12" s="1"/>
  <c r="E57" i="12"/>
  <c r="D57" i="12" s="1"/>
  <c r="E92" i="12"/>
  <c r="D92" i="12" s="1"/>
  <c r="E35" i="12"/>
  <c r="D35" i="12" s="1"/>
  <c r="E71" i="12"/>
  <c r="D71" i="12" s="1"/>
  <c r="E15" i="12"/>
  <c r="D15" i="12" s="1"/>
  <c r="E50" i="12"/>
  <c r="D50" i="12" s="1"/>
  <c r="E85" i="12"/>
  <c r="D85" i="12" s="1"/>
  <c r="E24" i="12"/>
  <c r="D24" i="12" s="1"/>
  <c r="E95" i="12"/>
  <c r="D95" i="12" s="1"/>
  <c r="E26" i="12"/>
  <c r="D26" i="12" s="1"/>
  <c r="E61" i="12"/>
  <c r="D61" i="12" s="1"/>
  <c r="E96" i="12"/>
  <c r="D96" i="12" s="1"/>
  <c r="E40" i="12"/>
  <c r="D40" i="12" s="1"/>
  <c r="E76" i="12"/>
  <c r="D76" i="12" s="1"/>
  <c r="E19" i="12"/>
  <c r="D19" i="12" s="1"/>
  <c r="E36" i="12"/>
  <c r="D36" i="12" s="1"/>
  <c r="E72" i="12"/>
  <c r="D72" i="12" s="1"/>
  <c r="E90" i="12"/>
  <c r="D90" i="12" s="1"/>
  <c r="E29" i="12"/>
  <c r="D29" i="12" s="1"/>
  <c r="E47" i="12"/>
  <c r="D47" i="12" s="1"/>
  <c r="E82" i="12"/>
  <c r="D82" i="12" s="1"/>
  <c r="E17" i="12"/>
  <c r="D17" i="12" s="1"/>
  <c r="E34" i="12"/>
  <c r="D34" i="12" s="1"/>
  <c r="E53" i="12"/>
  <c r="D53" i="12" s="1"/>
  <c r="E70" i="12"/>
  <c r="D70" i="12" s="1"/>
  <c r="E88" i="12"/>
  <c r="D88" i="12" s="1"/>
  <c r="E14" i="12"/>
  <c r="D14" i="12" s="1"/>
  <c r="E31" i="12"/>
  <c r="D31" i="12" s="1"/>
  <c r="E49" i="12"/>
  <c r="D49" i="12" s="1"/>
  <c r="E66" i="12"/>
  <c r="D66" i="12" s="1"/>
  <c r="E84" i="12"/>
  <c r="D84" i="12" s="1"/>
  <c r="E11" i="12"/>
  <c r="D11" i="12" s="1"/>
  <c r="E28" i="12"/>
  <c r="D28" i="12" s="1"/>
  <c r="E46" i="12"/>
  <c r="D46" i="12" s="1"/>
  <c r="E63" i="12"/>
  <c r="D63" i="12" s="1"/>
  <c r="E81" i="12"/>
  <c r="D81" i="12" s="1"/>
  <c r="E99" i="12"/>
  <c r="D99" i="12" s="1"/>
  <c r="E20" i="12"/>
  <c r="D20" i="12" s="1"/>
  <c r="E38" i="12"/>
  <c r="D38" i="12" s="1"/>
  <c r="E56" i="12"/>
  <c r="D56" i="12" s="1"/>
  <c r="E73" i="12"/>
  <c r="D73" i="12" s="1"/>
  <c r="E91" i="12"/>
  <c r="D91" i="12" s="1"/>
  <c r="E60" i="12"/>
  <c r="D60" i="12" s="1"/>
  <c r="D30" i="12"/>
  <c r="D8" i="12"/>
  <c r="C99" i="12" l="1"/>
  <c r="C40" i="12"/>
  <c r="C28" i="12"/>
  <c r="C49" i="12"/>
  <c r="C70" i="12"/>
  <c r="C95" i="12"/>
  <c r="C64" i="12"/>
  <c r="C9" i="12"/>
  <c r="C72" i="12"/>
  <c r="C51" i="12"/>
  <c r="C98" i="12"/>
  <c r="C48" i="12"/>
  <c r="C58" i="12"/>
  <c r="C68" i="12"/>
  <c r="C18" i="12"/>
  <c r="C24" i="12"/>
  <c r="C71" i="12"/>
  <c r="C21" i="12"/>
  <c r="C59" i="12"/>
  <c r="C32" i="12"/>
  <c r="C61" i="12"/>
  <c r="C62" i="12"/>
  <c r="C60" i="12"/>
  <c r="C15" i="12"/>
  <c r="C57" i="12"/>
  <c r="C63" i="12"/>
  <c r="C34" i="12"/>
  <c r="C27" i="12"/>
  <c r="C22" i="12"/>
  <c r="C50" i="12"/>
  <c r="C47" i="12"/>
  <c r="C55" i="12"/>
  <c r="C43" i="12"/>
  <c r="C35" i="12"/>
  <c r="C73" i="12"/>
  <c r="C66" i="12"/>
  <c r="C33" i="12"/>
  <c r="C41" i="12"/>
  <c r="C30" i="12"/>
  <c r="C29" i="12"/>
  <c r="C19" i="12"/>
  <c r="C42" i="12"/>
  <c r="C89" i="12"/>
  <c r="C39" i="12"/>
  <c r="C38" i="12"/>
  <c r="C46" i="12"/>
  <c r="C17" i="12"/>
  <c r="C16" i="12"/>
  <c r="C10" i="12"/>
  <c r="C13" i="12"/>
  <c r="C56" i="12"/>
  <c r="C11" i="12"/>
  <c r="C31" i="12"/>
  <c r="C53" i="12"/>
  <c r="C36" i="12"/>
  <c r="C96" i="12"/>
  <c r="C12" i="12"/>
  <c r="C90" i="12"/>
  <c r="C93" i="12"/>
  <c r="C92" i="12"/>
  <c r="C20" i="12"/>
  <c r="C88" i="12"/>
  <c r="C14" i="12"/>
  <c r="C8" i="12"/>
  <c r="C54" i="12"/>
  <c r="C91" i="12"/>
  <c r="C26" i="12"/>
  <c r="C69" i="12"/>
  <c r="C94" i="12"/>
  <c r="C23" i="12"/>
  <c r="C45" i="12"/>
  <c r="C65" i="12"/>
  <c r="C7" i="12"/>
  <c r="C79" i="12"/>
  <c r="C83" i="12"/>
  <c r="C75" i="12"/>
  <c r="C76" i="12"/>
  <c r="C80" i="12"/>
  <c r="C84" i="12"/>
  <c r="C78" i="12"/>
  <c r="C86" i="12"/>
  <c r="C81" i="12"/>
  <c r="C82" i="12"/>
  <c r="C77" i="12"/>
  <c r="C85" i="12"/>
</calcChain>
</file>

<file path=xl/comments1.xml><?xml version="1.0" encoding="utf-8"?>
<comments xmlns="http://schemas.openxmlformats.org/spreadsheetml/2006/main">
  <authors>
    <author>Тимофеева Ольга Ивановна</author>
  </authors>
  <commentList>
    <comment ref="O15" authorId="0" shapeId="0">
      <text>
        <r>
          <rPr>
            <sz val="9"/>
            <color indexed="81"/>
            <rFont val="Tahoma"/>
            <family val="2"/>
            <charset val="204"/>
          </rPr>
          <t>Ссылка (баннер) на специализированный портал</t>
        </r>
      </text>
    </comment>
    <comment ref="O20" authorId="0" shapeId="0">
      <text>
        <r>
          <rPr>
            <sz val="9"/>
            <color indexed="81"/>
            <rFont val="Tahoma"/>
            <family val="2"/>
            <charset val="204"/>
          </rPr>
          <t>Ссылка (баннер) на специализированный портал</t>
        </r>
      </text>
    </comment>
    <comment ref="O21" authorId="0" shapeId="0">
      <text>
        <r>
          <rPr>
            <sz val="9"/>
            <color indexed="81"/>
            <rFont val="Tahoma"/>
            <family val="2"/>
            <charset val="204"/>
          </rPr>
          <t>Не находит ресурс</t>
        </r>
      </text>
    </comment>
    <comment ref="O23" authorId="0" shapeId="0">
      <text>
        <r>
          <rPr>
            <sz val="9"/>
            <color indexed="81"/>
            <rFont val="Tahoma"/>
            <family val="2"/>
            <charset val="204"/>
          </rPr>
          <t>Ссылка (баннер) на специализированный портал</t>
        </r>
      </text>
    </comment>
    <comment ref="D26" authorId="0" shapeId="0">
      <text>
        <r>
          <rPr>
            <sz val="9"/>
            <color indexed="81"/>
            <rFont val="Tahoma"/>
            <family val="2"/>
            <charset val="204"/>
          </rPr>
          <t>До внесения проекта бюджета в законодательный орган</t>
        </r>
      </text>
    </comment>
    <comment ref="O27" authorId="0" shapeId="0">
      <text>
        <r>
          <rPr>
            <sz val="9"/>
            <color indexed="81"/>
            <rFont val="Tahoma"/>
            <family val="2"/>
            <charset val="204"/>
          </rPr>
          <t>Под баннером "Гражданам о бюджете"</t>
        </r>
      </text>
    </comment>
    <comment ref="O30" authorId="0" shapeId="0">
      <text>
        <r>
          <rPr>
            <sz val="9"/>
            <color indexed="81"/>
            <rFont val="Tahoma"/>
            <family val="2"/>
            <charset val="204"/>
          </rPr>
          <t>Переход по баннеру на специализированный портал</t>
        </r>
      </text>
    </comment>
    <comment ref="O32" authorId="0" shapeId="0">
      <text>
        <r>
          <rPr>
            <sz val="9"/>
            <color indexed="81"/>
            <rFont val="Tahoma"/>
            <family val="2"/>
            <charset val="204"/>
          </rPr>
          <t>Переход по баннеру на специализированный портал</t>
        </r>
      </text>
    </comment>
    <comment ref="O50" authorId="0" shapeId="0">
      <text>
        <r>
          <rPr>
            <sz val="9"/>
            <color indexed="81"/>
            <rFont val="Tahoma"/>
            <family val="2"/>
            <charset val="204"/>
          </rPr>
          <t>Ссылка на специализированный портал</t>
        </r>
      </text>
    </comment>
    <comment ref="O58" authorId="0" shapeId="0">
      <text>
        <r>
          <rPr>
            <sz val="9"/>
            <color indexed="81"/>
            <rFont val="Tahoma"/>
            <family val="2"/>
            <charset val="204"/>
          </rPr>
          <t>Ссылка (баннер) на специализированный портал</t>
        </r>
      </text>
    </comment>
    <comment ref="N74" authorId="0" shapeId="0">
      <text>
        <r>
          <rPr>
            <sz val="9"/>
            <color indexed="81"/>
            <rFont val="Tahoma"/>
            <family val="2"/>
            <charset val="204"/>
          </rPr>
          <t>Переход "Открытый бюджет" - "Бюджет для граждан"</t>
        </r>
      </text>
    </comment>
    <comment ref="N76" authorId="0" shapeId="0">
      <text>
        <r>
          <rPr>
            <sz val="9"/>
            <color indexed="81"/>
            <rFont val="Tahoma"/>
            <family val="2"/>
            <charset val="204"/>
          </rPr>
          <t>Портал не обновляется с 2013 года</t>
        </r>
      </text>
    </comment>
    <comment ref="O83" authorId="0" shapeId="0">
      <text>
        <r>
          <rPr>
            <sz val="9"/>
            <color indexed="81"/>
            <rFont val="Tahoma"/>
            <family val="2"/>
            <charset val="204"/>
          </rPr>
          <t>Путь: Бюджет Новосибирской области - О проекте закона об обл бюджете на 2016-2018</t>
        </r>
      </text>
    </comment>
    <comment ref="O89" authorId="0" shapeId="0">
      <text>
        <r>
          <rPr>
            <sz val="9"/>
            <color indexed="81"/>
            <rFont val="Tahoma"/>
            <family val="2"/>
            <charset val="204"/>
          </rPr>
          <t>Переход по ссылке на специализированный портал</t>
        </r>
      </text>
    </comment>
    <comment ref="O93" authorId="0" shapeId="0">
      <text>
        <r>
          <rPr>
            <sz val="9"/>
            <color indexed="81"/>
            <rFont val="Tahoma"/>
            <family val="2"/>
            <charset val="204"/>
          </rPr>
          <t>Переход по ссылкам (баннерам) на специализированные порталы: 1) бюджет для граждан; 2) открытый бюджет</t>
        </r>
      </text>
    </comment>
  </commentList>
</comments>
</file>

<file path=xl/comments2.xml><?xml version="1.0" encoding="utf-8"?>
<comments xmlns="http://schemas.openxmlformats.org/spreadsheetml/2006/main">
  <authors>
    <author>Тимофеева Ольга Ивановна</author>
  </authors>
  <commentList>
    <comment ref="G13" authorId="0" shapeId="0">
      <text>
        <r>
          <rPr>
            <sz val="9"/>
            <color indexed="81"/>
            <rFont val="Tahoma"/>
            <family val="2"/>
            <charset val="204"/>
          </rPr>
          <t>Отсутствуют данные на 2017 и 2018 годы</t>
        </r>
      </text>
    </comment>
    <comment ref="G21" authorId="0" shapeId="0">
      <text>
        <r>
          <rPr>
            <sz val="9"/>
            <color indexed="81"/>
            <rFont val="Tahoma"/>
            <family val="2"/>
            <charset val="204"/>
          </rPr>
          <t>Отсутствуют данные на 2017 и 2018 годы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204"/>
          </rPr>
          <t>Отсутствуют данные на 2017 и 2018 годы</t>
        </r>
      </text>
    </comment>
    <comment ref="G35" authorId="0" shapeId="0">
      <text>
        <r>
          <rPr>
            <sz val="9"/>
            <color indexed="81"/>
            <rFont val="Tahoma"/>
            <family val="2"/>
            <charset val="204"/>
          </rPr>
          <t>Отсутствуют данные на 2017 и 2018 годы</t>
        </r>
      </text>
    </comment>
    <comment ref="D45" authorId="0" shapeId="0">
      <text>
        <r>
          <rPr>
            <sz val="9"/>
            <color indexed="81"/>
            <rFont val="Tahoma"/>
            <family val="2"/>
            <charset val="204"/>
          </rPr>
          <t>Не ясно, на какую дату</t>
        </r>
      </text>
    </comment>
    <comment ref="G45" authorId="0" shapeId="0">
      <text>
        <r>
          <rPr>
            <sz val="9"/>
            <color indexed="81"/>
            <rFont val="Tahoma"/>
            <family val="2"/>
            <charset val="204"/>
          </rPr>
          <t>Только на 2016 год</t>
        </r>
      </text>
    </comment>
    <comment ref="C53" authorId="0" shapeId="0">
      <text>
        <r>
          <rPr>
            <sz val="9"/>
            <color indexed="81"/>
            <rFont val="Tahoma"/>
            <family val="2"/>
            <charset val="204"/>
          </rPr>
          <t>Внесены изменения после 10.12.2015 г. (несвоевременно)</t>
        </r>
      </text>
    </comment>
    <comment ref="G56" authorId="0" shapeId="0">
      <text>
        <r>
          <rPr>
            <sz val="9"/>
            <color indexed="81"/>
            <rFont val="Tahoma"/>
            <family val="2"/>
            <charset val="204"/>
          </rPr>
          <t>Отсутствуют данные на 2017 и 2018 годы</t>
        </r>
      </text>
    </comment>
    <comment ref="G57" authorId="0" shapeId="0">
      <text>
        <r>
          <rPr>
            <sz val="9"/>
            <color indexed="81"/>
            <rFont val="Tahoma"/>
            <family val="2"/>
            <charset val="204"/>
          </rPr>
          <t>Нет данных на 2017-2018 годы</t>
        </r>
      </text>
    </comment>
    <comment ref="C61" authorId="0" shapeId="0">
      <text>
        <r>
          <rPr>
            <sz val="9"/>
            <color indexed="81"/>
            <rFont val="Tahoma"/>
            <family val="2"/>
            <charset val="204"/>
          </rPr>
          <t>Опубликованы несвоевременно (после 04.12.2015 г.)</t>
        </r>
      </text>
    </comment>
    <comment ref="G62" authorId="0" shapeId="0">
      <text>
        <r>
          <rPr>
            <sz val="9"/>
            <color indexed="81"/>
            <rFont val="Tahoma"/>
            <family val="2"/>
            <charset val="204"/>
          </rPr>
          <t>Нет данных на 2017-2018 годы</t>
        </r>
      </text>
    </comment>
    <comment ref="G68" authorId="0" shapeId="0">
      <text>
        <r>
          <rPr>
            <sz val="9"/>
            <color indexed="81"/>
            <rFont val="Tahoma"/>
            <family val="2"/>
            <charset val="204"/>
          </rPr>
          <t>Отсутствуют данные за 2014 и 2015 год</t>
        </r>
      </text>
    </comment>
    <comment ref="G71" authorId="0" shapeId="0">
      <text>
        <r>
          <rPr>
            <sz val="9"/>
            <color indexed="81"/>
            <rFont val="Tahoma"/>
            <family val="2"/>
            <charset val="204"/>
          </rPr>
          <t>Нет данных на 2017 и 2018 годы</t>
        </r>
      </text>
    </comment>
    <comment ref="G72" authorId="0" shapeId="0">
      <text>
        <r>
          <rPr>
            <sz val="9"/>
            <color indexed="81"/>
            <rFont val="Tahoma"/>
            <family val="2"/>
            <charset val="204"/>
          </rPr>
          <t>Нет данных об ИПЦ за 2014 и 2015 годы</t>
        </r>
      </text>
    </comment>
    <comment ref="G73" authorId="0" shapeId="0">
      <text>
        <r>
          <rPr>
            <sz val="9"/>
            <color indexed="81"/>
            <rFont val="Tahoma"/>
            <family val="2"/>
            <charset val="204"/>
          </rPr>
          <t>Нет данных на 2017 и 2018 годы</t>
        </r>
      </text>
    </comment>
    <comment ref="G77" authorId="0" shapeId="0">
      <text>
        <r>
          <rPr>
            <sz val="9"/>
            <color indexed="81"/>
            <rFont val="Tahoma"/>
            <family val="2"/>
            <charset val="204"/>
          </rPr>
          <t>Отсутствуют данные на 2017-2018 годы</t>
        </r>
      </text>
    </comment>
    <comment ref="G78" authorId="0" shapeId="0">
      <text>
        <r>
          <rPr>
            <sz val="9"/>
            <color indexed="81"/>
            <rFont val="Tahoma"/>
            <family val="2"/>
            <charset val="204"/>
          </rPr>
          <t>Нет данных на 2017 и 2018 годы</t>
        </r>
      </text>
    </comment>
    <comment ref="G79" authorId="0" shapeId="0">
      <text>
        <r>
          <rPr>
            <sz val="9"/>
            <color indexed="81"/>
            <rFont val="Tahoma"/>
            <family val="2"/>
            <charset val="204"/>
          </rPr>
          <t>Нет данных на 2017 и 2018 годы</t>
        </r>
      </text>
    </comment>
    <comment ref="G86" authorId="0" shapeId="0">
      <text>
        <r>
          <rPr>
            <sz val="9"/>
            <color indexed="81"/>
            <rFont val="Tahoma"/>
            <family val="2"/>
            <charset val="204"/>
          </rPr>
          <t>Нет данных на 2017-2018 годы</t>
        </r>
      </text>
    </comment>
  </commentList>
</comments>
</file>

<file path=xl/comments3.xml><?xml version="1.0" encoding="utf-8"?>
<comments xmlns="http://schemas.openxmlformats.org/spreadsheetml/2006/main">
  <authors>
    <author>Тимофеева Ольга Ивановна</author>
  </authors>
  <commentList>
    <comment ref="D12" authorId="0" shapeId="0">
      <text>
        <r>
          <rPr>
            <sz val="9"/>
            <color indexed="81"/>
            <rFont val="Tahoma"/>
            <family val="2"/>
            <charset val="204"/>
          </rPr>
          <t>Представлены налоговые и неналоговые доходы, расходы и дефицит по уровням бюджетов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204"/>
          </rPr>
          <t>Сведения представлены только в части налоговых и неналоговых доходов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204"/>
          </rPr>
          <t>По муниципальным образованиям сведения представлены частично (без учета безвозмездных поступлений)</t>
        </r>
      </text>
    </comment>
    <comment ref="D45" authorId="0" shapeId="0">
      <text>
        <r>
          <rPr>
            <sz val="9"/>
            <color indexed="81"/>
            <rFont val="Tahoma"/>
            <family val="2"/>
            <charset val="204"/>
          </rPr>
          <t>По муниципальным образованиям сведения представлены частично (без учета безвозмездных поступлений)</t>
        </r>
      </text>
    </comment>
    <comment ref="D65" authorId="0" shapeId="0">
      <text>
        <r>
          <rPr>
            <sz val="9"/>
            <color indexed="81"/>
            <rFont val="Tahoma"/>
            <family val="2"/>
            <charset val="204"/>
          </rPr>
          <t>Сведения представлены только в части доходов консолидированного бюджета и областного бюджета</t>
        </r>
      </text>
    </comment>
    <comment ref="D73" authorId="0" shapeId="0">
      <text>
        <r>
          <rPr>
            <sz val="9"/>
            <color indexed="81"/>
            <rFont val="Tahoma"/>
            <family val="2"/>
            <charset val="204"/>
          </rPr>
          <t>Сведения в части доходов бюджетов муниципальных образований представлены частично (только налоговые и неналоговые доходы)</t>
        </r>
      </text>
    </comment>
    <comment ref="D77" authorId="0" shapeId="0">
      <text>
        <r>
          <rPr>
            <sz val="9"/>
            <color indexed="81"/>
            <rFont val="Tahoma"/>
            <family val="2"/>
            <charset val="204"/>
          </rPr>
          <t>Сведения представлены только в части расходов консолидированного бюджета и бюджета округа</t>
        </r>
      </text>
    </comment>
    <comment ref="D79" authorId="0" shapeId="0">
      <text>
        <r>
          <rPr>
            <sz val="9"/>
            <color indexed="81"/>
            <rFont val="Tahoma"/>
            <family val="2"/>
            <charset val="204"/>
          </rPr>
          <t>По муниципальным образованиям сведения представлены частично (без учета безвозмездных поступлений)</t>
        </r>
      </text>
    </comment>
    <comment ref="D81" authorId="0" shapeId="0">
      <text>
        <r>
          <rPr>
            <sz val="9"/>
            <color indexed="81"/>
            <rFont val="Tahoma"/>
            <family val="2"/>
            <charset val="204"/>
          </rPr>
          <t>По муниципальным образованиям сведения представлены частично (только по налоговым и неналоговым доходам)</t>
        </r>
      </text>
    </comment>
    <comment ref="D90" authorId="0" shapeId="0">
      <text>
        <r>
          <rPr>
            <sz val="9"/>
            <color indexed="81"/>
            <rFont val="Tahoma"/>
            <family val="2"/>
            <charset val="204"/>
          </rPr>
          <t>Сведения представлены только в части доходов консолидированного бюджета и областного бюджетов</t>
        </r>
      </text>
    </comment>
    <comment ref="D95" authorId="0" shapeId="0">
      <text>
        <r>
          <rPr>
            <sz val="9"/>
            <color indexed="81"/>
            <rFont val="Tahoma"/>
            <family val="2"/>
            <charset val="204"/>
          </rPr>
          <t>По муниципальным образованиям сведения представлены частично (без учета безвозмездных поступлений)</t>
        </r>
      </text>
    </comment>
  </commentList>
</comments>
</file>

<file path=xl/comments4.xml><?xml version="1.0" encoding="utf-8"?>
<comments xmlns="http://schemas.openxmlformats.org/spreadsheetml/2006/main">
  <authors>
    <author>Тимофеева Ольга Ивановна</author>
    <author>Ольга</author>
  </authors>
  <commentList>
    <comment ref="D26" authorId="0" shapeId="0">
      <text>
        <r>
          <rPr>
            <sz val="9"/>
            <color indexed="81"/>
            <rFont val="Tahoma"/>
            <family val="2"/>
            <charset val="204"/>
          </rPr>
          <t>Сведения представлены по подгруппам</t>
        </r>
      </text>
    </comment>
    <comment ref="D36" authorId="0" shapeId="0">
      <text>
        <r>
          <rPr>
            <sz val="9"/>
            <color indexed="81"/>
            <rFont val="Tahoma"/>
            <family val="2"/>
            <charset val="204"/>
          </rPr>
          <t>Только на 2016 год (тогда как проект бюджета разработан на 2016 год и плановый период), представлены сведения по отдельным видам доходов</t>
        </r>
      </text>
    </comment>
    <comment ref="D40" authorId="1" shapeId="0">
      <text>
        <r>
          <rPr>
            <sz val="9"/>
            <color indexed="81"/>
            <rFont val="Tahoma"/>
            <family val="2"/>
            <charset val="204"/>
          </rPr>
          <t>Частично сведения представлены в тексте</t>
        </r>
      </text>
    </comment>
    <comment ref="D47" authorId="0" shapeId="0">
      <text>
        <r>
          <rPr>
            <sz val="9"/>
            <color indexed="81"/>
            <rFont val="Tahoma"/>
            <family val="2"/>
            <charset val="204"/>
          </rPr>
          <t>Отсутствуют сведения о безвозмездных перечислениях из федерального бюджета</t>
        </r>
      </text>
    </comment>
    <comment ref="D52" authorId="0" shapeId="0">
      <text>
        <r>
          <rPr>
            <sz val="9"/>
            <color indexed="81"/>
            <rFont val="Tahoma"/>
            <family val="2"/>
            <charset val="204"/>
          </rPr>
          <t>Представлены только сведения о структуре налоговых доходов и только на 2016 год, тогда как бюджет сформирован на 2016 год и плановый период</t>
        </r>
      </text>
    </comment>
    <comment ref="F56" authorId="0" shapeId="0">
      <text>
        <r>
          <rPr>
            <sz val="9"/>
            <color indexed="81"/>
            <rFont val="Tahoma"/>
            <family val="2"/>
            <charset val="204"/>
          </rPr>
          <t>Внесены изменения после 10.12.2015 г.</t>
        </r>
      </text>
    </comment>
    <comment ref="D59" authorId="0" shapeId="0">
      <text>
        <r>
          <rPr>
            <sz val="9"/>
            <color indexed="81"/>
            <rFont val="Tahoma"/>
            <family val="2"/>
            <charset val="204"/>
          </rPr>
          <t>Налог по упрощенной системе - только в структуре</t>
        </r>
      </text>
    </comment>
    <comment ref="D60" authorId="0" shapeId="0">
      <text>
        <r>
          <rPr>
            <sz val="9"/>
            <color indexed="81"/>
            <rFont val="Tahoma"/>
            <family val="2"/>
            <charset val="204"/>
          </rPr>
          <t>Только структура, с выделением отдельных видов доходов</t>
        </r>
      </text>
    </comment>
    <comment ref="D66" authorId="0" shapeId="0">
      <text>
        <r>
          <rPr>
            <sz val="9"/>
            <color indexed="81"/>
            <rFont val="Tahoma"/>
            <family val="2"/>
            <charset val="204"/>
          </rPr>
          <t>Безвозмездные перечисления - без детализации по видам МБТ (кроме дотаций)</t>
        </r>
      </text>
    </comment>
    <comment ref="D78" authorId="0" shapeId="0">
      <text>
        <r>
          <rPr>
            <sz val="9"/>
            <color indexed="81"/>
            <rFont val="Tahoma"/>
            <family val="2"/>
            <charset val="204"/>
          </rPr>
          <t>В брошюре сведения без детализации по видам доходов; на специализированном портале - отдельные виды доходов</t>
        </r>
      </text>
    </comment>
    <comment ref="D89" authorId="0" shapeId="0">
      <text>
        <r>
          <rPr>
            <sz val="9"/>
            <color indexed="81"/>
            <rFont val="Tahoma"/>
            <family val="2"/>
            <charset val="204"/>
          </rPr>
          <t>Сведения представлены только в части безвозмездных поступлений и только на 2016 год, тогда как проект бюджета сформирован на 2016 год и плановый период</t>
        </r>
      </text>
    </comment>
    <comment ref="D94" authorId="0" shapeId="0">
      <text>
        <r>
          <rPr>
            <sz val="9"/>
            <color indexed="81"/>
            <rFont val="Tahoma"/>
            <family val="2"/>
            <charset val="204"/>
          </rPr>
          <t>Оценены сведения, представленные в виде графики на специализированном портале</t>
        </r>
      </text>
    </comment>
    <comment ref="D96" authorId="0" shapeId="0">
      <text>
        <r>
          <rPr>
            <sz val="9"/>
            <color indexed="81"/>
            <rFont val="Tahoma"/>
            <family val="2"/>
            <charset val="204"/>
          </rPr>
          <t>Не детализированы налоги на имущество, неналоговые доходы</t>
        </r>
      </text>
    </comment>
    <comment ref="D97" authorId="0" shapeId="0">
      <text>
        <r>
          <rPr>
            <sz val="9"/>
            <color indexed="81"/>
            <rFont val="Tahoma"/>
            <family val="2"/>
            <charset val="204"/>
          </rPr>
          <t>Детализация сведений недостаточна для оценки</t>
        </r>
      </text>
    </comment>
  </commentList>
</comments>
</file>

<file path=xl/comments5.xml><?xml version="1.0" encoding="utf-8"?>
<comments xmlns="http://schemas.openxmlformats.org/spreadsheetml/2006/main">
  <authors>
    <author>Тимофеева Ольга Ивановна</author>
  </authors>
  <commentList>
    <comment ref="G32" authorId="0" shapeId="0">
      <text>
        <r>
          <rPr>
            <sz val="9"/>
            <color indexed="81"/>
            <rFont val="Tahoma"/>
            <family val="2"/>
            <charset val="204"/>
          </rPr>
          <t>Без учета взноса на ОМС неработающего населения; расходы по здравоохранению в расчете на жителя - без учета ТФОМС</t>
        </r>
      </text>
    </comment>
    <comment ref="G55" authorId="0" shapeId="0">
      <text>
        <r>
          <rPr>
            <sz val="9"/>
            <color indexed="81"/>
            <rFont val="Tahoma"/>
            <family val="2"/>
            <charset val="204"/>
          </rPr>
          <t>Представлены после 10.12.2015 г.</t>
        </r>
      </text>
    </comment>
    <comment ref="E60" authorId="0" shapeId="0">
      <text>
        <r>
          <rPr>
            <sz val="9"/>
            <color indexed="81"/>
            <rFont val="Tahoma"/>
            <family val="2"/>
            <charset val="204"/>
          </rPr>
          <t>Нет данных по разделу 14</t>
        </r>
      </text>
    </comment>
    <comment ref="F64" authorId="0" shapeId="0">
      <text>
        <r>
          <rPr>
            <sz val="9"/>
            <color indexed="81"/>
            <rFont val="Tahoma"/>
            <family val="2"/>
            <charset val="204"/>
          </rPr>
          <t>Нет данных по разделам 06, 09 (не ясно, к какой сумме относятся относятся %) и 14</t>
        </r>
      </text>
    </comment>
    <comment ref="F70" authorId="0" shapeId="0">
      <text>
        <r>
          <rPr>
            <sz val="9"/>
            <color indexed="81"/>
            <rFont val="Tahoma"/>
            <family val="2"/>
            <charset val="204"/>
          </rPr>
          <t>Нет данных по разделам 01, 04 (частично), 05, 06, 12, 13, 14</t>
        </r>
      </text>
    </comment>
    <comment ref="E93" authorId="0" shapeId="0">
      <text>
        <r>
          <rPr>
            <sz val="9"/>
            <color indexed="81"/>
            <rFont val="Tahoma"/>
            <family val="2"/>
            <charset val="204"/>
          </rPr>
          <t>Структура (относительные значения)</t>
        </r>
      </text>
    </comment>
  </commentList>
</comments>
</file>

<file path=xl/comments6.xml><?xml version="1.0" encoding="utf-8"?>
<comments xmlns="http://schemas.openxmlformats.org/spreadsheetml/2006/main">
  <authors>
    <author>Тимофеева Ольга Ивановна</author>
  </authors>
  <commentList>
    <comment ref="F12" authorId="0" shapeId="0">
      <text>
        <r>
          <rPr>
            <sz val="9"/>
            <color indexed="81"/>
            <rFont val="Tahoma"/>
            <family val="2"/>
            <charset val="204"/>
          </rPr>
          <t>Для 85,4% расходов</t>
        </r>
      </text>
    </comment>
    <comment ref="F13" authorId="0" shapeId="0">
      <text>
        <r>
          <rPr>
            <sz val="9"/>
            <color indexed="81"/>
            <rFont val="Tahoma"/>
            <family val="2"/>
            <charset val="204"/>
          </rPr>
          <t>Значения индикаторов отсутствуют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04"/>
          </rPr>
          <t>Только ожидаемые результаты за весь период реализации госпрограмм</t>
        </r>
      </text>
    </comment>
    <comment ref="F22" authorId="0" shapeId="0">
      <text>
        <r>
          <rPr>
            <sz val="9"/>
            <color indexed="81"/>
            <rFont val="Tahoma"/>
            <family val="2"/>
            <charset val="204"/>
          </rPr>
          <t>Для 72,3% расходов</t>
        </r>
      </text>
    </comment>
    <comment ref="F44" authorId="0" shapeId="0">
      <text>
        <r>
          <rPr>
            <sz val="9"/>
            <color indexed="81"/>
            <rFont val="Tahoma"/>
            <family val="2"/>
            <charset val="204"/>
          </rPr>
          <t>Сведения по целевым индикаторам не соответствуют утвержденным в программах (в частности, по здравоохранению). По ряду программ значения индикаторов представлены на конец реализации программы</t>
        </r>
      </text>
    </comment>
    <comment ref="E46" authorId="0" shapeId="0">
      <text>
        <r>
          <rPr>
            <sz val="9"/>
            <color indexed="81"/>
            <rFont val="Tahoma"/>
            <family val="2"/>
            <charset val="204"/>
          </rPr>
          <t>Только структура</t>
        </r>
      </text>
    </comment>
    <comment ref="F46" authorId="0" shapeId="0">
      <text>
        <r>
          <rPr>
            <sz val="9"/>
            <color indexed="81"/>
            <rFont val="Tahoma"/>
            <family val="2"/>
            <charset val="204"/>
          </rPr>
          <t>Только по ГП "Физкультура и спорт"</t>
        </r>
      </text>
    </comment>
    <comment ref="F50" authorId="0" shapeId="0">
      <text>
        <r>
          <rPr>
            <sz val="9"/>
            <color indexed="81"/>
            <rFont val="Tahoma"/>
            <family val="2"/>
            <charset val="204"/>
          </rPr>
          <t>Для 3 программ (66% расходов) - на конец реализации программы</t>
        </r>
      </text>
    </comment>
    <comment ref="G50" authorId="0" shapeId="0">
      <text>
        <r>
          <rPr>
            <sz val="9"/>
            <color indexed="81"/>
            <rFont val="Tahoma"/>
            <family val="2"/>
            <charset val="204"/>
          </rPr>
          <t>для 66% расходов, остальные - на 2016 год</t>
        </r>
      </text>
    </comment>
    <comment ref="D69" authorId="0" shapeId="0">
      <text>
        <r>
          <rPr>
            <sz val="9"/>
            <color indexed="81"/>
            <rFont val="Tahoma"/>
            <family val="2"/>
            <charset val="204"/>
          </rPr>
          <t>по отдельным программам, но более чем 2/3 расходов бюджета</t>
        </r>
      </text>
    </comment>
    <comment ref="E73" authorId="0" shapeId="0">
      <text>
        <r>
          <rPr>
            <sz val="9"/>
            <color indexed="81"/>
            <rFont val="Tahoma"/>
            <family val="2"/>
            <charset val="204"/>
          </rPr>
          <t>Для большей части программ - отдельные мероприятия</t>
        </r>
      </text>
    </comment>
    <comment ref="F73" authorId="0" shapeId="0">
      <text>
        <r>
          <rPr>
            <sz val="9"/>
            <color indexed="81"/>
            <rFont val="Tahoma"/>
            <family val="2"/>
            <charset val="204"/>
          </rPr>
          <t>Не по всем программам; по отделным программам - только 2016 год</t>
        </r>
      </text>
    </comment>
    <comment ref="F80" authorId="0" shapeId="0">
      <text>
        <r>
          <rPr>
            <sz val="9"/>
            <color indexed="81"/>
            <rFont val="Tahoma"/>
            <family val="2"/>
            <charset val="204"/>
          </rPr>
          <t>Для 46% расходов бюджета (менее 2/3)</t>
        </r>
      </text>
    </comment>
    <comment ref="F83" authorId="0" shapeId="0">
      <text>
        <r>
          <rPr>
            <sz val="9"/>
            <color indexed="81"/>
            <rFont val="Tahoma"/>
            <family val="2"/>
            <charset val="204"/>
          </rPr>
          <t>Сведения представлены для 56,5% расходов бюджета</t>
        </r>
      </text>
    </comment>
    <comment ref="D84" authorId="0" shapeId="0">
      <text>
        <r>
          <rPr>
            <sz val="9"/>
            <color indexed="81"/>
            <rFont val="Tahoma"/>
            <family val="2"/>
            <charset val="204"/>
          </rPr>
          <t>Для 75% расходов</t>
        </r>
      </text>
    </comment>
    <comment ref="L89" authorId="0" shapeId="0">
      <text>
        <r>
          <rPr>
            <sz val="9"/>
            <color indexed="81"/>
            <rFont val="Tahoma"/>
            <family val="2"/>
            <charset val="204"/>
          </rPr>
          <t>Части 3-7</t>
        </r>
      </text>
    </comment>
    <comment ref="F94" authorId="0" shapeId="0">
      <text>
        <r>
          <rPr>
            <sz val="9"/>
            <color indexed="81"/>
            <rFont val="Tahoma"/>
            <family val="2"/>
            <charset val="204"/>
          </rPr>
          <t>Для 42,5% расходов бюджета</t>
        </r>
      </text>
    </comment>
    <comment ref="F95" authorId="0" shapeId="0">
      <text>
        <r>
          <rPr>
            <sz val="9"/>
            <color indexed="81"/>
            <rFont val="Tahoma"/>
            <family val="2"/>
            <charset val="204"/>
          </rPr>
          <t>Для 71,8% расходов</t>
        </r>
      </text>
    </comment>
    <comment ref="F97" authorId="0" shapeId="0">
      <text>
        <r>
          <rPr>
            <sz val="9"/>
            <color indexed="81"/>
            <rFont val="Tahoma"/>
            <family val="2"/>
            <charset val="204"/>
          </rPr>
          <t>Для 8% расходов бюджета</t>
        </r>
      </text>
    </comment>
  </commentList>
</comments>
</file>

<file path=xl/comments7.xml><?xml version="1.0" encoding="utf-8"?>
<comments xmlns="http://schemas.openxmlformats.org/spreadsheetml/2006/main">
  <authors>
    <author>Тимофеева Ольга Ивановна</author>
  </authors>
  <commentList>
    <comment ref="D59" authorId="0" shapeId="0">
      <text>
        <r>
          <rPr>
            <sz val="9"/>
            <color indexed="81"/>
            <rFont val="Tahoma"/>
            <family val="2"/>
            <charset val="204"/>
          </rPr>
          <t>Сведения представлены по отраслям</t>
        </r>
      </text>
    </comment>
    <comment ref="D63" authorId="0" shapeId="0">
      <text>
        <r>
          <rPr>
            <sz val="9"/>
            <color indexed="81"/>
            <rFont val="Tahoma"/>
            <family val="2"/>
            <charset val="204"/>
          </rPr>
          <t>Представлены обозначения объекта на карте с указанием отраслевого назначения (по муниципальной собственности)</t>
        </r>
      </text>
    </comment>
    <comment ref="E63" authorId="0" shapeId="0">
      <text>
        <r>
          <rPr>
            <sz val="9"/>
            <color indexed="81"/>
            <rFont val="Tahoma"/>
            <family val="2"/>
            <charset val="204"/>
          </rPr>
          <t>2 объекта в сфере культуры</t>
        </r>
      </text>
    </comment>
    <comment ref="G69" authorId="0" shapeId="0">
      <text>
        <r>
          <rPr>
            <sz val="9"/>
            <color indexed="81"/>
            <rFont val="Tahoma"/>
            <family val="2"/>
            <charset val="204"/>
          </rPr>
          <t>По 1 объекту</t>
        </r>
      </text>
    </comment>
    <comment ref="M89" authorId="0" shapeId="0">
      <text>
        <r>
          <rPr>
            <sz val="9"/>
            <color indexed="81"/>
            <rFont val="Tahoma"/>
            <family val="2"/>
            <charset val="204"/>
          </rPr>
          <t>Части 5 и 6</t>
        </r>
      </text>
    </comment>
  </commentList>
</comments>
</file>

<file path=xl/sharedStrings.xml><?xml version="1.0" encoding="utf-8"?>
<sst xmlns="http://schemas.openxmlformats.org/spreadsheetml/2006/main" count="3405" uniqueCount="513">
  <si>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</si>
  <si>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</si>
  <si>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</si>
  <si>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</si>
  <si>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</si>
  <si>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</si>
  <si>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</si>
  <si>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</si>
  <si>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</si>
  <si>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</si>
  <si>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</si>
  <si>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</si>
  <si>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</si>
  <si>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</si>
  <si>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</si>
  <si>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</si>
  <si>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</si>
  <si>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</si>
  <si>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</si>
  <si>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</si>
  <si>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</si>
  <si>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</si>
  <si>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</si>
  <si>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</si>
  <si>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</si>
  <si>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</si>
  <si>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</si>
  <si>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</si>
  <si>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</si>
  <si>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</si>
  <si>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</si>
  <si>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</si>
  <si>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</si>
  <si>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</si>
  <si>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</si>
  <si>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</si>
  <si>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</si>
  <si>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</si>
  <si>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</si>
  <si>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</si>
  <si>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</si>
  <si>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</si>
  <si>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</si>
  <si>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</si>
  <si>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</si>
  <si>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</si>
  <si>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</si>
  <si>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</si>
  <si>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</si>
  <si>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</si>
  <si>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</si>
  <si>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</si>
  <si>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</si>
  <si>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</si>
  <si>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</si>
  <si>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</si>
  <si>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</si>
  <si>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</si>
  <si>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</si>
  <si>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</si>
  <si>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</si>
  <si>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</si>
  <si>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</si>
  <si>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</si>
  <si>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</si>
  <si>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</si>
  <si>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</si>
  <si>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</si>
  <si>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</si>
  <si>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</si>
  <si>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</si>
  <si>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</si>
  <si>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</si>
  <si>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</si>
  <si>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</si>
  <si>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</si>
  <si>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</si>
  <si>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</si>
  <si>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</si>
  <si>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</si>
  <si>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</si>
  <si>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</si>
  <si>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</si>
  <si>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</si>
  <si>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</si>
  <si>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</si>
  <si>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</si>
  <si>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</si>
  <si>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</si>
  <si>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</si>
  <si>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Единица измерения</t>
  </si>
  <si>
    <t>баллов</t>
  </si>
  <si>
    <t>Республика Северная Осетия - Алания</t>
  </si>
  <si>
    <t>Место по федеральному округу</t>
  </si>
  <si>
    <t>место</t>
  </si>
  <si>
    <t>Ссылка на источник данных</t>
  </si>
  <si>
    <t xml:space="preserve"> </t>
  </si>
  <si>
    <t>№ п/п</t>
  </si>
  <si>
    <t>Вопросы и варианты ответов</t>
  </si>
  <si>
    <t>в случае затрудненного поиска документа</t>
  </si>
  <si>
    <t>Крымский федеральный округ</t>
  </si>
  <si>
    <t>Республика Крым</t>
  </si>
  <si>
    <t>г.Севастополь</t>
  </si>
  <si>
    <t>Наименование субъекта                                                  Российской Федерации</t>
  </si>
  <si>
    <t>затрудненный поиск</t>
  </si>
  <si>
    <t>Итого</t>
  </si>
  <si>
    <t>баллы</t>
  </si>
  <si>
    <t>Да, опубликован</t>
  </si>
  <si>
    <t>Нет, не опубликован</t>
  </si>
  <si>
    <t>Да</t>
  </si>
  <si>
    <t>Нет</t>
  </si>
  <si>
    <t>Итого по разделу 14</t>
  </si>
  <si>
    <t xml:space="preserve">Бюджет для граждан (проект бюджета) </t>
  </si>
  <si>
    <r>
      <t>В целях оценки показателей раздела в качестве «бюджета для граждан» учитывается публикация сведений в двух формах: а) на специализированном портале (сайте) субъекта РФ для публикации информации о бюджетных данных для граждан; или б) в форме брошюры (презентации), опубликованной на портале (сайте)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субъекта РФ, предназначенном для публикации бюджетных данных. В случае, если в субъекте РФ реализуются оба варианта для представления «бюджета для граждан», в целях оценки выбирается лучший вариант.</t>
    </r>
  </si>
  <si>
    <t xml:space="preserve">Да, опубликован </t>
  </si>
  <si>
    <t xml:space="preserve">Нет, не опубликован </t>
  </si>
  <si>
    <t>В составе показателей прогноза социально-экономического развития необходимо представить фактические значения за 2014 год, оценку за 2015 год и прогноз на 2016 - 2018 годы. В числе показателей прогноза социально-экономического развития, как минимум, следует представлять такие показатели как: численность населения, валовый региональный продукт, индекс потребительских цен и т.п.</t>
  </si>
  <si>
    <t xml:space="preserve">Да, представлены </t>
  </si>
  <si>
    <t xml:space="preserve">Нет, не представлены </t>
  </si>
  <si>
    <t>Для максимальной оценки показателя требуется представление сведений в разрезе бюджета субъекта РФ и свода бюджетов муниципальных образований. Данная информация позволяет оценить распределение финансовых потоков по бюджетам бюджетной системы РФ.</t>
  </si>
  <si>
    <t>Да, представлены, в том числе в разрезе бюджета субъекта РФ и свода бюджетов муниципальных образований</t>
  </si>
  <si>
    <t>Да, представлены в целом по консолидированному бюджету субъекта РФ</t>
  </si>
  <si>
    <t>Нет, не представлены или не отвечают указанным требованиям</t>
  </si>
  <si>
    <t xml:space="preserve">В целях оценки показателя учитываются сведения, представленные в разрезе видов доходов с детализацией до уровня подгруппы или статьи классификации доходов бюджетов. С учетом особенностей классификации доходов бюджетов данные необходимо агрегировать в целях обеспечения наглядности и понятности для граждан. </t>
  </si>
  <si>
    <t>Для максимальной оценки показателя, как минимум, следует представлять сведения в разрезе следующих видов доходов: а) налог на прибыль организаций; б) налог на доходы физических лиц; в) акцизы (рекомендуется детализировать по агрегированным видам); г) налоги на совокупный доход (рекомендуется детализировать по статьям); д) налог на имущество организаций; е) транспортный налог; ж) налог на игорный бизнес (при наличии); з) налог на добычу полезных ископаемых (рекомендуется детализировать по подстатьям); и) доходы от использования имущества, находящегося в государственной собственности; к) дотации; л) субсидии; м) субвенции.</t>
  </si>
  <si>
    <t>Да, представлены сведения по всем перечисленным видам доходов</t>
  </si>
  <si>
    <t>Да, представлены сведения по большинству перечисленных видов доходов</t>
  </si>
  <si>
    <t>Нет, сведения не представлены или представлены частично</t>
  </si>
  <si>
    <t>В части представления сведений о расходах в сфере здравоохранения необходимо указывать их с учетом расходов территориального фонда обязательного медицинского страхования. В соответствии с законодательством РФ расходы на здравоохранение на региональном уровне финансируются из двух источников: бюджета субъекта РФ и бюджета территориального фонда обязательного медицинского страхования. Для того, чтобы оценить финансовое обеспечение сферы здравоохранения, необходимы сведения о расходах за счет бюджета субъекта РФ и за счет бюджета территориального фонда обязательного медицинского страхования.</t>
  </si>
  <si>
    <t xml:space="preserve">Да, сведения представлены по всем разделам и подразделам, в том числе представлены расходы территориального фонда обязательного медицинского страхования </t>
  </si>
  <si>
    <t>Да, сведения представлены по всем разделам (без подразделов), в том числе представлены расходы территориального фонда обязательного медицинского страхования</t>
  </si>
  <si>
    <t xml:space="preserve">Да, сведения представлены по государственным программам, охватывающим свыше 2/3 всех расходов бюджета </t>
  </si>
  <si>
    <t>Да, сведения представлены по государственным программам, охватывающим свыше 1/3, но не более 2/3 всех расходов бюджета</t>
  </si>
  <si>
    <t>Нет, сведения не представлены или представлены по государственным программам, охватывающих менее 1/3 всех расходов бюджета</t>
  </si>
  <si>
    <t xml:space="preserve">В составе информации о социально-значимых проектах следует представлять сведения о создаваемых в рамках данных проектов объектах капитального строительства общенационального характера или имеющих существенное значение для развития региона, с указанием планируемых объемов финансирования за счет средств бюджета в 2016 году, сроках ввода объектов в эксплуатацию, ожидаемых результатах ввода объектов в эксплуатацию. </t>
  </si>
  <si>
    <t xml:space="preserve">Да, сведения представлены по социально-значимым проектам </t>
  </si>
  <si>
    <t>Да, представлены</t>
  </si>
  <si>
    <t>Нет, не представлены</t>
  </si>
  <si>
    <t>Представлена ли в бюджете для граждан контактная информация для граждан, которые хотят больше узнать о бюджете?</t>
  </si>
  <si>
    <t>В целях оценки показателя учитывается контактная информация, представленная непосредственно в бюджете для граждан, то есть на специализированном сайте для представления бюджетных данных для граждан или в составе брошюры (презентации).</t>
  </si>
  <si>
    <t>Да, представлена</t>
  </si>
  <si>
    <t>Нет, не представлена</t>
  </si>
  <si>
    <t>* Изменения в анкету внесены в связи с принятием Федерального закона от 30 сентября 2015 года № 273-ФЗ «Об особенностях составления и утверждения проектов бюджетов бюджетной системы Российской Федерации на 2016 год, о внесении изменений в отдельные законодательные акты Российской Федерации и признании утратившей силу статьи 3 Федерального закона «О приостановлении действия отдельных положений Бюджетного кодекса Российской Федерации», в части возможности составления и утверждения бюджетов субъектов Российской Федерации только на 2016 год.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</si>
  <si>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</si>
  <si>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</si>
  <si>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</si>
  <si>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</si>
  <si>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</si>
  <si>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</si>
  <si>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</si>
  <si>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</si>
  <si>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</si>
  <si>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2015 год, уточненная версия*</t>
  </si>
  <si>
    <t>В данном разделе оцениваются «бюджеты для граждан», разработанные на основе проекта бюджета на 2016 год и плановый период 2017 и 2018 годов или  на основе проекта бюджета на 2016 год. «Бюджеты для граждан», разработанные на основе иных источников информации, или если невозможно определить, что является источником бюджетных данных, в целях оценки показателей данного раздела не учитываются. Показатели 14.2-14.8 оцениваются только в случае публикации в сети Интернет «бюджета для граждан», разработанного на основе проекта бюджета на 2016 год и плановый период 2017 и 2018 годов или проекта бюджета на 2016 год (то есть оценка показателя 14.1 должна составлять 1 балл).</t>
  </si>
  <si>
    <t>Опубликован ли в сети Интернет «бюджет для граждан», разработанный на основе проекта бюджета на 2016 год и плановый период 2017 и 2018 годов (проекта бюджета на 2016 год)?</t>
  </si>
  <si>
    <r>
      <t>Представлены ли в «бюджете для граждан» сведения о показателях прогноза социально-экономического развития, на основе которых сформирован проект бюджета</t>
    </r>
    <r>
      <rPr>
        <i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на 2016 год и плановый период 2017 и 2018 годов (проект бюджета на 2016 год)?</t>
    </r>
  </si>
  <si>
    <t>Представлены ли в «бюджете для граждан» сведения об общем объеме доходов и расходов консолидированного бюджета субъекта РФ на 2016 год и плановый период 2017 и 2018 годов (на 2016 год)?</t>
  </si>
  <si>
    <t>При составлении проекта бюджета на 2016 год и плановый период 2017 и 2018 годов оценивается представление данных на 2016 год и плановый период 2017 и 2018 годов; при составлении проекта бюджета на 2016 год оценивается представление данных на 2016 год.</t>
  </si>
  <si>
    <t>Представлены ли в «бюджете для граждан» сведения о планируемых на 2016 год и плановый период 2017 и 2018 годов (на 2016 год) поступлениях в бюджет по видам доходов?</t>
  </si>
  <si>
    <t>Представлены ли в «бюджете для граждан» сведения о планируемых на 2016 год и плановый период 2017 и 2018 годов (на 2016 год) расходах по разделам и подразделам классификации расходов бюджетов?</t>
  </si>
  <si>
    <t>Представлены ли в «бюджете для граждан» сведения о планируемых на 2016 год и плановый период 2017 и 2018 годов (на 2016 год) расходах на реализацию государственных программ, а также о целевых показателях (индикаторах), планируемых к достижению в результате их реализации?</t>
  </si>
  <si>
    <t>Представлены ли в «бюджете для граждан» сведения о планируемых к финансированию за счет средств бюджета на 2016 год и плановый период 2017 и 2018 годов (на 2016 год) социально-значимых проектах?</t>
  </si>
  <si>
    <t>Представлены ли в «бюджете для граждан» сведения о планируемых (предельных) объемах государственного долга на 2016 год и плановый период 2017 и 2018 годов (на 2016 год)?</t>
  </si>
  <si>
    <t>14.1.Опубликован ли в сети Интернет «бюджет для граждан», разработанный на основе проекта бюджета на 2016 год и плановый период 2017 и 2018 годов (проекта бюджета на 2016 год)?</t>
  </si>
  <si>
    <t>Баллов</t>
  </si>
  <si>
    <t xml:space="preserve">Понижающие коэффициенты </t>
  </si>
  <si>
    <t>в случае применения графического формата</t>
  </si>
  <si>
    <t>Оценка показателя 14.1</t>
  </si>
  <si>
    <t>Исходные данные и оценка показателя "14.2. Представлены ли в «бюджете для граждан» сведения о показателях прогноза социально-экономического развития, на основе которых сформирован проект бюджета на 2016 год и плановый период 2017 и 2018 годов (проект бюджета на 2016 год)?"</t>
  </si>
  <si>
    <t>Исходные данные и оценка показателя "14.1. Опубликован ли в сети Интернет «бюджет для граждан», разработанный на основе проекта бюджета на 2016 год и плановый период 2017 и 2018 годов (проекта бюджета на 2016 год)?"</t>
  </si>
  <si>
    <t>14.2. Представлены ли в «бюджете для граждан» сведения о показателях прогноза социально-экономического развития, на основе которых сформирован проект бюджета на 2016 год и плановый период 2017 и 2018 годов (проект бюджета на 2016 год)?</t>
  </si>
  <si>
    <t>Представлены, но не отвечают требованиям</t>
  </si>
  <si>
    <t>В составе показателей социально-экономического развития в том числе представлены</t>
  </si>
  <si>
    <t>Численность населения</t>
  </si>
  <si>
    <t>ВРП</t>
  </si>
  <si>
    <t>ИПЦ</t>
  </si>
  <si>
    <t>Сведения представлены за 2014 год (факт), за 2015 год (оценка) и на 2016-2018 годы (прогноз)</t>
  </si>
  <si>
    <t>Оценка показателя 14.2</t>
  </si>
  <si>
    <t>14.3. Представлены ли в «бюджете для граждан» сведения об общем объеме доходов и расходов консолидированного бюджета субъекта РФ на 2016 год и плановый период 2017 и 2018 годов (на 2016 год)?</t>
  </si>
  <si>
    <t>Исходные данные и оценка показателя "14.3. Представлены ли в «бюджете для граждан» сведения об общем объеме доходов и расходов консолидированного бюджета субъекта РФ на 2016 год и плановый период 2017 и 2018 годов (на 2016 год)?"</t>
  </si>
  <si>
    <t>Оценка показателя 14.3</t>
  </si>
  <si>
    <t>Да, представлены в целом по консолидированному бюджету</t>
  </si>
  <si>
    <t>Да, представлены, в том числе в разрезе бюджета субъекта РФ и свода бюджетов МО</t>
  </si>
  <si>
    <t>на 2016 год</t>
  </si>
  <si>
    <t>Исходные данные и оценка показателя "14.4. Представлены ли в «бюджете для граждан» сведения о планируемых на 2016 год и плановый период 2017 и 2018 годов (на 2016 год) поступлениях в бюджет по видам доходов?"</t>
  </si>
  <si>
    <t>14.4. Представлены ли в «бюджете для граждан» сведения о планируемых на 2016 год и плановый период 2017 и 2018 годов (на 2016 год) поступлениях в бюджет по видам доходов?</t>
  </si>
  <si>
    <t>Да, представлены по большинству перечисленных видов доходов</t>
  </si>
  <si>
    <t>Представлены, но не отвечают требованиям или представлены частично</t>
  </si>
  <si>
    <t>Оценка показателя 14.4</t>
  </si>
  <si>
    <t>Полнота представленных сведений</t>
  </si>
  <si>
    <t>Исходные данные и оценка показателя "14.5. Представлены ли в «бюджете для граждан» сведения о планируемых на 2016 год и плановый период 2017 и 2018 годов (на 2016 год) расходах по разделам и подразделам классификации расходов бюджетов?"</t>
  </si>
  <si>
    <t>Разделы</t>
  </si>
  <si>
    <t>Подразделы</t>
  </si>
  <si>
    <t>Расходы ТФОМС</t>
  </si>
  <si>
    <t>Да, сведения представлены по всем разделам и подразделам, в том числе представлены расходы территориального фонда обязательного медицинского страхования</t>
  </si>
  <si>
    <t>14.5. Представлены ли в «бюджете для граждан» сведения о планируемых на 2016 год и плановый период 2017 и 2018 годов (на 2016 год) расходах по разделам и подразделам классификации расходов бюджетов?</t>
  </si>
  <si>
    <t>Оценка показателя 14.5</t>
  </si>
  <si>
    <t>Исходные данные и оценка показателя "14.6. Представлены ли в «бюджете для граждан» сведения о планируемых на 2016 год и плановый период 2017 и 2018 годов (на 2016 год) расходах на реализацию государственных программ, а также о целевых показателях (индикаторах), планируемых к достижению в результате их реализации?"</t>
  </si>
  <si>
    <t>14.6. Представлены ли в «бюджете для граждан» сведения о планируемых на 2016 год и плановый период 2017 и 2018 годов (на 2016 год) расходах на реализацию государственных программ, а также о целевых показателях (индикаторах), планируемых к достижению в результате их реализации?</t>
  </si>
  <si>
    <t>Оценка показателя 14.6</t>
  </si>
  <si>
    <t>Представлены, но не отвечают требованиям или представлены по государственным программам, охватывающим менее 1/3 всех расходов бюджета</t>
  </si>
  <si>
    <t>В составе сведений представлены:</t>
  </si>
  <si>
    <t>расходы на реализацию государственных программ</t>
  </si>
  <si>
    <t>целевые показатели (индикаторы), планируемые к достижению</t>
  </si>
  <si>
    <t>Да, сведения представлены по государственным программам, охватывающим свыше 2/3 всех расходов бюджета</t>
  </si>
  <si>
    <t>Исходные данные и оценка показателя "14.7. Представлены ли в «бюджете для граждан» сведения о планируемых к финансированию за счет средств бюджета на 2016 год и плановый период 2017 и 2018 годов (на 2016 год) социально-значимых проектах?"</t>
  </si>
  <si>
    <t>14.7. Представлены ли в «бюджете для граждан» сведения о планируемых к финансированию за счет средств бюджета на 2016 год и плановый период 2017 и 2018 годов (на 2016 год) социально-значимых проектах?</t>
  </si>
  <si>
    <t>Оценка показателя 14.7</t>
  </si>
  <si>
    <t>Да, сведения представлены по социально-значимым проектам</t>
  </si>
  <si>
    <t>планируемые объемы средств</t>
  </si>
  <si>
    <t>сроки ввода объектов в эксплуатацию</t>
  </si>
  <si>
    <t xml:space="preserve">В составе информации о социально-значимых проектах следует представлять сведения о создаваемых в рамках данных проектов объектах капитального строительства общенационального характера или имеющих существенное значение для развития региона, с указанием планируемых объемов финансирования за счет средств бюджета в 2016 году, сроках ввода объектов в эксплуатацию, ожидаемых результатах от ввода объектов в эксплуатацию. </t>
  </si>
  <si>
    <t>Исходные данные и оценка показателя "14.8. Представлены ли в «бюджете для граждан» сведения о планируемых (предельных) объемах государственного долга на 2016 год и плановый период 2017 и 2018 годов (на 2016 год)?"</t>
  </si>
  <si>
    <t>14.8. Представлены ли в «бюджете для граждан» сведения о планируемых (предельных) объемах государственного долга на 2016 год и плановый период 2017 и 2018 годов (на 2016 год)?</t>
  </si>
  <si>
    <t>Оценка показателя 14.8</t>
  </si>
  <si>
    <t>Исходные данные и оценка показателя "14.9. Представлена ли в бюджете для граждан контактная информация для граждан, которые хотят больше узнать о бюджете?"</t>
  </si>
  <si>
    <t>14.9. Представлена ли в бюджете для граждан контактная информация для граждан, которые хотят больше узнать о бюджете?</t>
  </si>
  <si>
    <t>Оценка показателя 14.9</t>
  </si>
  <si>
    <t>Максимальное количество баллов</t>
  </si>
  <si>
    <t>Дата проведения мониторинга</t>
  </si>
  <si>
    <t>http://beldepfin.ru/?page_id=1247</t>
  </si>
  <si>
    <t>http://dtf.avo.ru/index.php?option=com_content&amp;view=article&amp;id=168&amp;Itemid=139</t>
  </si>
  <si>
    <t>http://www.gfu.vrn.ru/dir32/dir34/</t>
  </si>
  <si>
    <t>http://df.ivanovoobl.ru/regionalnye-finansy/byudzhet-dlya-grazhdan/</t>
  </si>
  <si>
    <t>http://www.admoblkaluga.ru/main/work/finances/open-budget/index.php</t>
  </si>
  <si>
    <t>Исполнительный орган</t>
  </si>
  <si>
    <t>Финансовый орган</t>
  </si>
  <si>
    <t>Нет данных</t>
  </si>
  <si>
    <t>http://depfin.adm44.ru/Budget/budgrag/index.aspx</t>
  </si>
  <si>
    <t>http://nb44.ru/</t>
  </si>
  <si>
    <t>http://adm.rkursk.ru/index.php?id=693&amp;mat_id=49481</t>
  </si>
  <si>
    <t>Ссылка на источник данных: специализированный портал для публикации бюджетных данных для граждан</t>
  </si>
  <si>
    <t>Ссылка на источник данных: портал для публикации бюджетных данных</t>
  </si>
  <si>
    <t>Формат бюджета для граждан</t>
  </si>
  <si>
    <t>Брошюра</t>
  </si>
  <si>
    <t>На 2016 год и плановый период</t>
  </si>
  <si>
    <t>На 2016 год</t>
  </si>
  <si>
    <t xml:space="preserve">На 2016 год и плановый период </t>
  </si>
  <si>
    <t>http://www.admlip.ru/economy/finances/byudzhet-dlya-grazhdan/</t>
  </si>
  <si>
    <t>http://ob.mosreg.ru/index.php/o-byudzhete/zakon-o-byudzhete/byudzhet-dlya-grazhdan/2016-god</t>
  </si>
  <si>
    <t>http://orel-region.ru/index.php?head=46</t>
  </si>
  <si>
    <t>http://minfin.ryazangov.ru/activities/budget/budget_open/otkrytyy-byudzhet/</t>
  </si>
  <si>
    <t>http://www.finsmol.ru/open/nJM558Sj</t>
  </si>
  <si>
    <t>http://fin.tmbreg.ru/7812.html</t>
  </si>
  <si>
    <t>http://portal.tverfin.ru/portal/Menu/Page/176</t>
  </si>
  <si>
    <t>http://www.reg.tverfin.ru/index.php?option=com_content&amp;task=view&amp;id=304&amp;Itemid=176</t>
  </si>
  <si>
    <t>http://open-budget.ru/budget-dlya-grazhdan/bdg.html</t>
  </si>
  <si>
    <t>http://minfin.tularegion.ru/budjet/plan-bud/</t>
  </si>
  <si>
    <t>http://www.yarregion.ru/depts/depfin/tmpPages/docs.aspx</t>
  </si>
  <si>
    <t>http://budget.mos.ru/project_summary_2016_2018</t>
  </si>
  <si>
    <t>http://findep.mos.ru/</t>
  </si>
  <si>
    <t>http://minfin.karelia.ru/openbudget/</t>
  </si>
  <si>
    <t>http://minfin.rkomi.ru/page/13671/</t>
  </si>
  <si>
    <t>http://dvinaland.ru/budget</t>
  </si>
  <si>
    <t>http://portal.dvinaland.ru/upload/iblock/138/%D0%91%D1%8E%D0%B4%D0%B6%D0%B5%D1%82%20%D0%B4%D0%BB%D1%8F%20%D0%B3%D1%80%D0%B0%D0%B6%D0%B4%D0%B0%D0%BD%20%D0%BD%D0%B0%202016%20%D0%B3%D0%BE%D0%B4.pdf</t>
  </si>
  <si>
    <t>Частично</t>
  </si>
  <si>
    <t>http://www.df35.ru/index.php?option=com_content&amp;view=section&amp;id=35&amp;Itemid=231</t>
  </si>
  <si>
    <t>http://www.df35.ru/images/file/BUDGET_GRAGDAN/Proekt2016/BudGragdan_PrZak2016.pdf</t>
  </si>
  <si>
    <t>http://www.df35.ru/index.php?option=com_content&amp;view=section&amp;id=27&amp;Itemid=210</t>
  </si>
  <si>
    <t>http://www.minfin39.ru/ebudget/budget_for_people.php</t>
  </si>
  <si>
    <t>http://budget.lenobl.ru/upload/iblock/33a/byudzhet_dlya_grazhdan_proekt.pdf</t>
  </si>
  <si>
    <t>По отдельным объектам</t>
  </si>
  <si>
    <t>http://b4u.gov-murman.ru/index.php#idMenu=228</t>
  </si>
  <si>
    <t>До 2020 года</t>
  </si>
  <si>
    <t>http://portal.novkfo.ru/Menu/Page/48</t>
  </si>
  <si>
    <t>http://www.fincom.spb.ru/files/cf/budget/2016/Budget_for_People-2016-1.pdf</t>
  </si>
  <si>
    <t>http://www.fincom.spb.ru/cf/activity/opendata/budget_for_people/details.htm?id=10275557@cmsArticle</t>
  </si>
  <si>
    <t>http://dfei.adm-nao.ru/byudzhet-dlya-grazhdan/</t>
  </si>
  <si>
    <t>http://www.minfin01-maykop.ru/Show/Category/13?ItemId=145&amp;headingId=</t>
  </si>
  <si>
    <t>http://minfin.kalmregion.ru/index.php?option=com_content&amp;view=article&amp;id=54&amp;Itemid=48</t>
  </si>
  <si>
    <t>http://www.minfinkubani.ru/budget_citizens/detail.php?IBLOCK_ID=61&amp;ID=6080&amp;str_date=16.11.2015</t>
  </si>
  <si>
    <t>http://mf-ao.ru/index.php/2014-02-25-10-55-37</t>
  </si>
  <si>
    <t>http://volgafin.volganet.ru/norms/acts/4667/</t>
  </si>
  <si>
    <t>http://volgafin.volganet.ru/upload/iblock/1bc/proekt-byudzhet-dlya-grazhdan-2016_2018.pdf</t>
  </si>
  <si>
    <t>По группам объектов</t>
  </si>
  <si>
    <t>http://budget.volganet.ru/about/</t>
  </si>
  <si>
    <t>http://portal.minfinrd.ru/Show/Category/21?ItemId=96</t>
  </si>
  <si>
    <t>http://minfin.e-dag.ru/activity/byudzhet-dlya-grazhdan</t>
  </si>
  <si>
    <t>http://mfri.ru/index.php/2013-12-01-16-49-08/obinfo?layout=default</t>
  </si>
  <si>
    <t>http://pravitelstvo.kbr.ru/oigv/minfin/byudzhet_dlya_grazhdan.php</t>
  </si>
  <si>
    <t>http://minfin09.ru/category/load/%D0%B1%D1%8E%D0%B4%D0%B6%D0%B5%D1%82-%D1%80%D0%B5%D1%81%D0%BF%D1%83%D0%B1%D0%BB%D0%B8%D0%BA%D0%B8/%D0%B1%D1%8E%D0%B4%D0%B6%D0%B5%D1%82-%D0%B4%D0%BB%D1%8F-%D0%B3%D1%80%D0%B0%D0%B6%D0%B4%D0%B0%D0%BD/</t>
  </si>
  <si>
    <t>http://mfrno-a.ru/login/otkrytyy_byudzhet.php</t>
  </si>
  <si>
    <t>http://chechnya.ifinmon.ru/index.php/fb/fb-svod</t>
  </si>
  <si>
    <t>http://www.minfinchr.ru/otkrytyj-byudzhet/45-news/406-byudzhet-dlya-grazhdan</t>
  </si>
  <si>
    <t>http://openbudsk.ru/content/proekt2016/budjetpr16.php</t>
  </si>
  <si>
    <t>http://openbudsk.ru/content/proekt2016/osnavrood.php</t>
  </si>
  <si>
    <t>http://openbudsk.ru/content/proekt2016/dohodsr.php</t>
  </si>
  <si>
    <t>http://openbudsk.ru/content/proekt2016/145.php</t>
  </si>
  <si>
    <t>http://openbudsk.ru/content/proekt2016/148.php</t>
  </si>
  <si>
    <t>http://openbudsk.ru/contacts/</t>
  </si>
  <si>
    <t>Возникшие трудности с поиском документа (информации)</t>
  </si>
  <si>
    <t>http://mari-el.gov.ru/minfin/Pages/Budjprojekt.aspx</t>
  </si>
  <si>
    <t>http://www.minfinrm.ru/budget%20for%20citizens/</t>
  </si>
  <si>
    <t>http://minfin.tatarstan.ru/rus/budget.html</t>
  </si>
  <si>
    <t>Представлены, но не отвечают требованиям (представлены частично)</t>
  </si>
  <si>
    <t>http://www.mfur.ru/budget%20for%20citizens/2016/2016.php</t>
  </si>
  <si>
    <t>http://budget.cap.ru/Menu/Page/176</t>
  </si>
  <si>
    <t>http://budget.permkrai.ru/approved_budgets/indicators</t>
  </si>
  <si>
    <t xml:space="preserve">Наименование раздела (проект бюджета на 2015 год и плановый период) не соответствует содержанию </t>
  </si>
  <si>
    <t>http://budget.permkrai.ru/approved_budgets/incomes</t>
  </si>
  <si>
    <t>http://budget.permkrai.ru/approved_budgets/kray_programs_investments</t>
  </si>
  <si>
    <t>http://budget.permkrai.ru/approved_budgets/expenses_industry</t>
  </si>
  <si>
    <t>http://budget.permkrai.ru/approved_budgets/expenses_programs</t>
  </si>
  <si>
    <t>http://depfin.kirov.ru/proectnpa/proect2016/Proekt2016Prav.pdf</t>
  </si>
  <si>
    <t>http://mf.nnov.ru:8025/index.php/broshyura</t>
  </si>
  <si>
    <t>http://mf.nnov.ru/index.php?option=com_k2&amp;view=item&amp;layout=item&amp;id=111&amp;Itemid=403</t>
  </si>
  <si>
    <t>http://www.minfin.orb.ru/bud_for/Vvod</t>
  </si>
  <si>
    <t>ftp://otchet-mf.orb.ru/2015/budget%202016.pdf</t>
  </si>
  <si>
    <t>http://finance.pnzreg.ru/budget/Otkrytyy_Byudet_Penzenskoy_oblasti</t>
  </si>
  <si>
    <t>http://minfin-samara.ru/BudgetDG/</t>
  </si>
  <si>
    <t>http://saratov.ifinmon.ru/index.php/byudzhet-dlya-grazhdan/byudzhet-saratovskoj-oblasti</t>
  </si>
  <si>
    <t>http://ufo.ulntc.ru/budget/open_budget%5C%D0%91%D1%8E%D0%B4%D0%B6%D0%B5%D1%82_%D0%B4%D0%BB%D1%8F_%D0%B3%D1%80%D0%B0%D0%B6%D0%B4%D0%B0%D0%BD_2016_%28%D0%BF%D1%80%D0%BE%D0%B5%D0%BA%D1%82_%D0%B7%D0%B0%D0%BA%D0%BE%D0%BD%D0%B0%29.pdf</t>
  </si>
  <si>
    <t>http://www.finupr.kurganobl.ru/index.php?test=budjetgrd</t>
  </si>
  <si>
    <t>http://www.finupr.kurganobl.ru/dokuments/bud/grd/budforpeople16.pdf</t>
  </si>
  <si>
    <t>http://minfin.midural.ru/document/category/88#document_list</t>
  </si>
  <si>
    <t>http://info.mfural.ru/ebudget/Menu/Page/1</t>
  </si>
  <si>
    <t>http://minfin.midural.ru/uploads/document/2287/bdg-proekt-2016_2.pdf</t>
  </si>
  <si>
    <t>http://admtyumen.ru/ogv_ru/finance/finance/bugjet.htm</t>
  </si>
  <si>
    <t>http://admtyumen.ru/ogv_ru/finance/finance/bugjet/more.htm?id=11338545@cmsArticle</t>
  </si>
  <si>
    <t>http://www.minfin74.ru/mBudget/budget-citizens.php</t>
  </si>
  <si>
    <t>http://www.minfin74.ru/mBudget/citizen_2016.pdf</t>
  </si>
  <si>
    <t>http://www.depfin.admhmao.ru/wps/portal/fin/home/budget/material/project/2ea78772-4172-4daa-946b-67e50d97293d/!ut/p/b1/hY_RboJAEEW_xQ-Q2WVhFx4hUqEIRUCRfTFgGrLIAk3agnx9pe2rOG-TnDtzLnDIMaWMGbrOKJyAt8W3qIpP0bVFM--cnhEzgsBMiBYeLIq840usRX6o6u4cyGfgwVjoN295aXz0txi9mQ5GnrknEd5GxGAYMsg3_0cWqCcSr8CrpivvvhnwP3hB6JkSX3oX7VQI3U6-Q37H2EMrU4MUTkg7J_Wt96brFNdT7KdpQoLNhaD6MNq204tc0kZwmZS91D-ktIXM9GuRjaKlXzn1RWWvx3Lazw1FKZXhIhWkUEaZgTEjiCKGVBUyByRvdrd1ErsDNgZrtfoB3JOQLg!!/dl4/d5/L2dBISEvZ0FBIS9nQSEh/</t>
  </si>
  <si>
    <t>http://www.depfin.admhmao.ru/wps/wcm/connect/f9c5c2b5-e93e-418c-b2f2-6195f2eced07/2016_%D0%B3%D0%BE%D0%B4.pdf?MOD=AJPERES&amp;ContentCache=NONE&amp;CACHEID=f9c5c2b5-e93e-418c-b2f2-6195f2eced07</t>
  </si>
  <si>
    <t>http://monitoring.yanao.ru/yamal/index.php?option=com_content&amp;view=article&amp;id=334&amp;Itemid=795</t>
  </si>
  <si>
    <t>http://monitoring.yanao.ru/yamal/index.php?option=com_content&amp;view=article&amp;id=385&amp;Itemid=831</t>
  </si>
  <si>
    <t>http://www.yamalfin.ru/index.php?option=com_content&amp;view=article&amp;id=1482:-2016-&amp;catid=82:2013-12-25-04-30-29&amp;Itemid=83</t>
  </si>
  <si>
    <t>http://www.yamalfin.ru/images/stories/depfin/2015/raznoe/proekt_budget_2016.pdf</t>
  </si>
  <si>
    <t>http://www.yamalfin.ru/images/stories/depfin/2015/raznoe/proekt_budget_2016.pdf; http://monitoring.yanao.ru/yamal/index.php?option=com_content&amp;view=article&amp;id=336&amp;Itemid=797</t>
  </si>
  <si>
    <t>http://www.minfin-altai.ru/byudzhet/budget-for-citizens/</t>
  </si>
  <si>
    <t>http://minfinrb.ru/analytics/637/21672.php</t>
  </si>
  <si>
    <t>http://budget.govrb.ru/ebudget/Menu/Page/1</t>
  </si>
  <si>
    <t>http://budget17.ru/#</t>
  </si>
  <si>
    <t>http://www.minfintuva.ru/15/2370/page2738.html</t>
  </si>
  <si>
    <t>http://www.r-19.khakasia.ru/authorities/ministry-of-finance-of-the-republic-of-khakassia/docs/byudzhet-respubliki-khakasiya/</t>
  </si>
  <si>
    <t>http://fin22.ru/books/</t>
  </si>
  <si>
    <t>http://минфин.забайкальскийкрай.рф/bud_for_peoples/formed_bud/2015.html</t>
  </si>
  <si>
    <t>http://минфин.забайкальскийкрай.рф/bud_for_peoples/formed_bud/2015/brosh_pdf16.html</t>
  </si>
  <si>
    <t>http://minfin.krskstate.ru/openbudget/budget/visual16</t>
  </si>
  <si>
    <t>http://gfu.ru/budgetgr/</t>
  </si>
  <si>
    <t>http://www.mfnso.nso.ru/page/458</t>
  </si>
  <si>
    <t>http://mf.omskportal.ru/ru/RegionalPublicAuthorities/executivelist/MF/otkrbudg/proekt/2016.html</t>
  </si>
  <si>
    <t xml:space="preserve">Дублирование: раздел "Открытый бюджет", баннер "Бюджет для граждан". Под баннером "бюджет для граждан" по проекту бюджета на 2016 год отсутствует </t>
  </si>
  <si>
    <t>http://бюджеткубани.рф/index.php/byudzhet-dlya-grazhdan</t>
  </si>
  <si>
    <t>Дублирование; на специализированном портале данные отсутствуют.</t>
  </si>
  <si>
    <t>http://minfin.gov-murman.ru/open-budget/public_budget/</t>
  </si>
  <si>
    <t>Дублирование; на сайте финансового органа данные отсутствуют</t>
  </si>
  <si>
    <t>http://open.findep.org/</t>
  </si>
  <si>
    <t>http://www.findep.org/dsf.html</t>
  </si>
  <si>
    <t>http://budget.lenobl.ru/new/documents/</t>
  </si>
  <si>
    <t>http://novkfo.ru/</t>
  </si>
  <si>
    <t>Дата внесения проекта закона о бюджете в законодательный орган</t>
  </si>
  <si>
    <t>Дата публичных слушаний</t>
  </si>
  <si>
    <t>Организатор публичных слушаний</t>
  </si>
  <si>
    <t>http://www.mfsk.ru/</t>
  </si>
  <si>
    <t>http://mf.mosreg.ru/</t>
  </si>
  <si>
    <t>http://mfin.permkrai.ru/</t>
  </si>
  <si>
    <t>http://www.sakha.gov.ru/node/214513</t>
  </si>
  <si>
    <t>http://budget.sakha.gov.ru/ebudget/Menu/Page/215</t>
  </si>
  <si>
    <t>http://www.kamchatka.gov.ru/?cont=oiv_din&amp;mcont=6213&amp;menu=4&amp;menu2=0&amp;id=168</t>
  </si>
  <si>
    <t>http://openbudget.kamgov.ru/Dashboard#/project/project/indicators</t>
  </si>
  <si>
    <t>Дублирование; сведения на специализированном портале и на портале финоргана представлены частично (разные)</t>
  </si>
  <si>
    <t>http://openbudget.kamgov.ru/Dashboard#/project/project/income/tax_income</t>
  </si>
  <si>
    <t>Дублирование информации по теме в брошюре и в виде графики на специализированном портале</t>
  </si>
  <si>
    <t>http://ebudget.primorsky.ru/Show/Content/26</t>
  </si>
  <si>
    <t>http://primorsky.ru/authorities/executive-agencies/departments/finance/public.php</t>
  </si>
  <si>
    <t>http://ebudget.primorsky.ru/Menu/Page/327</t>
  </si>
  <si>
    <t>http://ebudget.primorsky.ru/Menu/Page/1</t>
  </si>
  <si>
    <t>http://minfin.khabkrai.ru/portal/Show/Content/702</t>
  </si>
  <si>
    <t>http://minfin.khabkrai.ru/civils/Menu/Page/1</t>
  </si>
  <si>
    <t>Дублирование; сведения на специализированном портале отсутствуют</t>
  </si>
  <si>
    <t>http://fin.amurobl.ru:8080/oblastnoy-byudzhet/byudzhet-dlya-grazhdan/</t>
  </si>
  <si>
    <t>http://fin.amurobl.ru:8080/oblastnoy-byudzhet/byudzhet-dlya-grazhdan/; http://www.amurobl.ru/wps/portal/!ut/p/c5/04_SB8K8xLLM9MSSzPy8xBz9CP0os3gTAwN_RydDRwN_d3MDA09HHxfLEBdDYwM3A30v_aj0nPwkoEo_j_zcVP2C7EBFABA6iyY!/dl3/d3/L2dJQSEvUUt3QS9ZQnZ3LzZfNDAwT0FCMUEwMEE2MTBBOFVQNU1PRTIwSDE!/</t>
  </si>
  <si>
    <t>Дублирование; сведения на портале Правительства, в разделе "Бюджет для граждан" отсутствуют</t>
  </si>
  <si>
    <t>http://minfin.49gov.ru/activities/budget/regional_budget/</t>
  </si>
  <si>
    <t>25.11.15-01.12.15</t>
  </si>
  <si>
    <t>http://sakhminfin.ru/</t>
  </si>
  <si>
    <t>http://openbudget.sakhminfin.ru/Menu/Page/169; http://sakhminfin.ru/index.php/dopolnitelnye-dokumenty-k-byudzhetu/broshyury-byudzhet-dlya-grazhdan</t>
  </si>
  <si>
    <t>Дублирование; два специализированных портала: 1) "Бюджет для граждан; 2) "Открытый бюджет". Сведение только на "Открытом бюджете"</t>
  </si>
  <si>
    <t>http://openbudget.sakhminfin.ru/Menu/Page/268</t>
  </si>
  <si>
    <t>http://www.eao.ru/?p=4387</t>
  </si>
  <si>
    <t>http://чукотка.рф/power/administrative_setting/Dep_fin_ecom/budzet/</t>
  </si>
  <si>
    <t>http://minfin.rk.gov.ru/rus/info.php?id=606694</t>
  </si>
  <si>
    <t>http://sevastopol.gov.ru/index.php</t>
  </si>
  <si>
    <t>http://budget.bryanskoblfin.ru/Show/Content/972</t>
  </si>
  <si>
    <t>первая</t>
  </si>
  <si>
    <t>повторно</t>
  </si>
  <si>
    <t>http://dtf.avo.ru/images/Budgrazdan/budget_grazdan_2016-2018.pdf</t>
  </si>
  <si>
    <t>Дублирование; на специализированном портале данные отсутствуют (ссылка работает некорректно).</t>
  </si>
  <si>
    <t>http://www.gfu.vrn.ru/download/BUDGETGRAZHDAN/budgetgrazhdan%282016%29.pdf</t>
  </si>
  <si>
    <t>20-24.11.2015</t>
  </si>
  <si>
    <t>http://portal.tverfin.ru/portal/Show/Category/45?ItemId=286&amp;headingId=</t>
  </si>
  <si>
    <t>http://portal.tverfin.ru/portal/Show/Category/45?ItemId=286&amp;headingId=; http://portal.tverfin.ru/portal/Menu/Page/575</t>
  </si>
  <si>
    <t>http://portal.tverfin.ru/portal/Show/Category/45?ItemId=286&amp;headingId=; http://portal.tverfin.ru/portal/Menu/Page/564</t>
  </si>
  <si>
    <t>http://portal.tverfin.ru/portal/Show/Category/45?ItemId=286&amp;headingId=; http://portal.tverfin.ru/portal/Menu/Page/567</t>
  </si>
  <si>
    <t>http://portal.tverfin.ru/portal/Show/Category/45?ItemId=286&amp;headingId=; http://portal.tverfin.ru/portal/Menu/Page/573</t>
  </si>
  <si>
    <t>http://portal.tverfin.ru/portal/Show/Category/45?ItemId=286&amp;headingId=; http://portal.tverfin.ru/portal/Menu/Page/318</t>
  </si>
  <si>
    <t>http://finance.pskov.ru/ob-upravlenii/byudzhet-dlya-grazhdan</t>
  </si>
  <si>
    <t>http://gov.cap.ru/SiteMap.aspx?gov_id=22&amp;id=2099477</t>
  </si>
  <si>
    <t>http://saratov.gov.ru/gov/auth/minfin/bud_sar_obl/2016/</t>
  </si>
  <si>
    <t>http://www.open.minfin-altai.ru/</t>
  </si>
  <si>
    <t>Дублирование; сведения на специализированном портале не представлены</t>
  </si>
  <si>
    <t>Наименование раздела и самого документа не конкретно</t>
  </si>
  <si>
    <t>http://dfto.ru/index.php/byudzhet-dlya-grazhdan/zakon-o-byudzhete</t>
  </si>
  <si>
    <t>Дублирование; наличие раздела "Бюджет для граждан", в котором информация отсутствует</t>
  </si>
  <si>
    <t>http://portal.novkfo.ru/Menu/Page/60</t>
  </si>
  <si>
    <t>http://minfin.donland.ru:8088/bfp</t>
  </si>
  <si>
    <t>http://minfin.donland.ru:8088/resources/images/brochure.pdf</t>
  </si>
  <si>
    <t>http://www.minfin.donland.ru/docs/s/73</t>
  </si>
  <si>
    <t>Дублирование; на сайте финоргана в разделе "Бюджет для граждан" информации нет. На специализированном портале две ссылки, одна из которых недостоверная (бюджет 2015-2017).</t>
  </si>
  <si>
    <t>http://pravitelstvo.kbr.ru/oigv/minfin/new/press_sluzhba/buklet%20k%20zakonu%202016.pdf</t>
  </si>
  <si>
    <t>http://mari-el.gov.ru/minfin/DocLib51/201512031445.pdf</t>
  </si>
  <si>
    <t>http://www.minfinrm.ru/budget%20for%20citizens/%D0%91%D1%8E%D0%B4%D0%B6%D0%B5%D1%82%20%D0%B4%D0%BB%D1%8F%20%D0%B3%D1%80%D0%B0%D0%B6%D0%B4%D0%B0%D0%BD.pdf</t>
  </si>
  <si>
    <t>http://www.minfin-altai.ru/regulatory/files/2015/biudzhet_dlia_grazhdan_2016_k_proektu_zakona.pdf</t>
  </si>
  <si>
    <t>http://www.mfnso.nso.ru/page/1094</t>
  </si>
  <si>
    <t>http://www.findep.org/assets/uploads/%201%20%D0%9E%D0%B1%D1%89%D0%B8%D0%B5%20%D1%81%D0%B2%D0%B5%D0%B4%D0%B5%D0%BD%D0%B8%D1%8F%20%D0%BE%20%D0%B1%D1%8E%D0%B4%D0%B6%D0%B5%D1%82%D0%B5.pdf</t>
  </si>
  <si>
    <t>http://www.findep.org/assets/uploads/%202.%20%D0%9E%D1%81%D0%BD%D0%BE%D0%B2%D0%BD%D1%8B%D0%B5%20%D1%85%D0%B0%D1%80%D0%B0%D0%BA%D1%82%D0%B5%D1%80%D0%B8%D1%81%D1%82%D0%B8%D0%BA%D0%B8%20%D0%B8%20%D0%BE%D1%81%D0%BE%D0%B1%D0%B5%D0%BD%D0%BD%D0%BE%D1%81%D1%82%D0%B8%20%D0%BF%D1%80%D0%BE%D0%B5%D0%BA%D1%82%D0%B0%20%D0%B1%D1%8E%D0%B4%D0%B6%D0%B5%D1%82%D0%B0%20%D0%BD%D0%B0%202016-2018%20%D0%B3%D0%BE%D0%B4%D1%8B.pdf</t>
  </si>
  <si>
    <t>http://www.findep.org/budjet-dlya-grajdan-na-osnove-proekta-budjeta-na-2016-2018-godi.html</t>
  </si>
  <si>
    <t>Дублирование; сведения представлены на портале, в брошюре детализация пол видам доходов отсутствует</t>
  </si>
  <si>
    <t>Отвечают требованиям сведения, представленные на специализированном портале, тогда как по большей части показателей раздела оценивалась брошюра</t>
  </si>
  <si>
    <t>http://finance.lenobl.ru/</t>
  </si>
  <si>
    <t>http://ufo.ulntc.ru/index.php?mgf=budget/open_budget</t>
  </si>
  <si>
    <t>Мониторинг и оценка показателей раздела проведены в период с 20 ноября по 4 декабря 2015 года.</t>
  </si>
  <si>
    <t>По отдельным объектам и по группам объектов</t>
  </si>
  <si>
    <t>По отдельным объектам и группам объектов в рамках госпрограмм</t>
  </si>
  <si>
    <t>ожидаемые результаты от ввода объектов в эксплуатацию</t>
  </si>
  <si>
    <t>Нет (только качественная оценка)</t>
  </si>
  <si>
    <t>По отдельным объектам и группам объектов</t>
  </si>
  <si>
    <t xml:space="preserve">Представлены, но не отвечают требованиям </t>
  </si>
  <si>
    <t>В части объектов дорожного строительства</t>
  </si>
  <si>
    <t>По 2 объектам  в сфере культуры</t>
  </si>
  <si>
    <t>По группам объектов (отдельные направления)</t>
  </si>
  <si>
    <t>По отдельным группам объектов и по отдельным объектам</t>
  </si>
  <si>
    <t>По 1 объекту (перинатальный центр)</t>
  </si>
  <si>
    <t>22-27.10.2015</t>
  </si>
  <si>
    <t>20-26.11.2015</t>
  </si>
  <si>
    <t>18-25.11.2015</t>
  </si>
  <si>
    <t>03-09.11.2015</t>
  </si>
  <si>
    <t>26.11.15-03.12.15</t>
  </si>
  <si>
    <t>03.12.15 - очный этап; 25.11.15-02.12.15 - заочный этап</t>
  </si>
  <si>
    <t>Не указана</t>
  </si>
  <si>
    <t>04-06.11.2015</t>
  </si>
  <si>
    <t>13-27.11.2015</t>
  </si>
  <si>
    <t xml:space="preserve">Нет данных </t>
  </si>
  <si>
    <t>до 19.11.2015</t>
  </si>
  <si>
    <t>до 10.11.2015</t>
  </si>
  <si>
    <t>до 30.10.2015</t>
  </si>
  <si>
    <t>до 16.11.2015</t>
  </si>
  <si>
    <t>до 15.10.2015</t>
  </si>
  <si>
    <t>до 01.11.2015</t>
  </si>
  <si>
    <t>до 15.11.2015</t>
  </si>
  <si>
    <t>до 01.12.2015</t>
  </si>
  <si>
    <t>до 25.11.2015</t>
  </si>
  <si>
    <t>до 10.10.2015</t>
  </si>
  <si>
    <t>до 05.11.2015</t>
  </si>
  <si>
    <t>до 01.10.2015</t>
  </si>
  <si>
    <t>до 13.11.2015</t>
  </si>
  <si>
    <t>до 25.10.2015</t>
  </si>
  <si>
    <t>до 24.11.2015</t>
  </si>
  <si>
    <t>до.01.11.2015</t>
  </si>
  <si>
    <t>Законодательный орган</t>
  </si>
  <si>
    <t>Опубликован несвоевременно (07.12.15)</t>
  </si>
  <si>
    <t>Срок, на который разработан проект бюджета</t>
  </si>
  <si>
    <t>Срок, на который представлены сведения</t>
  </si>
  <si>
    <t>Срок, на которвый представлены сведения</t>
  </si>
  <si>
    <t>http://www.ofukem.ru/content/blogcategory/161/184/</t>
  </si>
  <si>
    <t>Сведения не в составе брошюры "Бюджет для граждан" по проекту бюджета на 2016 год</t>
  </si>
  <si>
    <t>Опубликован несвоевременно (07.12.15 г.)</t>
  </si>
  <si>
    <t>Опубликован несвоевременно (11.12.15 г.)</t>
  </si>
  <si>
    <t>Опубликован несвоевременно (14.12.15 г.)</t>
  </si>
  <si>
    <t>Да (в %)</t>
  </si>
  <si>
    <t>Опубликован несвоевременно (15.12.15 г.)</t>
  </si>
  <si>
    <t>Брошюря</t>
  </si>
  <si>
    <t>Опубликован несвоевременно (после 04.12.2015 г.)</t>
  </si>
  <si>
    <t>http://iis.minfin.49gov.ru/ebudget/Menu/Page/68</t>
  </si>
  <si>
    <t>http://budget.omsk.ifinmon.ru/index.php/napravleniya/formirovanie-byudzheta/proekt-zakona-ob-oblastnom-byudzhete</t>
  </si>
  <si>
    <t>Опубликован несвоевременно (05.12.15)</t>
  </si>
  <si>
    <t>https://minfin.bashkortostan.ru/activity/18373/https://minfin.bashkortostan.ru/documents/274119/</t>
  </si>
  <si>
    <t>Опубликован несвоевременно (после 03.12.15 г.)</t>
  </si>
  <si>
    <t>Опубликован несвоевременно (после 04.12.15 г.)</t>
  </si>
  <si>
    <t>Представлены несвоевременно (после 10.12.2015 г.)</t>
  </si>
  <si>
    <t>Сведения о безвозмездных поступлениях представлены отдельно, в разделе, наименование которого не отражает содержание документа</t>
  </si>
  <si>
    <t>http://depfin.kirov.ru/proectnpa/proect2016/; http://www.minfin.kirov.ru/otkrytyy-byudzhet/dlya-grazhdan/dopolnitelnye-materialy/</t>
  </si>
  <si>
    <t>В разделе "Бюджет для граждан" приоритет отдан информации, подготовленной на основе годового отчета за 2014 год</t>
  </si>
  <si>
    <t>Опубликованы невсоевременно</t>
  </si>
  <si>
    <t>Прогноз представлен отдельно от основного массива документов по проекту бюджета на 2016 год; по ссылке с главной стрнаницы портала отсутствует</t>
  </si>
  <si>
    <t>http://budget.lenobl.ru/new/budget/num/region/current/</t>
  </si>
  <si>
    <t>Сведения представлены отдельным документом; публикация не обеспечивает консолидацию сведений по проекту бюджета</t>
  </si>
  <si>
    <t>http://budget.lenobl.ru/new/</t>
  </si>
  <si>
    <t>Опубликован несвоевременно (после 04.12.15)</t>
  </si>
  <si>
    <t>Брошюра, сведения на портале</t>
  </si>
  <si>
    <t>Сведения на портале</t>
  </si>
  <si>
    <t>Опубликована несвоевременно (10.12.15 г.</t>
  </si>
  <si>
    <t>Опубликован несвоевременно (после 02.12.15 г.)</t>
  </si>
  <si>
    <t>Дублирование; на специализированном портале данные отсутствуют</t>
  </si>
  <si>
    <t>http://budget.permkrai.ru/approved_budgets/prognoz_ser_2018</t>
  </si>
  <si>
    <t>http://www.budget.mos.ru/forecast2016-2018</t>
  </si>
  <si>
    <t>Представлены, но не отвечают требованиям (опубликованы несвоевременно)</t>
  </si>
  <si>
    <t>http://www.budget.mos.ru/project_summary_2016_2018_</t>
  </si>
  <si>
    <t>http://www.budget.mos.ru/income_2016_2018</t>
  </si>
  <si>
    <t>http://www.budget.mos.ru/expenses_classification_2016_2018</t>
  </si>
  <si>
    <t>Представлены, но не отвечают требованиям (представлены частично, опубликованы несвоевременно)</t>
  </si>
  <si>
    <t>http://www.budget.mos.ru/expenses_gp_2016_2018</t>
  </si>
  <si>
    <t>http://www.budget.mos.ru/expenses_essencial_2016_2018</t>
  </si>
  <si>
    <t>Да (для 4 объектов)</t>
  </si>
  <si>
    <t>http://www.budget.mos.ru/debt_index</t>
  </si>
  <si>
    <t>Сведения представлены отдельно от основного массива документов по проекту бюджета на 2016 год; по ссылке с главной страницы портала отсутствуют</t>
  </si>
  <si>
    <t xml:space="preserve"> 13.11.2015</t>
  </si>
  <si>
    <t>14.1.Опубликован ли в сети Интернет «бюджет для граждан», разработанный на основе проекта бюджета на 2016 год и плановый период 2017 и 2018 годов (проекта бюджета на 2016 год)? *</t>
  </si>
  <si>
    <r>
      <t xml:space="preserve">Оценка субъектов Российской Федерации по разделу 14 "Бюджет для граждан (проект бюджета)" </t>
    </r>
    <r>
      <rPr>
        <sz val="9"/>
        <color theme="1"/>
        <rFont val="Times New Roman"/>
        <family val="1"/>
        <charset val="204"/>
      </rPr>
      <t>(группировка по федеральным округам)</t>
    </r>
  </si>
  <si>
    <r>
      <t xml:space="preserve">Оценка субъектов Российской Федерации по разделу 14 "Бюджет для граждан (проект бюджета)" </t>
    </r>
    <r>
      <rPr>
        <sz val="9"/>
        <color theme="1"/>
        <rFont val="Times New Roman"/>
        <family val="1"/>
        <charset val="204"/>
      </rPr>
      <t>(группировка по набранному количеству баллов)</t>
    </r>
  </si>
  <si>
    <t>Место по Российской Федерации</t>
  </si>
  <si>
    <t>Бюджет для граждан, разработанный на основе проекта бюджета, актуален только в процессе обсуждения проекта бюджета. Поэтому на IV этапе рейтинга бюджеты для граждан оценивались с учетом принципа своевременности публикации бюджетных данных. Публикация бюджетов для граждан по проекту бюджета на 2016 год и плановый период (на 2016 год) после завершения мониторинга опубликованных регионами данных (после 2-4 декабря 2015 г., в зависимости от региона), то есть на завершающих этапах рассмотрения проектов бюджетов, в целях составления рейтинга не учитывалась. 
В методике проведения мониторинга и составления рейтинга субъектов Российской Федерации по уровню открытости бюджетных данных в 2015 году принцип своевременности публикации бюджетных данных отражен в разделе «Важные принципы для обеспечения открытости бюджетных данных».
Согласно Методическим рекомендациям по представлению бюджетов субъектов Российской Федерации и местных бюджетов и отчетов об их исполнении в доступной для граждан форме (утверждены приказом Минфина России от 22.09.2015 г. №145н):
- Бюджет для граждан рекомендуется использовать в ходе проведения публичных слушаний по проекту бюджета субъекта Российской Федерации (пункт 3);
- Бюджет для граждан следует публиковать в информационно-телекоммуникационной сети «Интернет» не позднее даты внесения закона (решения) о бюджете на рассмотрение законодательного органа (пункт 4.6); другая интерпретация: одновременно с внесением проекта закона о бюджете на рассмотрение законодательного органа (пункт 29).</t>
  </si>
  <si>
    <t>Наименование субъекта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</si>
</sst>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dd/mm/yy;@"/>
    <numFmt numFmtId="167" formatCode="[$-419]mmmm\ yyyy;@"/>
  </numFmts>
  <fonts count="2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  <scheme val="minor"/>
    </font>
    <font>
      <u/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u/>
      <sz val="8"/>
      <color theme="10"/>
      <name val="Times New Roman"/>
      <family val="1"/>
      <charset val="204"/>
    </font>
    <font>
      <sz val="8"/>
      <color rgb="FFC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E4D5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</borders>
  <cellStyleXfs count="3">
    <xf numFmtId="0" fontId="0" fillId="0" borderId="0"/>
    <xf numFmtId="0" fontId="15" fillId="0" borderId="0"/>
    <xf numFmtId="0" fontId="16" fillId="0" borderId="0" applyNumberFormat="0" applyFill="0" applyBorder="0" applyAlignment="0" applyProtection="0"/>
  </cellStyleXfs>
  <cellXfs count="163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4" fontId="5" fillId="0" borderId="0" xfId="0" applyNumberFormat="1" applyFont="1"/>
    <xf numFmtId="0" fontId="12" fillId="0" borderId="0" xfId="0" applyFont="1"/>
    <xf numFmtId="4" fontId="12" fillId="0" borderId="0" xfId="0" applyNumberFormat="1" applyFont="1"/>
    <xf numFmtId="0" fontId="13" fillId="0" borderId="0" xfId="0" applyFont="1"/>
    <xf numFmtId="0" fontId="14" fillId="0" borderId="0" xfId="0" applyFont="1"/>
    <xf numFmtId="0" fontId="3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2" fontId="17" fillId="0" borderId="1" xfId="2" applyNumberFormat="1" applyFont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left" vertical="center"/>
    </xf>
    <xf numFmtId="0" fontId="17" fillId="0" borderId="1" xfId="2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left" vertical="center"/>
    </xf>
    <xf numFmtId="2" fontId="17" fillId="0" borderId="1" xfId="2" applyNumberFormat="1" applyFont="1" applyFill="1" applyBorder="1" applyAlignment="1">
      <alignment horizontal="left" vertical="center"/>
    </xf>
    <xf numFmtId="0" fontId="17" fillId="0" borderId="1" xfId="2" applyFont="1" applyFill="1" applyBorder="1" applyAlignment="1">
      <alignment vertical="center"/>
    </xf>
    <xf numFmtId="0" fontId="17" fillId="0" borderId="1" xfId="2" applyFont="1" applyFill="1" applyBorder="1" applyAlignment="1">
      <alignment horizontal="left" vertical="center"/>
    </xf>
    <xf numFmtId="2" fontId="17" fillId="0" borderId="1" xfId="2" applyNumberFormat="1" applyFont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vertical="center" wrapText="1"/>
    </xf>
    <xf numFmtId="165" fontId="4" fillId="2" borderId="2" xfId="1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/>
    <xf numFmtId="1" fontId="10" fillId="0" borderId="2" xfId="0" applyNumberFormat="1" applyFont="1" applyBorder="1" applyAlignment="1">
      <alignment horizontal="center" vertical="center"/>
    </xf>
    <xf numFmtId="0" fontId="6" fillId="0" borderId="0" xfId="0" applyFont="1" applyFill="1"/>
    <xf numFmtId="1" fontId="4" fillId="3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 vertical="center"/>
    </xf>
    <xf numFmtId="1" fontId="4" fillId="2" borderId="2" xfId="1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vertical="center" wrapText="1"/>
    </xf>
    <xf numFmtId="0" fontId="21" fillId="5" borderId="4" xfId="0" applyFont="1" applyFill="1" applyBorder="1" applyAlignment="1">
      <alignment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 indent="1"/>
    </xf>
    <xf numFmtId="0" fontId="20" fillId="4" borderId="6" xfId="0" applyFont="1" applyFill="1" applyBorder="1" applyAlignment="1">
      <alignment vertical="center" wrapText="1"/>
    </xf>
    <xf numFmtId="0" fontId="20" fillId="4" borderId="7" xfId="0" applyFont="1" applyFill="1" applyBorder="1" applyAlignment="1">
      <alignment vertical="center" wrapText="1"/>
    </xf>
    <xf numFmtId="0" fontId="18" fillId="5" borderId="5" xfId="0" applyFont="1" applyFill="1" applyBorder="1" applyAlignment="1">
      <alignment vertical="center" wrapText="1"/>
    </xf>
    <xf numFmtId="0" fontId="20" fillId="5" borderId="7" xfId="0" applyFont="1" applyFill="1" applyBorder="1" applyAlignment="1">
      <alignment vertical="center" wrapText="1"/>
    </xf>
    <xf numFmtId="0" fontId="18" fillId="6" borderId="5" xfId="0" applyFont="1" applyFill="1" applyBorder="1" applyAlignment="1">
      <alignment vertical="center" wrapText="1"/>
    </xf>
    <xf numFmtId="0" fontId="20" fillId="6" borderId="6" xfId="0" applyFont="1" applyFill="1" applyBorder="1" applyAlignment="1">
      <alignment vertical="center" wrapText="1"/>
    </xf>
    <xf numFmtId="0" fontId="20" fillId="6" borderId="7" xfId="0" applyFont="1" applyFill="1" applyBorder="1" applyAlignment="1">
      <alignment vertical="center" wrapText="1"/>
    </xf>
    <xf numFmtId="0" fontId="20" fillId="5" borderId="6" xfId="0" applyFont="1" applyFill="1" applyBorder="1" applyAlignment="1">
      <alignment vertical="center" wrapText="1"/>
    </xf>
    <xf numFmtId="49" fontId="18" fillId="5" borderId="4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0" fillId="0" borderId="0" xfId="0" applyFont="1"/>
    <xf numFmtId="4" fontId="10" fillId="0" borderId="0" xfId="0" applyNumberFormat="1" applyFont="1"/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left"/>
    </xf>
    <xf numFmtId="0" fontId="14" fillId="0" borderId="0" xfId="0" applyFont="1" applyFill="1"/>
    <xf numFmtId="16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165" fontId="17" fillId="0" borderId="1" xfId="2" applyNumberFormat="1" applyFont="1" applyBorder="1" applyAlignment="1">
      <alignment horizontal="left" vertical="center"/>
    </xf>
    <xf numFmtId="165" fontId="17" fillId="0" borderId="1" xfId="2" applyNumberFormat="1" applyFont="1" applyFill="1" applyBorder="1" applyAlignment="1">
      <alignment horizontal="left" vertical="center"/>
    </xf>
    <xf numFmtId="0" fontId="17" fillId="0" borderId="1" xfId="2" applyFont="1" applyBorder="1" applyAlignment="1"/>
    <xf numFmtId="14" fontId="4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167" fontId="4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12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2" fontId="26" fillId="0" borderId="1" xfId="2" applyNumberFormat="1" applyFont="1" applyBorder="1" applyAlignment="1">
      <alignment horizontal="left" vertical="center"/>
    </xf>
    <xf numFmtId="0" fontId="26" fillId="0" borderId="1" xfId="2" applyFont="1" applyFill="1" applyBorder="1" applyAlignment="1">
      <alignment vertical="center"/>
    </xf>
    <xf numFmtId="0" fontId="26" fillId="0" borderId="1" xfId="2" applyFont="1" applyBorder="1" applyAlignment="1">
      <alignment horizontal="left" vertical="center"/>
    </xf>
    <xf numFmtId="0" fontId="26" fillId="0" borderId="1" xfId="2" applyFont="1" applyFill="1" applyBorder="1" applyAlignment="1">
      <alignment horizontal="left" vertical="center"/>
    </xf>
    <xf numFmtId="165" fontId="11" fillId="3" borderId="2" xfId="0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27" fillId="0" borderId="3" xfId="0" applyFont="1" applyBorder="1" applyAlignment="1">
      <alignment vertical="center" wrapText="1"/>
    </xf>
    <xf numFmtId="0" fontId="2" fillId="0" borderId="14" xfId="0" applyFont="1" applyBorder="1" applyAlignment="1">
      <alignment wrapText="1"/>
    </xf>
    <xf numFmtId="0" fontId="2" fillId="0" borderId="0" xfId="0" applyFont="1" applyAlignment="1">
      <alignment wrapText="1"/>
    </xf>
    <xf numFmtId="0" fontId="18" fillId="0" borderId="8" xfId="0" applyFont="1" applyBorder="1" applyAlignment="1">
      <alignment wrapText="1"/>
    </xf>
    <xf numFmtId="49" fontId="18" fillId="5" borderId="4" xfId="0" applyNumberFormat="1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49" fontId="18" fillId="6" borderId="4" xfId="0" applyNumberFormat="1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portal.novkfo.ru/Menu/Page/60" TargetMode="External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depfin.kirov.ru/proectnpa/proect2016/Proekt2016Prav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monitoring.yanao.ru/yamal/index.php?option=com_content&amp;view=article&amp;id=334&amp;Itemid=795" TargetMode="External"/><Relationship Id="rId21" Type="http://schemas.openxmlformats.org/officeDocument/2006/relationships/hyperlink" Target="http://minfin-samara.ru/BudgetDG/" TargetMode="External"/><Relationship Id="rId34" Type="http://schemas.openxmlformats.org/officeDocument/2006/relationships/hyperlink" Target="http://minfin.karelia.ru/openbudget/" TargetMode="External"/><Relationship Id="rId42" Type="http://schemas.openxmlformats.org/officeDocument/2006/relationships/hyperlink" Target="http://minfin.e-dag.ru/activity/byudzhet-dlya-grazhdan" TargetMode="External"/><Relationship Id="rId47" Type="http://schemas.openxmlformats.org/officeDocument/2006/relationships/hyperlink" Target="http://mari-el.gov.ru/minfin/Pages/Budjprojekt.aspx" TargetMode="External"/><Relationship Id="rId50" Type="http://schemas.openxmlformats.org/officeDocument/2006/relationships/hyperlink" Target="http://budget.cap.ru/Menu/Page/176" TargetMode="External"/><Relationship Id="rId55" Type="http://schemas.openxmlformats.org/officeDocument/2006/relationships/hyperlink" Target="http://budget17.ru/" TargetMode="External"/><Relationship Id="rId63" Type="http://schemas.openxmlformats.org/officeDocument/2006/relationships/hyperlink" Target="http://budget.mos.ru/project_summary_2016_2018" TargetMode="External"/><Relationship Id="rId68" Type="http://schemas.openxmlformats.org/officeDocument/2006/relationships/hyperlink" Target="http://www.df35.ru/index.php?option=com_content&amp;view=section&amp;id=35&amp;Itemid=231" TargetMode="External"/><Relationship Id="rId76" Type="http://schemas.openxmlformats.org/officeDocument/2006/relationships/hyperlink" Target="http://volgafin.volganet.ru/norms/acts/4667/" TargetMode="External"/><Relationship Id="rId84" Type="http://schemas.openxmlformats.org/officeDocument/2006/relationships/hyperlink" Target="http://www.yamalfin.ru/index.php?option=com_content&amp;view=article&amp;id=1482:-2016-&amp;catid=82:2013-12-25-04-30-29&amp;Itemid=83" TargetMode="External"/><Relationship Id="rId89" Type="http://schemas.openxmlformats.org/officeDocument/2006/relationships/hyperlink" Target="http://primorsky.ru/authorities/executive-agencies/departments/finance/public.php" TargetMode="External"/><Relationship Id="rId97" Type="http://schemas.openxmlformats.org/officeDocument/2006/relationships/hyperlink" Target="http://dfto.ru/index.php/byudzhet-dlya-grazhdan/zakon-o-byudzhete" TargetMode="External"/><Relationship Id="rId7" Type="http://schemas.openxmlformats.org/officeDocument/2006/relationships/hyperlink" Target="http://budget.volganet.ru/about/" TargetMode="External"/><Relationship Id="rId71" Type="http://schemas.openxmlformats.org/officeDocument/2006/relationships/hyperlink" Target="http://budget.lenobl.ru/new/documents/" TargetMode="External"/><Relationship Id="rId92" Type="http://schemas.openxmlformats.org/officeDocument/2006/relationships/hyperlink" Target="http://minfin.ryazangov.ru/activities/budget/budget_open/otkrytyy-byudzhet/" TargetMode="External"/><Relationship Id="rId2" Type="http://schemas.openxmlformats.org/officeDocument/2006/relationships/hyperlink" Target="http://www.gfu.vrn.ru/dir32/dir34/" TargetMode="External"/><Relationship Id="rId16" Type="http://schemas.openxmlformats.org/officeDocument/2006/relationships/hyperlink" Target="http://www.reg.tverfin.ru/index.php?option=com_content&amp;task=view&amp;id=304&amp;Itemid=176" TargetMode="External"/><Relationship Id="rId29" Type="http://schemas.openxmlformats.org/officeDocument/2006/relationships/hyperlink" Target="http://www.minfintuva.ru/15/2370/page2738.html" TargetMode="External"/><Relationship Id="rId11" Type="http://schemas.openxmlformats.org/officeDocument/2006/relationships/hyperlink" Target="http://open-budget.ru/budget-dlya-grazhdan/bdg.html" TargetMode="External"/><Relationship Id="rId24" Type="http://schemas.openxmlformats.org/officeDocument/2006/relationships/hyperlink" Target="http://minfin.rk.gov.ru/rus/info.php?id=606694" TargetMode="External"/><Relationship Id="rId32" Type="http://schemas.openxmlformats.org/officeDocument/2006/relationships/hyperlink" Target="http://budget.sakha.gov.ru/ebudget/Menu/Page/215" TargetMode="External"/><Relationship Id="rId37" Type="http://schemas.openxmlformats.org/officeDocument/2006/relationships/hyperlink" Target="http://portal.novkfo.ru/Menu/Page/48" TargetMode="External"/><Relationship Id="rId40" Type="http://schemas.openxmlformats.org/officeDocument/2006/relationships/hyperlink" Target="http://minfin.kalmregion.ru/index.php?option=com_content&amp;view=article&amp;id=54&amp;Itemid=48" TargetMode="External"/><Relationship Id="rId45" Type="http://schemas.openxmlformats.org/officeDocument/2006/relationships/hyperlink" Target="http://mfrno-a.ru/login/otkrytyy_byudzhet.php" TargetMode="External"/><Relationship Id="rId53" Type="http://schemas.openxmlformats.org/officeDocument/2006/relationships/hyperlink" Target="http://saratov.ifinmon.ru/index.php/byudzhet-dlya-grazhdan/byudzhet-saratovskoj-oblasti" TargetMode="External"/><Relationship Id="rId58" Type="http://schemas.openxmlformats.org/officeDocument/2006/relationships/hyperlink" Target="http://www.findep.org/dsf.html" TargetMode="External"/><Relationship Id="rId66" Type="http://schemas.openxmlformats.org/officeDocument/2006/relationships/hyperlink" Target="http://www.mfnso.nso.ru/page/458" TargetMode="External"/><Relationship Id="rId74" Type="http://schemas.openxmlformats.org/officeDocument/2006/relationships/hyperlink" Target="http://www.fincom.spb.ru/cf/activity/opendata/budget_for_people/details.htm?id=10275557@cmsArticle" TargetMode="External"/><Relationship Id="rId79" Type="http://schemas.openxmlformats.org/officeDocument/2006/relationships/hyperlink" Target="http://depfin.kirov.ru/proectnpa/proect2016/" TargetMode="External"/><Relationship Id="rId87" Type="http://schemas.openxmlformats.org/officeDocument/2006/relationships/hyperlink" Target="http://mf.omskportal.ru/ru/RegionalPublicAuthorities/executivelist/MF/otkrbudg/proekt/2016.html" TargetMode="External"/><Relationship Id="rId102" Type="http://schemas.openxmlformats.org/officeDocument/2006/relationships/comments" Target="../comments1.xml"/><Relationship Id="rId5" Type="http://schemas.openxmlformats.org/officeDocument/2006/relationships/hyperlink" Target="http://adm.rkursk.ru/index.php?id=693&amp;mat_id=49481" TargetMode="External"/><Relationship Id="rId61" Type="http://schemas.openxmlformats.org/officeDocument/2006/relationships/hyperlink" Target="http://beldepfin.ru/?page_id=1247" TargetMode="External"/><Relationship Id="rId82" Type="http://schemas.openxmlformats.org/officeDocument/2006/relationships/hyperlink" Target="http://admtyumen.ru/ogv_ru/finance/finance/bugjet.htm" TargetMode="External"/><Relationship Id="rId90" Type="http://schemas.openxmlformats.org/officeDocument/2006/relationships/hyperlink" Target="http://minfin.khabkrai.ru/portal/Show/Content/702" TargetMode="External"/><Relationship Id="rId95" Type="http://schemas.openxmlformats.org/officeDocument/2006/relationships/hyperlink" Target="http://budget.omsk.ifinmon.ru/index.php/napravleniya/formirovanie-byudzheta/proekt-zakona-ob-oblastnom-byudzhete" TargetMode="External"/><Relationship Id="rId19" Type="http://schemas.openxmlformats.org/officeDocument/2006/relationships/hyperlink" Target="http://finance.pskov.ru/ob-upravlenii/byudzhet-dlya-grazhdan" TargetMode="External"/><Relationship Id="rId14" Type="http://schemas.openxmlformats.org/officeDocument/2006/relationships/hyperlink" Target="http://www.finsmol.ru/open/nJM558Sj" TargetMode="External"/><Relationship Id="rId22" Type="http://schemas.openxmlformats.org/officeDocument/2006/relationships/hyperlink" Target="http://minfin.49gov.ru/activities/budget/regional_budget/" TargetMode="External"/><Relationship Id="rId27" Type="http://schemas.openxmlformats.org/officeDocument/2006/relationships/hyperlink" Target="http://mfri.ru/index.php/2013-12-01-16-49-08/obinfo?layout=default" TargetMode="External"/><Relationship Id="rId30" Type="http://schemas.openxmlformats.org/officeDocument/2006/relationships/hyperlink" Target="http://chechnya.ifinmon.ru/index.php/fb/fb-svod" TargetMode="External"/><Relationship Id="rId35" Type="http://schemas.openxmlformats.org/officeDocument/2006/relationships/hyperlink" Target="http://minfin.rkomi.ru/page/13671/" TargetMode="External"/><Relationship Id="rId43" Type="http://schemas.openxmlformats.org/officeDocument/2006/relationships/hyperlink" Target="http://portal.minfinrd.ru/Show/Category/21?ItemId=96" TargetMode="External"/><Relationship Id="rId48" Type="http://schemas.openxmlformats.org/officeDocument/2006/relationships/hyperlink" Target="http://www.minfinrm.ru/budget%20for%20citizens/" TargetMode="External"/><Relationship Id="rId56" Type="http://schemas.openxmlformats.org/officeDocument/2006/relationships/hyperlink" Target="http://fin22.ru/books/" TargetMode="External"/><Relationship Id="rId64" Type="http://schemas.openxmlformats.org/officeDocument/2006/relationships/hyperlink" Target="http://minfin.donland.ru:8088/bfp" TargetMode="External"/><Relationship Id="rId69" Type="http://schemas.openxmlformats.org/officeDocument/2006/relationships/hyperlink" Target="http://budget.bryanskoblfin.ru/Show/Content/972" TargetMode="External"/><Relationship Id="rId77" Type="http://schemas.openxmlformats.org/officeDocument/2006/relationships/hyperlink" Target="http://minfin.tatarstan.ru/rus/budget.html" TargetMode="External"/><Relationship Id="rId100" Type="http://schemas.openxmlformats.org/officeDocument/2006/relationships/printerSettings" Target="../printerSettings/printerSettings4.bin"/><Relationship Id="rId8" Type="http://schemas.openxmlformats.org/officeDocument/2006/relationships/hyperlink" Target="http://mf.nnov.ru/index.php?option=com_k2&amp;view=item&amp;layout=item&amp;id=111&amp;Itemid=403" TargetMode="External"/><Relationship Id="rId51" Type="http://schemas.openxmlformats.org/officeDocument/2006/relationships/hyperlink" Target="http://finance.pnzreg.ru/budget/Otkrytyy_Byudet_Penzenskoy_oblasti" TargetMode="External"/><Relationship Id="rId72" Type="http://schemas.openxmlformats.org/officeDocument/2006/relationships/hyperlink" Target="http://minfin.gov-murman.ru/open-budget/public_budget/" TargetMode="External"/><Relationship Id="rId80" Type="http://schemas.openxmlformats.org/officeDocument/2006/relationships/hyperlink" Target="http://www.minfin.orb.ru/bud_for/Vvod" TargetMode="External"/><Relationship Id="rId85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bud_for_peoples/formed_bud/2015.html" TargetMode="External"/><Relationship Id="rId93" Type="http://schemas.openxmlformats.org/officeDocument/2006/relationships/hyperlink" Target="http://orel-region.ru/index.php?head=46" TargetMode="External"/><Relationship Id="rId98" Type="http://schemas.openxmlformats.org/officeDocument/2006/relationships/hyperlink" Target="http://budget.permkrai.ru/approved_budgets/indicators" TargetMode="External"/><Relationship Id="rId3" Type="http://schemas.openxmlformats.org/officeDocument/2006/relationships/hyperlink" Target="http://df.ivanovoobl.ru/regionalnye-finansy/byudzhet-dlya-grazhdan/" TargetMode="External"/><Relationship Id="rId12" Type="http://schemas.openxmlformats.org/officeDocument/2006/relationships/hyperlink" Target="http://www.admoblkaluga.ru/main/work/finances/open-budget/index.php" TargetMode="External"/><Relationship Id="rId17" Type="http://schemas.openxmlformats.org/officeDocument/2006/relationships/hyperlink" Target="http://minfin.tularegion.ru/budjet/plan-bud/" TargetMode="External"/><Relationship Id="rId25" Type="http://schemas.openxmlformats.org/officeDocument/2006/relationships/hyperlink" Target="http://portal.tverfin.ru/portal/Menu/Page/176" TargetMode="External"/><Relationship Id="rId33" Type="http://schemas.openxmlformats.org/officeDocument/2006/relationships/hyperlink" Target="http://www.yarregion.ru/depts/depfin/tmpPages/docs.aspx" TargetMode="External"/><Relationship Id="rId38" Type="http://schemas.openxmlformats.org/officeDocument/2006/relationships/hyperlink" Target="http://novkfo.ru/" TargetMode="External"/><Relationship Id="rId46" Type="http://schemas.openxmlformats.org/officeDocument/2006/relationships/hyperlink" Target="https://minfin.bashkortostan.ru/activity/18373/https:/minfin.bashkortostan.ru/documents/274119/" TargetMode="External"/><Relationship Id="rId59" Type="http://schemas.openxmlformats.org/officeDocument/2006/relationships/hyperlink" Target="http://open.findep.org/" TargetMode="External"/><Relationship Id="rId67" Type="http://schemas.openxmlformats.org/officeDocument/2006/relationships/hyperlink" Target="http://www.minfin.donland.ru/docs/s/73" TargetMode="External"/><Relationship Id="rId20" Type="http://schemas.openxmlformats.org/officeDocument/2006/relationships/hyperlink" Target="http://www.minfinchr.ru/otkrytyj-byudzhet/45-news/406-byudzhet-dlya-grazhdan" TargetMode="External"/><Relationship Id="rId41" Type="http://schemas.openxmlformats.org/officeDocument/2006/relationships/hyperlink" Target="http://mf-ao.ru/index.php/2014-02-25-10-55-37" TargetMode="External"/><Relationship Id="rId54" Type="http://schemas.openxmlformats.org/officeDocument/2006/relationships/hyperlink" Target="http://www.r-19.khakasia.ru/authorities/ministry-of-finance-of-the-republic-of-khakassia/docs/byudzhet-respubliki-khakasiya/" TargetMode="External"/><Relationship Id="rId62" Type="http://schemas.openxmlformats.org/officeDocument/2006/relationships/hyperlink" Target="http://findep.mos.ru/" TargetMode="External"/><Relationship Id="rId70" Type="http://schemas.openxmlformats.org/officeDocument/2006/relationships/hyperlink" Target="http://dvinaland.ru/budget" TargetMode="External"/><Relationship Id="rId75" Type="http://schemas.openxmlformats.org/officeDocument/2006/relationships/hyperlink" Target="http://www.minfinkubani.ru/budget_citizens/detail.php?IBLOCK_ID=61&amp;ID=6080&amp;str_date=16.11.2015" TargetMode="External"/><Relationship Id="rId83" Type="http://schemas.openxmlformats.org/officeDocument/2006/relationships/hyperlink" Target="http://www.minfin74.ru/mBudget/budget-citizens.php" TargetMode="External"/><Relationship Id="rId88" Type="http://schemas.openxmlformats.org/officeDocument/2006/relationships/hyperlink" Target="http://www.kamchatka.gov.ru/?cont=oiv_din&amp;mcont=6213&amp;menu=4&amp;menu2=0&amp;id=168" TargetMode="External"/><Relationship Id="rId91" Type="http://schemas.openxmlformats.org/officeDocument/2006/relationships/hyperlink" Target="http://minfin.khabkrai.ru/civils/Menu/Page/1" TargetMode="External"/><Relationship Id="rId96" Type="http://schemas.openxmlformats.org/officeDocument/2006/relationships/hyperlink" Target="http://dfei.adm-nao.ru/byudzhet-dlya-grazhdan/" TargetMode="External"/><Relationship Id="rId1" Type="http://schemas.openxmlformats.org/officeDocument/2006/relationships/hyperlink" Target="http://dtf.avo.ru/index.php?option=com_content&amp;view=article&amp;id=168&amp;Itemid=139" TargetMode="External"/><Relationship Id="rId6" Type="http://schemas.openxmlformats.org/officeDocument/2006/relationships/hyperlink" Target="http://www.admlip.ru/economy/finances/byudzhet-dlya-grazhdan/" TargetMode="External"/><Relationship Id="rId15" Type="http://schemas.openxmlformats.org/officeDocument/2006/relationships/hyperlink" Target="http://fin.tmbreg.ru/7812.html" TargetMode="External"/><Relationship Id="rId23" Type="http://schemas.openxmlformats.org/officeDocument/2006/relationships/hyperlink" Target="http://&#1095;&#1091;&#1082;&#1086;&#1090;&#1082;&#1072;.&#1088;&#1092;/power/administrative_setting/Dep_fin_ecom/budzet/" TargetMode="External"/><Relationship Id="rId28" Type="http://schemas.openxmlformats.org/officeDocument/2006/relationships/hyperlink" Target="http://pravitelstvo.kbr.ru/oigv/minfin/byudzhet_dlya_grazhdan.php" TargetMode="External"/><Relationship Id="rId36" Type="http://schemas.openxmlformats.org/officeDocument/2006/relationships/hyperlink" Target="http://www.minfin39.ru/ebudget/budget_for_people.php" TargetMode="External"/><Relationship Id="rId49" Type="http://schemas.openxmlformats.org/officeDocument/2006/relationships/hyperlink" Target="http://mf.nnov.ru:8025/index.php/broshyura" TargetMode="External"/><Relationship Id="rId57" Type="http://schemas.openxmlformats.org/officeDocument/2006/relationships/hyperlink" Target="http://gfu.ru/budgetgr/" TargetMode="External"/><Relationship Id="rId10" Type="http://schemas.openxmlformats.org/officeDocument/2006/relationships/hyperlink" Target="http://budget.govrb.ru/ebudget/Menu/Page/1" TargetMode="External"/><Relationship Id="rId31" Type="http://schemas.openxmlformats.org/officeDocument/2006/relationships/hyperlink" Target="http://www.sakha.gov.ru/node/214513" TargetMode="External"/><Relationship Id="rId44" Type="http://schemas.openxmlformats.org/officeDocument/2006/relationships/hyperlink" Target="http://minfin09.ru/category/load/%D0%B1%D1%8E%D0%B4%D0%B6%D0%B5%D1%82-%D1%80%D0%B5%D1%81%D0%BF%D1%83%D0%B1%D0%BB%D0%B8%D0%BA%D0%B8/%D0%B1%D1%8E%D0%B4%D0%B6%D0%B5%D1%82-%D0%B4%D0%BB%D1%8F-%D0%B3%D1%80%D0%B0%D0%B6%D0%B4%D0%B0%D0%BD/" TargetMode="External"/><Relationship Id="rId52" Type="http://schemas.openxmlformats.org/officeDocument/2006/relationships/hyperlink" Target="http://saratov.gov.ru/gov/auth/minfin/bud_sar_obl/2016/" TargetMode="External"/><Relationship Id="rId60" Type="http://schemas.openxmlformats.org/officeDocument/2006/relationships/hyperlink" Target="http://www.eao.ru/?p=4387" TargetMode="External"/><Relationship Id="rId65" Type="http://schemas.openxmlformats.org/officeDocument/2006/relationships/hyperlink" Target="http://www.minfin-altai.ru/byudzhet/budget-for-citizens/" TargetMode="External"/><Relationship Id="rId73" Type="http://schemas.openxmlformats.org/officeDocument/2006/relationships/hyperlink" Target="http://b4u.gov-murman.ru/index.php" TargetMode="External"/><Relationship Id="rId78" Type="http://schemas.openxmlformats.org/officeDocument/2006/relationships/hyperlink" Target="http://www.mfur.ru/budget%20for%20citizens/2016/2016.php" TargetMode="External"/><Relationship Id="rId81" Type="http://schemas.openxmlformats.org/officeDocument/2006/relationships/hyperlink" Target="http://www.finupr.kurganobl.ru/index.php?test=budjetgrd" TargetMode="External"/><Relationship Id="rId86" Type="http://schemas.openxmlformats.org/officeDocument/2006/relationships/hyperlink" Target="http://minfin.krskstate.ru/openbudget/budget/visual16" TargetMode="External"/><Relationship Id="rId94" Type="http://schemas.openxmlformats.org/officeDocument/2006/relationships/hyperlink" Target="http://&#1073;&#1102;&#1076;&#1078;&#1077;&#1090;&#1082;&#1091;&#1073;&#1072;&#1085;&#1080;.&#1088;&#1092;/index.php/byudzhet-dlya-grazhdan" TargetMode="External"/><Relationship Id="rId99" Type="http://schemas.openxmlformats.org/officeDocument/2006/relationships/hyperlink" Target="http://ebudget.primorsky.ru/Menu/Page/327" TargetMode="External"/><Relationship Id="rId101" Type="http://schemas.openxmlformats.org/officeDocument/2006/relationships/vmlDrawing" Target="../drawings/vmlDrawing1.vml"/><Relationship Id="rId4" Type="http://schemas.openxmlformats.org/officeDocument/2006/relationships/hyperlink" Target="http://depfin.adm44.ru/Budget/budgrag/index.aspx" TargetMode="External"/><Relationship Id="rId9" Type="http://schemas.openxmlformats.org/officeDocument/2006/relationships/hyperlink" Target="http://minfinrb.ru/analytics/637/21672.php" TargetMode="External"/><Relationship Id="rId13" Type="http://schemas.openxmlformats.org/officeDocument/2006/relationships/hyperlink" Target="http://ob.mosreg.ru/index.php/o-byudzhete/zakon-o-byudzhete/byudzhet-dlya-grazhdan/2016-god" TargetMode="External"/><Relationship Id="rId18" Type="http://schemas.openxmlformats.org/officeDocument/2006/relationships/hyperlink" Target="http://nb44.ru/" TargetMode="External"/><Relationship Id="rId39" Type="http://schemas.openxmlformats.org/officeDocument/2006/relationships/hyperlink" Target="http://www.minfin01-maykop.ru/Show/Category/13?ItemId=145&amp;headingId=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nfin74.ru/mBudget/citizen_2016.pdf" TargetMode="External"/><Relationship Id="rId3" Type="http://schemas.openxmlformats.org/officeDocument/2006/relationships/hyperlink" Target="http://minfin.midural.ru/uploads/document/2287/bdg-proekt-2016_2.pdf" TargetMode="External"/><Relationship Id="rId7" Type="http://schemas.openxmlformats.org/officeDocument/2006/relationships/hyperlink" Target="http://minfin.khabkrai.ru/portal/Show/Content/702" TargetMode="External"/><Relationship Id="rId2" Type="http://schemas.openxmlformats.org/officeDocument/2006/relationships/hyperlink" Target="http://ufo.ulntc.ru/budget/open_budget%5C%D0%91%D1%8E%D0%B4%D0%B6%D0%B5%D1%82_%D0%B4%D0%BB%D1%8F_%D0%B3%D1%80%D0%B0%D0%B6%D0%B4%D0%B0%D0%BD_2016_%28%D0%BF%D1%80%D0%BE%D0%B5%D0%BA%D1%82_%D0%B7%D0%B0%D0%BA%D0%BE%D0%BD%D0%B0%29.pdf" TargetMode="External"/><Relationship Id="rId1" Type="http://schemas.openxmlformats.org/officeDocument/2006/relationships/hyperlink" Target="http://www.gfu.vrn.ru/download/BUDGETGRAZHDAN/budgetgrazhdan%282016%29.pdf" TargetMode="External"/><Relationship Id="rId6" Type="http://schemas.openxmlformats.org/officeDocument/2006/relationships/hyperlink" Target="http://openbudsk.ru/content/proekt2016/osnavrood.php" TargetMode="External"/><Relationship Id="rId11" Type="http://schemas.openxmlformats.org/officeDocument/2006/relationships/comments" Target="../comments2.xml"/><Relationship Id="rId5" Type="http://schemas.openxmlformats.org/officeDocument/2006/relationships/hyperlink" Target="http://dtf.avo.ru/images/Budgrazdan/budget_grazdan_2016-2018.pdf" TargetMode="External"/><Relationship Id="rId10" Type="http://schemas.openxmlformats.org/officeDocument/2006/relationships/vmlDrawing" Target="../drawings/vmlDrawing2.vml"/><Relationship Id="rId4" Type="http://schemas.openxmlformats.org/officeDocument/2006/relationships/hyperlink" Target="http://admtyumen.ru/ogv_ru/finance/finance/bugjet/more.htm?id=11338545@cmsArticle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hyperlink" Target="http://minfin.donland.ru:8088/resources/images/brochure.pdf" TargetMode="External"/><Relationship Id="rId7" Type="http://schemas.openxmlformats.org/officeDocument/2006/relationships/vmlDrawing" Target="../drawings/vmlDrawing3.vml"/><Relationship Id="rId2" Type="http://schemas.openxmlformats.org/officeDocument/2006/relationships/hyperlink" Target="http://openbudsk.ru/content/proekt2016/budjetpr16.php" TargetMode="External"/><Relationship Id="rId1" Type="http://schemas.openxmlformats.org/officeDocument/2006/relationships/hyperlink" Target="http://portal.dvinaland.ru/upload/iblock/138/%D0%91%D1%8E%D0%B4%D0%B6%D0%B5%D1%82%20%D0%B4%D0%BB%D1%8F%20%D0%B3%D1%80%D0%B0%D0%B6%D0%B4%D0%B0%D0%BD%20%D0%BD%D0%B0%202016%20%D0%B3%D0%BE%D0%B4.pdf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://www.minfinkubani.ru/budget_citizens/detail.php?IBLOCK_ID=61&amp;ID=6080&amp;str_date=16.11.2015" TargetMode="External"/><Relationship Id="rId4" Type="http://schemas.openxmlformats.org/officeDocument/2006/relationships/hyperlink" Target="http://minfin.midural.ru/uploads/document/2287/bdg-proekt-2016_2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openbudsk.ru/content/proekt2016/dohodsr.php" TargetMode="External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df.ivanovoobl.ru/regionalnye-finansy/byudzhet-dlya-grazhdan/" TargetMode="External"/><Relationship Id="rId7" Type="http://schemas.openxmlformats.org/officeDocument/2006/relationships/comments" Target="../comments5.xml"/><Relationship Id="rId2" Type="http://schemas.openxmlformats.org/officeDocument/2006/relationships/hyperlink" Target="http://fin.amurobl.ru:8080/oblastnoy-byudzhet/byudzhet-dlya-grazhdan/" TargetMode="External"/><Relationship Id="rId1" Type="http://schemas.openxmlformats.org/officeDocument/2006/relationships/hyperlink" Target="http://mf.omskportal.ru/ru/RegionalPublicAuthorities/executivelist/MF/otkrbudg/proekt/2016.html" TargetMode="External"/><Relationship Id="rId6" Type="http://schemas.openxmlformats.org/officeDocument/2006/relationships/vmlDrawing" Target="../drawings/vmlDrawing5.v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budget.permkrai.ru/approved_budgets/expenses_industry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zoomScaleNormal="100" zoomScalePageLayoutView="80" workbookViewId="0">
      <pane ySplit="5" topLeftCell="A6" activePane="bottomLeft" state="frozen"/>
      <selection pane="bottomLeft" activeCell="E9" sqref="E9"/>
    </sheetView>
  </sheetViews>
  <sheetFormatPr defaultRowHeight="15" x14ac:dyDescent="0.25"/>
  <cols>
    <col min="1" max="1" width="33.42578125" customWidth="1"/>
    <col min="2" max="3" width="10.7109375" customWidth="1"/>
    <col min="4" max="4" width="17.5703125" customWidth="1"/>
    <col min="5" max="5" width="23.7109375" customWidth="1"/>
    <col min="6" max="6" width="20.7109375" customWidth="1"/>
    <col min="7" max="7" width="17.7109375" customWidth="1"/>
    <col min="8" max="8" width="19.7109375" customWidth="1"/>
    <col min="9" max="9" width="27.7109375" customWidth="1"/>
    <col min="10" max="10" width="20.7109375" customWidth="1"/>
    <col min="11" max="11" width="17.7109375" customWidth="1"/>
    <col min="12" max="12" width="15.7109375" customWidth="1"/>
  </cols>
  <sheetData>
    <row r="1" spans="1:12" ht="23.25" customHeight="1" x14ac:dyDescent="0.25">
      <c r="A1" s="124" t="s">
        <v>509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7.25" customHeight="1" x14ac:dyDescent="0.25">
      <c r="A2" s="126" t="s">
        <v>421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08.75" customHeight="1" x14ac:dyDescent="0.25">
      <c r="A3" s="27" t="s">
        <v>512</v>
      </c>
      <c r="B3" s="28" t="s">
        <v>510</v>
      </c>
      <c r="C3" s="28" t="s">
        <v>111</v>
      </c>
      <c r="D3" s="27" t="str">
        <f>'14.1'!H3</f>
        <v>14.1.Опубликован ли в сети Интернет «бюджет для граждан», разработанный на основе проекта бюджета на 2016 год и плановый период 2017 и 2018 годов (проекта бюджета на 2016 год)? *</v>
      </c>
      <c r="E3" s="27" t="str">
        <f>'14.2'!C4</f>
        <v>14.2. Представлены ли в «бюджете для граждан» сведения о показателях прогноза социально-экономического развития, на основе которых сформирован проект бюджета на 2016 год и плановый период 2017 и 2018 годов (проект бюджета на 2016 год)?</v>
      </c>
      <c r="F3" s="27" t="str">
        <f>'14.3'!D5</f>
        <v>14.3. Представлены ли в «бюджете для граждан» сведения об общем объеме доходов и расходов консолидированного бюджета субъекта РФ на 2016 год и плановый период 2017 и 2018 годов (на 2016 год)?</v>
      </c>
      <c r="G3" s="27" t="str">
        <f>'14.4'!D6</f>
        <v>14.4. Представлены ли в «бюджете для граждан» сведения о планируемых на 2016 год и плановый период 2017 и 2018 годов (на 2016 год) поступлениях в бюджет по видам доходов?</v>
      </c>
      <c r="H3" s="27" t="str">
        <f>'14.5'!D5</f>
        <v>14.5. Представлены ли в «бюджете для граждан» сведения о планируемых на 2016 год и плановый период 2017 и 2018 годов (на 2016 год) расходах по разделам и подразделам классификации расходов бюджетов?</v>
      </c>
      <c r="I3" s="27" t="str">
        <f>'14.6'!D4</f>
        <v>14.6. Представлены ли в «бюджете для граждан» сведения о планируемых на 2016 год и плановый период 2017 и 2018 годов (на 2016 год) расходах на реализацию государственных программ, а также о целевых показателях (индикаторах), планируемых к достижению в результате их реализации?</v>
      </c>
      <c r="J3" s="27" t="str">
        <f>'14.7'!D5</f>
        <v>14.7. Представлены ли в «бюджете для граждан» сведения о планируемых к финансированию за счет средств бюджета на 2016 год и плановый период 2017 и 2018 годов (на 2016 год) социально-значимых проектах?</v>
      </c>
      <c r="K3" s="27" t="str">
        <f>'14.8'!D4</f>
        <v>14.8. Представлены ли в «бюджете для граждан» сведения о планируемых (предельных) объемах государственного долга на 2016 год и плановый период 2017 и 2018 годов (на 2016 год)?</v>
      </c>
      <c r="L3" s="27" t="str">
        <f>'14.9'!C4</f>
        <v>14.9. Представлена ли в бюджете для граждан контактная информация для граждан, которые хотят больше узнать о бюджете?</v>
      </c>
    </row>
    <row r="4" spans="1:12" ht="15.95" customHeight="1" x14ac:dyDescent="0.25">
      <c r="A4" s="29" t="s">
        <v>90</v>
      </c>
      <c r="B4" s="30" t="s">
        <v>94</v>
      </c>
      <c r="C4" s="30" t="s">
        <v>91</v>
      </c>
      <c r="D4" s="29" t="s">
        <v>91</v>
      </c>
      <c r="E4" s="29" t="s">
        <v>91</v>
      </c>
      <c r="F4" s="29" t="s">
        <v>91</v>
      </c>
      <c r="G4" s="29" t="s">
        <v>91</v>
      </c>
      <c r="H4" s="29" t="s">
        <v>91</v>
      </c>
      <c r="I4" s="29" t="s">
        <v>91</v>
      </c>
      <c r="J4" s="29" t="s">
        <v>91</v>
      </c>
      <c r="K4" s="29" t="s">
        <v>91</v>
      </c>
      <c r="L4" s="31" t="s">
        <v>91</v>
      </c>
    </row>
    <row r="5" spans="1:12" ht="15.95" customHeight="1" x14ac:dyDescent="0.25">
      <c r="A5" s="29" t="s">
        <v>218</v>
      </c>
      <c r="B5" s="30"/>
      <c r="C5" s="121">
        <f t="shared" ref="C5:C36" si="0">SUM(D5:L5)</f>
        <v>16</v>
      </c>
      <c r="D5" s="122">
        <v>1</v>
      </c>
      <c r="E5" s="122">
        <v>2</v>
      </c>
      <c r="F5" s="122">
        <v>2</v>
      </c>
      <c r="G5" s="122">
        <v>2</v>
      </c>
      <c r="H5" s="122">
        <v>2</v>
      </c>
      <c r="I5" s="122">
        <v>2</v>
      </c>
      <c r="J5" s="122">
        <v>2</v>
      </c>
      <c r="K5" s="122">
        <v>2</v>
      </c>
      <c r="L5" s="123">
        <v>1</v>
      </c>
    </row>
    <row r="6" spans="1:12" ht="15.95" customHeight="1" x14ac:dyDescent="0.25">
      <c r="A6" s="34" t="s">
        <v>10</v>
      </c>
      <c r="B6" s="35" t="str">
        <f>RANK(C6,$C$6:$C$90)&amp;IF(COUNTIF($C$6:$C$90,C6)&gt;1,"-"&amp;RANK(C6,$C$6:$C$90)+COUNTIF($C$6:$C$90,C6)-1,"")</f>
        <v>1-6</v>
      </c>
      <c r="C6" s="47">
        <f t="shared" si="0"/>
        <v>16</v>
      </c>
      <c r="D6" s="75">
        <f>'14.1'!M15</f>
        <v>1</v>
      </c>
      <c r="E6" s="43">
        <f>'14.2'!K18</f>
        <v>2</v>
      </c>
      <c r="F6" s="43">
        <f>'14.3'!I20</f>
        <v>2</v>
      </c>
      <c r="G6" s="75">
        <f>'14.4'!I21</f>
        <v>2</v>
      </c>
      <c r="H6" s="75">
        <f>'14.5'!L20</f>
        <v>2</v>
      </c>
      <c r="I6" s="36">
        <f>'14.6'!K19</f>
        <v>2</v>
      </c>
      <c r="J6" s="45">
        <f>'14.7'!L19</f>
        <v>2</v>
      </c>
      <c r="K6" s="45">
        <f>'14.8'!I18</f>
        <v>2</v>
      </c>
      <c r="L6" s="36">
        <f>'14.9'!G17</f>
        <v>1</v>
      </c>
    </row>
    <row r="7" spans="1:12" ht="15.95" customHeight="1" x14ac:dyDescent="0.25">
      <c r="A7" s="34" t="s">
        <v>29</v>
      </c>
      <c r="B7" s="35" t="str">
        <f t="shared" ref="B7:B70" si="1">RANK(C7,$C$6:$C$90)&amp;IF(COUNTIF($C$6:$C$90,C7)&gt;1,"-"&amp;RANK(C7,$C$6:$C$90)+COUNTIF($C$6:$C$90,C7)-1,"")</f>
        <v>1-6</v>
      </c>
      <c r="C7" s="47">
        <f t="shared" si="0"/>
        <v>16</v>
      </c>
      <c r="D7" s="75">
        <f>'14.1'!M34</f>
        <v>1</v>
      </c>
      <c r="E7" s="43">
        <f>'14.2'!K37</f>
        <v>2</v>
      </c>
      <c r="F7" s="43">
        <f>'14.3'!I39</f>
        <v>2</v>
      </c>
      <c r="G7" s="75">
        <f>'14.4'!I40</f>
        <v>2</v>
      </c>
      <c r="H7" s="75">
        <f>'14.5'!L39</f>
        <v>2</v>
      </c>
      <c r="I7" s="36">
        <f>'14.6'!K38</f>
        <v>2</v>
      </c>
      <c r="J7" s="45">
        <f>'14.7'!L38</f>
        <v>2</v>
      </c>
      <c r="K7" s="45">
        <f>'14.8'!I37</f>
        <v>2</v>
      </c>
      <c r="L7" s="36">
        <f>'14.9'!G36</f>
        <v>1</v>
      </c>
    </row>
    <row r="8" spans="1:12" ht="15.95" customHeight="1" x14ac:dyDescent="0.25">
      <c r="A8" s="34" t="s">
        <v>32</v>
      </c>
      <c r="B8" s="35" t="str">
        <f t="shared" si="1"/>
        <v>1-6</v>
      </c>
      <c r="C8" s="47">
        <f t="shared" si="0"/>
        <v>16</v>
      </c>
      <c r="D8" s="75">
        <f>'14.1'!M37</f>
        <v>1</v>
      </c>
      <c r="E8" s="43">
        <f>'14.2'!K40</f>
        <v>2</v>
      </c>
      <c r="F8" s="43">
        <f>'14.3'!I42</f>
        <v>2</v>
      </c>
      <c r="G8" s="75">
        <f>'14.4'!I43</f>
        <v>2</v>
      </c>
      <c r="H8" s="75">
        <f>'14.5'!L42</f>
        <v>2</v>
      </c>
      <c r="I8" s="36">
        <f>'14.6'!K41</f>
        <v>2</v>
      </c>
      <c r="J8" s="45">
        <f>'14.7'!L41</f>
        <v>2</v>
      </c>
      <c r="K8" s="45">
        <f>'14.8'!I40</f>
        <v>2</v>
      </c>
      <c r="L8" s="36">
        <f>'14.9'!G39</f>
        <v>1</v>
      </c>
    </row>
    <row r="9" spans="1:12" ht="15.95" customHeight="1" x14ac:dyDescent="0.25">
      <c r="A9" s="34" t="s">
        <v>55</v>
      </c>
      <c r="B9" s="35" t="str">
        <f t="shared" si="1"/>
        <v>1-6</v>
      </c>
      <c r="C9" s="47">
        <f t="shared" si="0"/>
        <v>16</v>
      </c>
      <c r="D9" s="75">
        <f>'14.1'!M61</f>
        <v>1</v>
      </c>
      <c r="E9" s="43">
        <f>'14.2'!K64</f>
        <v>2</v>
      </c>
      <c r="F9" s="43">
        <f>'14.3'!I66</f>
        <v>2</v>
      </c>
      <c r="G9" s="75">
        <f>'14.4'!I67</f>
        <v>2</v>
      </c>
      <c r="H9" s="75">
        <f>'14.5'!L66</f>
        <v>2</v>
      </c>
      <c r="I9" s="36">
        <f>'14.6'!K65</f>
        <v>2</v>
      </c>
      <c r="J9" s="45">
        <f>'14.7'!L65</f>
        <v>2</v>
      </c>
      <c r="K9" s="45">
        <f>'14.8'!I64</f>
        <v>2</v>
      </c>
      <c r="L9" s="36">
        <f>'14.9'!G63</f>
        <v>1</v>
      </c>
    </row>
    <row r="10" spans="1:12" ht="15.95" customHeight="1" x14ac:dyDescent="0.25">
      <c r="A10" s="34" t="s">
        <v>74</v>
      </c>
      <c r="B10" s="35" t="str">
        <f t="shared" si="1"/>
        <v>1-6</v>
      </c>
      <c r="C10" s="47">
        <f t="shared" si="0"/>
        <v>16</v>
      </c>
      <c r="D10" s="75">
        <f>'14.1'!M80</f>
        <v>1</v>
      </c>
      <c r="E10" s="43">
        <f>'14.2'!K83</f>
        <v>2</v>
      </c>
      <c r="F10" s="43">
        <f>'14.3'!I85</f>
        <v>2</v>
      </c>
      <c r="G10" s="75">
        <f>'14.4'!I86</f>
        <v>2</v>
      </c>
      <c r="H10" s="75">
        <f>'14.5'!L85</f>
        <v>2</v>
      </c>
      <c r="I10" s="36">
        <f>'14.6'!K84</f>
        <v>2</v>
      </c>
      <c r="J10" s="45">
        <f>'14.7'!L84</f>
        <v>2</v>
      </c>
      <c r="K10" s="45">
        <f>'14.8'!I83</f>
        <v>2</v>
      </c>
      <c r="L10" s="36">
        <f>'14.9'!G82</f>
        <v>1</v>
      </c>
    </row>
    <row r="11" spans="1:12" ht="15.95" customHeight="1" x14ac:dyDescent="0.25">
      <c r="A11" s="34" t="s">
        <v>78</v>
      </c>
      <c r="B11" s="35" t="str">
        <f t="shared" si="1"/>
        <v>1-6</v>
      </c>
      <c r="C11" s="47">
        <f t="shared" si="0"/>
        <v>16</v>
      </c>
      <c r="D11" s="75">
        <f>'14.1'!M84</f>
        <v>1</v>
      </c>
      <c r="E11" s="43">
        <f>'14.2'!K87</f>
        <v>2</v>
      </c>
      <c r="F11" s="43">
        <f>'14.3'!I89</f>
        <v>2</v>
      </c>
      <c r="G11" s="75">
        <f>'14.4'!I90</f>
        <v>2</v>
      </c>
      <c r="H11" s="75">
        <f>'14.5'!L89</f>
        <v>2</v>
      </c>
      <c r="I11" s="36">
        <f>'14.6'!K88</f>
        <v>2</v>
      </c>
      <c r="J11" s="45">
        <f>'14.7'!L88</f>
        <v>2</v>
      </c>
      <c r="K11" s="45">
        <f>'14.8'!I87</f>
        <v>2</v>
      </c>
      <c r="L11" s="36">
        <f>'14.9'!G86</f>
        <v>1</v>
      </c>
    </row>
    <row r="12" spans="1:12" ht="15.95" customHeight="1" x14ac:dyDescent="0.25">
      <c r="A12" s="34" t="s">
        <v>34</v>
      </c>
      <c r="B12" s="35" t="str">
        <f t="shared" si="1"/>
        <v>7</v>
      </c>
      <c r="C12" s="47">
        <f t="shared" si="0"/>
        <v>15</v>
      </c>
      <c r="D12" s="75">
        <f>'14.1'!M39</f>
        <v>1</v>
      </c>
      <c r="E12" s="43">
        <f>'14.2'!K42</f>
        <v>2</v>
      </c>
      <c r="F12" s="43">
        <f>'14.3'!I44</f>
        <v>1</v>
      </c>
      <c r="G12" s="75">
        <f>'14.4'!I45</f>
        <v>2</v>
      </c>
      <c r="H12" s="75">
        <f>'14.5'!L44</f>
        <v>2</v>
      </c>
      <c r="I12" s="36">
        <f>'14.6'!K43</f>
        <v>2</v>
      </c>
      <c r="J12" s="45">
        <f>'14.7'!L43</f>
        <v>2</v>
      </c>
      <c r="K12" s="45">
        <f>'14.8'!I42</f>
        <v>2</v>
      </c>
      <c r="L12" s="36">
        <f>'14.9'!G41</f>
        <v>1</v>
      </c>
    </row>
    <row r="13" spans="1:12" ht="15.95" customHeight="1" x14ac:dyDescent="0.25">
      <c r="A13" s="34" t="s">
        <v>3</v>
      </c>
      <c r="B13" s="35" t="str">
        <f t="shared" si="1"/>
        <v>8-10</v>
      </c>
      <c r="C13" s="47">
        <f t="shared" si="0"/>
        <v>14</v>
      </c>
      <c r="D13" s="75">
        <f>'14.1'!M8</f>
        <v>1</v>
      </c>
      <c r="E13" s="43">
        <f>'14.2'!K11</f>
        <v>0</v>
      </c>
      <c r="F13" s="43">
        <f>'14.3'!I13</f>
        <v>2</v>
      </c>
      <c r="G13" s="75">
        <f>'14.4'!I14</f>
        <v>2</v>
      </c>
      <c r="H13" s="75">
        <f>'14.5'!L13</f>
        <v>2</v>
      </c>
      <c r="I13" s="36">
        <f>'14.6'!K12</f>
        <v>2</v>
      </c>
      <c r="J13" s="45">
        <f>'14.7'!L12</f>
        <v>2</v>
      </c>
      <c r="K13" s="45">
        <f>'14.8'!I11</f>
        <v>2</v>
      </c>
      <c r="L13" s="36">
        <f>'14.9'!G10</f>
        <v>1</v>
      </c>
    </row>
    <row r="14" spans="1:12" s="7" customFormat="1" ht="15.95" customHeight="1" x14ac:dyDescent="0.25">
      <c r="A14" s="34" t="s">
        <v>50</v>
      </c>
      <c r="B14" s="35" t="str">
        <f t="shared" si="1"/>
        <v>8-10</v>
      </c>
      <c r="C14" s="47">
        <f t="shared" si="0"/>
        <v>14</v>
      </c>
      <c r="D14" s="75">
        <f>'14.1'!M56</f>
        <v>1</v>
      </c>
      <c r="E14" s="43">
        <f>'14.2'!K59</f>
        <v>2</v>
      </c>
      <c r="F14" s="43">
        <f>'14.3'!I61</f>
        <v>2</v>
      </c>
      <c r="G14" s="75">
        <f>'14.4'!I62</f>
        <v>2</v>
      </c>
      <c r="H14" s="75">
        <f>'14.5'!L61</f>
        <v>2</v>
      </c>
      <c r="I14" s="36">
        <f>'14.6'!K60</f>
        <v>2</v>
      </c>
      <c r="J14" s="45">
        <f>'14.7'!L60</f>
        <v>0</v>
      </c>
      <c r="K14" s="45">
        <f>'14.8'!I59</f>
        <v>2</v>
      </c>
      <c r="L14" s="36">
        <f>'14.9'!G58</f>
        <v>1</v>
      </c>
    </row>
    <row r="15" spans="1:12" ht="15.95" customHeight="1" x14ac:dyDescent="0.25">
      <c r="A15" s="34" t="s">
        <v>65</v>
      </c>
      <c r="B15" s="35" t="str">
        <f t="shared" si="1"/>
        <v>8-10</v>
      </c>
      <c r="C15" s="47">
        <f t="shared" si="0"/>
        <v>14</v>
      </c>
      <c r="D15" s="75">
        <f>'14.1'!M71</f>
        <v>1</v>
      </c>
      <c r="E15" s="43">
        <f>'14.2'!K74</f>
        <v>0</v>
      </c>
      <c r="F15" s="43">
        <f>'14.3'!I76</f>
        <v>2</v>
      </c>
      <c r="G15" s="75">
        <f>'14.4'!I77</f>
        <v>2</v>
      </c>
      <c r="H15" s="75">
        <f>'14.5'!L76</f>
        <v>2</v>
      </c>
      <c r="I15" s="36">
        <f>'14.6'!K75</f>
        <v>2</v>
      </c>
      <c r="J15" s="45">
        <f>'14.7'!L75</f>
        <v>2</v>
      </c>
      <c r="K15" s="45">
        <f>'14.8'!I74</f>
        <v>2</v>
      </c>
      <c r="L15" s="36">
        <f>'14.9'!G73</f>
        <v>1</v>
      </c>
    </row>
    <row r="16" spans="1:12" ht="15.95" customHeight="1" x14ac:dyDescent="0.25">
      <c r="A16" s="34" t="s">
        <v>8</v>
      </c>
      <c r="B16" s="35" t="str">
        <f t="shared" si="1"/>
        <v>11-13</v>
      </c>
      <c r="C16" s="47">
        <f t="shared" si="0"/>
        <v>13</v>
      </c>
      <c r="D16" s="75">
        <f>'14.1'!M13</f>
        <v>1</v>
      </c>
      <c r="E16" s="43">
        <f>'14.2'!K16</f>
        <v>0</v>
      </c>
      <c r="F16" s="43">
        <f>'14.3'!I18</f>
        <v>1</v>
      </c>
      <c r="G16" s="75">
        <f>'14.4'!I19</f>
        <v>2</v>
      </c>
      <c r="H16" s="75">
        <f>'14.5'!L18</f>
        <v>2</v>
      </c>
      <c r="I16" s="36">
        <f>'14.6'!K17</f>
        <v>2</v>
      </c>
      <c r="J16" s="45">
        <f>'14.7'!L17</f>
        <v>2</v>
      </c>
      <c r="K16" s="45">
        <f>'14.8'!I16</f>
        <v>2</v>
      </c>
      <c r="L16" s="36">
        <f>'14.9'!G15</f>
        <v>1</v>
      </c>
    </row>
    <row r="17" spans="1:12" ht="15.95" customHeight="1" x14ac:dyDescent="0.25">
      <c r="A17" s="34" t="s">
        <v>26</v>
      </c>
      <c r="B17" s="35" t="str">
        <f t="shared" si="1"/>
        <v>11-13</v>
      </c>
      <c r="C17" s="47">
        <f t="shared" si="0"/>
        <v>13</v>
      </c>
      <c r="D17" s="75">
        <f>'14.1'!M31</f>
        <v>1</v>
      </c>
      <c r="E17" s="43">
        <f>'14.2'!K34</f>
        <v>0</v>
      </c>
      <c r="F17" s="43">
        <f>'14.3'!I36</f>
        <v>1</v>
      </c>
      <c r="G17" s="75">
        <f>'14.4'!I37</f>
        <v>2</v>
      </c>
      <c r="H17" s="75">
        <f>'14.5'!L36</f>
        <v>2</v>
      </c>
      <c r="I17" s="36">
        <f>'14.6'!K35</f>
        <v>2</v>
      </c>
      <c r="J17" s="45">
        <f>'14.7'!L35</f>
        <v>2</v>
      </c>
      <c r="K17" s="45">
        <f>'14.8'!I34</f>
        <v>2</v>
      </c>
      <c r="L17" s="36">
        <f>'14.9'!G33</f>
        <v>1</v>
      </c>
    </row>
    <row r="18" spans="1:12" s="7" customFormat="1" ht="15.95" customHeight="1" x14ac:dyDescent="0.25">
      <c r="A18" s="34" t="s">
        <v>35</v>
      </c>
      <c r="B18" s="35" t="str">
        <f t="shared" si="1"/>
        <v>11-13</v>
      </c>
      <c r="C18" s="47">
        <f t="shared" si="0"/>
        <v>13</v>
      </c>
      <c r="D18" s="75">
        <f>'14.1'!M40</f>
        <v>1</v>
      </c>
      <c r="E18" s="43">
        <f>'14.2'!K43</f>
        <v>2</v>
      </c>
      <c r="F18" s="43">
        <f>'14.3'!I45</f>
        <v>1</v>
      </c>
      <c r="G18" s="75">
        <f>'14.4'!I46</f>
        <v>2</v>
      </c>
      <c r="H18" s="75">
        <f>'14.5'!L45</f>
        <v>2</v>
      </c>
      <c r="I18" s="36">
        <f>'14.6'!K44</f>
        <v>0</v>
      </c>
      <c r="J18" s="45">
        <f>'14.7'!L44</f>
        <v>2</v>
      </c>
      <c r="K18" s="45">
        <f>'14.8'!I43</f>
        <v>2</v>
      </c>
      <c r="L18" s="36">
        <f>'14.9'!G42</f>
        <v>1</v>
      </c>
    </row>
    <row r="19" spans="1:12" ht="15.95" customHeight="1" x14ac:dyDescent="0.25">
      <c r="A19" s="34" t="s">
        <v>22</v>
      </c>
      <c r="B19" s="35" t="str">
        <f t="shared" si="1"/>
        <v>14-15</v>
      </c>
      <c r="C19" s="47">
        <f t="shared" si="0"/>
        <v>12</v>
      </c>
      <c r="D19" s="75">
        <f>'14.1'!M27</f>
        <v>1</v>
      </c>
      <c r="E19" s="43">
        <f>'14.2'!K30</f>
        <v>0</v>
      </c>
      <c r="F19" s="43">
        <f>'14.3'!I32</f>
        <v>2</v>
      </c>
      <c r="G19" s="75">
        <f>'14.4'!I33</f>
        <v>2</v>
      </c>
      <c r="H19" s="75">
        <f>'14.5'!L32</f>
        <v>0</v>
      </c>
      <c r="I19" s="36">
        <f>'14.6'!K31</f>
        <v>2</v>
      </c>
      <c r="J19" s="45">
        <f>'14.7'!L31</f>
        <v>2</v>
      </c>
      <c r="K19" s="45">
        <f>'14.8'!I30</f>
        <v>2</v>
      </c>
      <c r="L19" s="36">
        <f>'14.9'!G29</f>
        <v>1</v>
      </c>
    </row>
    <row r="20" spans="1:12" ht="15.95" customHeight="1" x14ac:dyDescent="0.25">
      <c r="A20" s="34" t="s">
        <v>68</v>
      </c>
      <c r="B20" s="35" t="str">
        <f t="shared" si="1"/>
        <v>14-15</v>
      </c>
      <c r="C20" s="47">
        <f t="shared" si="0"/>
        <v>12</v>
      </c>
      <c r="D20" s="75">
        <f>'14.1'!M74</f>
        <v>1</v>
      </c>
      <c r="E20" s="43">
        <f>'14.2'!K77</f>
        <v>0</v>
      </c>
      <c r="F20" s="43">
        <f>'14.3'!I79</f>
        <v>1</v>
      </c>
      <c r="G20" s="75">
        <f>'14.4'!I80</f>
        <v>1</v>
      </c>
      <c r="H20" s="75">
        <f>'14.5'!L79</f>
        <v>2</v>
      </c>
      <c r="I20" s="36">
        <f>'14.6'!K78</f>
        <v>2</v>
      </c>
      <c r="J20" s="45">
        <f>'14.7'!L78</f>
        <v>2</v>
      </c>
      <c r="K20" s="45">
        <f>'14.8'!I77</f>
        <v>2</v>
      </c>
      <c r="L20" s="36">
        <f>'14.9'!G76</f>
        <v>1</v>
      </c>
    </row>
    <row r="21" spans="1:12" ht="15.95" customHeight="1" x14ac:dyDescent="0.25">
      <c r="A21" s="34" t="s">
        <v>4</v>
      </c>
      <c r="B21" s="35" t="str">
        <f t="shared" si="1"/>
        <v>16-18</v>
      </c>
      <c r="C21" s="47">
        <f t="shared" si="0"/>
        <v>11.5</v>
      </c>
      <c r="D21" s="75">
        <f>'14.1'!M9</f>
        <v>0.5</v>
      </c>
      <c r="E21" s="43">
        <f>'14.2'!K12</f>
        <v>2</v>
      </c>
      <c r="F21" s="43">
        <f>'14.3'!I14</f>
        <v>0</v>
      </c>
      <c r="G21" s="75">
        <f>'14.4'!I15</f>
        <v>2</v>
      </c>
      <c r="H21" s="75">
        <f>'14.5'!L14</f>
        <v>2</v>
      </c>
      <c r="I21" s="36">
        <f>'14.6'!K13</f>
        <v>0</v>
      </c>
      <c r="J21" s="45">
        <f>'14.7'!L13</f>
        <v>2</v>
      </c>
      <c r="K21" s="45">
        <f>'14.8'!I12</f>
        <v>2</v>
      </c>
      <c r="L21" s="36">
        <f>'14.9'!G11</f>
        <v>1</v>
      </c>
    </row>
    <row r="22" spans="1:12" ht="15.95" customHeight="1" x14ac:dyDescent="0.25">
      <c r="A22" s="34" t="s">
        <v>54</v>
      </c>
      <c r="B22" s="35" t="str">
        <f t="shared" si="1"/>
        <v>16-18</v>
      </c>
      <c r="C22" s="47">
        <f t="shared" si="0"/>
        <v>11.5</v>
      </c>
      <c r="D22" s="75">
        <f>'14.1'!M60</f>
        <v>0.5</v>
      </c>
      <c r="E22" s="43">
        <f>'14.2'!K63</f>
        <v>2</v>
      </c>
      <c r="F22" s="43">
        <f>'14.3'!I65</f>
        <v>0</v>
      </c>
      <c r="G22" s="75">
        <f>'14.4'!I66</f>
        <v>1</v>
      </c>
      <c r="H22" s="75">
        <f>'14.5'!L65</f>
        <v>1</v>
      </c>
      <c r="I22" s="36">
        <f>'14.6'!K64</f>
        <v>2</v>
      </c>
      <c r="J22" s="45">
        <f>'14.7'!L64</f>
        <v>2</v>
      </c>
      <c r="K22" s="45">
        <f>'14.8'!I63</f>
        <v>2</v>
      </c>
      <c r="L22" s="36">
        <f>'14.9'!G62</f>
        <v>1</v>
      </c>
    </row>
    <row r="23" spans="1:12" ht="15.95" customHeight="1" x14ac:dyDescent="0.25">
      <c r="A23" s="34" t="s">
        <v>79</v>
      </c>
      <c r="B23" s="35" t="str">
        <f t="shared" si="1"/>
        <v>16-18</v>
      </c>
      <c r="C23" s="47">
        <f t="shared" si="0"/>
        <v>11.5</v>
      </c>
      <c r="D23" s="75">
        <f>'14.1'!M85</f>
        <v>0.5</v>
      </c>
      <c r="E23" s="43">
        <f>'14.2'!K88</f>
        <v>2</v>
      </c>
      <c r="F23" s="43">
        <f>'14.3'!I90</f>
        <v>0</v>
      </c>
      <c r="G23" s="75">
        <f>'14.4'!I91</f>
        <v>2</v>
      </c>
      <c r="H23" s="75">
        <f>'14.5'!L90</f>
        <v>0</v>
      </c>
      <c r="I23" s="36">
        <f>'14.6'!K89</f>
        <v>2</v>
      </c>
      <c r="J23" s="45">
        <f>'14.7'!L89</f>
        <v>2</v>
      </c>
      <c r="K23" s="45">
        <f>'14.8'!I88</f>
        <v>2</v>
      </c>
      <c r="L23" s="36">
        <f>'14.9'!G87</f>
        <v>1</v>
      </c>
    </row>
    <row r="24" spans="1:12" ht="15.95" customHeight="1" x14ac:dyDescent="0.25">
      <c r="A24" s="34" t="s">
        <v>13</v>
      </c>
      <c r="B24" s="35" t="str">
        <f t="shared" si="1"/>
        <v>19-22</v>
      </c>
      <c r="C24" s="47">
        <f t="shared" si="0"/>
        <v>11</v>
      </c>
      <c r="D24" s="75">
        <f>'14.1'!M18</f>
        <v>1</v>
      </c>
      <c r="E24" s="43">
        <f>'14.2'!K21</f>
        <v>0</v>
      </c>
      <c r="F24" s="43">
        <f>'14.3'!I23</f>
        <v>2</v>
      </c>
      <c r="G24" s="75">
        <f>'14.4'!I24</f>
        <v>1</v>
      </c>
      <c r="H24" s="75">
        <f>'14.5'!L23</f>
        <v>0</v>
      </c>
      <c r="I24" s="36">
        <f>'14.6'!K22</f>
        <v>2</v>
      </c>
      <c r="J24" s="45">
        <f>'14.7'!L22</f>
        <v>2</v>
      </c>
      <c r="K24" s="45">
        <f>'14.8'!I21</f>
        <v>2</v>
      </c>
      <c r="L24" s="36">
        <f>'14.9'!G20</f>
        <v>1</v>
      </c>
    </row>
    <row r="25" spans="1:12" ht="15.95" customHeight="1" x14ac:dyDescent="0.25">
      <c r="A25" s="34" t="s">
        <v>61</v>
      </c>
      <c r="B25" s="35" t="str">
        <f t="shared" si="1"/>
        <v>19-22</v>
      </c>
      <c r="C25" s="47">
        <f t="shared" si="0"/>
        <v>11</v>
      </c>
      <c r="D25" s="75">
        <f>'14.1'!M67</f>
        <v>1</v>
      </c>
      <c r="E25" s="43">
        <f>'14.2'!K70</f>
        <v>2</v>
      </c>
      <c r="F25" s="43">
        <f>'14.3'!I72</f>
        <v>1</v>
      </c>
      <c r="G25" s="75">
        <f>'14.4'!I73</f>
        <v>2</v>
      </c>
      <c r="H25" s="75">
        <f>'14.5'!L72</f>
        <v>0</v>
      </c>
      <c r="I25" s="36">
        <f>'14.6'!K71</f>
        <v>2</v>
      </c>
      <c r="J25" s="45">
        <f>'14.7'!L71</f>
        <v>0</v>
      </c>
      <c r="K25" s="45">
        <f>'14.8'!I70</f>
        <v>2</v>
      </c>
      <c r="L25" s="36">
        <f>'14.9'!G69</f>
        <v>1</v>
      </c>
    </row>
    <row r="26" spans="1:12" s="7" customFormat="1" ht="15.95" customHeight="1" x14ac:dyDescent="0.25">
      <c r="A26" s="34" t="s">
        <v>62</v>
      </c>
      <c r="B26" s="35" t="str">
        <f t="shared" si="1"/>
        <v>19-22</v>
      </c>
      <c r="C26" s="47">
        <f t="shared" si="0"/>
        <v>11</v>
      </c>
      <c r="D26" s="75">
        <f>'14.1'!M68</f>
        <v>1</v>
      </c>
      <c r="E26" s="43">
        <f>'14.2'!K71</f>
        <v>0</v>
      </c>
      <c r="F26" s="43">
        <f>'14.3'!I73</f>
        <v>1</v>
      </c>
      <c r="G26" s="75">
        <f>'14.4'!I74</f>
        <v>2</v>
      </c>
      <c r="H26" s="75">
        <f>'14.5'!L73</f>
        <v>2</v>
      </c>
      <c r="I26" s="36">
        <f>'14.6'!K72</f>
        <v>2</v>
      </c>
      <c r="J26" s="45">
        <f>'14.7'!L72</f>
        <v>0</v>
      </c>
      <c r="K26" s="45">
        <f>'14.8'!I71</f>
        <v>2</v>
      </c>
      <c r="L26" s="36">
        <f>'14.9'!G70</f>
        <v>1</v>
      </c>
    </row>
    <row r="27" spans="1:12" ht="15.95" customHeight="1" x14ac:dyDescent="0.25">
      <c r="A27" s="34" t="s">
        <v>64</v>
      </c>
      <c r="B27" s="35" t="str">
        <f t="shared" si="1"/>
        <v>19-22</v>
      </c>
      <c r="C27" s="47">
        <f t="shared" si="0"/>
        <v>11</v>
      </c>
      <c r="D27" s="75">
        <f>'14.1'!M70</f>
        <v>1</v>
      </c>
      <c r="E27" s="43">
        <f>'14.2'!K73</f>
        <v>0</v>
      </c>
      <c r="F27" s="43">
        <f>'14.3'!I75</f>
        <v>2</v>
      </c>
      <c r="G27" s="75">
        <f>'14.4'!I76</f>
        <v>1</v>
      </c>
      <c r="H27" s="75">
        <f>'14.5'!L75</f>
        <v>0</v>
      </c>
      <c r="I27" s="36">
        <f>'14.6'!K74</f>
        <v>2</v>
      </c>
      <c r="J27" s="45">
        <f>'14.7'!L74</f>
        <v>2</v>
      </c>
      <c r="K27" s="45">
        <f>'14.8'!I73</f>
        <v>2</v>
      </c>
      <c r="L27" s="36">
        <f>'14.9'!G72</f>
        <v>1</v>
      </c>
    </row>
    <row r="28" spans="1:12" ht="15.95" customHeight="1" x14ac:dyDescent="0.25">
      <c r="A28" s="34" t="s">
        <v>84</v>
      </c>
      <c r="B28" s="35" t="str">
        <f t="shared" si="1"/>
        <v>23</v>
      </c>
      <c r="C28" s="47">
        <f t="shared" si="0"/>
        <v>10.5</v>
      </c>
      <c r="D28" s="75">
        <f>'14.1'!M90</f>
        <v>0.5</v>
      </c>
      <c r="E28" s="43">
        <f>'14.2'!K93</f>
        <v>2</v>
      </c>
      <c r="F28" s="43">
        <f>'14.3'!I95</f>
        <v>1</v>
      </c>
      <c r="G28" s="75">
        <f>'14.4'!I96</f>
        <v>1</v>
      </c>
      <c r="H28" s="75">
        <f>'14.5'!L95</f>
        <v>0</v>
      </c>
      <c r="I28" s="36">
        <f>'14.6'!K94</f>
        <v>1</v>
      </c>
      <c r="J28" s="45">
        <f>'14.7'!L94</f>
        <v>2</v>
      </c>
      <c r="K28" s="45">
        <f>'14.8'!I93</f>
        <v>2</v>
      </c>
      <c r="L28" s="36">
        <f>'14.9'!G92</f>
        <v>1</v>
      </c>
    </row>
    <row r="29" spans="1:12" ht="15.95" customHeight="1" x14ac:dyDescent="0.25">
      <c r="A29" s="34" t="s">
        <v>2</v>
      </c>
      <c r="B29" s="35" t="str">
        <f t="shared" si="1"/>
        <v>24-27</v>
      </c>
      <c r="C29" s="47">
        <f t="shared" si="0"/>
        <v>10</v>
      </c>
      <c r="D29" s="75">
        <f>'14.1'!M7</f>
        <v>1</v>
      </c>
      <c r="E29" s="43">
        <f>'14.2'!K10</f>
        <v>0</v>
      </c>
      <c r="F29" s="43">
        <f>'14.3'!I12</f>
        <v>2</v>
      </c>
      <c r="G29" s="75">
        <f>'14.4'!I13</f>
        <v>2</v>
      </c>
      <c r="H29" s="75">
        <f>'14.5'!L12</f>
        <v>0</v>
      </c>
      <c r="I29" s="36">
        <f>'14.6'!K11</f>
        <v>2</v>
      </c>
      <c r="J29" s="45">
        <f>'14.7'!L11</f>
        <v>0</v>
      </c>
      <c r="K29" s="45">
        <f>'14.8'!I10</f>
        <v>2</v>
      </c>
      <c r="L29" s="36">
        <f>'14.9'!G9</f>
        <v>1</v>
      </c>
    </row>
    <row r="30" spans="1:12" ht="15.95" customHeight="1" x14ac:dyDescent="0.25">
      <c r="A30" s="34" t="s">
        <v>5</v>
      </c>
      <c r="B30" s="35" t="str">
        <f t="shared" si="1"/>
        <v>24-27</v>
      </c>
      <c r="C30" s="47">
        <f t="shared" si="0"/>
        <v>10</v>
      </c>
      <c r="D30" s="75">
        <f>'14.1'!M10</f>
        <v>1</v>
      </c>
      <c r="E30" s="43">
        <f>'14.2'!K13</f>
        <v>0</v>
      </c>
      <c r="F30" s="43">
        <f>'14.3'!I15</f>
        <v>2</v>
      </c>
      <c r="G30" s="75">
        <f>'14.4'!I16</f>
        <v>2</v>
      </c>
      <c r="H30" s="75">
        <f>'14.5'!L15</f>
        <v>0</v>
      </c>
      <c r="I30" s="36">
        <f>'14.6'!K14</f>
        <v>0</v>
      </c>
      <c r="J30" s="45">
        <f>'14.7'!L14</f>
        <v>2</v>
      </c>
      <c r="K30" s="45">
        <f>'14.8'!I13</f>
        <v>2</v>
      </c>
      <c r="L30" s="36">
        <f>'14.9'!G12</f>
        <v>1</v>
      </c>
    </row>
    <row r="31" spans="1:12" ht="15.95" customHeight="1" x14ac:dyDescent="0.25">
      <c r="A31" s="34" t="s">
        <v>27</v>
      </c>
      <c r="B31" s="35" t="str">
        <f t="shared" si="1"/>
        <v>24-27</v>
      </c>
      <c r="C31" s="47">
        <f t="shared" si="0"/>
        <v>10</v>
      </c>
      <c r="D31" s="75">
        <f>'14.1'!M32</f>
        <v>1</v>
      </c>
      <c r="E31" s="43">
        <f>'14.2'!K35</f>
        <v>0</v>
      </c>
      <c r="F31" s="43">
        <f>'14.3'!I37</f>
        <v>1</v>
      </c>
      <c r="G31" s="75">
        <f>'14.4'!I38</f>
        <v>1</v>
      </c>
      <c r="H31" s="75">
        <f>'14.5'!L37</f>
        <v>2</v>
      </c>
      <c r="I31" s="36">
        <f>'14.6'!K36</f>
        <v>0</v>
      </c>
      <c r="J31" s="45">
        <f>'14.7'!L36</f>
        <v>2</v>
      </c>
      <c r="K31" s="45">
        <f>'14.8'!I35</f>
        <v>2</v>
      </c>
      <c r="L31" s="36">
        <f>'14.9'!G34</f>
        <v>1</v>
      </c>
    </row>
    <row r="32" spans="1:12" s="7" customFormat="1" ht="15.95" customHeight="1" x14ac:dyDescent="0.25">
      <c r="A32" s="34" t="s">
        <v>59</v>
      </c>
      <c r="B32" s="35" t="str">
        <f t="shared" si="1"/>
        <v>24-27</v>
      </c>
      <c r="C32" s="47">
        <f t="shared" si="0"/>
        <v>10</v>
      </c>
      <c r="D32" s="75">
        <f>'14.1'!M65</f>
        <v>1</v>
      </c>
      <c r="E32" s="43">
        <f>'14.2'!K68</f>
        <v>0</v>
      </c>
      <c r="F32" s="43">
        <f>'14.3'!I70</f>
        <v>1</v>
      </c>
      <c r="G32" s="75">
        <f>'14.4'!I71</f>
        <v>1</v>
      </c>
      <c r="H32" s="75">
        <f>'14.5'!L70</f>
        <v>0</v>
      </c>
      <c r="I32" s="36">
        <f>'14.6'!K69</f>
        <v>2</v>
      </c>
      <c r="J32" s="45">
        <f>'14.7'!L69</f>
        <v>2</v>
      </c>
      <c r="K32" s="45">
        <f>'14.8'!I68</f>
        <v>2</v>
      </c>
      <c r="L32" s="36">
        <f>'14.9'!G67</f>
        <v>1</v>
      </c>
    </row>
    <row r="33" spans="1:12" s="7" customFormat="1" ht="15.95" customHeight="1" x14ac:dyDescent="0.25">
      <c r="A33" s="34" t="s">
        <v>25</v>
      </c>
      <c r="B33" s="35" t="str">
        <f t="shared" si="1"/>
        <v>28</v>
      </c>
      <c r="C33" s="47">
        <f t="shared" si="0"/>
        <v>9.5</v>
      </c>
      <c r="D33" s="75">
        <f>'14.1'!M30</f>
        <v>1</v>
      </c>
      <c r="E33" s="43">
        <f>'14.2'!K33</f>
        <v>1</v>
      </c>
      <c r="F33" s="43">
        <f>'14.3'!I35</f>
        <v>0.5</v>
      </c>
      <c r="G33" s="75">
        <f>'14.4'!I36</f>
        <v>0</v>
      </c>
      <c r="H33" s="75">
        <f>'14.5'!L35</f>
        <v>0</v>
      </c>
      <c r="I33" s="36">
        <f>'14.6'!K34</f>
        <v>2</v>
      </c>
      <c r="J33" s="45">
        <f>'14.7'!L34</f>
        <v>2</v>
      </c>
      <c r="K33" s="45">
        <f>'14.8'!I33</f>
        <v>2</v>
      </c>
      <c r="L33" s="36">
        <f>'14.9'!G32</f>
        <v>1</v>
      </c>
    </row>
    <row r="34" spans="1:12" ht="15.95" customHeight="1" x14ac:dyDescent="0.25">
      <c r="A34" s="34" t="s">
        <v>63</v>
      </c>
      <c r="B34" s="35" t="str">
        <f t="shared" si="1"/>
        <v>29-30</v>
      </c>
      <c r="C34" s="47">
        <f t="shared" si="0"/>
        <v>9</v>
      </c>
      <c r="D34" s="75">
        <f>'14.1'!M69</f>
        <v>1</v>
      </c>
      <c r="E34" s="43">
        <f>'14.2'!K72</f>
        <v>0</v>
      </c>
      <c r="F34" s="43">
        <f>'14.3'!I74</f>
        <v>1</v>
      </c>
      <c r="G34" s="75">
        <f>'14.4'!I75</f>
        <v>1</v>
      </c>
      <c r="H34" s="75">
        <f>'14.5'!L74</f>
        <v>2</v>
      </c>
      <c r="I34" s="36">
        <f>'14.6'!K73</f>
        <v>0</v>
      </c>
      <c r="J34" s="45">
        <f>'14.7'!L73</f>
        <v>2</v>
      </c>
      <c r="K34" s="45">
        <f>'14.8'!I72</f>
        <v>2</v>
      </c>
      <c r="L34" s="36">
        <f>'14.9'!G71</f>
        <v>0</v>
      </c>
    </row>
    <row r="35" spans="1:12" ht="15.95" customHeight="1" x14ac:dyDescent="0.25">
      <c r="A35" s="34" t="s">
        <v>66</v>
      </c>
      <c r="B35" s="35" t="str">
        <f t="shared" si="1"/>
        <v>29-30</v>
      </c>
      <c r="C35" s="47">
        <f t="shared" si="0"/>
        <v>9</v>
      </c>
      <c r="D35" s="75">
        <f>'14.1'!M72</f>
        <v>0.5</v>
      </c>
      <c r="E35" s="43">
        <f>'14.2'!K75</f>
        <v>2</v>
      </c>
      <c r="F35" s="43">
        <f>'14.3'!I77</f>
        <v>0</v>
      </c>
      <c r="G35" s="75">
        <f>'14.4'!I78</f>
        <v>0.5</v>
      </c>
      <c r="H35" s="75">
        <f>'14.5'!L77</f>
        <v>0</v>
      </c>
      <c r="I35" s="36">
        <f>'14.6'!K76</f>
        <v>2</v>
      </c>
      <c r="J35" s="45">
        <f>'14.7'!L76</f>
        <v>2</v>
      </c>
      <c r="K35" s="45">
        <f>'14.8'!I75</f>
        <v>1</v>
      </c>
      <c r="L35" s="36">
        <f>'14.9'!G74</f>
        <v>1</v>
      </c>
    </row>
    <row r="36" spans="1:12" ht="15.95" customHeight="1" x14ac:dyDescent="0.25">
      <c r="A36" s="34" t="s">
        <v>69</v>
      </c>
      <c r="B36" s="35" t="str">
        <f t="shared" si="1"/>
        <v>31</v>
      </c>
      <c r="C36" s="47">
        <f t="shared" si="0"/>
        <v>8.5</v>
      </c>
      <c r="D36" s="75">
        <f>'14.1'!M75</f>
        <v>0.5</v>
      </c>
      <c r="E36" s="43">
        <f>'14.2'!K78</f>
        <v>0</v>
      </c>
      <c r="F36" s="43">
        <f>'14.3'!I80</f>
        <v>0</v>
      </c>
      <c r="G36" s="75">
        <f>'14.4'!I81</f>
        <v>1</v>
      </c>
      <c r="H36" s="75">
        <f>'14.5'!L80</f>
        <v>0</v>
      </c>
      <c r="I36" s="36">
        <f>'14.6'!K79</f>
        <v>2</v>
      </c>
      <c r="J36" s="45">
        <f>'14.7'!L79</f>
        <v>2</v>
      </c>
      <c r="K36" s="45">
        <f>'14.8'!I78</f>
        <v>2</v>
      </c>
      <c r="L36" s="36">
        <f>'14.9'!G77</f>
        <v>1</v>
      </c>
    </row>
    <row r="37" spans="1:12" ht="15.95" customHeight="1" x14ac:dyDescent="0.25">
      <c r="A37" s="34" t="s">
        <v>23</v>
      </c>
      <c r="B37" s="35" t="str">
        <f t="shared" si="1"/>
        <v>32-35</v>
      </c>
      <c r="C37" s="47">
        <f t="shared" ref="C37:C68" si="2">SUM(D37:L37)</f>
        <v>8</v>
      </c>
      <c r="D37" s="75">
        <f>'14.1'!M28</f>
        <v>1</v>
      </c>
      <c r="E37" s="43">
        <f>'14.2'!K31</f>
        <v>0</v>
      </c>
      <c r="F37" s="43">
        <f>'14.3'!I33</f>
        <v>1</v>
      </c>
      <c r="G37" s="75">
        <f>'14.4'!I34</f>
        <v>2</v>
      </c>
      <c r="H37" s="75">
        <f>'14.5'!L33</f>
        <v>0</v>
      </c>
      <c r="I37" s="36">
        <f>'14.6'!K32</f>
        <v>2</v>
      </c>
      <c r="J37" s="45">
        <f>'14.7'!L32</f>
        <v>0</v>
      </c>
      <c r="K37" s="45">
        <f>'14.8'!I31</f>
        <v>2</v>
      </c>
      <c r="L37" s="36">
        <f>'14.9'!G30</f>
        <v>0</v>
      </c>
    </row>
    <row r="38" spans="1:12" ht="15.95" customHeight="1" x14ac:dyDescent="0.25">
      <c r="A38" s="34" t="s">
        <v>41</v>
      </c>
      <c r="B38" s="35" t="str">
        <f t="shared" si="1"/>
        <v>32-35</v>
      </c>
      <c r="C38" s="47">
        <f t="shared" si="2"/>
        <v>8</v>
      </c>
      <c r="D38" s="75">
        <f>'14.1'!M46</f>
        <v>1</v>
      </c>
      <c r="E38" s="43">
        <f>'14.2'!K49</f>
        <v>2</v>
      </c>
      <c r="F38" s="43">
        <f>'14.3'!I51</f>
        <v>2</v>
      </c>
      <c r="G38" s="75">
        <f>'14.4'!I52</f>
        <v>0</v>
      </c>
      <c r="H38" s="75">
        <f>'14.5'!L51</f>
        <v>0</v>
      </c>
      <c r="I38" s="36">
        <f>'14.6'!K50</f>
        <v>0</v>
      </c>
      <c r="J38" s="45">
        <f>'14.7'!L50</f>
        <v>2</v>
      </c>
      <c r="K38" s="45">
        <f>'14.8'!I49</f>
        <v>0</v>
      </c>
      <c r="L38" s="36">
        <f>'14.9'!G48</f>
        <v>1</v>
      </c>
    </row>
    <row r="39" spans="1:12" ht="15.95" customHeight="1" x14ac:dyDescent="0.25">
      <c r="A39" s="34" t="s">
        <v>53</v>
      </c>
      <c r="B39" s="35" t="str">
        <f t="shared" si="1"/>
        <v>32-35</v>
      </c>
      <c r="C39" s="47">
        <f t="shared" si="2"/>
        <v>8</v>
      </c>
      <c r="D39" s="75">
        <f>'14.1'!M59</f>
        <v>1</v>
      </c>
      <c r="E39" s="43">
        <f>'14.2'!K62</f>
        <v>0</v>
      </c>
      <c r="F39" s="43">
        <f>'14.3'!I64</f>
        <v>2</v>
      </c>
      <c r="G39" s="75">
        <f>'14.4'!I65</f>
        <v>2</v>
      </c>
      <c r="H39" s="75">
        <f>'14.5'!L64</f>
        <v>0</v>
      </c>
      <c r="I39" s="36">
        <f>'14.6'!K63</f>
        <v>0</v>
      </c>
      <c r="J39" s="45">
        <f>'14.7'!L63</f>
        <v>2</v>
      </c>
      <c r="K39" s="45">
        <f>'14.8'!I62</f>
        <v>0</v>
      </c>
      <c r="L39" s="36">
        <f>'14.9'!G61</f>
        <v>1</v>
      </c>
    </row>
    <row r="40" spans="1:12" s="7" customFormat="1" ht="15.95" customHeight="1" x14ac:dyDescent="0.25">
      <c r="A40" s="34" t="s">
        <v>73</v>
      </c>
      <c r="B40" s="35" t="str">
        <f t="shared" si="1"/>
        <v>32-35</v>
      </c>
      <c r="C40" s="47">
        <f t="shared" si="2"/>
        <v>8</v>
      </c>
      <c r="D40" s="75">
        <f>'14.1'!M79</f>
        <v>1</v>
      </c>
      <c r="E40" s="43">
        <f>'14.2'!K82</f>
        <v>2</v>
      </c>
      <c r="F40" s="43">
        <f>'14.3'!I84</f>
        <v>0</v>
      </c>
      <c r="G40" s="75">
        <f>'14.4'!I85</f>
        <v>1</v>
      </c>
      <c r="H40" s="75">
        <f>'14.5'!L84</f>
        <v>0</v>
      </c>
      <c r="I40" s="36">
        <f>'14.6'!K83</f>
        <v>1</v>
      </c>
      <c r="J40" s="45">
        <f>'14.7'!L83</f>
        <v>0</v>
      </c>
      <c r="K40" s="45">
        <f>'14.8'!I82</f>
        <v>2</v>
      </c>
      <c r="L40" s="36">
        <f>'14.9'!G81</f>
        <v>1</v>
      </c>
    </row>
    <row r="41" spans="1:12" ht="15.95" customHeight="1" x14ac:dyDescent="0.25">
      <c r="A41" s="34" t="s">
        <v>85</v>
      </c>
      <c r="B41" s="35" t="str">
        <f t="shared" si="1"/>
        <v>36-37</v>
      </c>
      <c r="C41" s="47">
        <f t="shared" si="2"/>
        <v>7.5</v>
      </c>
      <c r="D41" s="75">
        <f>'14.1'!M91</f>
        <v>0.5</v>
      </c>
      <c r="E41" s="43">
        <f>'14.2'!K94</f>
        <v>2</v>
      </c>
      <c r="F41" s="43">
        <f>'14.3'!I96</f>
        <v>0</v>
      </c>
      <c r="G41" s="75">
        <f>'14.4'!I97</f>
        <v>0</v>
      </c>
      <c r="H41" s="75">
        <f>'14.5'!L96</f>
        <v>0</v>
      </c>
      <c r="I41" s="36">
        <f>'14.6'!K95</f>
        <v>2</v>
      </c>
      <c r="J41" s="45">
        <f>'14.7'!L95</f>
        <v>0</v>
      </c>
      <c r="K41" s="45">
        <f>'14.8'!I94</f>
        <v>2</v>
      </c>
      <c r="L41" s="36">
        <f>'14.9'!G93</f>
        <v>1</v>
      </c>
    </row>
    <row r="42" spans="1:12" ht="15.95" customHeight="1" x14ac:dyDescent="0.25">
      <c r="A42" s="34" t="s">
        <v>87</v>
      </c>
      <c r="B42" s="35" t="str">
        <f t="shared" si="1"/>
        <v>36-37</v>
      </c>
      <c r="C42" s="47">
        <f t="shared" si="2"/>
        <v>7.5</v>
      </c>
      <c r="D42" s="75">
        <f>'14.1'!M93</f>
        <v>0.5</v>
      </c>
      <c r="E42" s="43">
        <f>'14.2'!K96</f>
        <v>2</v>
      </c>
      <c r="F42" s="43">
        <f>'14.3'!I98</f>
        <v>2</v>
      </c>
      <c r="G42" s="75">
        <f>'14.4'!I99</f>
        <v>2</v>
      </c>
      <c r="H42" s="75">
        <f>'14.5'!L98</f>
        <v>0</v>
      </c>
      <c r="I42" s="36">
        <f>'14.6'!K97</f>
        <v>0</v>
      </c>
      <c r="J42" s="45">
        <f>'14.7'!L97</f>
        <v>0</v>
      </c>
      <c r="K42" s="45">
        <f>'14.8'!I96</f>
        <v>0</v>
      </c>
      <c r="L42" s="36">
        <f>'14.9'!G95</f>
        <v>1</v>
      </c>
    </row>
    <row r="43" spans="1:12" ht="15.95" customHeight="1" x14ac:dyDescent="0.25">
      <c r="A43" s="34" t="s">
        <v>44</v>
      </c>
      <c r="B43" s="35" t="str">
        <f t="shared" si="1"/>
        <v>38-39</v>
      </c>
      <c r="C43" s="47">
        <f t="shared" si="2"/>
        <v>7</v>
      </c>
      <c r="D43" s="75">
        <f>'14.1'!M50</f>
        <v>1</v>
      </c>
      <c r="E43" s="43">
        <f>'14.2'!K53</f>
        <v>0</v>
      </c>
      <c r="F43" s="43">
        <f>'14.3'!I55</f>
        <v>0</v>
      </c>
      <c r="G43" s="75">
        <f>'14.4'!I56</f>
        <v>1</v>
      </c>
      <c r="H43" s="75">
        <f>'14.5'!L55</f>
        <v>0</v>
      </c>
      <c r="I43" s="36">
        <f>'14.6'!K54</f>
        <v>0</v>
      </c>
      <c r="J43" s="45">
        <f>'14.7'!L54</f>
        <v>2</v>
      </c>
      <c r="K43" s="45">
        <f>'14.8'!I53</f>
        <v>2</v>
      </c>
      <c r="L43" s="36">
        <f>'14.9'!G52</f>
        <v>1</v>
      </c>
    </row>
    <row r="44" spans="1:12" ht="15.95" customHeight="1" x14ac:dyDescent="0.25">
      <c r="A44" s="34" t="s">
        <v>83</v>
      </c>
      <c r="B44" s="35" t="str">
        <f t="shared" si="1"/>
        <v>38-39</v>
      </c>
      <c r="C44" s="47">
        <f t="shared" si="2"/>
        <v>7</v>
      </c>
      <c r="D44" s="75">
        <f>'14.1'!M89</f>
        <v>0.5</v>
      </c>
      <c r="E44" s="43">
        <f>'14.2'!K92</f>
        <v>1</v>
      </c>
      <c r="F44" s="43">
        <f>'14.3'!I94</f>
        <v>2</v>
      </c>
      <c r="G44" s="75">
        <f>'14.4'!I95</f>
        <v>1</v>
      </c>
      <c r="H44" s="75">
        <f>'14.5'!L94</f>
        <v>0</v>
      </c>
      <c r="I44" s="36">
        <f>'14.6'!K93</f>
        <v>0</v>
      </c>
      <c r="J44" s="45">
        <f>'14.7'!L93</f>
        <v>0</v>
      </c>
      <c r="K44" s="45">
        <f>'14.8'!I92</f>
        <v>2</v>
      </c>
      <c r="L44" s="36">
        <f>'14.9'!G91</f>
        <v>0.5</v>
      </c>
    </row>
    <row r="45" spans="1:12" ht="15.95" customHeight="1" x14ac:dyDescent="0.25">
      <c r="A45" s="34" t="s">
        <v>37</v>
      </c>
      <c r="B45" s="35" t="str">
        <f t="shared" si="1"/>
        <v>40</v>
      </c>
      <c r="C45" s="47">
        <f t="shared" si="2"/>
        <v>6.5</v>
      </c>
      <c r="D45" s="75">
        <f>'14.1'!M42</f>
        <v>0.5</v>
      </c>
      <c r="E45" s="43">
        <f>'14.2'!K45</f>
        <v>0</v>
      </c>
      <c r="F45" s="43">
        <f>'14.3'!I47</f>
        <v>1</v>
      </c>
      <c r="G45" s="75">
        <f>'14.4'!I48</f>
        <v>1</v>
      </c>
      <c r="H45" s="75">
        <f>'14.5'!L47</f>
        <v>0</v>
      </c>
      <c r="I45" s="36">
        <f>'14.6'!K46</f>
        <v>0</v>
      </c>
      <c r="J45" s="45">
        <f>'14.7'!L46</f>
        <v>2</v>
      </c>
      <c r="K45" s="45">
        <f>'14.8'!I45</f>
        <v>2</v>
      </c>
      <c r="L45" s="36">
        <f>'14.9'!G44</f>
        <v>0</v>
      </c>
    </row>
    <row r="46" spans="1:12" ht="15.95" customHeight="1" x14ac:dyDescent="0.25">
      <c r="A46" s="34" t="s">
        <v>47</v>
      </c>
      <c r="B46" s="35" t="str">
        <f t="shared" si="1"/>
        <v>41</v>
      </c>
      <c r="C46" s="47">
        <f t="shared" si="2"/>
        <v>6</v>
      </c>
      <c r="D46" s="75">
        <f>'14.1'!M53</f>
        <v>1</v>
      </c>
      <c r="E46" s="43">
        <f>'14.2'!K56</f>
        <v>0</v>
      </c>
      <c r="F46" s="43">
        <f>'14.3'!I58</f>
        <v>1</v>
      </c>
      <c r="G46" s="75">
        <f>'14.4'!I59</f>
        <v>1</v>
      </c>
      <c r="H46" s="75">
        <f>'14.5'!L58</f>
        <v>0</v>
      </c>
      <c r="I46" s="36">
        <f>'14.6'!K57</f>
        <v>0</v>
      </c>
      <c r="J46" s="45">
        <f>'14.7'!L57</f>
        <v>0</v>
      </c>
      <c r="K46" s="45">
        <f>'14.8'!I56</f>
        <v>2</v>
      </c>
      <c r="L46" s="36">
        <f>'14.9'!G55</f>
        <v>1</v>
      </c>
    </row>
    <row r="47" spans="1:12" ht="15.95" customHeight="1" x14ac:dyDescent="0.25">
      <c r="A47" s="34" t="s">
        <v>36</v>
      </c>
      <c r="B47" s="35" t="str">
        <f t="shared" si="1"/>
        <v>42-43</v>
      </c>
      <c r="C47" s="47">
        <f t="shared" si="2"/>
        <v>5.5</v>
      </c>
      <c r="D47" s="75">
        <f>'14.1'!M41</f>
        <v>0.5</v>
      </c>
      <c r="E47" s="43">
        <f>'14.2'!K44</f>
        <v>0</v>
      </c>
      <c r="F47" s="43">
        <f>'14.3'!I46</f>
        <v>0</v>
      </c>
      <c r="G47" s="75">
        <f>'14.4'!I47</f>
        <v>1</v>
      </c>
      <c r="H47" s="75">
        <f>'14.5'!L46</f>
        <v>0</v>
      </c>
      <c r="I47" s="36">
        <f>'14.6'!K45</f>
        <v>0</v>
      </c>
      <c r="J47" s="45">
        <f>'14.7'!L45</f>
        <v>2</v>
      </c>
      <c r="K47" s="45">
        <f>'14.8'!I44</f>
        <v>2</v>
      </c>
      <c r="L47" s="36">
        <f>'14.9'!G43</f>
        <v>0</v>
      </c>
    </row>
    <row r="48" spans="1:12" ht="15.95" customHeight="1" x14ac:dyDescent="0.25">
      <c r="A48" s="34" t="s">
        <v>70</v>
      </c>
      <c r="B48" s="35" t="str">
        <f t="shared" si="1"/>
        <v>42-43</v>
      </c>
      <c r="C48" s="47">
        <f t="shared" si="2"/>
        <v>5.5</v>
      </c>
      <c r="D48" s="75">
        <f>'14.1'!M76</f>
        <v>0.5</v>
      </c>
      <c r="E48" s="43">
        <f>'14.2'!K79</f>
        <v>0</v>
      </c>
      <c r="F48" s="43">
        <f>'14.3'!I81</f>
        <v>1</v>
      </c>
      <c r="G48" s="75">
        <f>'14.4'!I82</f>
        <v>1</v>
      </c>
      <c r="H48" s="75">
        <f>'14.5'!L81</f>
        <v>0</v>
      </c>
      <c r="I48" s="36">
        <f>'14.6'!K80</f>
        <v>1</v>
      </c>
      <c r="J48" s="45">
        <f>'14.7'!L80</f>
        <v>2</v>
      </c>
      <c r="K48" s="45">
        <f>'14.8'!I79</f>
        <v>0</v>
      </c>
      <c r="L48" s="36">
        <f>'14.9'!G78</f>
        <v>0</v>
      </c>
    </row>
    <row r="49" spans="1:12" ht="15.95" customHeight="1" x14ac:dyDescent="0.25">
      <c r="A49" s="34" t="s">
        <v>15</v>
      </c>
      <c r="B49" s="35" t="str">
        <f t="shared" si="1"/>
        <v>44</v>
      </c>
      <c r="C49" s="47">
        <f t="shared" si="2"/>
        <v>5</v>
      </c>
      <c r="D49" s="75">
        <f>'14.1'!M20</f>
        <v>1</v>
      </c>
      <c r="E49" s="43">
        <f>'14.2'!K23</f>
        <v>0</v>
      </c>
      <c r="F49" s="43">
        <f>'14.3'!I25</f>
        <v>0</v>
      </c>
      <c r="G49" s="75">
        <f>'14.4'!I26</f>
        <v>1</v>
      </c>
      <c r="H49" s="75">
        <f>'14.5'!L25</f>
        <v>0</v>
      </c>
      <c r="I49" s="36">
        <f>'14.6'!K24</f>
        <v>0</v>
      </c>
      <c r="J49" s="45">
        <f>'14.7'!L24</f>
        <v>0</v>
      </c>
      <c r="K49" s="45">
        <f>'14.8'!I23</f>
        <v>2</v>
      </c>
      <c r="L49" s="36">
        <f>'14.9'!G22</f>
        <v>1</v>
      </c>
    </row>
    <row r="50" spans="1:12" ht="15.95" customHeight="1" x14ac:dyDescent="0.25">
      <c r="A50" s="34" t="s">
        <v>52</v>
      </c>
      <c r="B50" s="35" t="str">
        <f t="shared" si="1"/>
        <v>45</v>
      </c>
      <c r="C50" s="47">
        <f t="shared" si="2"/>
        <v>4.5</v>
      </c>
      <c r="D50" s="75">
        <f>'14.1'!M58</f>
        <v>0.5</v>
      </c>
      <c r="E50" s="43">
        <f>'14.2'!K61</f>
        <v>0</v>
      </c>
      <c r="F50" s="43">
        <f>'14.3'!I63</f>
        <v>0</v>
      </c>
      <c r="G50" s="75">
        <f>'14.4'!I64</f>
        <v>1</v>
      </c>
      <c r="H50" s="75">
        <f>'14.5'!L63</f>
        <v>0</v>
      </c>
      <c r="I50" s="36">
        <f>'14.6'!K62</f>
        <v>0</v>
      </c>
      <c r="J50" s="45">
        <f>'14.7'!L62</f>
        <v>2</v>
      </c>
      <c r="K50" s="45">
        <f>'14.8'!I61</f>
        <v>0</v>
      </c>
      <c r="L50" s="36">
        <f>'14.9'!G60</f>
        <v>1</v>
      </c>
    </row>
    <row r="51" spans="1:12" ht="15.95" customHeight="1" x14ac:dyDescent="0.25">
      <c r="A51" s="34" t="s">
        <v>48</v>
      </c>
      <c r="B51" s="35" t="str">
        <f t="shared" si="1"/>
        <v>46</v>
      </c>
      <c r="C51" s="47">
        <f t="shared" si="2"/>
        <v>4</v>
      </c>
      <c r="D51" s="75">
        <f>'14.1'!M54</f>
        <v>1</v>
      </c>
      <c r="E51" s="43">
        <f>'14.2'!K57</f>
        <v>0</v>
      </c>
      <c r="F51" s="43">
        <f>'14.3'!I59</f>
        <v>0</v>
      </c>
      <c r="G51" s="75">
        <f>'14.4'!I60</f>
        <v>0</v>
      </c>
      <c r="H51" s="75">
        <f>'14.5'!L59</f>
        <v>0</v>
      </c>
      <c r="I51" s="36">
        <f>'14.6'!K58</f>
        <v>0</v>
      </c>
      <c r="J51" s="45">
        <f>'14.7'!L58</f>
        <v>0</v>
      </c>
      <c r="K51" s="45">
        <f>'14.8'!I57</f>
        <v>2</v>
      </c>
      <c r="L51" s="36">
        <f>'14.9'!G56</f>
        <v>1</v>
      </c>
    </row>
    <row r="52" spans="1:12" ht="15.95" customHeight="1" x14ac:dyDescent="0.25">
      <c r="A52" s="34" t="s">
        <v>49</v>
      </c>
      <c r="B52" s="35" t="str">
        <f t="shared" si="1"/>
        <v>47-48</v>
      </c>
      <c r="C52" s="47">
        <f t="shared" si="2"/>
        <v>3</v>
      </c>
      <c r="D52" s="75">
        <f>'14.1'!M55</f>
        <v>1</v>
      </c>
      <c r="E52" s="43">
        <f>'14.2'!K58</f>
        <v>0</v>
      </c>
      <c r="F52" s="43">
        <f>'14.3'!I60</f>
        <v>1</v>
      </c>
      <c r="G52" s="75">
        <f>'14.4'!I61</f>
        <v>1</v>
      </c>
      <c r="H52" s="75">
        <f>'14.5'!L60</f>
        <v>0</v>
      </c>
      <c r="I52" s="36">
        <f>'14.6'!K59</f>
        <v>0</v>
      </c>
      <c r="J52" s="45">
        <f>'14.7'!L59</f>
        <v>0</v>
      </c>
      <c r="K52" s="45">
        <f>'14.8'!I58</f>
        <v>0</v>
      </c>
      <c r="L52" s="36">
        <f>'14.9'!G57</f>
        <v>0</v>
      </c>
    </row>
    <row r="53" spans="1:12" ht="15.95" customHeight="1" x14ac:dyDescent="0.25">
      <c r="A53" s="34" t="s">
        <v>82</v>
      </c>
      <c r="B53" s="35" t="str">
        <f t="shared" si="1"/>
        <v>47-48</v>
      </c>
      <c r="C53" s="47">
        <f t="shared" si="2"/>
        <v>3</v>
      </c>
      <c r="D53" s="75">
        <f>'14.1'!M88</f>
        <v>0.5</v>
      </c>
      <c r="E53" s="43">
        <f>'14.2'!K91</f>
        <v>0</v>
      </c>
      <c r="F53" s="43">
        <f>'14.3'!I93</f>
        <v>0</v>
      </c>
      <c r="G53" s="75">
        <f>'14.4'!I94</f>
        <v>0.5</v>
      </c>
      <c r="H53" s="75">
        <f>'14.5'!L93</f>
        <v>0</v>
      </c>
      <c r="I53" s="36">
        <f>'14.6'!K92</f>
        <v>0</v>
      </c>
      <c r="J53" s="45">
        <f>'14.7'!L92</f>
        <v>0</v>
      </c>
      <c r="K53" s="45">
        <f>'14.8'!I91</f>
        <v>2</v>
      </c>
      <c r="L53" s="36">
        <f>'14.9'!G90</f>
        <v>0</v>
      </c>
    </row>
    <row r="54" spans="1:12" s="7" customFormat="1" ht="15.95" customHeight="1" x14ac:dyDescent="0.25">
      <c r="A54" s="34" t="s">
        <v>18</v>
      </c>
      <c r="B54" s="35" t="str">
        <f t="shared" si="1"/>
        <v>49</v>
      </c>
      <c r="C54" s="47">
        <f t="shared" si="2"/>
        <v>1.5</v>
      </c>
      <c r="D54" s="75">
        <f>'14.1'!M23</f>
        <v>0.5</v>
      </c>
      <c r="E54" s="43">
        <f>'14.2'!K26</f>
        <v>0</v>
      </c>
      <c r="F54" s="43">
        <f>'14.3'!I28</f>
        <v>0</v>
      </c>
      <c r="G54" s="75">
        <f>'14.4'!I29</f>
        <v>0</v>
      </c>
      <c r="H54" s="75">
        <f>'14.5'!L28</f>
        <v>0</v>
      </c>
      <c r="I54" s="36">
        <f>'14.6'!K27</f>
        <v>0</v>
      </c>
      <c r="J54" s="45">
        <f>'14.7'!L27</f>
        <v>0</v>
      </c>
      <c r="K54" s="45">
        <f>'14.8'!I26</f>
        <v>0</v>
      </c>
      <c r="L54" s="36">
        <f>'14.9'!G25</f>
        <v>1</v>
      </c>
    </row>
    <row r="55" spans="1:12" ht="15.95" customHeight="1" x14ac:dyDescent="0.25">
      <c r="A55" s="34" t="s">
        <v>77</v>
      </c>
      <c r="B55" s="35" t="str">
        <f t="shared" si="1"/>
        <v>50</v>
      </c>
      <c r="C55" s="47">
        <f t="shared" si="2"/>
        <v>0.5</v>
      </c>
      <c r="D55" s="75">
        <f>'14.1'!M83</f>
        <v>0.5</v>
      </c>
      <c r="E55" s="43">
        <f>'14.2'!K86</f>
        <v>0</v>
      </c>
      <c r="F55" s="43">
        <f>'14.3'!I88</f>
        <v>0</v>
      </c>
      <c r="G55" s="75">
        <f>'14.4'!I89</f>
        <v>0</v>
      </c>
      <c r="H55" s="75">
        <f>'14.5'!L88</f>
        <v>0</v>
      </c>
      <c r="I55" s="36">
        <f>'14.6'!K87</f>
        <v>0</v>
      </c>
      <c r="J55" s="45">
        <f>'14.7'!L87</f>
        <v>0</v>
      </c>
      <c r="K55" s="45">
        <f>'14.8'!I86</f>
        <v>0</v>
      </c>
      <c r="L55" s="36">
        <f>'14.9'!G85</f>
        <v>0</v>
      </c>
    </row>
    <row r="56" spans="1:12" ht="15.95" customHeight="1" x14ac:dyDescent="0.25">
      <c r="A56" s="34" t="s">
        <v>1</v>
      </c>
      <c r="B56" s="35" t="str">
        <f t="shared" si="1"/>
        <v>51-85</v>
      </c>
      <c r="C56" s="47">
        <f t="shared" si="2"/>
        <v>0</v>
      </c>
      <c r="D56" s="75">
        <f>'14.1'!M6</f>
        <v>0</v>
      </c>
      <c r="E56" s="43">
        <f>'14.2'!K9</f>
        <v>0</v>
      </c>
      <c r="F56" s="43">
        <f>'14.3'!I11</f>
        <v>0</v>
      </c>
      <c r="G56" s="75">
        <f>'14.4'!I12</f>
        <v>0</v>
      </c>
      <c r="H56" s="75">
        <f>'14.5'!L11</f>
        <v>0</v>
      </c>
      <c r="I56" s="36">
        <f>'14.6'!K10</f>
        <v>0</v>
      </c>
      <c r="J56" s="45">
        <f>'14.7'!L10</f>
        <v>0</v>
      </c>
      <c r="K56" s="45">
        <f>'14.8'!I9</f>
        <v>0</v>
      </c>
      <c r="L56" s="36">
        <f>'14.9'!G8</f>
        <v>0</v>
      </c>
    </row>
    <row r="57" spans="1:12" ht="15.95" customHeight="1" x14ac:dyDescent="0.25">
      <c r="A57" s="34" t="s">
        <v>6</v>
      </c>
      <c r="B57" s="35" t="str">
        <f t="shared" si="1"/>
        <v>51-85</v>
      </c>
      <c r="C57" s="47">
        <f t="shared" si="2"/>
        <v>0</v>
      </c>
      <c r="D57" s="75">
        <f>'14.1'!M11</f>
        <v>0</v>
      </c>
      <c r="E57" s="43">
        <f>'14.2'!K14</f>
        <v>0</v>
      </c>
      <c r="F57" s="43">
        <f>'14.3'!I16</f>
        <v>0</v>
      </c>
      <c r="G57" s="75">
        <f>'14.4'!I17</f>
        <v>0</v>
      </c>
      <c r="H57" s="75">
        <f>'14.5'!L16</f>
        <v>0</v>
      </c>
      <c r="I57" s="36">
        <f>'14.6'!K15</f>
        <v>0</v>
      </c>
      <c r="J57" s="45">
        <f>'14.7'!L15</f>
        <v>0</v>
      </c>
      <c r="K57" s="45">
        <f>'14.8'!I14</f>
        <v>0</v>
      </c>
      <c r="L57" s="36">
        <f>'14.9'!G13</f>
        <v>0</v>
      </c>
    </row>
    <row r="58" spans="1:12" ht="15.95" customHeight="1" x14ac:dyDescent="0.25">
      <c r="A58" s="34" t="s">
        <v>7</v>
      </c>
      <c r="B58" s="35" t="str">
        <f t="shared" si="1"/>
        <v>51-85</v>
      </c>
      <c r="C58" s="47">
        <f t="shared" si="2"/>
        <v>0</v>
      </c>
      <c r="D58" s="75">
        <f>'14.1'!M12</f>
        <v>0</v>
      </c>
      <c r="E58" s="43">
        <f>'14.2'!K15</f>
        <v>0</v>
      </c>
      <c r="F58" s="43">
        <f>'14.3'!I17</f>
        <v>0</v>
      </c>
      <c r="G58" s="75">
        <f>'14.4'!I18</f>
        <v>0</v>
      </c>
      <c r="H58" s="75">
        <f>'14.5'!L17</f>
        <v>0</v>
      </c>
      <c r="I58" s="36">
        <f>'14.6'!K16</f>
        <v>0</v>
      </c>
      <c r="J58" s="45">
        <f>'14.7'!L16</f>
        <v>0</v>
      </c>
      <c r="K58" s="45">
        <f>'14.8'!I15</f>
        <v>0</v>
      </c>
      <c r="L58" s="36">
        <f>'14.9'!G14</f>
        <v>0</v>
      </c>
    </row>
    <row r="59" spans="1:12" ht="15.95" customHeight="1" x14ac:dyDescent="0.25">
      <c r="A59" s="34" t="s">
        <v>9</v>
      </c>
      <c r="B59" s="35" t="str">
        <f t="shared" si="1"/>
        <v>51-85</v>
      </c>
      <c r="C59" s="47">
        <f t="shared" si="2"/>
        <v>0</v>
      </c>
      <c r="D59" s="75">
        <f>'14.1'!M14</f>
        <v>0</v>
      </c>
      <c r="E59" s="43">
        <f>'14.2'!K17</f>
        <v>0</v>
      </c>
      <c r="F59" s="43">
        <f>'14.3'!I19</f>
        <v>0</v>
      </c>
      <c r="G59" s="75">
        <f>'14.4'!I20</f>
        <v>0</v>
      </c>
      <c r="H59" s="75">
        <f>'14.5'!L19</f>
        <v>0</v>
      </c>
      <c r="I59" s="36">
        <f>'14.6'!K18</f>
        <v>0</v>
      </c>
      <c r="J59" s="45">
        <f>'14.7'!L18</f>
        <v>0</v>
      </c>
      <c r="K59" s="45">
        <f>'14.8'!I17</f>
        <v>0</v>
      </c>
      <c r="L59" s="36">
        <f>'14.9'!G16</f>
        <v>0</v>
      </c>
    </row>
    <row r="60" spans="1:12" ht="15.95" customHeight="1" x14ac:dyDescent="0.25">
      <c r="A60" s="34" t="s">
        <v>11</v>
      </c>
      <c r="B60" s="35" t="str">
        <f t="shared" si="1"/>
        <v>51-85</v>
      </c>
      <c r="C60" s="47">
        <f t="shared" si="2"/>
        <v>0</v>
      </c>
      <c r="D60" s="75">
        <f>'14.1'!M16</f>
        <v>0</v>
      </c>
      <c r="E60" s="43">
        <f>'14.2'!K19</f>
        <v>0</v>
      </c>
      <c r="F60" s="43">
        <f>'14.3'!I21</f>
        <v>0</v>
      </c>
      <c r="G60" s="75">
        <f>'14.4'!I22</f>
        <v>0</v>
      </c>
      <c r="H60" s="75">
        <f>'14.5'!L21</f>
        <v>0</v>
      </c>
      <c r="I60" s="36">
        <f>'14.6'!K20</f>
        <v>0</v>
      </c>
      <c r="J60" s="45">
        <f>'14.7'!L20</f>
        <v>0</v>
      </c>
      <c r="K60" s="45">
        <f>'14.8'!I19</f>
        <v>0</v>
      </c>
      <c r="L60" s="36">
        <f>'14.9'!G18</f>
        <v>0</v>
      </c>
    </row>
    <row r="61" spans="1:12" ht="15.95" customHeight="1" x14ac:dyDescent="0.25">
      <c r="A61" s="34" t="s">
        <v>12</v>
      </c>
      <c r="B61" s="35" t="str">
        <f t="shared" si="1"/>
        <v>51-85</v>
      </c>
      <c r="C61" s="47">
        <f t="shared" si="2"/>
        <v>0</v>
      </c>
      <c r="D61" s="75">
        <f>'14.1'!M17</f>
        <v>0</v>
      </c>
      <c r="E61" s="43">
        <f>'14.2'!K20</f>
        <v>0</v>
      </c>
      <c r="F61" s="43">
        <f>'14.3'!I22</f>
        <v>0</v>
      </c>
      <c r="G61" s="75">
        <f>'14.4'!I23</f>
        <v>0</v>
      </c>
      <c r="H61" s="75">
        <f>'14.5'!L22</f>
        <v>0</v>
      </c>
      <c r="I61" s="36">
        <f>'14.6'!K21</f>
        <v>0</v>
      </c>
      <c r="J61" s="45">
        <f>'14.7'!L21</f>
        <v>0</v>
      </c>
      <c r="K61" s="45">
        <f>'14.8'!I20</f>
        <v>0</v>
      </c>
      <c r="L61" s="36">
        <f>'14.9'!G19</f>
        <v>0</v>
      </c>
    </row>
    <row r="62" spans="1:12" ht="15.95" customHeight="1" x14ac:dyDescent="0.25">
      <c r="A62" s="34" t="s">
        <v>14</v>
      </c>
      <c r="B62" s="35" t="str">
        <f t="shared" si="1"/>
        <v>51-85</v>
      </c>
      <c r="C62" s="47">
        <f t="shared" si="2"/>
        <v>0</v>
      </c>
      <c r="D62" s="75">
        <f>'14.1'!M19</f>
        <v>0</v>
      </c>
      <c r="E62" s="43">
        <f>'14.2'!K22</f>
        <v>0</v>
      </c>
      <c r="F62" s="43">
        <f>'14.3'!I24</f>
        <v>0</v>
      </c>
      <c r="G62" s="75">
        <f>'14.4'!I25</f>
        <v>0</v>
      </c>
      <c r="H62" s="75">
        <f>'14.5'!L24</f>
        <v>0</v>
      </c>
      <c r="I62" s="36">
        <f>'14.6'!K23</f>
        <v>0</v>
      </c>
      <c r="J62" s="45">
        <f>'14.7'!L23</f>
        <v>0</v>
      </c>
      <c r="K62" s="45">
        <f>'14.8'!I22</f>
        <v>0</v>
      </c>
      <c r="L62" s="36">
        <f>'14.9'!G21</f>
        <v>0</v>
      </c>
    </row>
    <row r="63" spans="1:12" ht="15.95" customHeight="1" x14ac:dyDescent="0.25">
      <c r="A63" s="34" t="s">
        <v>16</v>
      </c>
      <c r="B63" s="35" t="str">
        <f t="shared" si="1"/>
        <v>51-85</v>
      </c>
      <c r="C63" s="47">
        <f t="shared" si="2"/>
        <v>0</v>
      </c>
      <c r="D63" s="75">
        <f>'14.1'!M21</f>
        <v>0</v>
      </c>
      <c r="E63" s="43">
        <f>'14.2'!K24</f>
        <v>0</v>
      </c>
      <c r="F63" s="43">
        <f>'14.3'!I26</f>
        <v>0</v>
      </c>
      <c r="G63" s="75">
        <f>'14.4'!I27</f>
        <v>0</v>
      </c>
      <c r="H63" s="75">
        <f>'14.5'!L26</f>
        <v>0</v>
      </c>
      <c r="I63" s="36">
        <f>'14.6'!K25</f>
        <v>0</v>
      </c>
      <c r="J63" s="45">
        <f>'14.7'!L25</f>
        <v>0</v>
      </c>
      <c r="K63" s="45">
        <f>'14.8'!I24</f>
        <v>0</v>
      </c>
      <c r="L63" s="36">
        <f>'14.9'!G23</f>
        <v>0</v>
      </c>
    </row>
    <row r="64" spans="1:12" ht="15.95" customHeight="1" x14ac:dyDescent="0.25">
      <c r="A64" s="34" t="s">
        <v>17</v>
      </c>
      <c r="B64" s="35" t="str">
        <f t="shared" si="1"/>
        <v>51-85</v>
      </c>
      <c r="C64" s="47">
        <f t="shared" si="2"/>
        <v>0</v>
      </c>
      <c r="D64" s="75">
        <f>'14.1'!M22</f>
        <v>0</v>
      </c>
      <c r="E64" s="43">
        <f>'14.2'!K25</f>
        <v>0</v>
      </c>
      <c r="F64" s="43">
        <f>'14.3'!I27</f>
        <v>0</v>
      </c>
      <c r="G64" s="75">
        <f>'14.4'!I28</f>
        <v>0</v>
      </c>
      <c r="H64" s="75">
        <f>'14.5'!L27</f>
        <v>0</v>
      </c>
      <c r="I64" s="36">
        <f>'14.6'!K26</f>
        <v>0</v>
      </c>
      <c r="J64" s="45">
        <f>'14.7'!L26</f>
        <v>0</v>
      </c>
      <c r="K64" s="45">
        <f>'14.8'!I25</f>
        <v>0</v>
      </c>
      <c r="L64" s="36">
        <f>'14.9'!G24</f>
        <v>0</v>
      </c>
    </row>
    <row r="65" spans="1:12" ht="15.95" customHeight="1" x14ac:dyDescent="0.25">
      <c r="A65" s="34" t="s">
        <v>20</v>
      </c>
      <c r="B65" s="35" t="str">
        <f t="shared" si="1"/>
        <v>51-85</v>
      </c>
      <c r="C65" s="47">
        <f t="shared" si="2"/>
        <v>0</v>
      </c>
      <c r="D65" s="75">
        <f>'14.1'!M25</f>
        <v>0</v>
      </c>
      <c r="E65" s="43">
        <f>'14.2'!K28</f>
        <v>0</v>
      </c>
      <c r="F65" s="43">
        <f>'14.3'!I30</f>
        <v>0</v>
      </c>
      <c r="G65" s="75">
        <f>'14.4'!I31</f>
        <v>0</v>
      </c>
      <c r="H65" s="75">
        <f>'14.5'!L30</f>
        <v>0</v>
      </c>
      <c r="I65" s="36">
        <f>'14.6'!K29</f>
        <v>0</v>
      </c>
      <c r="J65" s="45">
        <f>'14.7'!L29</f>
        <v>0</v>
      </c>
      <c r="K65" s="45">
        <f>'14.8'!I28</f>
        <v>0</v>
      </c>
      <c r="L65" s="36">
        <f>'14.9'!G27</f>
        <v>0</v>
      </c>
    </row>
    <row r="66" spans="1:12" ht="15.95" customHeight="1" x14ac:dyDescent="0.25">
      <c r="A66" s="34" t="s">
        <v>21</v>
      </c>
      <c r="B66" s="35" t="str">
        <f t="shared" si="1"/>
        <v>51-85</v>
      </c>
      <c r="C66" s="47">
        <f t="shared" si="2"/>
        <v>0</v>
      </c>
      <c r="D66" s="75">
        <f>'14.1'!M26</f>
        <v>0</v>
      </c>
      <c r="E66" s="43">
        <f>'14.2'!K29</f>
        <v>0</v>
      </c>
      <c r="F66" s="43">
        <f>'14.3'!I31</f>
        <v>0</v>
      </c>
      <c r="G66" s="75">
        <f>'14.4'!I32</f>
        <v>0</v>
      </c>
      <c r="H66" s="75">
        <f>'14.5'!L31</f>
        <v>0</v>
      </c>
      <c r="I66" s="36">
        <f>'14.6'!K30</f>
        <v>0</v>
      </c>
      <c r="J66" s="45">
        <f>'14.7'!L30</f>
        <v>0</v>
      </c>
      <c r="K66" s="45">
        <f>'14.8'!I29</f>
        <v>0</v>
      </c>
      <c r="L66" s="36">
        <f>'14.9'!G28</f>
        <v>0</v>
      </c>
    </row>
    <row r="67" spans="1:12" ht="15.95" customHeight="1" x14ac:dyDescent="0.25">
      <c r="A67" s="34" t="s">
        <v>24</v>
      </c>
      <c r="B67" s="35" t="str">
        <f t="shared" si="1"/>
        <v>51-85</v>
      </c>
      <c r="C67" s="47">
        <f t="shared" si="2"/>
        <v>0</v>
      </c>
      <c r="D67" s="75">
        <f>'14.1'!M29</f>
        <v>0</v>
      </c>
      <c r="E67" s="43">
        <f>'14.2'!K32</f>
        <v>0</v>
      </c>
      <c r="F67" s="43">
        <f>'14.3'!I34</f>
        <v>0</v>
      </c>
      <c r="G67" s="75">
        <f>'14.4'!I35</f>
        <v>0</v>
      </c>
      <c r="H67" s="75">
        <f>'14.5'!L34</f>
        <v>0</v>
      </c>
      <c r="I67" s="36">
        <f>'14.6'!K33</f>
        <v>0</v>
      </c>
      <c r="J67" s="45">
        <f>'14.7'!L33</f>
        <v>0</v>
      </c>
      <c r="K67" s="45">
        <f>'14.8'!I32</f>
        <v>0</v>
      </c>
      <c r="L67" s="36">
        <f>'14.9'!G31</f>
        <v>0</v>
      </c>
    </row>
    <row r="68" spans="1:12" ht="15.95" customHeight="1" x14ac:dyDescent="0.25">
      <c r="A68" s="34" t="s">
        <v>28</v>
      </c>
      <c r="B68" s="35" t="str">
        <f t="shared" si="1"/>
        <v>51-85</v>
      </c>
      <c r="C68" s="47">
        <f t="shared" si="2"/>
        <v>0</v>
      </c>
      <c r="D68" s="75">
        <f>'14.1'!M33</f>
        <v>0</v>
      </c>
      <c r="E68" s="43">
        <f>'14.2'!K36</f>
        <v>0</v>
      </c>
      <c r="F68" s="43">
        <f>'14.3'!I38</f>
        <v>0</v>
      </c>
      <c r="G68" s="75">
        <f>'14.4'!I39</f>
        <v>0</v>
      </c>
      <c r="H68" s="75">
        <f>'14.5'!L38</f>
        <v>0</v>
      </c>
      <c r="I68" s="36">
        <f>'14.6'!K37</f>
        <v>0</v>
      </c>
      <c r="J68" s="45">
        <f>'14.7'!L37</f>
        <v>0</v>
      </c>
      <c r="K68" s="45">
        <f>'14.8'!I36</f>
        <v>0</v>
      </c>
      <c r="L68" s="36">
        <f>'14.9'!G35</f>
        <v>0</v>
      </c>
    </row>
    <row r="69" spans="1:12" ht="15.95" customHeight="1" x14ac:dyDescent="0.25">
      <c r="A69" s="34" t="s">
        <v>30</v>
      </c>
      <c r="B69" s="35" t="str">
        <f t="shared" si="1"/>
        <v>51-85</v>
      </c>
      <c r="C69" s="47">
        <f t="shared" ref="C69:C90" si="3">SUM(D69:L69)</f>
        <v>0</v>
      </c>
      <c r="D69" s="75">
        <f>'14.1'!M35</f>
        <v>0</v>
      </c>
      <c r="E69" s="43">
        <f>'14.2'!K38</f>
        <v>0</v>
      </c>
      <c r="F69" s="43">
        <f>'14.3'!I40</f>
        <v>0</v>
      </c>
      <c r="G69" s="75">
        <f>'14.4'!I41</f>
        <v>0</v>
      </c>
      <c r="H69" s="75">
        <f>'14.5'!L40</f>
        <v>0</v>
      </c>
      <c r="I69" s="36">
        <f>'14.6'!K39</f>
        <v>0</v>
      </c>
      <c r="J69" s="45">
        <f>'14.7'!L39</f>
        <v>0</v>
      </c>
      <c r="K69" s="45">
        <f>'14.8'!I38</f>
        <v>0</v>
      </c>
      <c r="L69" s="36">
        <f>'14.9'!G37</f>
        <v>0</v>
      </c>
    </row>
    <row r="70" spans="1:12" ht="15.95" customHeight="1" x14ac:dyDescent="0.25">
      <c r="A70" s="34" t="s">
        <v>33</v>
      </c>
      <c r="B70" s="35" t="str">
        <f t="shared" si="1"/>
        <v>51-85</v>
      </c>
      <c r="C70" s="47">
        <f t="shared" si="3"/>
        <v>0</v>
      </c>
      <c r="D70" s="75">
        <f>'14.1'!M38</f>
        <v>0</v>
      </c>
      <c r="E70" s="43">
        <f>'14.2'!K41</f>
        <v>0</v>
      </c>
      <c r="F70" s="43">
        <f>'14.3'!I43</f>
        <v>0</v>
      </c>
      <c r="G70" s="75">
        <f>'14.4'!I44</f>
        <v>0</v>
      </c>
      <c r="H70" s="75">
        <f>'14.5'!L43</f>
        <v>0</v>
      </c>
      <c r="I70" s="36">
        <f>'14.6'!K42</f>
        <v>0</v>
      </c>
      <c r="J70" s="45">
        <f>'14.7'!L42</f>
        <v>0</v>
      </c>
      <c r="K70" s="45">
        <f>'14.8'!I41</f>
        <v>0</v>
      </c>
      <c r="L70" s="36">
        <f>'14.9'!G40</f>
        <v>0</v>
      </c>
    </row>
    <row r="71" spans="1:12" ht="15.95" customHeight="1" x14ac:dyDescent="0.25">
      <c r="A71" s="34" t="s">
        <v>39</v>
      </c>
      <c r="B71" s="35" t="str">
        <f t="shared" ref="B71:B90" si="4">RANK(C71,$C$6:$C$90)&amp;IF(COUNTIF($C$6:$C$90,C71)&gt;1,"-"&amp;RANK(C71,$C$6:$C$90)+COUNTIF($C$6:$C$90,C71)-1,"")</f>
        <v>51-85</v>
      </c>
      <c r="C71" s="47">
        <f t="shared" si="3"/>
        <v>0</v>
      </c>
      <c r="D71" s="75">
        <f>'14.1'!M44</f>
        <v>0</v>
      </c>
      <c r="E71" s="43">
        <f>'14.2'!K47</f>
        <v>0</v>
      </c>
      <c r="F71" s="43">
        <f>'14.3'!I49</f>
        <v>0</v>
      </c>
      <c r="G71" s="75">
        <f>'14.4'!I50</f>
        <v>0</v>
      </c>
      <c r="H71" s="75">
        <f>'14.5'!L49</f>
        <v>0</v>
      </c>
      <c r="I71" s="36">
        <f>'14.6'!K48</f>
        <v>0</v>
      </c>
      <c r="J71" s="45">
        <f>'14.7'!L48</f>
        <v>0</v>
      </c>
      <c r="K71" s="45">
        <f>'14.8'!I47</f>
        <v>0</v>
      </c>
      <c r="L71" s="36">
        <f>'14.9'!G46</f>
        <v>0</v>
      </c>
    </row>
    <row r="72" spans="1:12" ht="15.95" customHeight="1" x14ac:dyDescent="0.25">
      <c r="A72" s="34" t="s">
        <v>40</v>
      </c>
      <c r="B72" s="35" t="str">
        <f t="shared" si="4"/>
        <v>51-85</v>
      </c>
      <c r="C72" s="47">
        <f t="shared" si="3"/>
        <v>0</v>
      </c>
      <c r="D72" s="75">
        <f>'14.1'!M45</f>
        <v>0</v>
      </c>
      <c r="E72" s="43">
        <f>'14.2'!K48</f>
        <v>0</v>
      </c>
      <c r="F72" s="43">
        <f>'14.3'!I50</f>
        <v>0</v>
      </c>
      <c r="G72" s="75">
        <f>'14.4'!I51</f>
        <v>0</v>
      </c>
      <c r="H72" s="75">
        <f>'14.5'!L50</f>
        <v>0</v>
      </c>
      <c r="I72" s="36">
        <f>'14.6'!K49</f>
        <v>0</v>
      </c>
      <c r="J72" s="45">
        <f>'14.7'!L49</f>
        <v>0</v>
      </c>
      <c r="K72" s="45">
        <f>'14.8'!I48</f>
        <v>0</v>
      </c>
      <c r="L72" s="36">
        <f>'14.9'!G47</f>
        <v>0</v>
      </c>
    </row>
    <row r="73" spans="1:12" ht="15.95" customHeight="1" x14ac:dyDescent="0.25">
      <c r="A73" s="34" t="s">
        <v>42</v>
      </c>
      <c r="B73" s="35" t="str">
        <f t="shared" si="4"/>
        <v>51-85</v>
      </c>
      <c r="C73" s="47">
        <f t="shared" si="3"/>
        <v>0</v>
      </c>
      <c r="D73" s="75">
        <f>'14.1'!M47</f>
        <v>0</v>
      </c>
      <c r="E73" s="43">
        <f>'14.2'!K50</f>
        <v>0</v>
      </c>
      <c r="F73" s="43">
        <f>'14.3'!I52</f>
        <v>0</v>
      </c>
      <c r="G73" s="75">
        <f>'14.4'!I53</f>
        <v>0</v>
      </c>
      <c r="H73" s="75">
        <f>'14.5'!L52</f>
        <v>0</v>
      </c>
      <c r="I73" s="36">
        <f>'14.6'!K51</f>
        <v>0</v>
      </c>
      <c r="J73" s="45">
        <f>'14.7'!L51</f>
        <v>0</v>
      </c>
      <c r="K73" s="45">
        <f>'14.8'!I50</f>
        <v>0</v>
      </c>
      <c r="L73" s="36">
        <f>'14.9'!G49</f>
        <v>0</v>
      </c>
    </row>
    <row r="74" spans="1:12" ht="15.95" customHeight="1" x14ac:dyDescent="0.25">
      <c r="A74" s="34" t="s">
        <v>92</v>
      </c>
      <c r="B74" s="35" t="str">
        <f t="shared" si="4"/>
        <v>51-85</v>
      </c>
      <c r="C74" s="47">
        <f t="shared" si="3"/>
        <v>0</v>
      </c>
      <c r="D74" s="75">
        <f>'14.1'!M48</f>
        <v>0</v>
      </c>
      <c r="E74" s="43">
        <f>'14.2'!K51</f>
        <v>0</v>
      </c>
      <c r="F74" s="43">
        <f>'14.3'!I53</f>
        <v>0</v>
      </c>
      <c r="G74" s="75">
        <f>'14.4'!I54</f>
        <v>0</v>
      </c>
      <c r="H74" s="75">
        <f>'14.5'!L53</f>
        <v>0</v>
      </c>
      <c r="I74" s="36">
        <f>'14.6'!K52</f>
        <v>0</v>
      </c>
      <c r="J74" s="45">
        <f>'14.7'!L52</f>
        <v>0</v>
      </c>
      <c r="K74" s="45">
        <f>'14.8'!I51</f>
        <v>0</v>
      </c>
      <c r="L74" s="36">
        <f>'14.9'!G50</f>
        <v>0</v>
      </c>
    </row>
    <row r="75" spans="1:12" ht="15.95" customHeight="1" x14ac:dyDescent="0.25">
      <c r="A75" s="34" t="s">
        <v>43</v>
      </c>
      <c r="B75" s="35" t="str">
        <f t="shared" si="4"/>
        <v>51-85</v>
      </c>
      <c r="C75" s="47">
        <f t="shared" si="3"/>
        <v>0</v>
      </c>
      <c r="D75" s="75">
        <f>'14.1'!M49</f>
        <v>0</v>
      </c>
      <c r="E75" s="43">
        <f>'14.2'!K52</f>
        <v>0</v>
      </c>
      <c r="F75" s="43">
        <f>'14.3'!I54</f>
        <v>0</v>
      </c>
      <c r="G75" s="75">
        <f>'14.4'!I55</f>
        <v>0</v>
      </c>
      <c r="H75" s="75">
        <f>'14.5'!L54</f>
        <v>0</v>
      </c>
      <c r="I75" s="36">
        <f>'14.6'!K53</f>
        <v>0</v>
      </c>
      <c r="J75" s="45">
        <f>'14.7'!L53</f>
        <v>0</v>
      </c>
      <c r="K75" s="45">
        <f>'14.8'!I52</f>
        <v>0</v>
      </c>
      <c r="L75" s="36">
        <f>'14.9'!G51</f>
        <v>0</v>
      </c>
    </row>
    <row r="76" spans="1:12" ht="15.95" customHeight="1" x14ac:dyDescent="0.25">
      <c r="A76" s="34" t="s">
        <v>46</v>
      </c>
      <c r="B76" s="35" t="str">
        <f t="shared" si="4"/>
        <v>51-85</v>
      </c>
      <c r="C76" s="47">
        <f t="shared" si="3"/>
        <v>0</v>
      </c>
      <c r="D76" s="75">
        <f>'14.1'!M52</f>
        <v>0</v>
      </c>
      <c r="E76" s="43">
        <f>'14.2'!K55</f>
        <v>0</v>
      </c>
      <c r="F76" s="43">
        <f>'14.3'!I57</f>
        <v>0</v>
      </c>
      <c r="G76" s="75">
        <f>'14.4'!I58</f>
        <v>0</v>
      </c>
      <c r="H76" s="75">
        <f>'14.5'!L57</f>
        <v>0</v>
      </c>
      <c r="I76" s="36">
        <f>'14.6'!K56</f>
        <v>0</v>
      </c>
      <c r="J76" s="45">
        <f>'14.7'!L56</f>
        <v>0</v>
      </c>
      <c r="K76" s="45">
        <f>'14.8'!I55</f>
        <v>0</v>
      </c>
      <c r="L76" s="36">
        <f>'14.9'!G54</f>
        <v>0</v>
      </c>
    </row>
    <row r="77" spans="1:12" ht="15.95" customHeight="1" x14ac:dyDescent="0.25">
      <c r="A77" s="34" t="s">
        <v>51</v>
      </c>
      <c r="B77" s="35" t="str">
        <f t="shared" si="4"/>
        <v>51-85</v>
      </c>
      <c r="C77" s="47">
        <f t="shared" si="3"/>
        <v>0</v>
      </c>
      <c r="D77" s="75">
        <f>'14.1'!M57</f>
        <v>0</v>
      </c>
      <c r="E77" s="43">
        <f>'14.2'!K60</f>
        <v>0</v>
      </c>
      <c r="F77" s="43">
        <f>'14.3'!I62</f>
        <v>0</v>
      </c>
      <c r="G77" s="75">
        <f>'14.4'!I63</f>
        <v>0</v>
      </c>
      <c r="H77" s="75">
        <f>'14.5'!L62</f>
        <v>0</v>
      </c>
      <c r="I77" s="36">
        <f>'14.6'!K61</f>
        <v>0</v>
      </c>
      <c r="J77" s="45">
        <f>'14.7'!L61</f>
        <v>0</v>
      </c>
      <c r="K77" s="45">
        <f>'14.8'!I60</f>
        <v>0</v>
      </c>
      <c r="L77" s="36">
        <f>'14.9'!G59</f>
        <v>0</v>
      </c>
    </row>
    <row r="78" spans="1:12" ht="15.95" customHeight="1" x14ac:dyDescent="0.25">
      <c r="A78" s="34" t="s">
        <v>56</v>
      </c>
      <c r="B78" s="35" t="str">
        <f t="shared" si="4"/>
        <v>51-85</v>
      </c>
      <c r="C78" s="47">
        <f t="shared" si="3"/>
        <v>0</v>
      </c>
      <c r="D78" s="75">
        <f>'14.1'!M62</f>
        <v>0</v>
      </c>
      <c r="E78" s="43">
        <f>'14.2'!K65</f>
        <v>0</v>
      </c>
      <c r="F78" s="43">
        <f>'14.3'!I67</f>
        <v>0</v>
      </c>
      <c r="G78" s="75">
        <f>'14.4'!I68</f>
        <v>0</v>
      </c>
      <c r="H78" s="75">
        <f>'14.5'!L67</f>
        <v>0</v>
      </c>
      <c r="I78" s="36">
        <f>'14.6'!K66</f>
        <v>0</v>
      </c>
      <c r="J78" s="45">
        <f>'14.7'!L66</f>
        <v>0</v>
      </c>
      <c r="K78" s="45">
        <f>'14.8'!I65</f>
        <v>0</v>
      </c>
      <c r="L78" s="36">
        <f>'14.9'!G64</f>
        <v>0</v>
      </c>
    </row>
    <row r="79" spans="1:12" ht="15.95" customHeight="1" x14ac:dyDescent="0.25">
      <c r="A79" s="34" t="s">
        <v>57</v>
      </c>
      <c r="B79" s="35" t="str">
        <f t="shared" si="4"/>
        <v>51-85</v>
      </c>
      <c r="C79" s="47">
        <f t="shared" si="3"/>
        <v>0</v>
      </c>
      <c r="D79" s="75">
        <f>'14.1'!M63</f>
        <v>0</v>
      </c>
      <c r="E79" s="43">
        <f>'14.2'!K66</f>
        <v>0</v>
      </c>
      <c r="F79" s="43">
        <f>'14.3'!I68</f>
        <v>0</v>
      </c>
      <c r="G79" s="75">
        <f>'14.4'!I69</f>
        <v>0</v>
      </c>
      <c r="H79" s="75">
        <f>'14.5'!L68</f>
        <v>0</v>
      </c>
      <c r="I79" s="36">
        <f>'14.6'!K67</f>
        <v>0</v>
      </c>
      <c r="J79" s="45">
        <f>'14.7'!L67</f>
        <v>0</v>
      </c>
      <c r="K79" s="45">
        <f>'14.8'!I66</f>
        <v>0</v>
      </c>
      <c r="L79" s="36">
        <f>'14.9'!G65</f>
        <v>0</v>
      </c>
    </row>
    <row r="80" spans="1:12" ht="15.95" customHeight="1" x14ac:dyDescent="0.25">
      <c r="A80" s="34" t="s">
        <v>58</v>
      </c>
      <c r="B80" s="35" t="str">
        <f t="shared" si="4"/>
        <v>51-85</v>
      </c>
      <c r="C80" s="47">
        <f t="shared" si="3"/>
        <v>0</v>
      </c>
      <c r="D80" s="75">
        <f>'14.1'!M64</f>
        <v>0</v>
      </c>
      <c r="E80" s="43">
        <f>'14.2'!K67</f>
        <v>0</v>
      </c>
      <c r="F80" s="43">
        <f>'14.3'!I69</f>
        <v>0</v>
      </c>
      <c r="G80" s="75">
        <f>'14.4'!I70</f>
        <v>0</v>
      </c>
      <c r="H80" s="75">
        <f>'14.5'!L69</f>
        <v>0</v>
      </c>
      <c r="I80" s="36">
        <f>'14.6'!K68</f>
        <v>0</v>
      </c>
      <c r="J80" s="45">
        <f>'14.7'!L68</f>
        <v>0</v>
      </c>
      <c r="K80" s="45">
        <f>'14.8'!I67</f>
        <v>0</v>
      </c>
      <c r="L80" s="36">
        <f>'14.9'!G66</f>
        <v>0</v>
      </c>
    </row>
    <row r="81" spans="1:12" ht="15.95" customHeight="1" x14ac:dyDescent="0.25">
      <c r="A81" s="34" t="s">
        <v>71</v>
      </c>
      <c r="B81" s="35" t="str">
        <f t="shared" si="4"/>
        <v>51-85</v>
      </c>
      <c r="C81" s="47">
        <f t="shared" si="3"/>
        <v>0</v>
      </c>
      <c r="D81" s="75">
        <f>'14.1'!M77</f>
        <v>0</v>
      </c>
      <c r="E81" s="43">
        <f>'14.2'!K80</f>
        <v>0</v>
      </c>
      <c r="F81" s="43">
        <f>'14.3'!I82</f>
        <v>0</v>
      </c>
      <c r="G81" s="75">
        <f>'14.4'!I83</f>
        <v>0</v>
      </c>
      <c r="H81" s="75">
        <f>'14.5'!L82</f>
        <v>0</v>
      </c>
      <c r="I81" s="36">
        <f>'14.6'!K81</f>
        <v>0</v>
      </c>
      <c r="J81" s="45">
        <f>'14.7'!L81</f>
        <v>0</v>
      </c>
      <c r="K81" s="45">
        <f>'14.8'!I80</f>
        <v>0</v>
      </c>
      <c r="L81" s="36">
        <f>'14.9'!G79</f>
        <v>0</v>
      </c>
    </row>
    <row r="82" spans="1:12" ht="15.95" customHeight="1" x14ac:dyDescent="0.25">
      <c r="A82" s="34" t="s">
        <v>72</v>
      </c>
      <c r="B82" s="35" t="str">
        <f t="shared" si="4"/>
        <v>51-85</v>
      </c>
      <c r="C82" s="47">
        <f t="shared" si="3"/>
        <v>0</v>
      </c>
      <c r="D82" s="75">
        <f>'14.1'!M78</f>
        <v>0</v>
      </c>
      <c r="E82" s="43">
        <f>'14.2'!K81</f>
        <v>0</v>
      </c>
      <c r="F82" s="43">
        <f>'14.3'!I83</f>
        <v>0</v>
      </c>
      <c r="G82" s="75">
        <f>'14.4'!I84</f>
        <v>0</v>
      </c>
      <c r="H82" s="75">
        <f>'14.5'!L83</f>
        <v>0</v>
      </c>
      <c r="I82" s="36">
        <f>'14.6'!K82</f>
        <v>0</v>
      </c>
      <c r="J82" s="45">
        <f>'14.7'!L82</f>
        <v>0</v>
      </c>
      <c r="K82" s="45">
        <f>'14.8'!I81</f>
        <v>0</v>
      </c>
      <c r="L82" s="36">
        <f>'14.9'!G80</f>
        <v>0</v>
      </c>
    </row>
    <row r="83" spans="1:12" ht="15.95" customHeight="1" x14ac:dyDescent="0.25">
      <c r="A83" s="34" t="s">
        <v>75</v>
      </c>
      <c r="B83" s="35" t="str">
        <f t="shared" si="4"/>
        <v>51-85</v>
      </c>
      <c r="C83" s="47">
        <f t="shared" si="3"/>
        <v>0</v>
      </c>
      <c r="D83" s="75">
        <f>'14.1'!M81</f>
        <v>0</v>
      </c>
      <c r="E83" s="43">
        <f>'14.2'!K84</f>
        <v>0</v>
      </c>
      <c r="F83" s="43">
        <f>'14.3'!I86</f>
        <v>0</v>
      </c>
      <c r="G83" s="75">
        <f>'14.4'!I87</f>
        <v>0</v>
      </c>
      <c r="H83" s="75">
        <f>'14.5'!L86</f>
        <v>0</v>
      </c>
      <c r="I83" s="36">
        <f>'14.6'!K85</f>
        <v>0</v>
      </c>
      <c r="J83" s="45">
        <f>'14.7'!L85</f>
        <v>0</v>
      </c>
      <c r="K83" s="45">
        <f>'14.8'!I84</f>
        <v>0</v>
      </c>
      <c r="L83" s="36">
        <f>'14.9'!G83</f>
        <v>0</v>
      </c>
    </row>
    <row r="84" spans="1:12" ht="15.95" customHeight="1" x14ac:dyDescent="0.25">
      <c r="A84" s="34" t="s">
        <v>76</v>
      </c>
      <c r="B84" s="35" t="str">
        <f t="shared" si="4"/>
        <v>51-85</v>
      </c>
      <c r="C84" s="47">
        <f t="shared" si="3"/>
        <v>0</v>
      </c>
      <c r="D84" s="75">
        <f>'14.1'!M82</f>
        <v>0</v>
      </c>
      <c r="E84" s="43">
        <f>'14.2'!K85</f>
        <v>0</v>
      </c>
      <c r="F84" s="43">
        <f>'14.3'!I87</f>
        <v>0</v>
      </c>
      <c r="G84" s="75">
        <f>'14.4'!I88</f>
        <v>0</v>
      </c>
      <c r="H84" s="75">
        <f>'14.5'!L87</f>
        <v>0</v>
      </c>
      <c r="I84" s="36">
        <f>'14.6'!K86</f>
        <v>0</v>
      </c>
      <c r="J84" s="45">
        <f>'14.7'!L86</f>
        <v>0</v>
      </c>
      <c r="K84" s="45">
        <f>'14.8'!I85</f>
        <v>0</v>
      </c>
      <c r="L84" s="36">
        <f>'14.9'!G84</f>
        <v>0</v>
      </c>
    </row>
    <row r="85" spans="1:12" ht="15.95" customHeight="1" x14ac:dyDescent="0.25">
      <c r="A85" s="34" t="s">
        <v>81</v>
      </c>
      <c r="B85" s="35" t="str">
        <f t="shared" si="4"/>
        <v>51-85</v>
      </c>
      <c r="C85" s="47">
        <f t="shared" si="3"/>
        <v>0</v>
      </c>
      <c r="D85" s="75">
        <f>'14.1'!M87</f>
        <v>0</v>
      </c>
      <c r="E85" s="43">
        <f>'14.2'!K90</f>
        <v>0</v>
      </c>
      <c r="F85" s="43">
        <f>'14.3'!I92</f>
        <v>0</v>
      </c>
      <c r="G85" s="75">
        <f>'14.4'!I93</f>
        <v>0</v>
      </c>
      <c r="H85" s="75">
        <f>'14.5'!L92</f>
        <v>0</v>
      </c>
      <c r="I85" s="36">
        <f>'14.6'!K91</f>
        <v>0</v>
      </c>
      <c r="J85" s="45">
        <f>'14.7'!L91</f>
        <v>0</v>
      </c>
      <c r="K85" s="45">
        <f>'14.8'!I90</f>
        <v>0</v>
      </c>
      <c r="L85" s="36">
        <f>'14.9'!G89</f>
        <v>0</v>
      </c>
    </row>
    <row r="86" spans="1:12" ht="15.95" customHeight="1" x14ac:dyDescent="0.25">
      <c r="A86" s="34" t="s">
        <v>86</v>
      </c>
      <c r="B86" s="35" t="str">
        <f t="shared" si="4"/>
        <v>51-85</v>
      </c>
      <c r="C86" s="47">
        <f t="shared" si="3"/>
        <v>0</v>
      </c>
      <c r="D86" s="75">
        <f>'14.1'!M92</f>
        <v>0</v>
      </c>
      <c r="E86" s="43">
        <f>'14.2'!K95</f>
        <v>0</v>
      </c>
      <c r="F86" s="43">
        <f>'14.3'!I97</f>
        <v>0</v>
      </c>
      <c r="G86" s="75">
        <f>'14.4'!I98</f>
        <v>0</v>
      </c>
      <c r="H86" s="75">
        <f>'14.5'!L97</f>
        <v>0</v>
      </c>
      <c r="I86" s="36">
        <f>'14.6'!K96</f>
        <v>0</v>
      </c>
      <c r="J86" s="45">
        <f>'14.7'!L96</f>
        <v>0</v>
      </c>
      <c r="K86" s="45">
        <f>'14.8'!I95</f>
        <v>0</v>
      </c>
      <c r="L86" s="36">
        <f>'14.9'!G94</f>
        <v>0</v>
      </c>
    </row>
    <row r="87" spans="1:12" ht="15.95" customHeight="1" x14ac:dyDescent="0.25">
      <c r="A87" s="34" t="s">
        <v>88</v>
      </c>
      <c r="B87" s="35" t="str">
        <f t="shared" si="4"/>
        <v>51-85</v>
      </c>
      <c r="C87" s="47">
        <f t="shared" si="3"/>
        <v>0</v>
      </c>
      <c r="D87" s="75">
        <f>'14.1'!M94</f>
        <v>0</v>
      </c>
      <c r="E87" s="43">
        <f>'14.2'!K97</f>
        <v>0</v>
      </c>
      <c r="F87" s="43">
        <f>'14.3'!I99</f>
        <v>0</v>
      </c>
      <c r="G87" s="75">
        <f>'14.4'!I100</f>
        <v>0</v>
      </c>
      <c r="H87" s="75">
        <f>'14.5'!L99</f>
        <v>0</v>
      </c>
      <c r="I87" s="36">
        <f>'14.6'!K98</f>
        <v>0</v>
      </c>
      <c r="J87" s="45">
        <f>'14.7'!L98</f>
        <v>0</v>
      </c>
      <c r="K87" s="45">
        <f>'14.8'!I97</f>
        <v>0</v>
      </c>
      <c r="L87" s="36">
        <f>'14.9'!G96</f>
        <v>0</v>
      </c>
    </row>
    <row r="88" spans="1:12" ht="15.95" customHeight="1" x14ac:dyDescent="0.25">
      <c r="A88" s="34" t="s">
        <v>89</v>
      </c>
      <c r="B88" s="35" t="str">
        <f t="shared" si="4"/>
        <v>51-85</v>
      </c>
      <c r="C88" s="47">
        <f t="shared" si="3"/>
        <v>0</v>
      </c>
      <c r="D88" s="75">
        <f>'14.1'!M95</f>
        <v>0</v>
      </c>
      <c r="E88" s="43">
        <f>'14.2'!K98</f>
        <v>0</v>
      </c>
      <c r="F88" s="43">
        <f>'14.3'!I100</f>
        <v>0</v>
      </c>
      <c r="G88" s="75">
        <f>'14.4'!I101</f>
        <v>0</v>
      </c>
      <c r="H88" s="75">
        <f>'14.5'!L100</f>
        <v>0</v>
      </c>
      <c r="I88" s="36">
        <f>'14.6'!K99</f>
        <v>0</v>
      </c>
      <c r="J88" s="45">
        <f>'14.7'!L99</f>
        <v>0</v>
      </c>
      <c r="K88" s="45">
        <f>'14.8'!I98</f>
        <v>0</v>
      </c>
      <c r="L88" s="36">
        <f>'14.9'!G97</f>
        <v>0</v>
      </c>
    </row>
    <row r="89" spans="1:12" ht="15.95" customHeight="1" x14ac:dyDescent="0.25">
      <c r="A89" s="34" t="s">
        <v>101</v>
      </c>
      <c r="B89" s="35" t="str">
        <f t="shared" si="4"/>
        <v>51-85</v>
      </c>
      <c r="C89" s="47">
        <f t="shared" si="3"/>
        <v>0</v>
      </c>
      <c r="D89" s="75">
        <f>'14.1'!M97</f>
        <v>0</v>
      </c>
      <c r="E89" s="43">
        <f>'14.2'!K100</f>
        <v>0</v>
      </c>
      <c r="F89" s="43">
        <f>'14.3'!I102</f>
        <v>0</v>
      </c>
      <c r="G89" s="75">
        <f>'14.4'!I103</f>
        <v>0</v>
      </c>
      <c r="H89" s="75">
        <f>'14.5'!L102</f>
        <v>0</v>
      </c>
      <c r="I89" s="36">
        <f>'14.6'!K101</f>
        <v>0</v>
      </c>
      <c r="J89" s="45">
        <f>'14.7'!L101</f>
        <v>0</v>
      </c>
      <c r="K89" s="45">
        <f>'14.8'!I100</f>
        <v>0</v>
      </c>
      <c r="L89" s="36">
        <f>'14.9'!G99</f>
        <v>0</v>
      </c>
    </row>
    <row r="90" spans="1:12" ht="15.95" customHeight="1" x14ac:dyDescent="0.25">
      <c r="A90" s="34" t="s">
        <v>102</v>
      </c>
      <c r="B90" s="35" t="str">
        <f t="shared" si="4"/>
        <v>51-85</v>
      </c>
      <c r="C90" s="47">
        <f t="shared" si="3"/>
        <v>0</v>
      </c>
      <c r="D90" s="75">
        <f>'14.1'!M98</f>
        <v>0</v>
      </c>
      <c r="E90" s="43">
        <f>'14.2'!K101</f>
        <v>0</v>
      </c>
      <c r="F90" s="43">
        <f>'14.3'!I103</f>
        <v>0</v>
      </c>
      <c r="G90" s="75">
        <f>'14.4'!I104</f>
        <v>0</v>
      </c>
      <c r="H90" s="75">
        <f>'14.5'!L103</f>
        <v>0</v>
      </c>
      <c r="I90" s="36">
        <f>'14.6'!K102</f>
        <v>0</v>
      </c>
      <c r="J90" s="45">
        <f>'14.7'!L102</f>
        <v>0</v>
      </c>
      <c r="K90" s="45">
        <f>'14.8'!I101</f>
        <v>0</v>
      </c>
      <c r="L90" s="36">
        <f>'14.9'!G100</f>
        <v>0</v>
      </c>
    </row>
    <row r="91" spans="1:12" ht="87.75" customHeight="1" x14ac:dyDescent="0.25">
      <c r="A91" s="128" t="s">
        <v>511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</row>
    <row r="92" spans="1:12" x14ac:dyDescent="0.25">
      <c r="C92" s="107"/>
    </row>
    <row r="93" spans="1:12" x14ac:dyDescent="0.25">
      <c r="C93" s="107"/>
    </row>
  </sheetData>
  <sortState ref="A4:L99">
    <sortCondition descending="1" ref="C4:C99"/>
  </sortState>
  <mergeCells count="3">
    <mergeCell ref="A1:L1"/>
    <mergeCell ref="A2:L2"/>
    <mergeCell ref="A91:L91"/>
  </mergeCells>
  <pageMargins left="0.70866141732283472" right="0.70866141732283472" top="0.78740157480314965" bottom="0.78740157480314965" header="0.43307086614173229" footer="0.43307086614173229"/>
  <pageSetup paperSize="9" scale="55" fitToHeight="0" orientation="landscape" r:id="rId1"/>
  <headerFooter scaleWithDoc="0">
    <oddFooter>&amp;C&amp;"Times New Roman,обычный"&amp;8&amp;P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29"/>
  <sheetViews>
    <sheetView zoomScaleNormal="100" workbookViewId="0">
      <pane ySplit="8" topLeftCell="A9" activePane="bottomLeft" state="frozen"/>
      <selection pane="bottomLeft" activeCell="B12" sqref="B12"/>
    </sheetView>
  </sheetViews>
  <sheetFormatPr defaultRowHeight="15" x14ac:dyDescent="0.25"/>
  <cols>
    <col min="1" max="1" width="33.42578125" style="3" customWidth="1"/>
    <col min="2" max="2" width="14.7109375" style="3" customWidth="1"/>
    <col min="3" max="3" width="19.85546875" style="3" customWidth="1"/>
    <col min="4" max="4" width="37.85546875" style="3" customWidth="1"/>
    <col min="5" max="5" width="12.5703125" style="3" customWidth="1"/>
    <col min="6" max="6" width="12.7109375" style="3" customWidth="1"/>
    <col min="7" max="7" width="16.5703125" style="3" customWidth="1"/>
    <col min="8" max="8" width="14.7109375" style="3" customWidth="1"/>
    <col min="9" max="9" width="15.85546875" style="3" customWidth="1"/>
    <col min="10" max="10" width="6.7109375" style="3" customWidth="1"/>
    <col min="11" max="11" width="10.7109375" style="3" customWidth="1"/>
    <col min="12" max="12" width="6.7109375" style="5" customWidth="1"/>
    <col min="13" max="13" width="35.7109375" style="2" customWidth="1"/>
  </cols>
  <sheetData>
    <row r="1" spans="1:13" s="1" customFormat="1" ht="29.25" customHeight="1" x14ac:dyDescent="0.2">
      <c r="A1" s="143" t="s">
        <v>205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4"/>
    </row>
    <row r="2" spans="1:13" s="1" customFormat="1" ht="15" customHeight="1" x14ac:dyDescent="0.2">
      <c r="A2" s="148" t="str">
        <f>'14.1'!A2:O2</f>
        <v>Мониторинг и оценка показателей раздела проведены в период с 20 ноября по 4 декабря 2015 года.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s="1" customFormat="1" ht="27.75" customHeight="1" x14ac:dyDescent="0.2">
      <c r="A3" s="153" t="s">
        <v>211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s="1" customFormat="1" ht="16.5" customHeight="1" x14ac:dyDescent="0.2">
      <c r="A4" s="153" t="s">
        <v>157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61.5" customHeight="1" x14ac:dyDescent="0.25">
      <c r="A5" s="145" t="s">
        <v>103</v>
      </c>
      <c r="B5" s="149" t="str">
        <f>'14.1'!B3</f>
        <v>Срок, на который разработан проект бюджета</v>
      </c>
      <c r="C5" s="149" t="s">
        <v>163</v>
      </c>
      <c r="D5" s="112" t="s">
        <v>206</v>
      </c>
      <c r="E5" s="145" t="s">
        <v>189</v>
      </c>
      <c r="F5" s="145"/>
      <c r="G5" s="145"/>
      <c r="H5" s="149" t="s">
        <v>462</v>
      </c>
      <c r="I5" s="145" t="s">
        <v>290</v>
      </c>
      <c r="J5" s="145" t="s">
        <v>207</v>
      </c>
      <c r="K5" s="146"/>
      <c r="L5" s="146"/>
      <c r="M5" s="145" t="s">
        <v>95</v>
      </c>
    </row>
    <row r="6" spans="1:13" ht="14.1" customHeight="1" x14ac:dyDescent="0.25">
      <c r="A6" s="146"/>
      <c r="B6" s="150"/>
      <c r="C6" s="150"/>
      <c r="D6" s="71" t="s">
        <v>208</v>
      </c>
      <c r="E6" s="145" t="s">
        <v>209</v>
      </c>
      <c r="F6" s="145" t="s">
        <v>210</v>
      </c>
      <c r="G6" s="145" t="s">
        <v>424</v>
      </c>
      <c r="H6" s="150"/>
      <c r="I6" s="146"/>
      <c r="J6" s="145" t="s">
        <v>106</v>
      </c>
      <c r="K6" s="145" t="s">
        <v>104</v>
      </c>
      <c r="L6" s="154" t="s">
        <v>105</v>
      </c>
      <c r="M6" s="147"/>
    </row>
    <row r="7" spans="1:13" ht="14.1" customHeight="1" x14ac:dyDescent="0.25">
      <c r="A7" s="146"/>
      <c r="B7" s="150"/>
      <c r="C7" s="150"/>
      <c r="D7" s="71" t="s">
        <v>427</v>
      </c>
      <c r="E7" s="145"/>
      <c r="F7" s="145"/>
      <c r="G7" s="145"/>
      <c r="H7" s="150"/>
      <c r="I7" s="146"/>
      <c r="J7" s="145"/>
      <c r="K7" s="145"/>
      <c r="L7" s="154"/>
      <c r="M7" s="147"/>
    </row>
    <row r="8" spans="1:13" ht="14.1" customHeight="1" x14ac:dyDescent="0.25">
      <c r="A8" s="146"/>
      <c r="B8" s="156"/>
      <c r="C8" s="156"/>
      <c r="D8" s="71" t="s">
        <v>137</v>
      </c>
      <c r="E8" s="145"/>
      <c r="F8" s="145"/>
      <c r="G8" s="145"/>
      <c r="H8" s="156"/>
      <c r="I8" s="146"/>
      <c r="J8" s="146"/>
      <c r="K8" s="146"/>
      <c r="L8" s="155"/>
      <c r="M8" s="147"/>
    </row>
    <row r="9" spans="1:13" s="26" customFormat="1" ht="15.95" customHeight="1" x14ac:dyDescent="0.25">
      <c r="A9" s="9" t="s">
        <v>0</v>
      </c>
      <c r="B9" s="74"/>
      <c r="C9" s="74"/>
      <c r="D9" s="54"/>
      <c r="E9" s="54"/>
      <c r="F9" s="54"/>
      <c r="G9" s="54"/>
      <c r="H9" s="54"/>
      <c r="I9" s="9"/>
      <c r="J9" s="9"/>
      <c r="K9" s="9"/>
      <c r="L9" s="14"/>
      <c r="M9" s="12"/>
    </row>
    <row r="10" spans="1:13" s="7" customFormat="1" ht="15.95" customHeight="1" x14ac:dyDescent="0.25">
      <c r="A10" s="10" t="s">
        <v>1</v>
      </c>
      <c r="B10" s="52" t="str">
        <f>'14.1'!B6</f>
        <v>На 2016 год</v>
      </c>
      <c r="C10" s="52" t="str">
        <f>'14.1'!H6</f>
        <v>Опубликован несвоевременно (07.12.15 г.)</v>
      </c>
      <c r="D10" s="72"/>
      <c r="E10" s="52"/>
      <c r="F10" s="52"/>
      <c r="G10" s="52"/>
      <c r="H10" s="52"/>
      <c r="I10" s="52"/>
      <c r="J10" s="49">
        <f t="shared" ref="J10:J27" si="0">IF(D10="Да, сведения представлены по социально-значимым проектам",2,0)</f>
        <v>0</v>
      </c>
      <c r="K10" s="49"/>
      <c r="L10" s="25">
        <f>J10*(1-K10)</f>
        <v>0</v>
      </c>
      <c r="M10" s="11"/>
    </row>
    <row r="11" spans="1:13" ht="15.95" customHeight="1" x14ac:dyDescent="0.25">
      <c r="A11" s="10" t="s">
        <v>2</v>
      </c>
      <c r="B11" s="52" t="str">
        <f>'14.1'!B7</f>
        <v>На 2016 год</v>
      </c>
      <c r="C11" s="52" t="str">
        <f>'14.1'!H7</f>
        <v>Да, опубликован</v>
      </c>
      <c r="D11" s="72" t="s">
        <v>137</v>
      </c>
      <c r="E11" s="52"/>
      <c r="F11" s="52"/>
      <c r="G11" s="52"/>
      <c r="H11" s="52"/>
      <c r="I11" s="52"/>
      <c r="J11" s="49">
        <f t="shared" si="0"/>
        <v>0</v>
      </c>
      <c r="K11" s="49"/>
      <c r="L11" s="25">
        <f t="shared" ref="L11:L74" si="1">J11*(1-K11)</f>
        <v>0</v>
      </c>
      <c r="M11" s="13" t="s">
        <v>383</v>
      </c>
    </row>
    <row r="12" spans="1:13" ht="15.95" customHeight="1" x14ac:dyDescent="0.25">
      <c r="A12" s="10" t="s">
        <v>3</v>
      </c>
      <c r="B12" s="52" t="str">
        <f>'14.1'!B8</f>
        <v>На 2016 год и плановый период</v>
      </c>
      <c r="C12" s="52" t="str">
        <f>'14.1'!H8</f>
        <v>Да, опубликован</v>
      </c>
      <c r="D12" s="72" t="s">
        <v>208</v>
      </c>
      <c r="E12" s="52" t="s">
        <v>422</v>
      </c>
      <c r="F12" s="52" t="s">
        <v>261</v>
      </c>
      <c r="G12" s="52" t="s">
        <v>109</v>
      </c>
      <c r="H12" s="52" t="s">
        <v>237</v>
      </c>
      <c r="I12" s="52"/>
      <c r="J12" s="49">
        <f t="shared" si="0"/>
        <v>2</v>
      </c>
      <c r="K12" s="49"/>
      <c r="L12" s="25">
        <f t="shared" si="1"/>
        <v>2</v>
      </c>
      <c r="M12" s="13" t="s">
        <v>386</v>
      </c>
    </row>
    <row r="13" spans="1:13" s="7" customFormat="1" ht="15.95" customHeight="1" x14ac:dyDescent="0.25">
      <c r="A13" s="10" t="s">
        <v>4</v>
      </c>
      <c r="B13" s="52" t="str">
        <f>'14.1'!B9</f>
        <v>На 2016 год</v>
      </c>
      <c r="C13" s="52" t="str">
        <f>'14.1'!H9</f>
        <v>Да, опубликован</v>
      </c>
      <c r="D13" s="72" t="s">
        <v>208</v>
      </c>
      <c r="E13" s="52" t="s">
        <v>109</v>
      </c>
      <c r="F13" s="52" t="s">
        <v>109</v>
      </c>
      <c r="G13" s="52" t="s">
        <v>109</v>
      </c>
      <c r="H13" s="52" t="s">
        <v>183</v>
      </c>
      <c r="I13" s="52"/>
      <c r="J13" s="49">
        <f t="shared" si="0"/>
        <v>2</v>
      </c>
      <c r="K13" s="49"/>
      <c r="L13" s="25">
        <f t="shared" si="1"/>
        <v>2</v>
      </c>
      <c r="M13" s="13" t="s">
        <v>388</v>
      </c>
    </row>
    <row r="14" spans="1:13" s="8" customFormat="1" ht="15.95" customHeight="1" x14ac:dyDescent="0.25">
      <c r="A14" s="10" t="s">
        <v>5</v>
      </c>
      <c r="B14" s="52" t="str">
        <f>'14.1'!B10</f>
        <v>На 2016 год</v>
      </c>
      <c r="C14" s="52" t="str">
        <f>'14.1'!H10</f>
        <v>Да, опубликован</v>
      </c>
      <c r="D14" s="72" t="s">
        <v>208</v>
      </c>
      <c r="E14" s="52" t="s">
        <v>428</v>
      </c>
      <c r="F14" s="52" t="s">
        <v>428</v>
      </c>
      <c r="G14" s="52" t="s">
        <v>428</v>
      </c>
      <c r="H14" s="52" t="s">
        <v>236</v>
      </c>
      <c r="I14" s="52"/>
      <c r="J14" s="49">
        <f t="shared" si="0"/>
        <v>2</v>
      </c>
      <c r="K14" s="49"/>
      <c r="L14" s="25">
        <f t="shared" si="1"/>
        <v>2</v>
      </c>
      <c r="M14" s="13" t="s">
        <v>223</v>
      </c>
    </row>
    <row r="15" spans="1:13" ht="15.95" customHeight="1" x14ac:dyDescent="0.25">
      <c r="A15" s="10" t="s">
        <v>6</v>
      </c>
      <c r="B15" s="52" t="str">
        <f>'14.1'!B11</f>
        <v>На 2016 год</v>
      </c>
      <c r="C15" s="52" t="str">
        <f>'14.1'!H11</f>
        <v>Нет, не опубликован</v>
      </c>
      <c r="D15" s="72"/>
      <c r="E15" s="52"/>
      <c r="F15" s="52"/>
      <c r="G15" s="52"/>
      <c r="H15" s="52"/>
      <c r="I15" s="52"/>
      <c r="J15" s="49">
        <f t="shared" si="0"/>
        <v>0</v>
      </c>
      <c r="K15" s="49"/>
      <c r="L15" s="25">
        <f t="shared" si="1"/>
        <v>0</v>
      </c>
      <c r="M15" s="13"/>
    </row>
    <row r="16" spans="1:13" s="7" customFormat="1" ht="15.95" customHeight="1" x14ac:dyDescent="0.25">
      <c r="A16" s="10" t="s">
        <v>7</v>
      </c>
      <c r="B16" s="52" t="str">
        <f>'14.1'!B12</f>
        <v>На 2016 год</v>
      </c>
      <c r="C16" s="52" t="str">
        <f>'14.1'!H12</f>
        <v>Опубликован несвоевременно (после 02.12.15 г.)</v>
      </c>
      <c r="D16" s="72"/>
      <c r="E16" s="52"/>
      <c r="F16" s="52"/>
      <c r="G16" s="52"/>
      <c r="H16" s="52"/>
      <c r="I16" s="52"/>
      <c r="J16" s="49">
        <f t="shared" si="0"/>
        <v>0</v>
      </c>
      <c r="K16" s="49"/>
      <c r="L16" s="25">
        <f t="shared" si="1"/>
        <v>0</v>
      </c>
      <c r="M16" s="13"/>
    </row>
    <row r="17" spans="1:13" s="8" customFormat="1" ht="15.95" customHeight="1" x14ac:dyDescent="0.25">
      <c r="A17" s="10" t="s">
        <v>8</v>
      </c>
      <c r="B17" s="52" t="str">
        <f>'14.1'!B13</f>
        <v>На 2016 год</v>
      </c>
      <c r="C17" s="52" t="str">
        <f>'14.1'!H13</f>
        <v>Да, опубликован</v>
      </c>
      <c r="D17" s="72" t="s">
        <v>208</v>
      </c>
      <c r="E17" s="52" t="s">
        <v>109</v>
      </c>
      <c r="F17" s="52" t="s">
        <v>109</v>
      </c>
      <c r="G17" s="52" t="s">
        <v>109</v>
      </c>
      <c r="H17" s="52"/>
      <c r="I17" s="52"/>
      <c r="J17" s="49">
        <f t="shared" si="0"/>
        <v>2</v>
      </c>
      <c r="K17" s="49"/>
      <c r="L17" s="25">
        <f t="shared" si="1"/>
        <v>2</v>
      </c>
      <c r="M17" s="13" t="s">
        <v>230</v>
      </c>
    </row>
    <row r="18" spans="1:13" s="8" customFormat="1" ht="15.95" customHeight="1" x14ac:dyDescent="0.25">
      <c r="A18" s="10" t="s">
        <v>9</v>
      </c>
      <c r="B18" s="52" t="str">
        <f>'14.1'!B14</f>
        <v>На 2016 год</v>
      </c>
      <c r="C18" s="52" t="str">
        <f>'14.1'!H14</f>
        <v>Опубликован несвоевременно (после 04.12.15 г.)</v>
      </c>
      <c r="D18" s="72"/>
      <c r="E18" s="52"/>
      <c r="F18" s="52"/>
      <c r="G18" s="52"/>
      <c r="H18" s="52"/>
      <c r="I18" s="52"/>
      <c r="J18" s="49">
        <f t="shared" si="0"/>
        <v>0</v>
      </c>
      <c r="K18" s="49"/>
      <c r="L18" s="25">
        <f t="shared" si="1"/>
        <v>0</v>
      </c>
      <c r="M18" s="13"/>
    </row>
    <row r="19" spans="1:13" ht="15.95" customHeight="1" x14ac:dyDescent="0.25">
      <c r="A19" s="10" t="s">
        <v>10</v>
      </c>
      <c r="B19" s="52" t="str">
        <f>'14.1'!B15</f>
        <v>На 2016 год и плановый период</v>
      </c>
      <c r="C19" s="52" t="str">
        <f>'14.1'!H15</f>
        <v>Да, опубликован</v>
      </c>
      <c r="D19" s="72" t="s">
        <v>208</v>
      </c>
      <c r="E19" s="52" t="s">
        <v>422</v>
      </c>
      <c r="F19" s="52" t="s">
        <v>110</v>
      </c>
      <c r="G19" s="52" t="s">
        <v>261</v>
      </c>
      <c r="H19" s="52" t="s">
        <v>237</v>
      </c>
      <c r="I19" s="52"/>
      <c r="J19" s="49">
        <f t="shared" si="0"/>
        <v>2</v>
      </c>
      <c r="K19" s="49"/>
      <c r="L19" s="25">
        <f t="shared" si="1"/>
        <v>2</v>
      </c>
      <c r="M19" s="79" t="s">
        <v>239</v>
      </c>
    </row>
    <row r="20" spans="1:13" s="7" customFormat="1" ht="15.95" customHeight="1" x14ac:dyDescent="0.25">
      <c r="A20" s="10" t="s">
        <v>11</v>
      </c>
      <c r="B20" s="52" t="str">
        <f>'14.1'!B16</f>
        <v>На 2016 год</v>
      </c>
      <c r="C20" s="52" t="str">
        <f>'14.1'!H16</f>
        <v>Опубликован несвоевременно (15.12.15 г.)</v>
      </c>
      <c r="D20" s="72"/>
      <c r="E20" s="52"/>
      <c r="F20" s="52"/>
      <c r="G20" s="52"/>
      <c r="H20" s="52"/>
      <c r="I20" s="52"/>
      <c r="J20" s="49">
        <f t="shared" si="0"/>
        <v>0</v>
      </c>
      <c r="K20" s="49"/>
      <c r="L20" s="25">
        <f t="shared" si="1"/>
        <v>0</v>
      </c>
      <c r="M20" s="13"/>
    </row>
    <row r="21" spans="1:13" s="7" customFormat="1" ht="15.95" customHeight="1" x14ac:dyDescent="0.25">
      <c r="A21" s="10" t="s">
        <v>12</v>
      </c>
      <c r="B21" s="52" t="str">
        <f>'14.1'!B17</f>
        <v>На 2016 год</v>
      </c>
      <c r="C21" s="52" t="str">
        <f>'14.1'!H17</f>
        <v>Опубликован несвоевременно (07.12.15 г.)</v>
      </c>
      <c r="D21" s="72"/>
      <c r="E21" s="52"/>
      <c r="F21" s="52"/>
      <c r="G21" s="52"/>
      <c r="H21" s="52"/>
      <c r="I21" s="52"/>
      <c r="J21" s="49">
        <f t="shared" si="0"/>
        <v>0</v>
      </c>
      <c r="K21" s="49"/>
      <c r="L21" s="25">
        <f t="shared" si="1"/>
        <v>0</v>
      </c>
      <c r="M21" s="13" t="s">
        <v>241</v>
      </c>
    </row>
    <row r="22" spans="1:13" s="7" customFormat="1" ht="15.95" customHeight="1" x14ac:dyDescent="0.25">
      <c r="A22" s="10" t="s">
        <v>13</v>
      </c>
      <c r="B22" s="52" t="str">
        <f>'14.1'!B18</f>
        <v>На 2016 год</v>
      </c>
      <c r="C22" s="52" t="str">
        <f>'14.1'!H18</f>
        <v>Да, опубликован</v>
      </c>
      <c r="D22" s="72" t="s">
        <v>208</v>
      </c>
      <c r="E22" s="52" t="s">
        <v>432</v>
      </c>
      <c r="F22" s="52" t="s">
        <v>110</v>
      </c>
      <c r="G22" s="52" t="s">
        <v>110</v>
      </c>
      <c r="H22" s="52" t="s">
        <v>236</v>
      </c>
      <c r="I22" s="52"/>
      <c r="J22" s="49">
        <f t="shared" si="0"/>
        <v>2</v>
      </c>
      <c r="K22" s="49"/>
      <c r="L22" s="25">
        <f t="shared" si="1"/>
        <v>2</v>
      </c>
      <c r="M22" s="13" t="s">
        <v>242</v>
      </c>
    </row>
    <row r="23" spans="1:13" s="8" customFormat="1" ht="15.95" customHeight="1" x14ac:dyDescent="0.25">
      <c r="A23" s="10" t="s">
        <v>14</v>
      </c>
      <c r="B23" s="52" t="str">
        <f>'14.1'!B19</f>
        <v>На 2016 год</v>
      </c>
      <c r="C23" s="52" t="str">
        <f>'14.1'!H19</f>
        <v>Опубликована несвоевременно (10.12.15 г.</v>
      </c>
      <c r="D23" s="72"/>
      <c r="E23" s="52"/>
      <c r="F23" s="52"/>
      <c r="G23" s="52"/>
      <c r="H23" s="52"/>
      <c r="I23" s="52"/>
      <c r="J23" s="49">
        <f t="shared" si="0"/>
        <v>0</v>
      </c>
      <c r="K23" s="49"/>
      <c r="L23" s="25">
        <f t="shared" si="1"/>
        <v>0</v>
      </c>
      <c r="M23" s="13"/>
    </row>
    <row r="24" spans="1:13" s="8" customFormat="1" ht="15.95" customHeight="1" x14ac:dyDescent="0.25">
      <c r="A24" s="10" t="s">
        <v>15</v>
      </c>
      <c r="B24" s="52" t="str">
        <f>'14.1'!B20</f>
        <v>На 2016 год</v>
      </c>
      <c r="C24" s="52" t="str">
        <f>'14.1'!H20</f>
        <v>Да, опубликован</v>
      </c>
      <c r="D24" s="72" t="s">
        <v>137</v>
      </c>
      <c r="E24" s="52"/>
      <c r="F24" s="52"/>
      <c r="G24" s="52"/>
      <c r="H24" s="52"/>
      <c r="I24" s="52"/>
      <c r="J24" s="49">
        <f t="shared" si="0"/>
        <v>0</v>
      </c>
      <c r="K24" s="49"/>
      <c r="L24" s="25">
        <f t="shared" si="1"/>
        <v>0</v>
      </c>
      <c r="M24" s="13" t="s">
        <v>394</v>
      </c>
    </row>
    <row r="25" spans="1:13" s="7" customFormat="1" ht="15.95" customHeight="1" x14ac:dyDescent="0.25">
      <c r="A25" s="10" t="s">
        <v>16</v>
      </c>
      <c r="B25" s="52" t="str">
        <f>'14.1'!B21</f>
        <v>На 2016 год и плановый период</v>
      </c>
      <c r="C25" s="52" t="str">
        <f>'14.1'!H21</f>
        <v>Опубликован несвоевременно (после 03.12.15 г.)</v>
      </c>
      <c r="D25" s="72"/>
      <c r="E25" s="52"/>
      <c r="F25" s="52"/>
      <c r="G25" s="52"/>
      <c r="H25" s="52"/>
      <c r="I25" s="52"/>
      <c r="J25" s="49">
        <f t="shared" si="0"/>
        <v>0</v>
      </c>
      <c r="K25" s="49"/>
      <c r="L25" s="25">
        <f t="shared" si="1"/>
        <v>0</v>
      </c>
      <c r="M25" s="13"/>
    </row>
    <row r="26" spans="1:13" ht="15.95" customHeight="1" x14ac:dyDescent="0.25">
      <c r="A26" s="10" t="s">
        <v>17</v>
      </c>
      <c r="B26" s="52" t="str">
        <f>'14.1'!B22</f>
        <v>На 2016 год и плановый период</v>
      </c>
      <c r="C26" s="52" t="str">
        <f>'14.1'!H22</f>
        <v>Нет, не опубликован</v>
      </c>
      <c r="D26" s="72"/>
      <c r="E26" s="52"/>
      <c r="F26" s="52"/>
      <c r="G26" s="52"/>
      <c r="H26" s="52"/>
      <c r="I26" s="52"/>
      <c r="J26" s="49">
        <f t="shared" si="0"/>
        <v>0</v>
      </c>
      <c r="K26" s="49"/>
      <c r="L26" s="25">
        <f t="shared" si="1"/>
        <v>0</v>
      </c>
      <c r="M26" s="13"/>
    </row>
    <row r="27" spans="1:13" ht="15.95" customHeight="1" x14ac:dyDescent="0.25">
      <c r="A27" s="10" t="s">
        <v>18</v>
      </c>
      <c r="B27" s="52" t="str">
        <f>'14.1'!B23</f>
        <v>На 2016 год и плановый период</v>
      </c>
      <c r="C27" s="52" t="str">
        <f>'14.1'!H23</f>
        <v>Да, опубликован</v>
      </c>
      <c r="D27" s="72" t="s">
        <v>496</v>
      </c>
      <c r="E27" s="52" t="s">
        <v>503</v>
      </c>
      <c r="F27" s="52" t="s">
        <v>503</v>
      </c>
      <c r="G27" s="52" t="s">
        <v>503</v>
      </c>
      <c r="H27" s="52" t="s">
        <v>503</v>
      </c>
      <c r="I27" s="52"/>
      <c r="J27" s="49">
        <f t="shared" si="0"/>
        <v>0</v>
      </c>
      <c r="K27" s="49"/>
      <c r="L27" s="25">
        <f t="shared" si="1"/>
        <v>0</v>
      </c>
      <c r="M27" s="13" t="s">
        <v>502</v>
      </c>
    </row>
    <row r="28" spans="1:13" s="26" customFormat="1" ht="15.95" customHeight="1" x14ac:dyDescent="0.25">
      <c r="A28" s="9" t="s">
        <v>19</v>
      </c>
      <c r="B28" s="12"/>
      <c r="C28" s="12"/>
      <c r="D28" s="73"/>
      <c r="E28" s="53"/>
      <c r="F28" s="53"/>
      <c r="G28" s="53"/>
      <c r="H28" s="53"/>
      <c r="I28" s="53"/>
      <c r="J28" s="51"/>
      <c r="K28" s="51"/>
      <c r="L28" s="22"/>
      <c r="M28" s="15"/>
    </row>
    <row r="29" spans="1:13" s="7" customFormat="1" ht="15.95" customHeight="1" x14ac:dyDescent="0.25">
      <c r="A29" s="10" t="s">
        <v>20</v>
      </c>
      <c r="B29" s="52" t="str">
        <f>'14.1'!B25</f>
        <v>На 2016 год</v>
      </c>
      <c r="C29" s="52" t="str">
        <f>'14.1'!H25</f>
        <v>Опубликован несвоевременно (11.12.15 г.)</v>
      </c>
      <c r="D29" s="72"/>
      <c r="E29" s="52"/>
      <c r="F29" s="52"/>
      <c r="G29" s="52"/>
      <c r="H29" s="52"/>
      <c r="I29" s="52"/>
      <c r="J29" s="49">
        <f t="shared" ref="J29:J39" si="2">IF(D29="Да, сведения представлены по социально-значимым проектам",2,0)</f>
        <v>0</v>
      </c>
      <c r="K29" s="49"/>
      <c r="L29" s="25">
        <f t="shared" si="1"/>
        <v>0</v>
      </c>
      <c r="M29" s="13"/>
    </row>
    <row r="30" spans="1:13" ht="15.95" customHeight="1" x14ac:dyDescent="0.25">
      <c r="A30" s="10" t="s">
        <v>21</v>
      </c>
      <c r="B30" s="52" t="str">
        <f>'14.1'!B26</f>
        <v>На 2016 год и плановый период</v>
      </c>
      <c r="C30" s="52" t="str">
        <f>'14.1'!H26</f>
        <v>Нет, не опубликован</v>
      </c>
      <c r="D30" s="72"/>
      <c r="E30" s="52"/>
      <c r="F30" s="52"/>
      <c r="G30" s="52"/>
      <c r="H30" s="52"/>
      <c r="I30" s="52"/>
      <c r="J30" s="49">
        <f t="shared" si="2"/>
        <v>0</v>
      </c>
      <c r="K30" s="49"/>
      <c r="L30" s="25">
        <f t="shared" si="1"/>
        <v>0</v>
      </c>
      <c r="M30" s="13"/>
    </row>
    <row r="31" spans="1:13" ht="15.95" customHeight="1" x14ac:dyDescent="0.25">
      <c r="A31" s="10" t="s">
        <v>22</v>
      </c>
      <c r="B31" s="52" t="str">
        <f>'14.1'!B27</f>
        <v>На 2016 год</v>
      </c>
      <c r="C31" s="52" t="str">
        <f>'14.1'!H27</f>
        <v>Да, опубликован</v>
      </c>
      <c r="D31" s="72" t="s">
        <v>208</v>
      </c>
      <c r="E31" s="52" t="s">
        <v>109</v>
      </c>
      <c r="F31" s="52" t="s">
        <v>109</v>
      </c>
      <c r="G31" s="52" t="s">
        <v>261</v>
      </c>
      <c r="H31" s="52" t="s">
        <v>236</v>
      </c>
      <c r="I31" s="52"/>
      <c r="J31" s="49">
        <f t="shared" si="2"/>
        <v>2</v>
      </c>
      <c r="K31" s="49"/>
      <c r="L31" s="25">
        <f t="shared" si="1"/>
        <v>2</v>
      </c>
      <c r="M31" s="13" t="s">
        <v>254</v>
      </c>
    </row>
    <row r="32" spans="1:13" ht="15.95" customHeight="1" x14ac:dyDescent="0.25">
      <c r="A32" s="10" t="s">
        <v>23</v>
      </c>
      <c r="B32" s="52" t="str">
        <f>'14.1'!B28</f>
        <v>На 2016 год</v>
      </c>
      <c r="C32" s="52" t="str">
        <f>'14.1'!H28</f>
        <v>Да, опубликован</v>
      </c>
      <c r="D32" s="72" t="s">
        <v>137</v>
      </c>
      <c r="E32" s="52"/>
      <c r="F32" s="52"/>
      <c r="G32" s="52"/>
      <c r="H32" s="52"/>
      <c r="I32" s="52"/>
      <c r="J32" s="49">
        <f t="shared" si="2"/>
        <v>0</v>
      </c>
      <c r="K32" s="49"/>
      <c r="L32" s="25">
        <f t="shared" si="1"/>
        <v>0</v>
      </c>
      <c r="M32" s="16" t="s">
        <v>257</v>
      </c>
    </row>
    <row r="33" spans="1:13" ht="15.95" customHeight="1" x14ac:dyDescent="0.25">
      <c r="A33" s="10" t="s">
        <v>24</v>
      </c>
      <c r="B33" s="52" t="str">
        <f>'14.1'!B29</f>
        <v>На 2016 год</v>
      </c>
      <c r="C33" s="52" t="str">
        <f>'14.1'!H29</f>
        <v>Опубликован несвоевременно (после 03.12.15 г.)</v>
      </c>
      <c r="D33" s="72"/>
      <c r="E33" s="52"/>
      <c r="F33" s="52"/>
      <c r="G33" s="52"/>
      <c r="H33" s="52"/>
      <c r="I33" s="52"/>
      <c r="J33" s="49">
        <f t="shared" si="2"/>
        <v>0</v>
      </c>
      <c r="K33" s="49"/>
      <c r="L33" s="25">
        <f t="shared" si="1"/>
        <v>0</v>
      </c>
      <c r="M33" s="17"/>
    </row>
    <row r="34" spans="1:13" s="7" customFormat="1" ht="15.95" customHeight="1" x14ac:dyDescent="0.25">
      <c r="A34" s="10" t="s">
        <v>25</v>
      </c>
      <c r="B34" s="52" t="str">
        <f>'14.1'!B30</f>
        <v>На 2016 год и плановый период</v>
      </c>
      <c r="C34" s="52" t="str">
        <f>'14.1'!H30</f>
        <v>Да, опубликован</v>
      </c>
      <c r="D34" s="72" t="s">
        <v>208</v>
      </c>
      <c r="E34" s="52" t="s">
        <v>423</v>
      </c>
      <c r="F34" s="52" t="s">
        <v>110</v>
      </c>
      <c r="G34" s="52" t="s">
        <v>261</v>
      </c>
      <c r="H34" s="52" t="s">
        <v>236</v>
      </c>
      <c r="I34" s="52"/>
      <c r="J34" s="49">
        <f t="shared" si="2"/>
        <v>2</v>
      </c>
      <c r="K34" s="49"/>
      <c r="L34" s="25">
        <f t="shared" si="1"/>
        <v>2</v>
      </c>
      <c r="M34" s="13" t="s">
        <v>260</v>
      </c>
    </row>
    <row r="35" spans="1:13" ht="15.95" customHeight="1" x14ac:dyDescent="0.25">
      <c r="A35" s="10" t="s">
        <v>26</v>
      </c>
      <c r="B35" s="52" t="str">
        <f>'14.1'!B31</f>
        <v>На 2016 год</v>
      </c>
      <c r="C35" s="52" t="str">
        <f>'14.1'!H31</f>
        <v>Да, опубликован</v>
      </c>
      <c r="D35" s="72" t="s">
        <v>208</v>
      </c>
      <c r="E35" s="52" t="s">
        <v>109</v>
      </c>
      <c r="F35" s="52" t="s">
        <v>109</v>
      </c>
      <c r="G35" s="52" t="s">
        <v>261</v>
      </c>
      <c r="H35" s="52" t="s">
        <v>236</v>
      </c>
      <c r="I35" s="52"/>
      <c r="J35" s="49">
        <f t="shared" si="2"/>
        <v>2</v>
      </c>
      <c r="K35" s="49"/>
      <c r="L35" s="25">
        <f t="shared" si="1"/>
        <v>2</v>
      </c>
      <c r="M35" s="13" t="s">
        <v>262</v>
      </c>
    </row>
    <row r="36" spans="1:13" ht="15.95" customHeight="1" x14ac:dyDescent="0.25">
      <c r="A36" s="10" t="s">
        <v>27</v>
      </c>
      <c r="B36" s="52" t="str">
        <f>'14.1'!B32</f>
        <v>На 2016 год</v>
      </c>
      <c r="C36" s="52" t="str">
        <f>'14.1'!H32</f>
        <v>Да, опубликован</v>
      </c>
      <c r="D36" s="72" t="s">
        <v>208</v>
      </c>
      <c r="E36" s="52" t="s">
        <v>109</v>
      </c>
      <c r="F36" s="52" t="s">
        <v>110</v>
      </c>
      <c r="G36" s="52" t="s">
        <v>109</v>
      </c>
      <c r="H36" s="52" t="s">
        <v>236</v>
      </c>
      <c r="I36" s="52"/>
      <c r="J36" s="49">
        <f t="shared" si="2"/>
        <v>2</v>
      </c>
      <c r="K36" s="49"/>
      <c r="L36" s="25">
        <f t="shared" si="1"/>
        <v>2</v>
      </c>
      <c r="M36" s="13" t="s">
        <v>404</v>
      </c>
    </row>
    <row r="37" spans="1:13" ht="15.95" customHeight="1" x14ac:dyDescent="0.25">
      <c r="A37" s="10" t="s">
        <v>28</v>
      </c>
      <c r="B37" s="52" t="str">
        <f>'14.1'!B33</f>
        <v>На 2016 год</v>
      </c>
      <c r="C37" s="52" t="str">
        <f>'14.1'!H33</f>
        <v>Опубликован несвоевременно (после 04.12.15 г.)</v>
      </c>
      <c r="D37" s="72"/>
      <c r="E37" s="52"/>
      <c r="F37" s="52"/>
      <c r="G37" s="52"/>
      <c r="H37" s="52"/>
      <c r="I37" s="52"/>
      <c r="J37" s="49">
        <f t="shared" si="2"/>
        <v>0</v>
      </c>
      <c r="K37" s="49"/>
      <c r="L37" s="25">
        <f t="shared" si="1"/>
        <v>0</v>
      </c>
      <c r="M37" s="17"/>
    </row>
    <row r="38" spans="1:13" ht="15.95" customHeight="1" x14ac:dyDescent="0.25">
      <c r="A38" s="10" t="s">
        <v>29</v>
      </c>
      <c r="B38" s="52" t="str">
        <f>'14.1'!B34</f>
        <v>На 2016 год и плановый период</v>
      </c>
      <c r="C38" s="52" t="str">
        <f>'14.1'!H34</f>
        <v>Да, опубликован</v>
      </c>
      <c r="D38" s="72" t="s">
        <v>208</v>
      </c>
      <c r="E38" s="52" t="s">
        <v>109</v>
      </c>
      <c r="F38" s="52" t="s">
        <v>109</v>
      </c>
      <c r="G38" s="52" t="s">
        <v>261</v>
      </c>
      <c r="H38" s="52" t="s">
        <v>237</v>
      </c>
      <c r="I38" s="52"/>
      <c r="J38" s="49">
        <f t="shared" si="2"/>
        <v>2</v>
      </c>
      <c r="K38" s="49"/>
      <c r="L38" s="25">
        <f t="shared" si="1"/>
        <v>2</v>
      </c>
      <c r="M38" s="13" t="s">
        <v>265</v>
      </c>
    </row>
    <row r="39" spans="1:13" ht="15.95" customHeight="1" x14ac:dyDescent="0.25">
      <c r="A39" s="10" t="s">
        <v>30</v>
      </c>
      <c r="B39" s="52" t="str">
        <f>'14.1'!B35</f>
        <v>На 2016 год</v>
      </c>
      <c r="C39" s="52" t="str">
        <f>'14.1'!H35</f>
        <v>Опубликован несвоевременно (после 04.12.15 г.)</v>
      </c>
      <c r="D39" s="72"/>
      <c r="E39" s="52"/>
      <c r="F39" s="52"/>
      <c r="G39" s="52"/>
      <c r="H39" s="52"/>
      <c r="I39" s="52"/>
      <c r="J39" s="49">
        <f t="shared" si="2"/>
        <v>0</v>
      </c>
      <c r="K39" s="49"/>
      <c r="L39" s="25">
        <f t="shared" si="1"/>
        <v>0</v>
      </c>
      <c r="M39" s="13"/>
    </row>
    <row r="40" spans="1:13" s="26" customFormat="1" ht="15.95" customHeight="1" x14ac:dyDescent="0.25">
      <c r="A40" s="9" t="s">
        <v>31</v>
      </c>
      <c r="B40" s="12"/>
      <c r="C40" s="12"/>
      <c r="D40" s="73"/>
      <c r="E40" s="53"/>
      <c r="F40" s="53"/>
      <c r="G40" s="53"/>
      <c r="H40" s="53"/>
      <c r="I40" s="53"/>
      <c r="J40" s="51"/>
      <c r="K40" s="51"/>
      <c r="L40" s="22"/>
      <c r="M40" s="15"/>
    </row>
    <row r="41" spans="1:13" s="8" customFormat="1" ht="15.95" customHeight="1" x14ac:dyDescent="0.25">
      <c r="A41" s="10" t="s">
        <v>32</v>
      </c>
      <c r="B41" s="52" t="str">
        <f>'14.1'!B37</f>
        <v>На 2016 год</v>
      </c>
      <c r="C41" s="52" t="str">
        <f>'14.1'!H37</f>
        <v>Да, опубликован</v>
      </c>
      <c r="D41" s="72" t="s">
        <v>208</v>
      </c>
      <c r="E41" s="52" t="s">
        <v>109</v>
      </c>
      <c r="F41" s="52" t="s">
        <v>109</v>
      </c>
      <c r="G41" s="52" t="s">
        <v>109</v>
      </c>
      <c r="H41" s="52" t="s">
        <v>236</v>
      </c>
      <c r="I41" s="52"/>
      <c r="J41" s="49">
        <f t="shared" ref="J41:J46" si="3">IF(D41="Да, сведения представлены по социально-значимым проектам",2,0)</f>
        <v>2</v>
      </c>
      <c r="K41" s="49"/>
      <c r="L41" s="25">
        <f t="shared" si="1"/>
        <v>2</v>
      </c>
      <c r="M41" s="13" t="s">
        <v>268</v>
      </c>
    </row>
    <row r="42" spans="1:13" s="8" customFormat="1" ht="15.95" customHeight="1" x14ac:dyDescent="0.25">
      <c r="A42" s="10" t="s">
        <v>33</v>
      </c>
      <c r="B42" s="52" t="str">
        <f>'14.1'!B38</f>
        <v>На 2016 год</v>
      </c>
      <c r="C42" s="52" t="str">
        <f>'14.1'!H38</f>
        <v>Опубликован несвоевременно (15.12.15 г.)</v>
      </c>
      <c r="D42" s="72"/>
      <c r="E42" s="52"/>
      <c r="F42" s="52"/>
      <c r="G42" s="52"/>
      <c r="H42" s="52"/>
      <c r="I42" s="52"/>
      <c r="J42" s="49">
        <f t="shared" si="3"/>
        <v>0</v>
      </c>
      <c r="K42" s="49"/>
      <c r="L42" s="25">
        <f t="shared" si="1"/>
        <v>0</v>
      </c>
      <c r="M42" s="13"/>
    </row>
    <row r="43" spans="1:13" ht="15.95" customHeight="1" x14ac:dyDescent="0.25">
      <c r="A43" s="10" t="s">
        <v>34</v>
      </c>
      <c r="B43" s="52" t="str">
        <f>'14.1'!B39</f>
        <v>На 2016 год</v>
      </c>
      <c r="C43" s="52" t="str">
        <f>'14.1'!H39</f>
        <v>Да, опубликован</v>
      </c>
      <c r="D43" s="72" t="s">
        <v>208</v>
      </c>
      <c r="E43" s="52" t="s">
        <v>109</v>
      </c>
      <c r="F43" s="52" t="s">
        <v>109</v>
      </c>
      <c r="G43" s="52" t="s">
        <v>109</v>
      </c>
      <c r="H43" s="52" t="s">
        <v>183</v>
      </c>
      <c r="I43" s="52"/>
      <c r="J43" s="49">
        <f t="shared" si="3"/>
        <v>2</v>
      </c>
      <c r="K43" s="49"/>
      <c r="L43" s="25">
        <f t="shared" si="1"/>
        <v>2</v>
      </c>
      <c r="M43" s="13" t="s">
        <v>270</v>
      </c>
    </row>
    <row r="44" spans="1:13" s="7" customFormat="1" ht="15.95" customHeight="1" x14ac:dyDescent="0.25">
      <c r="A44" s="10" t="s">
        <v>35</v>
      </c>
      <c r="B44" s="52" t="str">
        <f>'14.1'!B40</f>
        <v>На 2016 год</v>
      </c>
      <c r="C44" s="52" t="str">
        <f>'14.1'!H40</f>
        <v>Да, опубликован</v>
      </c>
      <c r="D44" s="72" t="s">
        <v>208</v>
      </c>
      <c r="E44" s="52" t="s">
        <v>109</v>
      </c>
      <c r="F44" s="52" t="s">
        <v>109</v>
      </c>
      <c r="G44" s="52" t="s">
        <v>109</v>
      </c>
      <c r="H44" s="52" t="s">
        <v>236</v>
      </c>
      <c r="I44" s="52"/>
      <c r="J44" s="49">
        <f t="shared" si="3"/>
        <v>2</v>
      </c>
      <c r="K44" s="49"/>
      <c r="L44" s="25">
        <f t="shared" si="1"/>
        <v>2</v>
      </c>
      <c r="M44" s="13" t="s">
        <v>271</v>
      </c>
    </row>
    <row r="45" spans="1:13" s="8" customFormat="1" ht="15.95" customHeight="1" x14ac:dyDescent="0.25">
      <c r="A45" s="10" t="s">
        <v>36</v>
      </c>
      <c r="B45" s="52" t="str">
        <f>'14.1'!B41</f>
        <v>На 2016 год и плановый период</v>
      </c>
      <c r="C45" s="52" t="str">
        <f>'14.1'!H41</f>
        <v>Да, опубликован</v>
      </c>
      <c r="D45" s="72" t="s">
        <v>208</v>
      </c>
      <c r="E45" s="52" t="s">
        <v>274</v>
      </c>
      <c r="F45" s="52" t="s">
        <v>110</v>
      </c>
      <c r="G45" s="52" t="s">
        <v>261</v>
      </c>
      <c r="H45" s="52" t="s">
        <v>236</v>
      </c>
      <c r="I45" s="52"/>
      <c r="J45" s="49">
        <f t="shared" si="3"/>
        <v>2</v>
      </c>
      <c r="K45" s="49"/>
      <c r="L45" s="25">
        <f t="shared" si="1"/>
        <v>2</v>
      </c>
      <c r="M45" s="18" t="s">
        <v>273</v>
      </c>
    </row>
    <row r="46" spans="1:13" s="8" customFormat="1" ht="15.95" customHeight="1" x14ac:dyDescent="0.25">
      <c r="A46" s="10" t="s">
        <v>37</v>
      </c>
      <c r="B46" s="52" t="str">
        <f>'14.1'!B42</f>
        <v>На 2016 год</v>
      </c>
      <c r="C46" s="52" t="str">
        <f>'14.1'!H42</f>
        <v>Да, опубликован</v>
      </c>
      <c r="D46" s="72" t="s">
        <v>208</v>
      </c>
      <c r="E46" s="52" t="s">
        <v>422</v>
      </c>
      <c r="F46" s="52" t="s">
        <v>110</v>
      </c>
      <c r="G46" s="52" t="s">
        <v>261</v>
      </c>
      <c r="H46" s="52" t="s">
        <v>236</v>
      </c>
      <c r="I46" s="52"/>
      <c r="J46" s="49">
        <f t="shared" si="3"/>
        <v>2</v>
      </c>
      <c r="K46" s="49"/>
      <c r="L46" s="25">
        <f t="shared" si="1"/>
        <v>2</v>
      </c>
      <c r="M46" s="19" t="s">
        <v>406</v>
      </c>
    </row>
    <row r="47" spans="1:13" s="26" customFormat="1" ht="15.95" customHeight="1" x14ac:dyDescent="0.25">
      <c r="A47" s="9" t="s">
        <v>38</v>
      </c>
      <c r="B47" s="12"/>
      <c r="C47" s="12"/>
      <c r="D47" s="73"/>
      <c r="E47" s="53"/>
      <c r="F47" s="53"/>
      <c r="G47" s="53"/>
      <c r="H47" s="53"/>
      <c r="I47" s="53"/>
      <c r="J47" s="51"/>
      <c r="K47" s="51"/>
      <c r="L47" s="22"/>
      <c r="M47" s="15"/>
    </row>
    <row r="48" spans="1:13" s="8" customFormat="1" ht="15.95" customHeight="1" x14ac:dyDescent="0.25">
      <c r="A48" s="10" t="s">
        <v>39</v>
      </c>
      <c r="B48" s="52" t="str">
        <f>'14.1'!B44</f>
        <v>На 2016 год</v>
      </c>
      <c r="C48" s="52" t="str">
        <f>'14.1'!H44</f>
        <v>Нет, не опубликован</v>
      </c>
      <c r="D48" s="72"/>
      <c r="E48" s="52"/>
      <c r="F48" s="52"/>
      <c r="G48" s="52"/>
      <c r="H48" s="52"/>
      <c r="I48" s="52"/>
      <c r="J48" s="49">
        <f t="shared" ref="J48:J54" si="4">IF(D48="Да, сведения представлены по социально-значимым проектам",2,0)</f>
        <v>0</v>
      </c>
      <c r="K48" s="49"/>
      <c r="L48" s="25">
        <f t="shared" si="1"/>
        <v>0</v>
      </c>
      <c r="M48" s="13"/>
    </row>
    <row r="49" spans="1:13" s="8" customFormat="1" ht="15.95" customHeight="1" x14ac:dyDescent="0.25">
      <c r="A49" s="10" t="s">
        <v>40</v>
      </c>
      <c r="B49" s="52" t="str">
        <f>'14.1'!B45</f>
        <v>На 2016 год</v>
      </c>
      <c r="C49" s="52" t="str">
        <f>'14.1'!H45</f>
        <v>Нет, не опубликован</v>
      </c>
      <c r="D49" s="72"/>
      <c r="E49" s="52"/>
      <c r="F49" s="52"/>
      <c r="G49" s="52"/>
      <c r="H49" s="52"/>
      <c r="I49" s="52"/>
      <c r="J49" s="49">
        <f t="shared" si="4"/>
        <v>0</v>
      </c>
      <c r="K49" s="49"/>
      <c r="L49" s="25">
        <f t="shared" si="1"/>
        <v>0</v>
      </c>
      <c r="M49" s="13"/>
    </row>
    <row r="50" spans="1:13" ht="15.95" customHeight="1" x14ac:dyDescent="0.25">
      <c r="A50" s="10" t="s">
        <v>41</v>
      </c>
      <c r="B50" s="52" t="str">
        <f>'14.1'!B46</f>
        <v>На 2016 год и плановый период</v>
      </c>
      <c r="C50" s="52" t="str">
        <f>'14.1'!H46</f>
        <v>Да, опубликован</v>
      </c>
      <c r="D50" s="72" t="s">
        <v>208</v>
      </c>
      <c r="E50" s="52" t="s">
        <v>109</v>
      </c>
      <c r="F50" s="52" t="s">
        <v>110</v>
      </c>
      <c r="G50" s="52" t="s">
        <v>261</v>
      </c>
      <c r="H50" s="52" t="s">
        <v>237</v>
      </c>
      <c r="I50" s="52"/>
      <c r="J50" s="49">
        <f t="shared" si="4"/>
        <v>2</v>
      </c>
      <c r="K50" s="49"/>
      <c r="L50" s="25">
        <f t="shared" si="1"/>
        <v>2</v>
      </c>
      <c r="M50" s="13" t="s">
        <v>409</v>
      </c>
    </row>
    <row r="51" spans="1:13" ht="15.95" customHeight="1" x14ac:dyDescent="0.25">
      <c r="A51" s="10" t="s">
        <v>42</v>
      </c>
      <c r="B51" s="52" t="str">
        <f>'14.1'!B47</f>
        <v>На 2016 год</v>
      </c>
      <c r="C51" s="52" t="str">
        <f>'14.1'!H47</f>
        <v>Опубликован несвоевременно (после 04.12.15 г.)</v>
      </c>
      <c r="D51" s="72"/>
      <c r="E51" s="52"/>
      <c r="F51" s="52"/>
      <c r="G51" s="52"/>
      <c r="H51" s="52"/>
      <c r="I51" s="52"/>
      <c r="J51" s="49">
        <f t="shared" si="4"/>
        <v>0</v>
      </c>
      <c r="K51" s="49"/>
      <c r="L51" s="25">
        <f t="shared" si="1"/>
        <v>0</v>
      </c>
      <c r="M51" s="13"/>
    </row>
    <row r="52" spans="1:13" s="8" customFormat="1" ht="15.95" customHeight="1" x14ac:dyDescent="0.25">
      <c r="A52" s="10" t="s">
        <v>92</v>
      </c>
      <c r="B52" s="52" t="str">
        <f>'14.1'!B48</f>
        <v>На 2016 год</v>
      </c>
      <c r="C52" s="52" t="str">
        <f>'14.1'!H48</f>
        <v>Нет, не опубликован</v>
      </c>
      <c r="D52" s="72"/>
      <c r="E52" s="52"/>
      <c r="F52" s="52"/>
      <c r="G52" s="52"/>
      <c r="H52" s="52"/>
      <c r="I52" s="52"/>
      <c r="J52" s="49">
        <f t="shared" si="4"/>
        <v>0</v>
      </c>
      <c r="K52" s="49"/>
      <c r="L52" s="25">
        <f t="shared" si="1"/>
        <v>0</v>
      </c>
      <c r="M52" s="13"/>
    </row>
    <row r="53" spans="1:13" ht="15.95" customHeight="1" x14ac:dyDescent="0.25">
      <c r="A53" s="10" t="s">
        <v>43</v>
      </c>
      <c r="B53" s="52" t="str">
        <f>'14.1'!B49</f>
        <v>На 2016 год</v>
      </c>
      <c r="C53" s="52" t="str">
        <f>'14.1'!H49</f>
        <v>Нет, не опубликован</v>
      </c>
      <c r="D53" s="72"/>
      <c r="E53" s="52"/>
      <c r="F53" s="52"/>
      <c r="G53" s="52"/>
      <c r="H53" s="52"/>
      <c r="I53" s="49"/>
      <c r="J53" s="49">
        <f t="shared" si="4"/>
        <v>0</v>
      </c>
      <c r="K53" s="49"/>
      <c r="L53" s="25">
        <f t="shared" si="1"/>
        <v>0</v>
      </c>
      <c r="M53" s="16"/>
    </row>
    <row r="54" spans="1:13" ht="15.95" customHeight="1" x14ac:dyDescent="0.25">
      <c r="A54" s="10" t="s">
        <v>44</v>
      </c>
      <c r="B54" s="52" t="str">
        <f>'14.1'!B50</f>
        <v>На 2016 год</v>
      </c>
      <c r="C54" s="52" t="str">
        <f>'14.1'!H50</f>
        <v>Да, опубликован</v>
      </c>
      <c r="D54" s="72" t="s">
        <v>208</v>
      </c>
      <c r="E54" s="52" t="s">
        <v>109</v>
      </c>
      <c r="F54" s="52" t="s">
        <v>109</v>
      </c>
      <c r="G54" s="52" t="s">
        <v>109</v>
      </c>
      <c r="H54" s="52" t="s">
        <v>236</v>
      </c>
      <c r="I54" s="52"/>
      <c r="J54" s="49">
        <f t="shared" si="4"/>
        <v>2</v>
      </c>
      <c r="K54" s="49"/>
      <c r="L54" s="25">
        <f t="shared" si="1"/>
        <v>2</v>
      </c>
      <c r="M54" s="13" t="s">
        <v>284</v>
      </c>
    </row>
    <row r="55" spans="1:13" s="26" customFormat="1" ht="15.95" customHeight="1" x14ac:dyDescent="0.25">
      <c r="A55" s="9" t="s">
        <v>45</v>
      </c>
      <c r="B55" s="12"/>
      <c r="C55" s="12"/>
      <c r="D55" s="73"/>
      <c r="E55" s="53"/>
      <c r="F55" s="53"/>
      <c r="G55" s="53"/>
      <c r="H55" s="53"/>
      <c r="I55" s="53"/>
      <c r="J55" s="51"/>
      <c r="K55" s="51"/>
      <c r="L55" s="22"/>
      <c r="M55" s="15"/>
    </row>
    <row r="56" spans="1:13" s="8" customFormat="1" ht="15.95" customHeight="1" x14ac:dyDescent="0.25">
      <c r="A56" s="10" t="s">
        <v>46</v>
      </c>
      <c r="B56" s="52" t="str">
        <f>'14.1'!B52</f>
        <v>На 2016 год и плановый период</v>
      </c>
      <c r="C56" s="52" t="str">
        <f>'14.1'!H52</f>
        <v>Опубликован несвоевременно (05.12.15)</v>
      </c>
      <c r="D56" s="72"/>
      <c r="E56" s="52"/>
      <c r="F56" s="52"/>
      <c r="G56" s="52"/>
      <c r="H56" s="52"/>
      <c r="I56" s="52"/>
      <c r="J56" s="49">
        <f t="shared" ref="J56:J69" si="5">IF(D56="Да, сведения представлены по социально-значимым проектам",2,0)</f>
        <v>0</v>
      </c>
      <c r="K56" s="49"/>
      <c r="L56" s="25">
        <f t="shared" si="1"/>
        <v>0</v>
      </c>
      <c r="M56" s="13"/>
    </row>
    <row r="57" spans="1:13" s="8" customFormat="1" ht="15.95" customHeight="1" x14ac:dyDescent="0.25">
      <c r="A57" s="10" t="s">
        <v>47</v>
      </c>
      <c r="B57" s="52" t="str">
        <f>'14.1'!B53</f>
        <v>На 2016 год</v>
      </c>
      <c r="C57" s="52" t="str">
        <f>'14.1'!H53</f>
        <v>Да, опубликован</v>
      </c>
      <c r="D57" s="72" t="s">
        <v>137</v>
      </c>
      <c r="E57" s="52"/>
      <c r="F57" s="52"/>
      <c r="G57" s="52"/>
      <c r="H57" s="52"/>
      <c r="I57" s="52"/>
      <c r="J57" s="49">
        <f t="shared" si="5"/>
        <v>0</v>
      </c>
      <c r="K57" s="49"/>
      <c r="L57" s="25">
        <f t="shared" si="1"/>
        <v>0</v>
      </c>
      <c r="M57" s="13" t="s">
        <v>410</v>
      </c>
    </row>
    <row r="58" spans="1:13" s="8" customFormat="1" ht="15.95" customHeight="1" x14ac:dyDescent="0.25">
      <c r="A58" s="10" t="s">
        <v>48</v>
      </c>
      <c r="B58" s="52" t="str">
        <f>'14.1'!B54</f>
        <v>На 2016 год</v>
      </c>
      <c r="C58" s="52" t="str">
        <f>'14.1'!H54</f>
        <v>Да, опубликован</v>
      </c>
      <c r="D58" s="72" t="s">
        <v>137</v>
      </c>
      <c r="E58" s="52"/>
      <c r="F58" s="52"/>
      <c r="G58" s="52"/>
      <c r="H58" s="52"/>
      <c r="I58" s="52"/>
      <c r="J58" s="49">
        <f t="shared" si="5"/>
        <v>0</v>
      </c>
      <c r="K58" s="49"/>
      <c r="L58" s="25">
        <f t="shared" si="1"/>
        <v>0</v>
      </c>
      <c r="M58" s="13" t="s">
        <v>411</v>
      </c>
    </row>
    <row r="59" spans="1:13" s="8" customFormat="1" ht="15.95" customHeight="1" x14ac:dyDescent="0.25">
      <c r="A59" s="10" t="s">
        <v>49</v>
      </c>
      <c r="B59" s="52" t="str">
        <f>'14.1'!B55</f>
        <v>На 2016 год</v>
      </c>
      <c r="C59" s="52" t="str">
        <f>'14.1'!H55</f>
        <v>Да, опубликован</v>
      </c>
      <c r="D59" s="72" t="s">
        <v>137</v>
      </c>
      <c r="E59" s="52"/>
      <c r="F59" s="52"/>
      <c r="G59" s="52"/>
      <c r="H59" s="52"/>
      <c r="I59" s="52"/>
      <c r="J59" s="49">
        <f t="shared" si="5"/>
        <v>0</v>
      </c>
      <c r="K59" s="49"/>
      <c r="L59" s="25">
        <f t="shared" si="1"/>
        <v>0</v>
      </c>
      <c r="M59" s="13" t="s">
        <v>293</v>
      </c>
    </row>
    <row r="60" spans="1:13" ht="15.95" customHeight="1" x14ac:dyDescent="0.25">
      <c r="A60" s="10" t="s">
        <v>50</v>
      </c>
      <c r="B60" s="52" t="str">
        <f>'14.1'!B56</f>
        <v>На 2016 год</v>
      </c>
      <c r="C60" s="52" t="str">
        <f>'14.1'!H56</f>
        <v>Да, опубликован</v>
      </c>
      <c r="D60" s="72" t="s">
        <v>137</v>
      </c>
      <c r="E60" s="52"/>
      <c r="F60" s="52"/>
      <c r="G60" s="52"/>
      <c r="H60" s="52"/>
      <c r="I60" s="52"/>
      <c r="J60" s="49">
        <f t="shared" si="5"/>
        <v>0</v>
      </c>
      <c r="K60" s="49"/>
      <c r="L60" s="25">
        <f t="shared" si="1"/>
        <v>0</v>
      </c>
      <c r="M60" s="13" t="s">
        <v>295</v>
      </c>
    </row>
    <row r="61" spans="1:13" s="8" customFormat="1" ht="15.95" customHeight="1" x14ac:dyDescent="0.25">
      <c r="A61" s="10" t="s">
        <v>51</v>
      </c>
      <c r="B61" s="52" t="str">
        <f>'14.1'!B57</f>
        <v>На 2016 год</v>
      </c>
      <c r="C61" s="52" t="str">
        <f>'14.1'!H57</f>
        <v>Опубликован несвоевременно (после 04.12.15)</v>
      </c>
      <c r="D61" s="72"/>
      <c r="E61" s="52"/>
      <c r="F61" s="52"/>
      <c r="G61" s="52"/>
      <c r="H61" s="52"/>
      <c r="I61" s="52"/>
      <c r="J61" s="49">
        <f t="shared" si="5"/>
        <v>0</v>
      </c>
      <c r="K61" s="49"/>
      <c r="L61" s="25">
        <f t="shared" si="1"/>
        <v>0</v>
      </c>
      <c r="M61" s="13"/>
    </row>
    <row r="62" spans="1:13" s="8" customFormat="1" ht="15.95" customHeight="1" x14ac:dyDescent="0.25">
      <c r="A62" s="10" t="s">
        <v>52</v>
      </c>
      <c r="B62" s="52" t="str">
        <f>'14.1'!B58</f>
        <v>На 2016 год и плановый период</v>
      </c>
      <c r="C62" s="52" t="str">
        <f>'14.1'!H58</f>
        <v>Да, опубликован</v>
      </c>
      <c r="D62" s="72" t="s">
        <v>208</v>
      </c>
      <c r="E62" s="52" t="s">
        <v>109</v>
      </c>
      <c r="F62" s="52" t="s">
        <v>109</v>
      </c>
      <c r="G62" s="52" t="s">
        <v>109</v>
      </c>
      <c r="H62" s="52" t="s">
        <v>237</v>
      </c>
      <c r="I62" s="52"/>
      <c r="J62" s="49">
        <f t="shared" si="5"/>
        <v>2</v>
      </c>
      <c r="K62" s="49"/>
      <c r="L62" s="25">
        <f t="shared" si="1"/>
        <v>2</v>
      </c>
      <c r="M62" s="13" t="s">
        <v>300</v>
      </c>
    </row>
    <row r="63" spans="1:13" s="8" customFormat="1" ht="15.95" customHeight="1" x14ac:dyDescent="0.25">
      <c r="A63" s="10" t="s">
        <v>53</v>
      </c>
      <c r="B63" s="52" t="str">
        <f>'14.1'!B59</f>
        <v>На 2016 год</v>
      </c>
      <c r="C63" s="52" t="str">
        <f>'14.1'!H59</f>
        <v>Да, опубликован</v>
      </c>
      <c r="D63" s="72" t="s">
        <v>208</v>
      </c>
      <c r="E63" s="52" t="s">
        <v>429</v>
      </c>
      <c r="F63" s="52" t="s">
        <v>110</v>
      </c>
      <c r="G63" s="52" t="s">
        <v>110</v>
      </c>
      <c r="H63" s="52" t="s">
        <v>236</v>
      </c>
      <c r="I63" s="52"/>
      <c r="J63" s="49">
        <f t="shared" si="5"/>
        <v>2</v>
      </c>
      <c r="K63" s="49"/>
      <c r="L63" s="25">
        <f t="shared" si="1"/>
        <v>2</v>
      </c>
      <c r="M63" s="20" t="s">
        <v>303</v>
      </c>
    </row>
    <row r="64" spans="1:13" s="8" customFormat="1" ht="15.95" customHeight="1" x14ac:dyDescent="0.25">
      <c r="A64" s="10" t="s">
        <v>54</v>
      </c>
      <c r="B64" s="52" t="str">
        <f>'14.1'!B60</f>
        <v>На 2016 год</v>
      </c>
      <c r="C64" s="52" t="str">
        <f>'14.1'!H60</f>
        <v>Да, опубликован</v>
      </c>
      <c r="D64" s="72" t="s">
        <v>208</v>
      </c>
      <c r="E64" s="52" t="s">
        <v>109</v>
      </c>
      <c r="F64" s="52" t="s">
        <v>109</v>
      </c>
      <c r="G64" s="52" t="s">
        <v>109</v>
      </c>
      <c r="H64" s="52" t="s">
        <v>236</v>
      </c>
      <c r="I64" s="52"/>
      <c r="J64" s="49">
        <f t="shared" si="5"/>
        <v>2</v>
      </c>
      <c r="K64" s="49"/>
      <c r="L64" s="25">
        <f t="shared" si="1"/>
        <v>2</v>
      </c>
      <c r="M64" s="13" t="s">
        <v>304</v>
      </c>
    </row>
    <row r="65" spans="1:13" s="8" customFormat="1" ht="15.95" customHeight="1" x14ac:dyDescent="0.25">
      <c r="A65" s="10" t="s">
        <v>55</v>
      </c>
      <c r="B65" s="52" t="str">
        <f>'14.1'!B61</f>
        <v>На 2016 год</v>
      </c>
      <c r="C65" s="52" t="str">
        <f>'14.1'!H61</f>
        <v>Да, опубликован</v>
      </c>
      <c r="D65" s="72" t="s">
        <v>208</v>
      </c>
      <c r="E65" s="52" t="s">
        <v>109</v>
      </c>
      <c r="F65" s="52" t="s">
        <v>109</v>
      </c>
      <c r="G65" s="52" t="s">
        <v>109</v>
      </c>
      <c r="H65" s="52" t="s">
        <v>236</v>
      </c>
      <c r="I65" s="52"/>
      <c r="J65" s="49">
        <f t="shared" si="5"/>
        <v>2</v>
      </c>
      <c r="K65" s="49"/>
      <c r="L65" s="25">
        <f t="shared" si="1"/>
        <v>2</v>
      </c>
      <c r="M65" s="13" t="s">
        <v>307</v>
      </c>
    </row>
    <row r="66" spans="1:13" ht="15.95" customHeight="1" x14ac:dyDescent="0.25">
      <c r="A66" s="10" t="s">
        <v>56</v>
      </c>
      <c r="B66" s="52" t="str">
        <f>'14.1'!B62</f>
        <v>На 2016 год</v>
      </c>
      <c r="C66" s="52" t="str">
        <f>'14.1'!H62</f>
        <v>Опубликован несвоевременно (после 04.12.15)</v>
      </c>
      <c r="D66" s="72"/>
      <c r="E66" s="52"/>
      <c r="F66" s="52"/>
      <c r="G66" s="52"/>
      <c r="H66" s="52"/>
      <c r="I66" s="52"/>
      <c r="J66" s="49">
        <f t="shared" si="5"/>
        <v>0</v>
      </c>
      <c r="K66" s="49"/>
      <c r="L66" s="25">
        <f t="shared" si="1"/>
        <v>0</v>
      </c>
      <c r="M66" s="13"/>
    </row>
    <row r="67" spans="1:13" s="8" customFormat="1" ht="15.95" customHeight="1" x14ac:dyDescent="0.25">
      <c r="A67" s="10" t="s">
        <v>57</v>
      </c>
      <c r="B67" s="52" t="str">
        <f>'14.1'!B63</f>
        <v>На 2016 год и плановый период</v>
      </c>
      <c r="C67" s="52" t="str">
        <f>'14.1'!H63</f>
        <v>Опубликован несвоевременно (07.12.15)</v>
      </c>
      <c r="D67" s="72"/>
      <c r="E67" s="52"/>
      <c r="F67" s="52"/>
      <c r="G67" s="52"/>
      <c r="H67" s="52"/>
      <c r="I67" s="52"/>
      <c r="J67" s="49">
        <f t="shared" si="5"/>
        <v>0</v>
      </c>
      <c r="K67" s="49"/>
      <c r="L67" s="25">
        <f t="shared" si="1"/>
        <v>0</v>
      </c>
      <c r="M67" s="13"/>
    </row>
    <row r="68" spans="1:13" s="8" customFormat="1" ht="15.95" customHeight="1" x14ac:dyDescent="0.25">
      <c r="A68" s="10" t="s">
        <v>58</v>
      </c>
      <c r="B68" s="52" t="str">
        <f>'14.1'!B64</f>
        <v>На 2016 год</v>
      </c>
      <c r="C68" s="52" t="str">
        <f>'14.1'!H64</f>
        <v>Опубликован несвоевременно (после 04.12.15)</v>
      </c>
      <c r="D68" s="72"/>
      <c r="E68" s="52"/>
      <c r="F68" s="52"/>
      <c r="G68" s="52"/>
      <c r="H68" s="52"/>
      <c r="I68" s="52"/>
      <c r="J68" s="49">
        <f t="shared" si="5"/>
        <v>0</v>
      </c>
      <c r="K68" s="49"/>
      <c r="L68" s="25">
        <f t="shared" si="1"/>
        <v>0</v>
      </c>
      <c r="M68" s="13"/>
    </row>
    <row r="69" spans="1:13" ht="15.95" customHeight="1" x14ac:dyDescent="0.25">
      <c r="A69" s="10" t="s">
        <v>59</v>
      </c>
      <c r="B69" s="52" t="str">
        <f>'14.1'!B65</f>
        <v>На 2016 год</v>
      </c>
      <c r="C69" s="52" t="str">
        <f>'14.1'!H65</f>
        <v>Да, опубликован</v>
      </c>
      <c r="D69" s="72" t="s">
        <v>208</v>
      </c>
      <c r="E69" s="52" t="s">
        <v>109</v>
      </c>
      <c r="F69" s="52" t="s">
        <v>110</v>
      </c>
      <c r="G69" s="52" t="s">
        <v>110</v>
      </c>
      <c r="H69" s="52" t="s">
        <v>236</v>
      </c>
      <c r="I69" s="52"/>
      <c r="J69" s="49">
        <f t="shared" si="5"/>
        <v>2</v>
      </c>
      <c r="K69" s="49"/>
      <c r="L69" s="25">
        <f t="shared" si="1"/>
        <v>2</v>
      </c>
      <c r="M69" s="17" t="s">
        <v>311</v>
      </c>
    </row>
    <row r="70" spans="1:13" s="26" customFormat="1" ht="15.95" customHeight="1" x14ac:dyDescent="0.25">
      <c r="A70" s="9" t="s">
        <v>60</v>
      </c>
      <c r="B70" s="12"/>
      <c r="C70" s="12"/>
      <c r="D70" s="73"/>
      <c r="E70" s="53"/>
      <c r="F70" s="53"/>
      <c r="G70" s="53"/>
      <c r="H70" s="53"/>
      <c r="I70" s="53"/>
      <c r="J70" s="51"/>
      <c r="K70" s="51"/>
      <c r="L70" s="22"/>
      <c r="M70" s="15"/>
    </row>
    <row r="71" spans="1:13" s="8" customFormat="1" ht="15.95" customHeight="1" x14ac:dyDescent="0.25">
      <c r="A71" s="10" t="s">
        <v>61</v>
      </c>
      <c r="B71" s="52" t="str">
        <f>'14.1'!B67</f>
        <v>На 2016 год</v>
      </c>
      <c r="C71" s="52" t="str">
        <f>'14.1'!H67</f>
        <v>Да, опубликован</v>
      </c>
      <c r="D71" s="72" t="s">
        <v>137</v>
      </c>
      <c r="E71" s="52"/>
      <c r="F71" s="52"/>
      <c r="G71" s="52"/>
      <c r="H71" s="52"/>
      <c r="I71" s="52"/>
      <c r="J71" s="49">
        <f t="shared" ref="J71:J76" si="6">IF(D71="Да, сведения представлены по социально-значимым проектам",2,0)</f>
        <v>0</v>
      </c>
      <c r="K71" s="49"/>
      <c r="L71" s="25">
        <f t="shared" si="1"/>
        <v>0</v>
      </c>
      <c r="M71" s="13" t="s">
        <v>313</v>
      </c>
    </row>
    <row r="72" spans="1:13" ht="15.95" customHeight="1" x14ac:dyDescent="0.25">
      <c r="A72" s="10" t="s">
        <v>62</v>
      </c>
      <c r="B72" s="52" t="str">
        <f>'14.1'!B68</f>
        <v>На 2016 год</v>
      </c>
      <c r="C72" s="52" t="str">
        <f>'14.1'!H68</f>
        <v>Да, опубликован</v>
      </c>
      <c r="D72" s="72" t="s">
        <v>137</v>
      </c>
      <c r="E72" s="52"/>
      <c r="F72" s="52"/>
      <c r="G72" s="52"/>
      <c r="H72" s="52"/>
      <c r="I72" s="52"/>
      <c r="J72" s="49">
        <f t="shared" si="6"/>
        <v>0</v>
      </c>
      <c r="K72" s="49"/>
      <c r="L72" s="25">
        <f t="shared" si="1"/>
        <v>0</v>
      </c>
      <c r="M72" s="11" t="s">
        <v>316</v>
      </c>
    </row>
    <row r="73" spans="1:13" ht="15.95" customHeight="1" x14ac:dyDescent="0.25">
      <c r="A73" s="10" t="s">
        <v>63</v>
      </c>
      <c r="B73" s="52" t="str">
        <f>'14.1'!B69</f>
        <v>На 2016 год и плановый период</v>
      </c>
      <c r="C73" s="52" t="str">
        <f>'14.1'!H69</f>
        <v>Да, опубликован</v>
      </c>
      <c r="D73" s="72" t="s">
        <v>208</v>
      </c>
      <c r="E73" s="52" t="s">
        <v>430</v>
      </c>
      <c r="F73" s="52" t="s">
        <v>110</v>
      </c>
      <c r="G73" s="52" t="s">
        <v>261</v>
      </c>
      <c r="H73" s="52" t="s">
        <v>237</v>
      </c>
      <c r="I73" s="52"/>
      <c r="J73" s="49">
        <f t="shared" si="6"/>
        <v>2</v>
      </c>
      <c r="K73" s="49"/>
      <c r="L73" s="25">
        <f t="shared" si="1"/>
        <v>2</v>
      </c>
      <c r="M73" s="13" t="s">
        <v>318</v>
      </c>
    </row>
    <row r="74" spans="1:13" s="8" customFormat="1" ht="15.95" customHeight="1" x14ac:dyDescent="0.25">
      <c r="A74" s="10" t="s">
        <v>64</v>
      </c>
      <c r="B74" s="52" t="str">
        <f>'14.1'!B70</f>
        <v>На 2016 год</v>
      </c>
      <c r="C74" s="52" t="str">
        <f>'14.1'!H70</f>
        <v>Да, опубликован</v>
      </c>
      <c r="D74" s="72" t="s">
        <v>208</v>
      </c>
      <c r="E74" s="52" t="s">
        <v>109</v>
      </c>
      <c r="F74" s="52" t="s">
        <v>110</v>
      </c>
      <c r="G74" s="52" t="s">
        <v>261</v>
      </c>
      <c r="H74" s="52" t="s">
        <v>236</v>
      </c>
      <c r="I74" s="52"/>
      <c r="J74" s="49">
        <f t="shared" si="6"/>
        <v>2</v>
      </c>
      <c r="K74" s="49"/>
      <c r="L74" s="25">
        <f t="shared" si="1"/>
        <v>2</v>
      </c>
      <c r="M74" s="13" t="s">
        <v>320</v>
      </c>
    </row>
    <row r="75" spans="1:13" s="8" customFormat="1" ht="15.95" customHeight="1" x14ac:dyDescent="0.25">
      <c r="A75" s="10" t="s">
        <v>65</v>
      </c>
      <c r="B75" s="52" t="str">
        <f>'14.1'!B71</f>
        <v>На 2016 год</v>
      </c>
      <c r="C75" s="52" t="str">
        <f>'14.1'!H71</f>
        <v>Да, опубликован</v>
      </c>
      <c r="D75" s="72" t="s">
        <v>208</v>
      </c>
      <c r="E75" s="52" t="s">
        <v>109</v>
      </c>
      <c r="F75" s="52" t="s">
        <v>109</v>
      </c>
      <c r="G75" s="52" t="s">
        <v>109</v>
      </c>
      <c r="H75" s="52" t="s">
        <v>236</v>
      </c>
      <c r="I75" s="52"/>
      <c r="J75" s="49">
        <f t="shared" si="6"/>
        <v>2</v>
      </c>
      <c r="K75" s="49"/>
      <c r="L75" s="25">
        <f t="shared" ref="L75:L102" si="7">J75*(1-K75)</f>
        <v>2</v>
      </c>
      <c r="M75" s="13" t="s">
        <v>322</v>
      </c>
    </row>
    <row r="76" spans="1:13" s="8" customFormat="1" ht="15.95" customHeight="1" x14ac:dyDescent="0.25">
      <c r="A76" s="10" t="s">
        <v>66</v>
      </c>
      <c r="B76" s="52" t="str">
        <f>'14.1'!B72</f>
        <v>На 2016 год</v>
      </c>
      <c r="C76" s="52" t="str">
        <f>'14.1'!H72</f>
        <v>Да, опубликован</v>
      </c>
      <c r="D76" s="72" t="s">
        <v>208</v>
      </c>
      <c r="E76" s="52" t="s">
        <v>109</v>
      </c>
      <c r="F76" s="52" t="s">
        <v>109</v>
      </c>
      <c r="G76" s="52" t="s">
        <v>109</v>
      </c>
      <c r="H76" s="52" t="s">
        <v>236</v>
      </c>
      <c r="I76" s="52"/>
      <c r="J76" s="49">
        <f t="shared" si="6"/>
        <v>2</v>
      </c>
      <c r="K76" s="49"/>
      <c r="L76" s="25">
        <f t="shared" si="7"/>
        <v>2</v>
      </c>
      <c r="M76" s="13" t="s">
        <v>326</v>
      </c>
    </row>
    <row r="77" spans="1:13" s="26" customFormat="1" ht="15.95" customHeight="1" x14ac:dyDescent="0.25">
      <c r="A77" s="9" t="s">
        <v>67</v>
      </c>
      <c r="B77" s="12"/>
      <c r="C77" s="12"/>
      <c r="D77" s="73"/>
      <c r="E77" s="53"/>
      <c r="F77" s="53"/>
      <c r="G77" s="53"/>
      <c r="H77" s="53"/>
      <c r="I77" s="53"/>
      <c r="J77" s="51"/>
      <c r="K77" s="51"/>
      <c r="L77" s="22"/>
      <c r="M77" s="15"/>
    </row>
    <row r="78" spans="1:13" s="8" customFormat="1" ht="15.95" customHeight="1" x14ac:dyDescent="0.25">
      <c r="A78" s="10" t="s">
        <v>68</v>
      </c>
      <c r="B78" s="52" t="str">
        <f>'14.1'!B74</f>
        <v>На 2016 год</v>
      </c>
      <c r="C78" s="52" t="str">
        <f>'14.1'!H74</f>
        <v>Да, опубликован</v>
      </c>
      <c r="D78" s="72" t="s">
        <v>208</v>
      </c>
      <c r="E78" s="52" t="s">
        <v>109</v>
      </c>
      <c r="F78" s="52" t="s">
        <v>109</v>
      </c>
      <c r="G78" s="52" t="s">
        <v>109</v>
      </c>
      <c r="H78" s="52" t="s">
        <v>236</v>
      </c>
      <c r="I78" s="52"/>
      <c r="J78" s="49">
        <f t="shared" ref="J78:J89" si="8">IF(D78="Да, сведения представлены по социально-значимым проектам",2,0)</f>
        <v>2</v>
      </c>
      <c r="K78" s="49"/>
      <c r="L78" s="25">
        <f t="shared" si="7"/>
        <v>2</v>
      </c>
      <c r="M78" s="13" t="s">
        <v>412</v>
      </c>
    </row>
    <row r="79" spans="1:13" s="8" customFormat="1" ht="15.95" customHeight="1" x14ac:dyDescent="0.25">
      <c r="A79" s="10" t="s">
        <v>69</v>
      </c>
      <c r="B79" s="52" t="str">
        <f>'14.1'!B75</f>
        <v>На 2016 год</v>
      </c>
      <c r="C79" s="52" t="str">
        <f>'14.1'!H75</f>
        <v>Да, опубликован</v>
      </c>
      <c r="D79" s="72" t="s">
        <v>208</v>
      </c>
      <c r="E79" s="52" t="s">
        <v>109</v>
      </c>
      <c r="F79" s="52" t="s">
        <v>109</v>
      </c>
      <c r="G79" s="52" t="s">
        <v>261</v>
      </c>
      <c r="H79" s="52" t="s">
        <v>236</v>
      </c>
      <c r="I79" s="52"/>
      <c r="J79" s="49">
        <f t="shared" si="8"/>
        <v>2</v>
      </c>
      <c r="K79" s="49"/>
      <c r="L79" s="25">
        <f t="shared" si="7"/>
        <v>2</v>
      </c>
      <c r="M79" s="13" t="s">
        <v>329</v>
      </c>
    </row>
    <row r="80" spans="1:13" s="8" customFormat="1" ht="15.95" customHeight="1" x14ac:dyDescent="0.25">
      <c r="A80" s="10" t="s">
        <v>70</v>
      </c>
      <c r="B80" s="52" t="str">
        <f>'14.1'!B76</f>
        <v>На 2016 год</v>
      </c>
      <c r="C80" s="52" t="str">
        <f>'14.1'!H76</f>
        <v>Да, опубликован</v>
      </c>
      <c r="D80" s="72" t="s">
        <v>208</v>
      </c>
      <c r="E80" s="52" t="s">
        <v>109</v>
      </c>
      <c r="F80" s="52" t="s">
        <v>110</v>
      </c>
      <c r="G80" s="52" t="s">
        <v>425</v>
      </c>
      <c r="H80" s="52" t="s">
        <v>236</v>
      </c>
      <c r="I80" s="52"/>
      <c r="J80" s="49">
        <f t="shared" si="8"/>
        <v>2</v>
      </c>
      <c r="K80" s="49"/>
      <c r="L80" s="25">
        <f t="shared" si="7"/>
        <v>2</v>
      </c>
      <c r="M80" s="13"/>
    </row>
    <row r="81" spans="1:13" s="8" customFormat="1" ht="15.95" customHeight="1" x14ac:dyDescent="0.25">
      <c r="A81" s="10" t="s">
        <v>71</v>
      </c>
      <c r="B81" s="52" t="str">
        <f>'14.1'!B77</f>
        <v>На 2016 год и плановый период</v>
      </c>
      <c r="C81" s="52" t="str">
        <f>'14.1'!H77</f>
        <v>Нет, не опубликован</v>
      </c>
      <c r="D81" s="72"/>
      <c r="E81" s="52"/>
      <c r="F81" s="52"/>
      <c r="G81" s="52"/>
      <c r="H81" s="52"/>
      <c r="I81" s="52"/>
      <c r="J81" s="49">
        <f t="shared" si="8"/>
        <v>0</v>
      </c>
      <c r="K81" s="49"/>
      <c r="L81" s="25">
        <f t="shared" si="7"/>
        <v>0</v>
      </c>
      <c r="M81" s="13"/>
    </row>
    <row r="82" spans="1:13" ht="15.95" customHeight="1" x14ac:dyDescent="0.25">
      <c r="A82" s="10" t="s">
        <v>72</v>
      </c>
      <c r="B82" s="52" t="str">
        <f>'14.1'!B78</f>
        <v>На 2016 год</v>
      </c>
      <c r="C82" s="52" t="str">
        <f>'14.1'!H78</f>
        <v>Опубликован несвоевременно (14.12.15 г.)</v>
      </c>
      <c r="D82" s="72"/>
      <c r="E82" s="52"/>
      <c r="F82" s="52"/>
      <c r="G82" s="52"/>
      <c r="H82" s="52"/>
      <c r="I82" s="52"/>
      <c r="J82" s="49">
        <f t="shared" si="8"/>
        <v>0</v>
      </c>
      <c r="K82" s="49"/>
      <c r="L82" s="25">
        <f t="shared" si="7"/>
        <v>0</v>
      </c>
      <c r="M82" s="21"/>
    </row>
    <row r="83" spans="1:13" s="8" customFormat="1" ht="15.95" customHeight="1" x14ac:dyDescent="0.25">
      <c r="A83" s="10" t="s">
        <v>73</v>
      </c>
      <c r="B83" s="52" t="str">
        <f>'14.1'!B79</f>
        <v>На 2016 год</v>
      </c>
      <c r="C83" s="52" t="str">
        <f>'14.1'!H79</f>
        <v>Да, опубликован</v>
      </c>
      <c r="D83" s="72" t="s">
        <v>137</v>
      </c>
      <c r="E83" s="52"/>
      <c r="F83" s="52"/>
      <c r="G83" s="52"/>
      <c r="H83" s="52"/>
      <c r="I83" s="52"/>
      <c r="J83" s="49">
        <f t="shared" si="8"/>
        <v>0</v>
      </c>
      <c r="K83" s="49"/>
      <c r="L83" s="25">
        <f t="shared" si="7"/>
        <v>0</v>
      </c>
      <c r="M83" s="13" t="s">
        <v>336</v>
      </c>
    </row>
    <row r="84" spans="1:13" ht="15.95" customHeight="1" x14ac:dyDescent="0.25">
      <c r="A84" s="10" t="s">
        <v>74</v>
      </c>
      <c r="B84" s="52" t="str">
        <f>'14.1'!B80</f>
        <v>На 2016 год и плановый период</v>
      </c>
      <c r="C84" s="52" t="str">
        <f>'14.1'!H80</f>
        <v>Да, опубликован</v>
      </c>
      <c r="D84" s="72" t="s">
        <v>208</v>
      </c>
      <c r="E84" s="52" t="s">
        <v>426</v>
      </c>
      <c r="F84" s="52" t="s">
        <v>109</v>
      </c>
      <c r="G84" s="52" t="s">
        <v>261</v>
      </c>
      <c r="H84" s="52" t="s">
        <v>237</v>
      </c>
      <c r="I84" s="52"/>
      <c r="J84" s="49">
        <f t="shared" si="8"/>
        <v>2</v>
      </c>
      <c r="K84" s="49"/>
      <c r="L84" s="25">
        <f t="shared" si="7"/>
        <v>2</v>
      </c>
      <c r="M84" s="13" t="s">
        <v>337</v>
      </c>
    </row>
    <row r="85" spans="1:13" s="7" customFormat="1" ht="15.95" customHeight="1" x14ac:dyDescent="0.25">
      <c r="A85" s="10" t="s">
        <v>75</v>
      </c>
      <c r="B85" s="52" t="str">
        <f>'14.1'!B81</f>
        <v>На 2016 год</v>
      </c>
      <c r="C85" s="52" t="str">
        <f>'14.1'!H81</f>
        <v>Опубликован несвоевременно (07.12.15 г.)</v>
      </c>
      <c r="D85" s="72"/>
      <c r="E85" s="52"/>
      <c r="F85" s="52"/>
      <c r="G85" s="52"/>
      <c r="H85" s="52"/>
      <c r="I85" s="52"/>
      <c r="J85" s="49">
        <f t="shared" si="8"/>
        <v>0</v>
      </c>
      <c r="K85" s="49"/>
      <c r="L85" s="25">
        <f t="shared" si="7"/>
        <v>0</v>
      </c>
      <c r="M85" s="13"/>
    </row>
    <row r="86" spans="1:13" s="8" customFormat="1" ht="15.95" customHeight="1" x14ac:dyDescent="0.25">
      <c r="A86" s="10" t="s">
        <v>76</v>
      </c>
      <c r="B86" s="52" t="str">
        <f>'14.1'!B82</f>
        <v>На 2016 год</v>
      </c>
      <c r="C86" s="52" t="str">
        <f>'14.1'!H82</f>
        <v>Опубликован несвоевременно (07.12.15 г.)</v>
      </c>
      <c r="D86" s="72"/>
      <c r="E86" s="52"/>
      <c r="F86" s="52"/>
      <c r="G86" s="52"/>
      <c r="H86" s="52"/>
      <c r="I86" s="52"/>
      <c r="J86" s="49">
        <f t="shared" si="8"/>
        <v>0</v>
      </c>
      <c r="K86" s="49"/>
      <c r="L86" s="25">
        <f t="shared" si="7"/>
        <v>0</v>
      </c>
      <c r="M86" s="13"/>
    </row>
    <row r="87" spans="1:13" ht="15.95" customHeight="1" x14ac:dyDescent="0.25">
      <c r="A87" s="10" t="s">
        <v>77</v>
      </c>
      <c r="B87" s="52" t="str">
        <f>'14.1'!B83</f>
        <v>На 2016 год и плановый период</v>
      </c>
      <c r="C87" s="52" t="str">
        <f>'14.1'!H83</f>
        <v>Да, опубликован</v>
      </c>
      <c r="D87" s="72" t="s">
        <v>137</v>
      </c>
      <c r="E87" s="52"/>
      <c r="F87" s="52"/>
      <c r="G87" s="52"/>
      <c r="H87" s="52"/>
      <c r="I87" s="52"/>
      <c r="J87" s="49">
        <f t="shared" si="8"/>
        <v>0</v>
      </c>
      <c r="K87" s="49"/>
      <c r="L87" s="25">
        <f t="shared" si="7"/>
        <v>0</v>
      </c>
      <c r="M87" s="21" t="s">
        <v>413</v>
      </c>
    </row>
    <row r="88" spans="1:13" s="8" customFormat="1" ht="15.95" customHeight="1" x14ac:dyDescent="0.25">
      <c r="A88" s="10" t="s">
        <v>78</v>
      </c>
      <c r="B88" s="52" t="str">
        <f>'14.1'!B84</f>
        <v>На 2016 год</v>
      </c>
      <c r="C88" s="52" t="str">
        <f>'14.1'!H84</f>
        <v>Да, опубликован</v>
      </c>
      <c r="D88" s="72" t="s">
        <v>208</v>
      </c>
      <c r="E88" s="52" t="s">
        <v>109</v>
      </c>
      <c r="F88" s="52" t="s">
        <v>109</v>
      </c>
      <c r="G88" s="52" t="s">
        <v>109</v>
      </c>
      <c r="H88" s="52" t="s">
        <v>236</v>
      </c>
      <c r="I88" s="52"/>
      <c r="J88" s="49">
        <f t="shared" si="8"/>
        <v>2</v>
      </c>
      <c r="K88" s="49"/>
      <c r="L88" s="25">
        <f t="shared" si="7"/>
        <v>2</v>
      </c>
      <c r="M88" s="13" t="s">
        <v>340</v>
      </c>
    </row>
    <row r="89" spans="1:13" s="8" customFormat="1" ht="15.95" customHeight="1" x14ac:dyDescent="0.25">
      <c r="A89" s="10" t="s">
        <v>79</v>
      </c>
      <c r="B89" s="52" t="str">
        <f>'14.1'!B85</f>
        <v>На 2016 год и плановый период</v>
      </c>
      <c r="C89" s="52" t="str">
        <f>'14.1'!H85</f>
        <v>Да, опубликован</v>
      </c>
      <c r="D89" s="72" t="s">
        <v>208</v>
      </c>
      <c r="E89" s="52" t="s">
        <v>431</v>
      </c>
      <c r="F89" s="52" t="s">
        <v>261</v>
      </c>
      <c r="G89" s="52" t="s">
        <v>261</v>
      </c>
      <c r="H89" s="52" t="s">
        <v>237</v>
      </c>
      <c r="I89" s="52"/>
      <c r="J89" s="49">
        <f t="shared" si="8"/>
        <v>2</v>
      </c>
      <c r="K89" s="49"/>
      <c r="L89" s="25">
        <f t="shared" si="7"/>
        <v>2</v>
      </c>
      <c r="M89" s="13" t="s">
        <v>416</v>
      </c>
    </row>
    <row r="90" spans="1:13" s="26" customFormat="1" ht="15.95" customHeight="1" x14ac:dyDescent="0.25">
      <c r="A90" s="9" t="s">
        <v>80</v>
      </c>
      <c r="B90" s="12"/>
      <c r="C90" s="12"/>
      <c r="D90" s="73"/>
      <c r="E90" s="53"/>
      <c r="F90" s="53"/>
      <c r="G90" s="53"/>
      <c r="H90" s="53"/>
      <c r="I90" s="53"/>
      <c r="J90" s="51"/>
      <c r="K90" s="51"/>
      <c r="L90" s="22"/>
      <c r="M90" s="15"/>
    </row>
    <row r="91" spans="1:13" s="8" customFormat="1" ht="15.95" customHeight="1" x14ac:dyDescent="0.25">
      <c r="A91" s="10" t="s">
        <v>81</v>
      </c>
      <c r="B91" s="52" t="str">
        <f>'14.1'!B87</f>
        <v>На 2016 год</v>
      </c>
      <c r="C91" s="52" t="str">
        <f>'14.1'!H87</f>
        <v>Опубликован несвоевременно (14.12.15 г.)</v>
      </c>
      <c r="D91" s="72"/>
      <c r="E91" s="52"/>
      <c r="F91" s="52"/>
      <c r="G91" s="52"/>
      <c r="H91" s="52"/>
      <c r="I91" s="52"/>
      <c r="J91" s="49">
        <f t="shared" ref="J91:J99" si="9">IF(D91="Да, сведения представлены по социально-значимым проектам",2,0)</f>
        <v>0</v>
      </c>
      <c r="K91" s="49"/>
      <c r="L91" s="25">
        <f t="shared" si="7"/>
        <v>0</v>
      </c>
      <c r="M91" s="13"/>
    </row>
    <row r="92" spans="1:13" s="8" customFormat="1" ht="15.95" customHeight="1" x14ac:dyDescent="0.25">
      <c r="A92" s="10" t="s">
        <v>82</v>
      </c>
      <c r="B92" s="52" t="str">
        <f>'14.1'!B88</f>
        <v>На 2016 год</v>
      </c>
      <c r="C92" s="52" t="str">
        <f>'14.1'!H88</f>
        <v>Да, опубликован</v>
      </c>
      <c r="D92" s="72" t="s">
        <v>137</v>
      </c>
      <c r="E92" s="52"/>
      <c r="F92" s="52"/>
      <c r="G92" s="52"/>
      <c r="H92" s="52"/>
      <c r="I92" s="52"/>
      <c r="J92" s="49">
        <f t="shared" si="9"/>
        <v>0</v>
      </c>
      <c r="K92" s="49"/>
      <c r="L92" s="25">
        <f t="shared" si="7"/>
        <v>0</v>
      </c>
      <c r="M92" s="13" t="s">
        <v>358</v>
      </c>
    </row>
    <row r="93" spans="1:13" ht="15.95" customHeight="1" x14ac:dyDescent="0.25">
      <c r="A93" s="10" t="s">
        <v>83</v>
      </c>
      <c r="B93" s="52" t="str">
        <f>'14.1'!B89</f>
        <v>На 2016 год</v>
      </c>
      <c r="C93" s="52" t="str">
        <f>'14.1'!H89</f>
        <v>Да, опубликован</v>
      </c>
      <c r="D93" s="72" t="s">
        <v>483</v>
      </c>
      <c r="E93" s="52" t="s">
        <v>109</v>
      </c>
      <c r="F93" s="52" t="s">
        <v>110</v>
      </c>
      <c r="G93" s="52" t="s">
        <v>110</v>
      </c>
      <c r="H93" s="52" t="s">
        <v>236</v>
      </c>
      <c r="I93" s="52"/>
      <c r="J93" s="49">
        <f t="shared" si="9"/>
        <v>0</v>
      </c>
      <c r="K93" s="49"/>
      <c r="L93" s="25">
        <f t="shared" si="7"/>
        <v>0</v>
      </c>
      <c r="M93" s="13" t="s">
        <v>363</v>
      </c>
    </row>
    <row r="94" spans="1:13" ht="15.95" customHeight="1" x14ac:dyDescent="0.25">
      <c r="A94" s="10" t="s">
        <v>84</v>
      </c>
      <c r="B94" s="52" t="str">
        <f>'14.1'!B90</f>
        <v>На 2016 год</v>
      </c>
      <c r="C94" s="52" t="str">
        <f>'14.1'!H90</f>
        <v>Да, опубликован</v>
      </c>
      <c r="D94" s="72" t="s">
        <v>208</v>
      </c>
      <c r="E94" s="52" t="s">
        <v>274</v>
      </c>
      <c r="F94" s="52" t="s">
        <v>274</v>
      </c>
      <c r="G94" s="52" t="s">
        <v>274</v>
      </c>
      <c r="H94" s="52" t="s">
        <v>236</v>
      </c>
      <c r="I94" s="52"/>
      <c r="J94" s="49">
        <f t="shared" si="9"/>
        <v>2</v>
      </c>
      <c r="K94" s="49"/>
      <c r="L94" s="25">
        <f t="shared" si="7"/>
        <v>2</v>
      </c>
      <c r="M94" s="13" t="s">
        <v>367</v>
      </c>
    </row>
    <row r="95" spans="1:13" ht="15.95" customHeight="1" x14ac:dyDescent="0.25">
      <c r="A95" s="10" t="s">
        <v>85</v>
      </c>
      <c r="B95" s="52" t="str">
        <f>'14.1'!B91</f>
        <v>На 2016 год</v>
      </c>
      <c r="C95" s="52" t="str">
        <f>'14.1'!H91</f>
        <v>Да, опубликован</v>
      </c>
      <c r="D95" s="72" t="s">
        <v>137</v>
      </c>
      <c r="E95" s="52"/>
      <c r="F95" s="52"/>
      <c r="G95" s="52"/>
      <c r="H95" s="52"/>
      <c r="I95" s="52"/>
      <c r="J95" s="49">
        <f t="shared" si="9"/>
        <v>0</v>
      </c>
      <c r="K95" s="49"/>
      <c r="L95" s="25">
        <f t="shared" si="7"/>
        <v>0</v>
      </c>
      <c r="M95" s="13" t="s">
        <v>370</v>
      </c>
    </row>
    <row r="96" spans="1:13" s="8" customFormat="1" ht="15.95" customHeight="1" x14ac:dyDescent="0.25">
      <c r="A96" s="10" t="s">
        <v>86</v>
      </c>
      <c r="B96" s="52" t="str">
        <f>'14.1'!B92</f>
        <v>На 2016 год</v>
      </c>
      <c r="C96" s="52" t="str">
        <f>'14.1'!H92</f>
        <v>Опубликован несвоевременно (после 04.12.2015 г.)</v>
      </c>
      <c r="D96" s="72"/>
      <c r="E96" s="52"/>
      <c r="F96" s="52"/>
      <c r="G96" s="52"/>
      <c r="H96" s="52"/>
      <c r="I96" s="52"/>
      <c r="J96" s="49">
        <f t="shared" si="9"/>
        <v>0</v>
      </c>
      <c r="K96" s="49"/>
      <c r="L96" s="25">
        <f t="shared" si="7"/>
        <v>0</v>
      </c>
      <c r="M96" s="13"/>
    </row>
    <row r="97" spans="1:13" s="8" customFormat="1" ht="15.95" customHeight="1" x14ac:dyDescent="0.25">
      <c r="A97" s="10" t="s">
        <v>87</v>
      </c>
      <c r="B97" s="52" t="str">
        <f>'14.1'!B93</f>
        <v>На 2016 год</v>
      </c>
      <c r="C97" s="52" t="str">
        <f>'14.1'!H93</f>
        <v>Да, опубликован</v>
      </c>
      <c r="D97" s="72" t="s">
        <v>137</v>
      </c>
      <c r="E97" s="52"/>
      <c r="F97" s="52"/>
      <c r="G97" s="52"/>
      <c r="H97" s="52"/>
      <c r="I97" s="52"/>
      <c r="J97" s="49">
        <f t="shared" si="9"/>
        <v>0</v>
      </c>
      <c r="K97" s="49"/>
      <c r="L97" s="25">
        <f t="shared" si="7"/>
        <v>0</v>
      </c>
      <c r="M97" s="17" t="s">
        <v>378</v>
      </c>
    </row>
    <row r="98" spans="1:13" s="8" customFormat="1" ht="15.95" customHeight="1" x14ac:dyDescent="0.25">
      <c r="A98" s="10" t="s">
        <v>88</v>
      </c>
      <c r="B98" s="52" t="str">
        <f>'14.1'!B94</f>
        <v>На 2016 год</v>
      </c>
      <c r="C98" s="52" t="str">
        <f>'14.1'!H94</f>
        <v>Нет, не опубликован</v>
      </c>
      <c r="D98" s="72"/>
      <c r="E98" s="52"/>
      <c r="F98" s="52"/>
      <c r="G98" s="52"/>
      <c r="H98" s="52"/>
      <c r="I98" s="52"/>
      <c r="J98" s="49">
        <f t="shared" si="9"/>
        <v>0</v>
      </c>
      <c r="K98" s="49"/>
      <c r="L98" s="25">
        <f t="shared" si="7"/>
        <v>0</v>
      </c>
      <c r="M98" s="11"/>
    </row>
    <row r="99" spans="1:13" s="8" customFormat="1" ht="15.95" customHeight="1" x14ac:dyDescent="0.25">
      <c r="A99" s="10" t="s">
        <v>89</v>
      </c>
      <c r="B99" s="52" t="str">
        <f>'14.1'!B95</f>
        <v>На 2016 год</v>
      </c>
      <c r="C99" s="52" t="str">
        <f>'14.1'!H95</f>
        <v>Нет, не опубликован</v>
      </c>
      <c r="D99" s="72"/>
      <c r="E99" s="52"/>
      <c r="F99" s="52"/>
      <c r="G99" s="52"/>
      <c r="H99" s="52"/>
      <c r="I99" s="52"/>
      <c r="J99" s="49">
        <f t="shared" si="9"/>
        <v>0</v>
      </c>
      <c r="K99" s="49"/>
      <c r="L99" s="25">
        <f t="shared" si="7"/>
        <v>0</v>
      </c>
      <c r="M99" s="13"/>
    </row>
    <row r="100" spans="1:13" s="26" customFormat="1" ht="15.95" customHeight="1" x14ac:dyDescent="0.25">
      <c r="A100" s="9" t="s">
        <v>100</v>
      </c>
      <c r="B100" s="12"/>
      <c r="C100" s="12"/>
      <c r="D100" s="94"/>
      <c r="E100" s="93"/>
      <c r="F100" s="93"/>
      <c r="G100" s="93"/>
      <c r="H100" s="93"/>
      <c r="I100" s="93"/>
      <c r="J100" s="51"/>
      <c r="K100" s="94"/>
      <c r="L100" s="22"/>
      <c r="M100" s="94"/>
    </row>
    <row r="101" spans="1:13" ht="15.95" customHeight="1" x14ac:dyDescent="0.25">
      <c r="A101" s="10" t="s">
        <v>101</v>
      </c>
      <c r="B101" s="52" t="str">
        <f>'14.1'!B97</f>
        <v>На 2016 год</v>
      </c>
      <c r="C101" s="52" t="str">
        <f>'14.1'!H97</f>
        <v>Нет, не опубликован</v>
      </c>
      <c r="D101" s="97"/>
      <c r="E101" s="96"/>
      <c r="F101" s="96"/>
      <c r="G101" s="96"/>
      <c r="H101" s="96"/>
      <c r="I101" s="96"/>
      <c r="J101" s="49">
        <f>IF(D101="Да, сведения представлены по социально-значимым проектам",2,0)</f>
        <v>0</v>
      </c>
      <c r="K101" s="97"/>
      <c r="L101" s="25">
        <f t="shared" si="7"/>
        <v>0</v>
      </c>
      <c r="M101" s="97"/>
    </row>
    <row r="102" spans="1:13" ht="15.95" customHeight="1" x14ac:dyDescent="0.25">
      <c r="A102" s="10" t="s">
        <v>102</v>
      </c>
      <c r="B102" s="52" t="str">
        <f>'14.1'!B98</f>
        <v>На 2016 год</v>
      </c>
      <c r="C102" s="52" t="str">
        <f>'14.1'!H98</f>
        <v>Нет, не опубликован</v>
      </c>
      <c r="D102" s="97"/>
      <c r="E102" s="96"/>
      <c r="F102" s="96"/>
      <c r="G102" s="96"/>
      <c r="H102" s="96"/>
      <c r="I102" s="95"/>
      <c r="J102" s="49">
        <f>IF(D102="Да, сведения представлены по социально-значимым проектам",2,0)</f>
        <v>0</v>
      </c>
      <c r="K102" s="97"/>
      <c r="L102" s="25">
        <f t="shared" si="7"/>
        <v>0</v>
      </c>
      <c r="M102" s="97"/>
    </row>
    <row r="103" spans="1:13" x14ac:dyDescent="0.25">
      <c r="D103" s="3" t="s">
        <v>96</v>
      </c>
      <c r="E103" s="83"/>
      <c r="F103" s="83"/>
      <c r="G103" s="83"/>
    </row>
    <row r="104" spans="1:13" x14ac:dyDescent="0.25">
      <c r="A104" s="4"/>
      <c r="B104" s="4"/>
      <c r="C104" s="4"/>
      <c r="D104" s="4"/>
      <c r="E104" s="84"/>
      <c r="F104" s="84"/>
      <c r="G104" s="84"/>
      <c r="H104" s="4"/>
      <c r="I104" s="4"/>
      <c r="J104" s="4"/>
      <c r="K104" s="4"/>
      <c r="L104" s="6"/>
    </row>
    <row r="105" spans="1:13" x14ac:dyDescent="0.25">
      <c r="E105" s="83"/>
      <c r="F105" s="83"/>
      <c r="G105" s="83"/>
    </row>
    <row r="106" spans="1:13" x14ac:dyDescent="0.25">
      <c r="E106" s="83"/>
      <c r="F106" s="83"/>
      <c r="G106" s="83"/>
    </row>
    <row r="107" spans="1:13" x14ac:dyDescent="0.25">
      <c r="E107" s="83"/>
      <c r="F107" s="83"/>
      <c r="G107" s="83"/>
    </row>
    <row r="108" spans="1:13" x14ac:dyDescent="0.25">
      <c r="E108" s="83"/>
      <c r="F108" s="83"/>
      <c r="G108" s="83"/>
    </row>
    <row r="109" spans="1:13" x14ac:dyDescent="0.25">
      <c r="E109" s="83"/>
      <c r="F109" s="83"/>
      <c r="G109" s="83"/>
    </row>
    <row r="110" spans="1:13" x14ac:dyDescent="0.25">
      <c r="E110" s="83"/>
      <c r="F110" s="83"/>
      <c r="G110" s="83"/>
    </row>
    <row r="111" spans="1:13" x14ac:dyDescent="0.25">
      <c r="A111" s="4"/>
      <c r="B111" s="4"/>
      <c r="C111" s="4"/>
      <c r="D111" s="4"/>
      <c r="E111" s="84"/>
      <c r="F111" s="84"/>
      <c r="G111" s="84"/>
      <c r="H111" s="4"/>
      <c r="I111" s="4"/>
      <c r="J111" s="4"/>
      <c r="K111" s="4"/>
      <c r="L111" s="6"/>
    </row>
    <row r="112" spans="1:13" x14ac:dyDescent="0.25">
      <c r="E112" s="83"/>
      <c r="F112" s="83"/>
      <c r="G112" s="83"/>
    </row>
    <row r="113" spans="1:12" x14ac:dyDescent="0.25">
      <c r="E113" s="83"/>
      <c r="F113" s="83"/>
      <c r="G113" s="83"/>
    </row>
    <row r="114" spans="1:12" x14ac:dyDescent="0.25">
      <c r="E114" s="83"/>
      <c r="F114" s="83"/>
      <c r="G114" s="83"/>
    </row>
    <row r="115" spans="1:12" s="2" customFormat="1" ht="11.25" x14ac:dyDescent="0.2">
      <c r="A115" s="4"/>
      <c r="B115" s="4"/>
      <c r="C115" s="4"/>
      <c r="D115" s="4"/>
      <c r="E115" s="84"/>
      <c r="F115" s="84"/>
      <c r="G115" s="84"/>
      <c r="H115" s="4"/>
      <c r="I115" s="4"/>
      <c r="J115" s="4"/>
      <c r="K115" s="4"/>
      <c r="L115" s="6"/>
    </row>
    <row r="116" spans="1:12" x14ac:dyDescent="0.25">
      <c r="E116" s="83"/>
      <c r="F116" s="83"/>
      <c r="G116" s="83"/>
    </row>
    <row r="117" spans="1:12" x14ac:dyDescent="0.25">
      <c r="E117" s="83"/>
      <c r="F117" s="83"/>
      <c r="G117" s="83"/>
    </row>
    <row r="118" spans="1:12" s="2" customFormat="1" ht="11.25" x14ac:dyDescent="0.2">
      <c r="A118" s="4"/>
      <c r="B118" s="4"/>
      <c r="C118" s="4"/>
      <c r="D118" s="4"/>
      <c r="E118" s="84"/>
      <c r="F118" s="84"/>
      <c r="G118" s="84"/>
      <c r="H118" s="4"/>
      <c r="I118" s="4"/>
      <c r="J118" s="4"/>
      <c r="K118" s="4"/>
      <c r="L118" s="6"/>
    </row>
    <row r="119" spans="1:12" x14ac:dyDescent="0.25">
      <c r="E119" s="83"/>
      <c r="F119" s="83"/>
      <c r="G119" s="83"/>
    </row>
    <row r="120" spans="1:12" x14ac:dyDescent="0.25">
      <c r="E120" s="83"/>
      <c r="F120" s="83"/>
      <c r="G120" s="83"/>
    </row>
    <row r="121" spans="1:12" x14ac:dyDescent="0.25">
      <c r="E121" s="83"/>
      <c r="F121" s="83"/>
      <c r="G121" s="83"/>
    </row>
    <row r="122" spans="1:12" s="2" customFormat="1" ht="11.25" x14ac:dyDescent="0.2">
      <c r="A122" s="4"/>
      <c r="B122" s="4"/>
      <c r="C122" s="4"/>
      <c r="D122" s="4"/>
      <c r="E122" s="84"/>
      <c r="F122" s="84"/>
      <c r="G122" s="84"/>
      <c r="H122" s="4"/>
      <c r="I122" s="4"/>
      <c r="J122" s="4"/>
      <c r="K122" s="4"/>
      <c r="L122" s="6"/>
    </row>
    <row r="123" spans="1:12" x14ac:dyDescent="0.25">
      <c r="E123" s="83"/>
      <c r="F123" s="83"/>
      <c r="G123" s="83"/>
    </row>
    <row r="124" spans="1:12" x14ac:dyDescent="0.25">
      <c r="E124" s="83"/>
      <c r="F124" s="83"/>
      <c r="G124" s="83"/>
    </row>
    <row r="125" spans="1:12" s="2" customFormat="1" ht="11.25" x14ac:dyDescent="0.2">
      <c r="A125" s="4"/>
      <c r="B125" s="4"/>
      <c r="C125" s="4"/>
      <c r="D125" s="4"/>
      <c r="E125" s="84"/>
      <c r="F125" s="84"/>
      <c r="G125" s="84"/>
      <c r="H125" s="4"/>
      <c r="I125" s="4"/>
      <c r="J125" s="4"/>
      <c r="K125" s="4"/>
      <c r="L125" s="6"/>
    </row>
    <row r="129" spans="1:12" s="2" customFormat="1" ht="11.2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6"/>
    </row>
  </sheetData>
  <autoFilter ref="A9:M103"/>
  <mergeCells count="18">
    <mergeCell ref="K6:K8"/>
    <mergeCell ref="L6:L8"/>
    <mergeCell ref="B5:B8"/>
    <mergeCell ref="H5:H8"/>
    <mergeCell ref="A1:M1"/>
    <mergeCell ref="A2:M2"/>
    <mergeCell ref="A4:M4"/>
    <mergeCell ref="A5:A8"/>
    <mergeCell ref="E5:G5"/>
    <mergeCell ref="I5:I8"/>
    <mergeCell ref="J5:L5"/>
    <mergeCell ref="M5:M8"/>
    <mergeCell ref="E6:E8"/>
    <mergeCell ref="C5:C8"/>
    <mergeCell ref="A3:M3"/>
    <mergeCell ref="F6:F8"/>
    <mergeCell ref="G6:G8"/>
    <mergeCell ref="J6:J8"/>
  </mergeCells>
  <dataValidations count="2">
    <dataValidation type="list" allowBlank="1" showInputMessage="1" showErrorMessage="1" sqref="E9:H9 D94:D102 D9:D26 D28:D92">
      <formula1>$D$6:$D$8</formula1>
    </dataValidation>
    <dataValidation type="list" allowBlank="1" showInputMessage="1" showErrorMessage="1" sqref="K9:K102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</dataValidations>
  <hyperlinks>
    <hyperlink ref="M36" r:id="rId1"/>
  </hyperlinks>
  <pageMargins left="0.70866141732283472" right="0.70866141732283472" top="0.74803149606299213" bottom="0.74803149606299213" header="0.31496062992125984" footer="0.31496062992125984"/>
  <pageSetup paperSize="9" scale="54" fitToHeight="3" orientation="landscape" r:id="rId2"/>
  <headerFooter>
    <oddFooter>&amp;C&amp;"Times New Roman,обычный"&amp;8&amp;P</oddFooter>
  </headerFooter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zoomScaleNormal="100" workbookViewId="0">
      <pane ySplit="7" topLeftCell="A8" activePane="bottomLeft" state="frozen"/>
      <selection pane="bottomLeft" activeCell="A4" sqref="A4:A7"/>
    </sheetView>
  </sheetViews>
  <sheetFormatPr defaultRowHeight="15" x14ac:dyDescent="0.25"/>
  <cols>
    <col min="1" max="1" width="33.42578125" style="3" customWidth="1"/>
    <col min="2" max="2" width="14.7109375" style="3" customWidth="1"/>
    <col min="3" max="3" width="21" style="3" customWidth="1"/>
    <col min="4" max="4" width="34.7109375" style="3" customWidth="1"/>
    <col min="5" max="5" width="14.7109375" style="3" customWidth="1"/>
    <col min="6" max="6" width="16.28515625" style="3" customWidth="1"/>
    <col min="7" max="7" width="6.7109375" style="3" customWidth="1"/>
    <col min="8" max="8" width="10.7109375" style="3" customWidth="1"/>
    <col min="9" max="9" width="6.7109375" style="5" customWidth="1"/>
    <col min="10" max="10" width="35.7109375" style="2" customWidth="1"/>
  </cols>
  <sheetData>
    <row r="1" spans="1:10" s="1" customFormat="1" ht="29.25" customHeight="1" x14ac:dyDescent="0.2">
      <c r="A1" s="143" t="s">
        <v>212</v>
      </c>
      <c r="B1" s="143"/>
      <c r="C1" s="143"/>
      <c r="D1" s="143"/>
      <c r="E1" s="143"/>
      <c r="F1" s="143"/>
      <c r="G1" s="143"/>
      <c r="H1" s="143"/>
      <c r="I1" s="143"/>
      <c r="J1" s="144"/>
    </row>
    <row r="2" spans="1:10" s="1" customFormat="1" ht="15" customHeight="1" x14ac:dyDescent="0.2">
      <c r="A2" s="148" t="str">
        <f>'14.1'!A2:O2</f>
        <v>Мониторинг и оценка показателей раздела проведены в период с 20 ноября по 4 декабря 2015 года.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s="1" customFormat="1" ht="26.25" customHeight="1" x14ac:dyDescent="0.2">
      <c r="A3" s="153" t="s">
        <v>157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0" ht="53.25" customHeight="1" x14ac:dyDescent="0.25">
      <c r="A4" s="145" t="s">
        <v>103</v>
      </c>
      <c r="B4" s="149" t="str">
        <f>'14.1'!B3</f>
        <v>Срок, на который разработан проект бюджета</v>
      </c>
      <c r="C4" s="149" t="s">
        <v>163</v>
      </c>
      <c r="D4" s="112" t="s">
        <v>213</v>
      </c>
      <c r="E4" s="149" t="s">
        <v>462</v>
      </c>
      <c r="F4" s="145" t="s">
        <v>290</v>
      </c>
      <c r="G4" s="145" t="s">
        <v>214</v>
      </c>
      <c r="H4" s="146"/>
      <c r="I4" s="146"/>
      <c r="J4" s="145" t="s">
        <v>95</v>
      </c>
    </row>
    <row r="5" spans="1:10" ht="14.1" customHeight="1" x14ac:dyDescent="0.25">
      <c r="A5" s="146"/>
      <c r="B5" s="150"/>
      <c r="C5" s="150"/>
      <c r="D5" s="71" t="s">
        <v>136</v>
      </c>
      <c r="E5" s="150"/>
      <c r="F5" s="146"/>
      <c r="G5" s="145" t="s">
        <v>106</v>
      </c>
      <c r="H5" s="145" t="s">
        <v>104</v>
      </c>
      <c r="I5" s="154" t="s">
        <v>105</v>
      </c>
      <c r="J5" s="147"/>
    </row>
    <row r="6" spans="1:10" ht="14.1" customHeight="1" x14ac:dyDescent="0.25">
      <c r="A6" s="146"/>
      <c r="B6" s="150"/>
      <c r="C6" s="150"/>
      <c r="D6" s="71" t="s">
        <v>171</v>
      </c>
      <c r="E6" s="150"/>
      <c r="F6" s="146"/>
      <c r="G6" s="145"/>
      <c r="H6" s="145"/>
      <c r="I6" s="154"/>
      <c r="J6" s="147"/>
    </row>
    <row r="7" spans="1:10" ht="14.1" customHeight="1" x14ac:dyDescent="0.25">
      <c r="A7" s="146"/>
      <c r="B7" s="156"/>
      <c r="C7" s="156"/>
      <c r="D7" s="71" t="s">
        <v>137</v>
      </c>
      <c r="E7" s="156"/>
      <c r="F7" s="146"/>
      <c r="G7" s="146"/>
      <c r="H7" s="146"/>
      <c r="I7" s="155"/>
      <c r="J7" s="147"/>
    </row>
    <row r="8" spans="1:10" s="26" customFormat="1" ht="15.95" customHeight="1" x14ac:dyDescent="0.25">
      <c r="A8" s="9" t="s">
        <v>0</v>
      </c>
      <c r="B8" s="74"/>
      <c r="C8" s="74"/>
      <c r="D8" s="54"/>
      <c r="E8" s="54"/>
      <c r="F8" s="9"/>
      <c r="G8" s="9"/>
      <c r="H8" s="9"/>
      <c r="I8" s="14"/>
      <c r="J8" s="12"/>
    </row>
    <row r="9" spans="1:10" s="7" customFormat="1" ht="15.95" customHeight="1" x14ac:dyDescent="0.25">
      <c r="A9" s="10" t="s">
        <v>1</v>
      </c>
      <c r="B9" s="52" t="str">
        <f>'14.1'!B6</f>
        <v>На 2016 год</v>
      </c>
      <c r="C9" s="52" t="str">
        <f>'14.1'!H6</f>
        <v>Опубликован несвоевременно (07.12.15 г.)</v>
      </c>
      <c r="D9" s="72"/>
      <c r="E9" s="52"/>
      <c r="F9" s="52"/>
      <c r="G9" s="49">
        <f t="shared" ref="G9:G26" si="0">IF(D9="Да, представлены",2,0)</f>
        <v>0</v>
      </c>
      <c r="H9" s="49"/>
      <c r="I9" s="25">
        <f>G9*(1-H9)</f>
        <v>0</v>
      </c>
      <c r="J9" s="11"/>
    </row>
    <row r="10" spans="1:10" ht="15.95" customHeight="1" x14ac:dyDescent="0.25">
      <c r="A10" s="10" t="s">
        <v>2</v>
      </c>
      <c r="B10" s="52" t="str">
        <f>'14.1'!B7</f>
        <v>На 2016 год</v>
      </c>
      <c r="C10" s="52" t="str">
        <f>'14.1'!H7</f>
        <v>Да, опубликован</v>
      </c>
      <c r="D10" s="72" t="s">
        <v>136</v>
      </c>
      <c r="E10" s="52" t="s">
        <v>236</v>
      </c>
      <c r="F10" s="52"/>
      <c r="G10" s="49">
        <f t="shared" si="0"/>
        <v>2</v>
      </c>
      <c r="H10" s="49"/>
      <c r="I10" s="25">
        <f t="shared" ref="I10:I73" si="1">G10*(1-H10)</f>
        <v>2</v>
      </c>
      <c r="J10" s="13" t="s">
        <v>383</v>
      </c>
    </row>
    <row r="11" spans="1:10" ht="15.95" customHeight="1" x14ac:dyDescent="0.25">
      <c r="A11" s="10" t="s">
        <v>3</v>
      </c>
      <c r="B11" s="52" t="str">
        <f>'14.1'!B8</f>
        <v>На 2016 год и плановый период</v>
      </c>
      <c r="C11" s="52" t="str">
        <f>'14.1'!H8</f>
        <v>Да, опубликован</v>
      </c>
      <c r="D11" s="72" t="s">
        <v>136</v>
      </c>
      <c r="E11" s="52" t="s">
        <v>237</v>
      </c>
      <c r="F11" s="52"/>
      <c r="G11" s="49">
        <f t="shared" si="0"/>
        <v>2</v>
      </c>
      <c r="H11" s="49"/>
      <c r="I11" s="25">
        <f t="shared" si="1"/>
        <v>2</v>
      </c>
      <c r="J11" s="13" t="s">
        <v>386</v>
      </c>
    </row>
    <row r="12" spans="1:10" s="7" customFormat="1" ht="15.95" customHeight="1" x14ac:dyDescent="0.25">
      <c r="A12" s="10" t="s">
        <v>4</v>
      </c>
      <c r="B12" s="52" t="str">
        <f>'14.1'!B9</f>
        <v>На 2016 год</v>
      </c>
      <c r="C12" s="52" t="str">
        <f>'14.1'!H9</f>
        <v>Да, опубликован</v>
      </c>
      <c r="D12" s="72" t="s">
        <v>136</v>
      </c>
      <c r="E12" s="52" t="s">
        <v>236</v>
      </c>
      <c r="F12" s="52"/>
      <c r="G12" s="49">
        <f t="shared" si="0"/>
        <v>2</v>
      </c>
      <c r="H12" s="49"/>
      <c r="I12" s="25">
        <f t="shared" si="1"/>
        <v>2</v>
      </c>
      <c r="J12" s="13" t="s">
        <v>388</v>
      </c>
    </row>
    <row r="13" spans="1:10" s="8" customFormat="1" ht="15.95" customHeight="1" x14ac:dyDescent="0.25">
      <c r="A13" s="10" t="s">
        <v>5</v>
      </c>
      <c r="B13" s="52" t="str">
        <f>'14.1'!B10</f>
        <v>На 2016 год</v>
      </c>
      <c r="C13" s="52" t="str">
        <f>'14.1'!H10</f>
        <v>Да, опубликован</v>
      </c>
      <c r="D13" s="72" t="s">
        <v>136</v>
      </c>
      <c r="E13" s="52" t="s">
        <v>236</v>
      </c>
      <c r="F13" s="52"/>
      <c r="G13" s="49">
        <f t="shared" si="0"/>
        <v>2</v>
      </c>
      <c r="H13" s="49"/>
      <c r="I13" s="25">
        <f t="shared" si="1"/>
        <v>2</v>
      </c>
      <c r="J13" s="13" t="s">
        <v>223</v>
      </c>
    </row>
    <row r="14" spans="1:10" ht="15.95" customHeight="1" x14ac:dyDescent="0.25">
      <c r="A14" s="10" t="s">
        <v>6</v>
      </c>
      <c r="B14" s="52" t="str">
        <f>'14.1'!B11</f>
        <v>На 2016 год</v>
      </c>
      <c r="C14" s="52" t="str">
        <f>'14.1'!H11</f>
        <v>Нет, не опубликован</v>
      </c>
      <c r="D14" s="72"/>
      <c r="E14" s="52"/>
      <c r="F14" s="52"/>
      <c r="G14" s="49">
        <f t="shared" si="0"/>
        <v>0</v>
      </c>
      <c r="H14" s="49"/>
      <c r="I14" s="25">
        <f t="shared" si="1"/>
        <v>0</v>
      </c>
      <c r="J14" s="13"/>
    </row>
    <row r="15" spans="1:10" s="7" customFormat="1" ht="15.95" customHeight="1" x14ac:dyDescent="0.25">
      <c r="A15" s="10" t="s">
        <v>7</v>
      </c>
      <c r="B15" s="52" t="str">
        <f>'14.1'!B12</f>
        <v>На 2016 год</v>
      </c>
      <c r="C15" s="52" t="str">
        <f>'14.1'!H12</f>
        <v>Опубликован несвоевременно (после 02.12.15 г.)</v>
      </c>
      <c r="D15" s="72"/>
      <c r="E15" s="52"/>
      <c r="F15" s="52"/>
      <c r="G15" s="49">
        <f t="shared" si="0"/>
        <v>0</v>
      </c>
      <c r="H15" s="49"/>
      <c r="I15" s="25">
        <f t="shared" si="1"/>
        <v>0</v>
      </c>
      <c r="J15" s="13"/>
    </row>
    <row r="16" spans="1:10" s="8" customFormat="1" ht="15.95" customHeight="1" x14ac:dyDescent="0.25">
      <c r="A16" s="10" t="s">
        <v>8</v>
      </c>
      <c r="B16" s="52" t="str">
        <f>'14.1'!B13</f>
        <v>На 2016 год</v>
      </c>
      <c r="C16" s="52" t="str">
        <f>'14.1'!H13</f>
        <v>Да, опубликован</v>
      </c>
      <c r="D16" s="72" t="s">
        <v>136</v>
      </c>
      <c r="E16" s="52" t="s">
        <v>236</v>
      </c>
      <c r="F16" s="52"/>
      <c r="G16" s="49">
        <f t="shared" si="0"/>
        <v>2</v>
      </c>
      <c r="H16" s="49"/>
      <c r="I16" s="25">
        <f t="shared" si="1"/>
        <v>2</v>
      </c>
      <c r="J16" s="13" t="s">
        <v>230</v>
      </c>
    </row>
    <row r="17" spans="1:10" s="8" customFormat="1" ht="15.95" customHeight="1" x14ac:dyDescent="0.25">
      <c r="A17" s="10" t="s">
        <v>9</v>
      </c>
      <c r="B17" s="52" t="str">
        <f>'14.1'!B14</f>
        <v>На 2016 год</v>
      </c>
      <c r="C17" s="52" t="str">
        <f>'14.1'!H14</f>
        <v>Опубликован несвоевременно (после 04.12.15 г.)</v>
      </c>
      <c r="D17" s="72"/>
      <c r="E17" s="52"/>
      <c r="F17" s="52"/>
      <c r="G17" s="49">
        <f t="shared" si="0"/>
        <v>0</v>
      </c>
      <c r="H17" s="49"/>
      <c r="I17" s="25">
        <f t="shared" si="1"/>
        <v>0</v>
      </c>
      <c r="J17" s="13"/>
    </row>
    <row r="18" spans="1:10" ht="15.95" customHeight="1" x14ac:dyDescent="0.25">
      <c r="A18" s="10" t="s">
        <v>10</v>
      </c>
      <c r="B18" s="52" t="str">
        <f>'14.1'!B15</f>
        <v>На 2016 год и плановый период</v>
      </c>
      <c r="C18" s="52" t="str">
        <f>'14.1'!H15</f>
        <v>Да, опубликован</v>
      </c>
      <c r="D18" s="72" t="s">
        <v>136</v>
      </c>
      <c r="E18" s="52" t="s">
        <v>237</v>
      </c>
      <c r="F18" s="52"/>
      <c r="G18" s="49">
        <f t="shared" si="0"/>
        <v>2</v>
      </c>
      <c r="H18" s="49"/>
      <c r="I18" s="25">
        <f t="shared" si="1"/>
        <v>2</v>
      </c>
      <c r="J18" s="79" t="s">
        <v>239</v>
      </c>
    </row>
    <row r="19" spans="1:10" s="7" customFormat="1" ht="15.95" customHeight="1" x14ac:dyDescent="0.25">
      <c r="A19" s="10" t="s">
        <v>11</v>
      </c>
      <c r="B19" s="52" t="str">
        <f>'14.1'!B16</f>
        <v>На 2016 год</v>
      </c>
      <c r="C19" s="52" t="str">
        <f>'14.1'!H16</f>
        <v>Опубликован несвоевременно (15.12.15 г.)</v>
      </c>
      <c r="D19" s="72"/>
      <c r="E19" s="52"/>
      <c r="F19" s="52"/>
      <c r="G19" s="49">
        <f t="shared" si="0"/>
        <v>0</v>
      </c>
      <c r="H19" s="49"/>
      <c r="I19" s="25">
        <f t="shared" si="1"/>
        <v>0</v>
      </c>
      <c r="J19" s="13"/>
    </row>
    <row r="20" spans="1:10" s="7" customFormat="1" ht="15.95" customHeight="1" x14ac:dyDescent="0.25">
      <c r="A20" s="10" t="s">
        <v>12</v>
      </c>
      <c r="B20" s="52" t="str">
        <f>'14.1'!B17</f>
        <v>На 2016 год</v>
      </c>
      <c r="C20" s="52" t="str">
        <f>'14.1'!H17</f>
        <v>Опубликован несвоевременно (07.12.15 г.)</v>
      </c>
      <c r="D20" s="72"/>
      <c r="E20" s="52"/>
      <c r="F20" s="52"/>
      <c r="G20" s="49">
        <f t="shared" si="0"/>
        <v>0</v>
      </c>
      <c r="H20" s="49"/>
      <c r="I20" s="25">
        <f t="shared" si="1"/>
        <v>0</v>
      </c>
      <c r="J20" s="13" t="s">
        <v>241</v>
      </c>
    </row>
    <row r="21" spans="1:10" s="7" customFormat="1" ht="15.95" customHeight="1" x14ac:dyDescent="0.25">
      <c r="A21" s="10" t="s">
        <v>13</v>
      </c>
      <c r="B21" s="52" t="str">
        <f>'14.1'!B18</f>
        <v>На 2016 год</v>
      </c>
      <c r="C21" s="52" t="str">
        <f>'14.1'!H18</f>
        <v>Да, опубликован</v>
      </c>
      <c r="D21" s="72" t="s">
        <v>136</v>
      </c>
      <c r="E21" s="52" t="s">
        <v>236</v>
      </c>
      <c r="F21" s="52"/>
      <c r="G21" s="49">
        <f t="shared" si="0"/>
        <v>2</v>
      </c>
      <c r="H21" s="49"/>
      <c r="I21" s="25">
        <f t="shared" si="1"/>
        <v>2</v>
      </c>
      <c r="J21" s="13" t="s">
        <v>242</v>
      </c>
    </row>
    <row r="22" spans="1:10" s="8" customFormat="1" ht="15.95" customHeight="1" x14ac:dyDescent="0.25">
      <c r="A22" s="10" t="s">
        <v>14</v>
      </c>
      <c r="B22" s="52" t="str">
        <f>'14.1'!B19</f>
        <v>На 2016 год</v>
      </c>
      <c r="C22" s="52" t="str">
        <f>'14.1'!H19</f>
        <v>Опубликована несвоевременно (10.12.15 г.</v>
      </c>
      <c r="D22" s="72"/>
      <c r="E22" s="52"/>
      <c r="F22" s="52"/>
      <c r="G22" s="49">
        <f t="shared" si="0"/>
        <v>0</v>
      </c>
      <c r="H22" s="49"/>
      <c r="I22" s="25">
        <f t="shared" si="1"/>
        <v>0</v>
      </c>
      <c r="J22" s="13"/>
    </row>
    <row r="23" spans="1:10" s="8" customFormat="1" ht="15.95" customHeight="1" x14ac:dyDescent="0.25">
      <c r="A23" s="10" t="s">
        <v>15</v>
      </c>
      <c r="B23" s="52" t="str">
        <f>'14.1'!B20</f>
        <v>На 2016 год</v>
      </c>
      <c r="C23" s="52" t="str">
        <f>'14.1'!H20</f>
        <v>Да, опубликован</v>
      </c>
      <c r="D23" s="72" t="s">
        <v>136</v>
      </c>
      <c r="E23" s="52"/>
      <c r="F23" s="52"/>
      <c r="G23" s="49">
        <f t="shared" si="0"/>
        <v>2</v>
      </c>
      <c r="H23" s="49"/>
      <c r="I23" s="25">
        <f t="shared" si="1"/>
        <v>2</v>
      </c>
      <c r="J23" s="13" t="s">
        <v>391</v>
      </c>
    </row>
    <row r="24" spans="1:10" s="7" customFormat="1" ht="15.95" customHeight="1" x14ac:dyDescent="0.25">
      <c r="A24" s="10" t="s">
        <v>16</v>
      </c>
      <c r="B24" s="52" t="str">
        <f>'14.1'!B21</f>
        <v>На 2016 год и плановый период</v>
      </c>
      <c r="C24" s="52" t="str">
        <f>'14.1'!H21</f>
        <v>Опубликован несвоевременно (после 03.12.15 г.)</v>
      </c>
      <c r="D24" s="72"/>
      <c r="E24" s="52"/>
      <c r="F24" s="52"/>
      <c r="G24" s="49">
        <f t="shared" si="0"/>
        <v>0</v>
      </c>
      <c r="H24" s="49"/>
      <c r="I24" s="25">
        <f t="shared" si="1"/>
        <v>0</v>
      </c>
      <c r="J24" s="13"/>
    </row>
    <row r="25" spans="1:10" ht="15.95" customHeight="1" x14ac:dyDescent="0.25">
      <c r="A25" s="10" t="s">
        <v>17</v>
      </c>
      <c r="B25" s="52" t="str">
        <f>'14.1'!B22</f>
        <v>На 2016 год и плановый период</v>
      </c>
      <c r="C25" s="52" t="str">
        <f>'14.1'!H22</f>
        <v>Нет, не опубликован</v>
      </c>
      <c r="D25" s="72"/>
      <c r="E25" s="52"/>
      <c r="F25" s="52"/>
      <c r="G25" s="49">
        <f t="shared" si="0"/>
        <v>0</v>
      </c>
      <c r="H25" s="49"/>
      <c r="I25" s="25">
        <f t="shared" si="1"/>
        <v>0</v>
      </c>
      <c r="J25" s="13"/>
    </row>
    <row r="26" spans="1:10" ht="15.95" customHeight="1" x14ac:dyDescent="0.25">
      <c r="A26" s="10" t="s">
        <v>18</v>
      </c>
      <c r="B26" s="52" t="str">
        <f>'14.1'!B23</f>
        <v>На 2016 год и плановый период</v>
      </c>
      <c r="C26" s="52" t="str">
        <f>'14.1'!H23</f>
        <v>Да, опубликован</v>
      </c>
      <c r="D26" s="72" t="s">
        <v>496</v>
      </c>
      <c r="E26" s="52" t="s">
        <v>237</v>
      </c>
      <c r="F26" s="52"/>
      <c r="G26" s="49">
        <f t="shared" si="0"/>
        <v>0</v>
      </c>
      <c r="H26" s="49"/>
      <c r="I26" s="25">
        <f t="shared" si="1"/>
        <v>0</v>
      </c>
      <c r="J26" s="13" t="s">
        <v>504</v>
      </c>
    </row>
    <row r="27" spans="1:10" s="26" customFormat="1" ht="15.95" customHeight="1" x14ac:dyDescent="0.25">
      <c r="A27" s="9" t="s">
        <v>19</v>
      </c>
      <c r="B27" s="12"/>
      <c r="C27" s="12"/>
      <c r="D27" s="73"/>
      <c r="E27" s="53"/>
      <c r="F27" s="53"/>
      <c r="G27" s="51"/>
      <c r="H27" s="51"/>
      <c r="I27" s="22"/>
      <c r="J27" s="15"/>
    </row>
    <row r="28" spans="1:10" s="7" customFormat="1" ht="15.95" customHeight="1" x14ac:dyDescent="0.25">
      <c r="A28" s="10" t="s">
        <v>20</v>
      </c>
      <c r="B28" s="52" t="str">
        <f>'14.1'!B25</f>
        <v>На 2016 год</v>
      </c>
      <c r="C28" s="52" t="str">
        <f>'14.1'!H25</f>
        <v>Опубликован несвоевременно (11.12.15 г.)</v>
      </c>
      <c r="D28" s="72"/>
      <c r="E28" s="52"/>
      <c r="F28" s="52"/>
      <c r="G28" s="49">
        <f t="shared" ref="G28:G38" si="2">IF(D28="Да, представлены",2,0)</f>
        <v>0</v>
      </c>
      <c r="H28" s="49"/>
      <c r="I28" s="25">
        <f t="shared" si="1"/>
        <v>0</v>
      </c>
      <c r="J28" s="13"/>
    </row>
    <row r="29" spans="1:10" ht="15.95" customHeight="1" x14ac:dyDescent="0.25">
      <c r="A29" s="10" t="s">
        <v>21</v>
      </c>
      <c r="B29" s="52" t="str">
        <f>'14.1'!B26</f>
        <v>На 2016 год и плановый период</v>
      </c>
      <c r="C29" s="52" t="str">
        <f>'14.1'!H26</f>
        <v>Нет, не опубликован</v>
      </c>
      <c r="D29" s="72"/>
      <c r="E29" s="52"/>
      <c r="F29" s="52"/>
      <c r="G29" s="49">
        <f t="shared" si="2"/>
        <v>0</v>
      </c>
      <c r="H29" s="49"/>
      <c r="I29" s="25">
        <f t="shared" si="1"/>
        <v>0</v>
      </c>
      <c r="J29" s="13"/>
    </row>
    <row r="30" spans="1:10" ht="15.95" customHeight="1" x14ac:dyDescent="0.25">
      <c r="A30" s="10" t="s">
        <v>22</v>
      </c>
      <c r="B30" s="52" t="str">
        <f>'14.1'!B27</f>
        <v>На 2016 год</v>
      </c>
      <c r="C30" s="52" t="str">
        <f>'14.1'!H27</f>
        <v>Да, опубликован</v>
      </c>
      <c r="D30" s="72" t="s">
        <v>136</v>
      </c>
      <c r="E30" s="52" t="s">
        <v>236</v>
      </c>
      <c r="F30" s="52"/>
      <c r="G30" s="49">
        <f t="shared" si="2"/>
        <v>2</v>
      </c>
      <c r="H30" s="49"/>
      <c r="I30" s="25">
        <f t="shared" si="1"/>
        <v>2</v>
      </c>
      <c r="J30" s="13" t="s">
        <v>254</v>
      </c>
    </row>
    <row r="31" spans="1:10" ht="15.95" customHeight="1" x14ac:dyDescent="0.25">
      <c r="A31" s="10" t="s">
        <v>23</v>
      </c>
      <c r="B31" s="52" t="str">
        <f>'14.1'!B28</f>
        <v>На 2016 год</v>
      </c>
      <c r="C31" s="52" t="str">
        <f>'14.1'!H28</f>
        <v>Да, опубликован</v>
      </c>
      <c r="D31" s="72" t="s">
        <v>136</v>
      </c>
      <c r="E31" s="52" t="s">
        <v>236</v>
      </c>
      <c r="F31" s="52"/>
      <c r="G31" s="49">
        <f t="shared" si="2"/>
        <v>2</v>
      </c>
      <c r="H31" s="49"/>
      <c r="I31" s="25">
        <f t="shared" si="1"/>
        <v>2</v>
      </c>
      <c r="J31" s="16" t="s">
        <v>257</v>
      </c>
    </row>
    <row r="32" spans="1:10" ht="15.95" customHeight="1" x14ac:dyDescent="0.25">
      <c r="A32" s="10" t="s">
        <v>24</v>
      </c>
      <c r="B32" s="52" t="str">
        <f>'14.1'!B29</f>
        <v>На 2016 год</v>
      </c>
      <c r="C32" s="52" t="str">
        <f>'14.1'!H29</f>
        <v>Опубликован несвоевременно (после 03.12.15 г.)</v>
      </c>
      <c r="D32" s="72"/>
      <c r="E32" s="52"/>
      <c r="F32" s="52"/>
      <c r="G32" s="49">
        <f t="shared" si="2"/>
        <v>0</v>
      </c>
      <c r="H32" s="49"/>
      <c r="I32" s="25">
        <f t="shared" si="1"/>
        <v>0</v>
      </c>
      <c r="J32" s="17"/>
    </row>
    <row r="33" spans="1:10" s="7" customFormat="1" ht="15.95" customHeight="1" x14ac:dyDescent="0.25">
      <c r="A33" s="10" t="s">
        <v>25</v>
      </c>
      <c r="B33" s="52" t="str">
        <f>'14.1'!B30</f>
        <v>На 2016 год и плановый период</v>
      </c>
      <c r="C33" s="52" t="str">
        <f>'14.1'!H30</f>
        <v>Да, опубликован</v>
      </c>
      <c r="D33" s="72" t="s">
        <v>136</v>
      </c>
      <c r="E33" s="52" t="s">
        <v>237</v>
      </c>
      <c r="F33" s="52"/>
      <c r="G33" s="49">
        <f t="shared" si="2"/>
        <v>2</v>
      </c>
      <c r="H33" s="49"/>
      <c r="I33" s="25">
        <f t="shared" si="1"/>
        <v>2</v>
      </c>
      <c r="J33" s="13" t="s">
        <v>260</v>
      </c>
    </row>
    <row r="34" spans="1:10" ht="15.95" customHeight="1" x14ac:dyDescent="0.25">
      <c r="A34" s="10" t="s">
        <v>26</v>
      </c>
      <c r="B34" s="52" t="str">
        <f>'14.1'!B31</f>
        <v>На 2016 год</v>
      </c>
      <c r="C34" s="52" t="str">
        <f>'14.1'!H31</f>
        <v>Да, опубликован</v>
      </c>
      <c r="D34" s="72" t="s">
        <v>136</v>
      </c>
      <c r="E34" s="52" t="s">
        <v>236</v>
      </c>
      <c r="F34" s="52"/>
      <c r="G34" s="49">
        <f t="shared" si="2"/>
        <v>2</v>
      </c>
      <c r="H34" s="49"/>
      <c r="I34" s="25">
        <f t="shared" si="1"/>
        <v>2</v>
      </c>
      <c r="J34" s="13" t="s">
        <v>262</v>
      </c>
    </row>
    <row r="35" spans="1:10" ht="15.95" customHeight="1" x14ac:dyDescent="0.25">
      <c r="A35" s="10" t="s">
        <v>27</v>
      </c>
      <c r="B35" s="52" t="str">
        <f>'14.1'!B32</f>
        <v>На 2016 год</v>
      </c>
      <c r="C35" s="52" t="str">
        <f>'14.1'!H32</f>
        <v>Да, опубликован</v>
      </c>
      <c r="D35" s="72" t="s">
        <v>136</v>
      </c>
      <c r="E35" s="52" t="s">
        <v>236</v>
      </c>
      <c r="F35" s="52"/>
      <c r="G35" s="49">
        <f t="shared" si="2"/>
        <v>2</v>
      </c>
      <c r="H35" s="49"/>
      <c r="I35" s="25">
        <f t="shared" si="1"/>
        <v>2</v>
      </c>
      <c r="J35" s="13" t="s">
        <v>404</v>
      </c>
    </row>
    <row r="36" spans="1:10" ht="15.95" customHeight="1" x14ac:dyDescent="0.25">
      <c r="A36" s="10" t="s">
        <v>28</v>
      </c>
      <c r="B36" s="52" t="str">
        <f>'14.1'!B33</f>
        <v>На 2016 год</v>
      </c>
      <c r="C36" s="52" t="str">
        <f>'14.1'!H33</f>
        <v>Опубликован несвоевременно (после 04.12.15 г.)</v>
      </c>
      <c r="D36" s="72"/>
      <c r="E36" s="52"/>
      <c r="F36" s="52"/>
      <c r="G36" s="49">
        <f t="shared" si="2"/>
        <v>0</v>
      </c>
      <c r="H36" s="49"/>
      <c r="I36" s="25">
        <f t="shared" si="1"/>
        <v>0</v>
      </c>
      <c r="J36" s="17"/>
    </row>
    <row r="37" spans="1:10" ht="15.95" customHeight="1" x14ac:dyDescent="0.25">
      <c r="A37" s="10" t="s">
        <v>29</v>
      </c>
      <c r="B37" s="52" t="str">
        <f>'14.1'!B34</f>
        <v>На 2016 год и плановый период</v>
      </c>
      <c r="C37" s="52" t="str">
        <f>'14.1'!H34</f>
        <v>Да, опубликован</v>
      </c>
      <c r="D37" s="72" t="s">
        <v>136</v>
      </c>
      <c r="E37" s="52" t="s">
        <v>237</v>
      </c>
      <c r="F37" s="52"/>
      <c r="G37" s="49">
        <f t="shared" si="2"/>
        <v>2</v>
      </c>
      <c r="H37" s="49"/>
      <c r="I37" s="25">
        <f t="shared" si="1"/>
        <v>2</v>
      </c>
      <c r="J37" s="13" t="s">
        <v>265</v>
      </c>
    </row>
    <row r="38" spans="1:10" ht="15.95" customHeight="1" x14ac:dyDescent="0.25">
      <c r="A38" s="10" t="s">
        <v>30</v>
      </c>
      <c r="B38" s="52" t="str">
        <f>'14.1'!B35</f>
        <v>На 2016 год</v>
      </c>
      <c r="C38" s="52" t="str">
        <f>'14.1'!H35</f>
        <v>Опубликован несвоевременно (после 04.12.15 г.)</v>
      </c>
      <c r="D38" s="72"/>
      <c r="E38" s="52"/>
      <c r="F38" s="52"/>
      <c r="G38" s="49">
        <f t="shared" si="2"/>
        <v>0</v>
      </c>
      <c r="H38" s="49"/>
      <c r="I38" s="25">
        <f t="shared" si="1"/>
        <v>0</v>
      </c>
      <c r="J38" s="13"/>
    </row>
    <row r="39" spans="1:10" s="26" customFormat="1" ht="15.95" customHeight="1" x14ac:dyDescent="0.25">
      <c r="A39" s="9" t="s">
        <v>31</v>
      </c>
      <c r="B39" s="12"/>
      <c r="C39" s="12"/>
      <c r="D39" s="73"/>
      <c r="E39" s="53"/>
      <c r="F39" s="53"/>
      <c r="G39" s="51"/>
      <c r="H39" s="51"/>
      <c r="I39" s="22"/>
      <c r="J39" s="15"/>
    </row>
    <row r="40" spans="1:10" s="8" customFormat="1" ht="15.95" customHeight="1" x14ac:dyDescent="0.25">
      <c r="A40" s="10" t="s">
        <v>32</v>
      </c>
      <c r="B40" s="52" t="str">
        <f>'14.1'!B37</f>
        <v>На 2016 год</v>
      </c>
      <c r="C40" s="52" t="str">
        <f>'14.1'!H37</f>
        <v>Да, опубликован</v>
      </c>
      <c r="D40" s="72" t="s">
        <v>136</v>
      </c>
      <c r="E40" s="52" t="s">
        <v>236</v>
      </c>
      <c r="F40" s="52"/>
      <c r="G40" s="49">
        <f t="shared" ref="G40:G45" si="3">IF(D40="Да, представлены",2,0)</f>
        <v>2</v>
      </c>
      <c r="H40" s="49"/>
      <c r="I40" s="25">
        <f t="shared" si="1"/>
        <v>2</v>
      </c>
      <c r="J40" s="13" t="s">
        <v>268</v>
      </c>
    </row>
    <row r="41" spans="1:10" s="8" customFormat="1" ht="15.95" customHeight="1" x14ac:dyDescent="0.25">
      <c r="A41" s="10" t="s">
        <v>33</v>
      </c>
      <c r="B41" s="52" t="str">
        <f>'14.1'!B38</f>
        <v>На 2016 год</v>
      </c>
      <c r="C41" s="52" t="str">
        <f>'14.1'!H38</f>
        <v>Опубликован несвоевременно (15.12.15 г.)</v>
      </c>
      <c r="D41" s="72"/>
      <c r="E41" s="52"/>
      <c r="F41" s="52"/>
      <c r="G41" s="49">
        <f t="shared" si="3"/>
        <v>0</v>
      </c>
      <c r="H41" s="49"/>
      <c r="I41" s="25">
        <f t="shared" si="1"/>
        <v>0</v>
      </c>
      <c r="J41" s="13"/>
    </row>
    <row r="42" spans="1:10" ht="15.95" customHeight="1" x14ac:dyDescent="0.25">
      <c r="A42" s="10" t="s">
        <v>34</v>
      </c>
      <c r="B42" s="52" t="str">
        <f>'14.1'!B39</f>
        <v>На 2016 год</v>
      </c>
      <c r="C42" s="52" t="str">
        <f>'14.1'!H39</f>
        <v>Да, опубликован</v>
      </c>
      <c r="D42" s="72" t="s">
        <v>136</v>
      </c>
      <c r="E42" s="52" t="s">
        <v>236</v>
      </c>
      <c r="F42" s="52"/>
      <c r="G42" s="49">
        <f t="shared" si="3"/>
        <v>2</v>
      </c>
      <c r="H42" s="49"/>
      <c r="I42" s="25">
        <f t="shared" si="1"/>
        <v>2</v>
      </c>
      <c r="J42" s="13" t="s">
        <v>270</v>
      </c>
    </row>
    <row r="43" spans="1:10" s="7" customFormat="1" ht="15.95" customHeight="1" x14ac:dyDescent="0.25">
      <c r="A43" s="10" t="s">
        <v>35</v>
      </c>
      <c r="B43" s="52" t="str">
        <f>'14.1'!B40</f>
        <v>На 2016 год</v>
      </c>
      <c r="C43" s="52" t="str">
        <f>'14.1'!H40</f>
        <v>Да, опубликован</v>
      </c>
      <c r="D43" s="72" t="s">
        <v>136</v>
      </c>
      <c r="E43" s="52" t="s">
        <v>236</v>
      </c>
      <c r="F43" s="52"/>
      <c r="G43" s="49">
        <f t="shared" si="3"/>
        <v>2</v>
      </c>
      <c r="H43" s="49"/>
      <c r="I43" s="25">
        <f t="shared" si="1"/>
        <v>2</v>
      </c>
      <c r="J43" s="13" t="s">
        <v>271</v>
      </c>
    </row>
    <row r="44" spans="1:10" s="8" customFormat="1" ht="15.95" customHeight="1" x14ac:dyDescent="0.25">
      <c r="A44" s="10" t="s">
        <v>36</v>
      </c>
      <c r="B44" s="52" t="str">
        <f>'14.1'!B41</f>
        <v>На 2016 год и плановый период</v>
      </c>
      <c r="C44" s="52" t="str">
        <f>'14.1'!H41</f>
        <v>Да, опубликован</v>
      </c>
      <c r="D44" s="72" t="s">
        <v>136</v>
      </c>
      <c r="E44" s="52" t="s">
        <v>237</v>
      </c>
      <c r="F44" s="52"/>
      <c r="G44" s="49">
        <f t="shared" si="3"/>
        <v>2</v>
      </c>
      <c r="H44" s="49"/>
      <c r="I44" s="25">
        <f t="shared" si="1"/>
        <v>2</v>
      </c>
      <c r="J44" s="18" t="s">
        <v>273</v>
      </c>
    </row>
    <row r="45" spans="1:10" s="8" customFormat="1" ht="15.95" customHeight="1" x14ac:dyDescent="0.25">
      <c r="A45" s="10" t="s">
        <v>37</v>
      </c>
      <c r="B45" s="52" t="str">
        <f>'14.1'!B42</f>
        <v>На 2016 год</v>
      </c>
      <c r="C45" s="52" t="str">
        <f>'14.1'!H42</f>
        <v>Да, опубликован</v>
      </c>
      <c r="D45" s="72" t="s">
        <v>136</v>
      </c>
      <c r="E45" s="52" t="s">
        <v>236</v>
      </c>
      <c r="F45" s="52"/>
      <c r="G45" s="49">
        <f t="shared" si="3"/>
        <v>2</v>
      </c>
      <c r="H45" s="49"/>
      <c r="I45" s="25">
        <f t="shared" si="1"/>
        <v>2</v>
      </c>
      <c r="J45" s="19" t="s">
        <v>406</v>
      </c>
    </row>
    <row r="46" spans="1:10" s="26" customFormat="1" ht="15.95" customHeight="1" x14ac:dyDescent="0.25">
      <c r="A46" s="9" t="s">
        <v>38</v>
      </c>
      <c r="B46" s="12"/>
      <c r="C46" s="12"/>
      <c r="D46" s="73"/>
      <c r="E46" s="53"/>
      <c r="F46" s="53"/>
      <c r="G46" s="51"/>
      <c r="H46" s="51"/>
      <c r="I46" s="22"/>
      <c r="J46" s="15"/>
    </row>
    <row r="47" spans="1:10" s="8" customFormat="1" ht="15.95" customHeight="1" x14ac:dyDescent="0.25">
      <c r="A47" s="10" t="s">
        <v>39</v>
      </c>
      <c r="B47" s="52" t="str">
        <f>'14.1'!B44</f>
        <v>На 2016 год</v>
      </c>
      <c r="C47" s="52" t="str">
        <f>'14.1'!H44</f>
        <v>Нет, не опубликован</v>
      </c>
      <c r="D47" s="72"/>
      <c r="E47" s="52"/>
      <c r="F47" s="52"/>
      <c r="G47" s="49">
        <f t="shared" ref="G47:G53" si="4">IF(D47="Да, представлены",2,0)</f>
        <v>0</v>
      </c>
      <c r="H47" s="49"/>
      <c r="I47" s="25">
        <f t="shared" si="1"/>
        <v>0</v>
      </c>
      <c r="J47" s="13"/>
    </row>
    <row r="48" spans="1:10" s="8" customFormat="1" ht="15.95" customHeight="1" x14ac:dyDescent="0.25">
      <c r="A48" s="10" t="s">
        <v>40</v>
      </c>
      <c r="B48" s="52" t="str">
        <f>'14.1'!B45</f>
        <v>На 2016 год</v>
      </c>
      <c r="C48" s="52" t="str">
        <f>'14.1'!H45</f>
        <v>Нет, не опубликован</v>
      </c>
      <c r="D48" s="72"/>
      <c r="E48" s="52"/>
      <c r="F48" s="52"/>
      <c r="G48" s="49">
        <f t="shared" si="4"/>
        <v>0</v>
      </c>
      <c r="H48" s="49"/>
      <c r="I48" s="25">
        <f t="shared" si="1"/>
        <v>0</v>
      </c>
      <c r="J48" s="13"/>
    </row>
    <row r="49" spans="1:10" ht="15.95" customHeight="1" x14ac:dyDescent="0.25">
      <c r="A49" s="10" t="s">
        <v>41</v>
      </c>
      <c r="B49" s="52" t="str">
        <f>'14.1'!B46</f>
        <v>На 2016 год и плановый период</v>
      </c>
      <c r="C49" s="52" t="str">
        <f>'14.1'!H46</f>
        <v>Да, опубликован</v>
      </c>
      <c r="D49" s="72" t="s">
        <v>137</v>
      </c>
      <c r="E49" s="52"/>
      <c r="F49" s="52"/>
      <c r="G49" s="49">
        <f t="shared" si="4"/>
        <v>0</v>
      </c>
      <c r="H49" s="49"/>
      <c r="I49" s="25">
        <f t="shared" si="1"/>
        <v>0</v>
      </c>
      <c r="J49" s="13" t="s">
        <v>409</v>
      </c>
    </row>
    <row r="50" spans="1:10" ht="15.95" customHeight="1" x14ac:dyDescent="0.25">
      <c r="A50" s="10" t="s">
        <v>42</v>
      </c>
      <c r="B50" s="52" t="str">
        <f>'14.1'!B47</f>
        <v>На 2016 год</v>
      </c>
      <c r="C50" s="52" t="str">
        <f>'14.1'!H47</f>
        <v>Опубликован несвоевременно (после 04.12.15 г.)</v>
      </c>
      <c r="D50" s="72"/>
      <c r="E50" s="52"/>
      <c r="F50" s="52"/>
      <c r="G50" s="49">
        <f t="shared" si="4"/>
        <v>0</v>
      </c>
      <c r="H50" s="49"/>
      <c r="I50" s="25">
        <f t="shared" si="1"/>
        <v>0</v>
      </c>
      <c r="J50" s="13"/>
    </row>
    <row r="51" spans="1:10" s="8" customFormat="1" ht="15.95" customHeight="1" x14ac:dyDescent="0.25">
      <c r="A51" s="10" t="s">
        <v>92</v>
      </c>
      <c r="B51" s="52" t="str">
        <f>'14.1'!B48</f>
        <v>На 2016 год</v>
      </c>
      <c r="C51" s="52" t="str">
        <f>'14.1'!H48</f>
        <v>Нет, не опубликован</v>
      </c>
      <c r="D51" s="72"/>
      <c r="E51" s="52"/>
      <c r="F51" s="52"/>
      <c r="G51" s="49">
        <f t="shared" si="4"/>
        <v>0</v>
      </c>
      <c r="H51" s="49"/>
      <c r="I51" s="25">
        <f t="shared" si="1"/>
        <v>0</v>
      </c>
      <c r="J51" s="13"/>
    </row>
    <row r="52" spans="1:10" ht="15.95" customHeight="1" x14ac:dyDescent="0.25">
      <c r="A52" s="10" t="s">
        <v>43</v>
      </c>
      <c r="B52" s="52" t="str">
        <f>'14.1'!B49</f>
        <v>На 2016 год</v>
      </c>
      <c r="C52" s="52" t="str">
        <f>'14.1'!H49</f>
        <v>Нет, не опубликован</v>
      </c>
      <c r="D52" s="72"/>
      <c r="E52" s="52"/>
      <c r="F52" s="49"/>
      <c r="G52" s="49">
        <f t="shared" si="4"/>
        <v>0</v>
      </c>
      <c r="H52" s="49"/>
      <c r="I52" s="25">
        <f t="shared" si="1"/>
        <v>0</v>
      </c>
      <c r="J52" s="16"/>
    </row>
    <row r="53" spans="1:10" ht="15.95" customHeight="1" x14ac:dyDescent="0.25">
      <c r="A53" s="10" t="s">
        <v>44</v>
      </c>
      <c r="B53" s="52" t="str">
        <f>'14.1'!B50</f>
        <v>На 2016 год</v>
      </c>
      <c r="C53" s="52" t="str">
        <f>'14.1'!H50</f>
        <v>Да, опубликован</v>
      </c>
      <c r="D53" s="72" t="s">
        <v>136</v>
      </c>
      <c r="E53" s="52" t="s">
        <v>236</v>
      </c>
      <c r="F53" s="52"/>
      <c r="G53" s="49">
        <f t="shared" si="4"/>
        <v>2</v>
      </c>
      <c r="H53" s="49"/>
      <c r="I53" s="25">
        <f t="shared" si="1"/>
        <v>2</v>
      </c>
      <c r="J53" s="13" t="s">
        <v>288</v>
      </c>
    </row>
    <row r="54" spans="1:10" s="26" customFormat="1" ht="15.95" customHeight="1" x14ac:dyDescent="0.25">
      <c r="A54" s="9" t="s">
        <v>45</v>
      </c>
      <c r="B54" s="12"/>
      <c r="C54" s="12"/>
      <c r="D54" s="73"/>
      <c r="E54" s="53"/>
      <c r="F54" s="53"/>
      <c r="G54" s="51"/>
      <c r="H54" s="51"/>
      <c r="I54" s="22"/>
      <c r="J54" s="15"/>
    </row>
    <row r="55" spans="1:10" s="8" customFormat="1" ht="15.95" customHeight="1" x14ac:dyDescent="0.25">
      <c r="A55" s="10" t="s">
        <v>46</v>
      </c>
      <c r="B55" s="52" t="str">
        <f>'14.1'!B52</f>
        <v>На 2016 год и плановый период</v>
      </c>
      <c r="C55" s="52" t="str">
        <f>'14.1'!H52</f>
        <v>Опубликован несвоевременно (05.12.15)</v>
      </c>
      <c r="D55" s="72"/>
      <c r="E55" s="52"/>
      <c r="F55" s="52"/>
      <c r="G55" s="49">
        <f t="shared" ref="G55:G68" si="5">IF(D55="Да, представлены",2,0)</f>
        <v>0</v>
      </c>
      <c r="H55" s="49"/>
      <c r="I55" s="25">
        <f t="shared" si="1"/>
        <v>0</v>
      </c>
      <c r="J55" s="13"/>
    </row>
    <row r="56" spans="1:10" s="8" customFormat="1" ht="15.95" customHeight="1" x14ac:dyDescent="0.25">
      <c r="A56" s="10" t="s">
        <v>47</v>
      </c>
      <c r="B56" s="52" t="str">
        <f>'14.1'!B53</f>
        <v>На 2016 год</v>
      </c>
      <c r="C56" s="52" t="str">
        <f>'14.1'!H53</f>
        <v>Да, опубликован</v>
      </c>
      <c r="D56" s="72" t="s">
        <v>136</v>
      </c>
      <c r="E56" s="52"/>
      <c r="F56" s="52"/>
      <c r="G56" s="49">
        <f t="shared" si="5"/>
        <v>2</v>
      </c>
      <c r="H56" s="49"/>
      <c r="I56" s="25">
        <f t="shared" si="1"/>
        <v>2</v>
      </c>
      <c r="J56" s="13" t="s">
        <v>410</v>
      </c>
    </row>
    <row r="57" spans="1:10" s="8" customFormat="1" ht="15.95" customHeight="1" x14ac:dyDescent="0.25">
      <c r="A57" s="10" t="s">
        <v>48</v>
      </c>
      <c r="B57" s="52" t="str">
        <f>'14.1'!B54</f>
        <v>На 2016 год</v>
      </c>
      <c r="C57" s="52" t="str">
        <f>'14.1'!H54</f>
        <v>Да, опубликован</v>
      </c>
      <c r="D57" s="72" t="s">
        <v>136</v>
      </c>
      <c r="E57" s="52"/>
      <c r="F57" s="52"/>
      <c r="G57" s="49">
        <f t="shared" si="5"/>
        <v>2</v>
      </c>
      <c r="H57" s="49"/>
      <c r="I57" s="25">
        <f t="shared" si="1"/>
        <v>2</v>
      </c>
      <c r="J57" s="13" t="s">
        <v>411</v>
      </c>
    </row>
    <row r="58" spans="1:10" s="8" customFormat="1" ht="15.95" customHeight="1" x14ac:dyDescent="0.25">
      <c r="A58" s="10" t="s">
        <v>49</v>
      </c>
      <c r="B58" s="52" t="str">
        <f>'14.1'!B55</f>
        <v>На 2016 год</v>
      </c>
      <c r="C58" s="52" t="str">
        <f>'14.1'!H55</f>
        <v>Да, опубликован</v>
      </c>
      <c r="D58" s="72" t="s">
        <v>137</v>
      </c>
      <c r="E58" s="52"/>
      <c r="F58" s="52"/>
      <c r="G58" s="49">
        <f t="shared" si="5"/>
        <v>0</v>
      </c>
      <c r="H58" s="49"/>
      <c r="I58" s="25">
        <f t="shared" si="1"/>
        <v>0</v>
      </c>
      <c r="J58" s="13" t="s">
        <v>293</v>
      </c>
    </row>
    <row r="59" spans="1:10" ht="15.95" customHeight="1" x14ac:dyDescent="0.25">
      <c r="A59" s="10" t="s">
        <v>50</v>
      </c>
      <c r="B59" s="52" t="str">
        <f>'14.1'!B56</f>
        <v>На 2016 год</v>
      </c>
      <c r="C59" s="52" t="str">
        <f>'14.1'!H56</f>
        <v>Да, опубликован</v>
      </c>
      <c r="D59" s="72" t="s">
        <v>136</v>
      </c>
      <c r="E59" s="52" t="s">
        <v>236</v>
      </c>
      <c r="F59" s="52"/>
      <c r="G59" s="49">
        <f t="shared" si="5"/>
        <v>2</v>
      </c>
      <c r="H59" s="49"/>
      <c r="I59" s="25">
        <f t="shared" si="1"/>
        <v>2</v>
      </c>
      <c r="J59" s="13" t="s">
        <v>295</v>
      </c>
    </row>
    <row r="60" spans="1:10" s="8" customFormat="1" ht="15.95" customHeight="1" x14ac:dyDescent="0.25">
      <c r="A60" s="10" t="s">
        <v>51</v>
      </c>
      <c r="B60" s="52" t="str">
        <f>'14.1'!B57</f>
        <v>На 2016 год</v>
      </c>
      <c r="C60" s="52" t="str">
        <f>'14.1'!H57</f>
        <v>Опубликован несвоевременно (после 04.12.15)</v>
      </c>
      <c r="D60" s="72"/>
      <c r="E60" s="52"/>
      <c r="F60" s="52"/>
      <c r="G60" s="49">
        <f t="shared" si="5"/>
        <v>0</v>
      </c>
      <c r="H60" s="49"/>
      <c r="I60" s="25">
        <f t="shared" si="1"/>
        <v>0</v>
      </c>
      <c r="J60" s="13"/>
    </row>
    <row r="61" spans="1:10" s="8" customFormat="1" ht="15.95" customHeight="1" x14ac:dyDescent="0.25">
      <c r="A61" s="10" t="s">
        <v>52</v>
      </c>
      <c r="B61" s="52" t="str">
        <f>'14.1'!B58</f>
        <v>На 2016 год и плановый период</v>
      </c>
      <c r="C61" s="52" t="str">
        <f>'14.1'!H58</f>
        <v>Да, опубликован</v>
      </c>
      <c r="D61" s="72" t="s">
        <v>137</v>
      </c>
      <c r="E61" s="52"/>
      <c r="F61" s="52"/>
      <c r="G61" s="49">
        <f t="shared" si="5"/>
        <v>0</v>
      </c>
      <c r="H61" s="49"/>
      <c r="I61" s="25">
        <f t="shared" si="1"/>
        <v>0</v>
      </c>
      <c r="J61" s="13" t="s">
        <v>297</v>
      </c>
    </row>
    <row r="62" spans="1:10" s="8" customFormat="1" ht="15.95" customHeight="1" x14ac:dyDescent="0.25">
      <c r="A62" s="10" t="s">
        <v>53</v>
      </c>
      <c r="B62" s="52" t="str">
        <f>'14.1'!B59</f>
        <v>На 2016 год</v>
      </c>
      <c r="C62" s="52" t="str">
        <f>'14.1'!H59</f>
        <v>Да, опубликован</v>
      </c>
      <c r="D62" s="72" t="s">
        <v>137</v>
      </c>
      <c r="E62" s="52"/>
      <c r="F62" s="52"/>
      <c r="G62" s="49">
        <f t="shared" si="5"/>
        <v>0</v>
      </c>
      <c r="H62" s="49"/>
      <c r="I62" s="25">
        <f t="shared" si="1"/>
        <v>0</v>
      </c>
      <c r="J62" s="20" t="s">
        <v>303</v>
      </c>
    </row>
    <row r="63" spans="1:10" s="8" customFormat="1" ht="15.95" customHeight="1" x14ac:dyDescent="0.25">
      <c r="A63" s="10" t="s">
        <v>54</v>
      </c>
      <c r="B63" s="52" t="str">
        <f>'14.1'!B60</f>
        <v>На 2016 год</v>
      </c>
      <c r="C63" s="52" t="str">
        <f>'14.1'!H60</f>
        <v>Да, опубликован</v>
      </c>
      <c r="D63" s="72" t="s">
        <v>136</v>
      </c>
      <c r="E63" s="52" t="s">
        <v>236</v>
      </c>
      <c r="F63" s="52"/>
      <c r="G63" s="49">
        <f t="shared" si="5"/>
        <v>2</v>
      </c>
      <c r="H63" s="49"/>
      <c r="I63" s="25">
        <f t="shared" si="1"/>
        <v>2</v>
      </c>
      <c r="J63" s="13" t="s">
        <v>304</v>
      </c>
    </row>
    <row r="64" spans="1:10" s="8" customFormat="1" ht="15.95" customHeight="1" x14ac:dyDescent="0.25">
      <c r="A64" s="10" t="s">
        <v>55</v>
      </c>
      <c r="B64" s="52" t="str">
        <f>'14.1'!B61</f>
        <v>На 2016 год</v>
      </c>
      <c r="C64" s="52" t="str">
        <f>'14.1'!H61</f>
        <v>Да, опубликован</v>
      </c>
      <c r="D64" s="72" t="s">
        <v>136</v>
      </c>
      <c r="E64" s="52" t="s">
        <v>237</v>
      </c>
      <c r="F64" s="52"/>
      <c r="G64" s="49">
        <f t="shared" si="5"/>
        <v>2</v>
      </c>
      <c r="H64" s="49"/>
      <c r="I64" s="25">
        <f t="shared" si="1"/>
        <v>2</v>
      </c>
      <c r="J64" s="13" t="s">
        <v>307</v>
      </c>
    </row>
    <row r="65" spans="1:10" ht="15.95" customHeight="1" x14ac:dyDescent="0.25">
      <c r="A65" s="10" t="s">
        <v>56</v>
      </c>
      <c r="B65" s="52" t="str">
        <f>'14.1'!B62</f>
        <v>На 2016 год</v>
      </c>
      <c r="C65" s="52" t="str">
        <f>'14.1'!H62</f>
        <v>Опубликован несвоевременно (после 04.12.15)</v>
      </c>
      <c r="D65" s="72"/>
      <c r="E65" s="52"/>
      <c r="F65" s="52"/>
      <c r="G65" s="49">
        <f t="shared" si="5"/>
        <v>0</v>
      </c>
      <c r="H65" s="49"/>
      <c r="I65" s="25">
        <f t="shared" si="1"/>
        <v>0</v>
      </c>
      <c r="J65" s="13"/>
    </row>
    <row r="66" spans="1:10" s="8" customFormat="1" ht="15.95" customHeight="1" x14ac:dyDescent="0.25">
      <c r="A66" s="10" t="s">
        <v>57</v>
      </c>
      <c r="B66" s="52" t="str">
        <f>'14.1'!B63</f>
        <v>На 2016 год и плановый период</v>
      </c>
      <c r="C66" s="52" t="str">
        <f>'14.1'!H63</f>
        <v>Опубликован несвоевременно (07.12.15)</v>
      </c>
      <c r="D66" s="72"/>
      <c r="E66" s="52"/>
      <c r="F66" s="52"/>
      <c r="G66" s="49">
        <f t="shared" si="5"/>
        <v>0</v>
      </c>
      <c r="H66" s="49"/>
      <c r="I66" s="25">
        <f t="shared" si="1"/>
        <v>0</v>
      </c>
      <c r="J66" s="13"/>
    </row>
    <row r="67" spans="1:10" s="8" customFormat="1" ht="15.95" customHeight="1" x14ac:dyDescent="0.25">
      <c r="A67" s="10" t="s">
        <v>58</v>
      </c>
      <c r="B67" s="52" t="str">
        <f>'14.1'!B64</f>
        <v>На 2016 год</v>
      </c>
      <c r="C67" s="52" t="str">
        <f>'14.1'!H64</f>
        <v>Опубликован несвоевременно (после 04.12.15)</v>
      </c>
      <c r="D67" s="72"/>
      <c r="E67" s="52"/>
      <c r="F67" s="52"/>
      <c r="G67" s="49">
        <f t="shared" si="5"/>
        <v>0</v>
      </c>
      <c r="H67" s="49"/>
      <c r="I67" s="25">
        <f t="shared" si="1"/>
        <v>0</v>
      </c>
      <c r="J67" s="13"/>
    </row>
    <row r="68" spans="1:10" ht="15.95" customHeight="1" x14ac:dyDescent="0.25">
      <c r="A68" s="10" t="s">
        <v>59</v>
      </c>
      <c r="B68" s="52" t="str">
        <f>'14.1'!B65</f>
        <v>На 2016 год</v>
      </c>
      <c r="C68" s="52" t="str">
        <f>'14.1'!H65</f>
        <v>Да, опубликован</v>
      </c>
      <c r="D68" s="72" t="s">
        <v>136</v>
      </c>
      <c r="E68" s="52" t="s">
        <v>236</v>
      </c>
      <c r="F68" s="52"/>
      <c r="G68" s="49">
        <f t="shared" si="5"/>
        <v>2</v>
      </c>
      <c r="H68" s="49"/>
      <c r="I68" s="25">
        <f t="shared" si="1"/>
        <v>2</v>
      </c>
      <c r="J68" s="17" t="s">
        <v>311</v>
      </c>
    </row>
    <row r="69" spans="1:10" s="26" customFormat="1" ht="15.95" customHeight="1" x14ac:dyDescent="0.25">
      <c r="A69" s="9" t="s">
        <v>60</v>
      </c>
      <c r="B69" s="12"/>
      <c r="C69" s="12"/>
      <c r="D69" s="73"/>
      <c r="E69" s="53"/>
      <c r="F69" s="53"/>
      <c r="G69" s="51"/>
      <c r="H69" s="51"/>
      <c r="I69" s="22"/>
      <c r="J69" s="15"/>
    </row>
    <row r="70" spans="1:10" s="8" customFormat="1" ht="15.95" customHeight="1" x14ac:dyDescent="0.25">
      <c r="A70" s="10" t="s">
        <v>61</v>
      </c>
      <c r="B70" s="52" t="str">
        <f>'14.1'!B67</f>
        <v>На 2016 год</v>
      </c>
      <c r="C70" s="52" t="str">
        <f>'14.1'!H67</f>
        <v>Да, опубликован</v>
      </c>
      <c r="D70" s="72" t="s">
        <v>136</v>
      </c>
      <c r="E70" s="52" t="s">
        <v>236</v>
      </c>
      <c r="F70" s="52"/>
      <c r="G70" s="49">
        <f t="shared" ref="G70:G75" si="6">IF(D70="Да, представлены",2,0)</f>
        <v>2</v>
      </c>
      <c r="H70" s="49"/>
      <c r="I70" s="25">
        <f t="shared" si="1"/>
        <v>2</v>
      </c>
      <c r="J70" s="13" t="s">
        <v>313</v>
      </c>
    </row>
    <row r="71" spans="1:10" ht="15.95" customHeight="1" x14ac:dyDescent="0.25">
      <c r="A71" s="10" t="s">
        <v>62</v>
      </c>
      <c r="B71" s="52" t="str">
        <f>'14.1'!B68</f>
        <v>На 2016 год</v>
      </c>
      <c r="C71" s="52" t="str">
        <f>'14.1'!H68</f>
        <v>Да, опубликован</v>
      </c>
      <c r="D71" s="72" t="s">
        <v>136</v>
      </c>
      <c r="E71" s="52" t="s">
        <v>236</v>
      </c>
      <c r="F71" s="52"/>
      <c r="G71" s="49">
        <f t="shared" si="6"/>
        <v>2</v>
      </c>
      <c r="H71" s="49"/>
      <c r="I71" s="25">
        <f t="shared" si="1"/>
        <v>2</v>
      </c>
      <c r="J71" s="11" t="s">
        <v>316</v>
      </c>
    </row>
    <row r="72" spans="1:10" ht="15.95" customHeight="1" x14ac:dyDescent="0.25">
      <c r="A72" s="10" t="s">
        <v>63</v>
      </c>
      <c r="B72" s="52" t="str">
        <f>'14.1'!B69</f>
        <v>На 2016 год и плановый период</v>
      </c>
      <c r="C72" s="52" t="str">
        <f>'14.1'!H69</f>
        <v>Да, опубликован</v>
      </c>
      <c r="D72" s="72" t="s">
        <v>136</v>
      </c>
      <c r="E72" s="52" t="s">
        <v>237</v>
      </c>
      <c r="F72" s="52"/>
      <c r="G72" s="49">
        <f t="shared" si="6"/>
        <v>2</v>
      </c>
      <c r="H72" s="49"/>
      <c r="I72" s="25">
        <f t="shared" si="1"/>
        <v>2</v>
      </c>
      <c r="J72" s="13" t="s">
        <v>318</v>
      </c>
    </row>
    <row r="73" spans="1:10" s="8" customFormat="1" ht="15.95" customHeight="1" x14ac:dyDescent="0.25">
      <c r="A73" s="10" t="s">
        <v>64</v>
      </c>
      <c r="B73" s="52" t="str">
        <f>'14.1'!B70</f>
        <v>На 2016 год</v>
      </c>
      <c r="C73" s="52" t="str">
        <f>'14.1'!H70</f>
        <v>Да, опубликован</v>
      </c>
      <c r="D73" s="72" t="s">
        <v>136</v>
      </c>
      <c r="E73" s="52" t="s">
        <v>236</v>
      </c>
      <c r="F73" s="52"/>
      <c r="G73" s="49">
        <f t="shared" si="6"/>
        <v>2</v>
      </c>
      <c r="H73" s="49"/>
      <c r="I73" s="25">
        <f t="shared" si="1"/>
        <v>2</v>
      </c>
      <c r="J73" s="13" t="s">
        <v>320</v>
      </c>
    </row>
    <row r="74" spans="1:10" s="8" customFormat="1" ht="15.95" customHeight="1" x14ac:dyDescent="0.25">
      <c r="A74" s="10" t="s">
        <v>65</v>
      </c>
      <c r="B74" s="52" t="str">
        <f>'14.1'!B71</f>
        <v>На 2016 год</v>
      </c>
      <c r="C74" s="52" t="str">
        <f>'14.1'!H71</f>
        <v>Да, опубликован</v>
      </c>
      <c r="D74" s="72" t="s">
        <v>136</v>
      </c>
      <c r="E74" s="52" t="s">
        <v>236</v>
      </c>
      <c r="F74" s="52"/>
      <c r="G74" s="49">
        <f t="shared" si="6"/>
        <v>2</v>
      </c>
      <c r="H74" s="49"/>
      <c r="I74" s="25">
        <f t="shared" ref="I74:I101" si="7">G74*(1-H74)</f>
        <v>2</v>
      </c>
      <c r="J74" s="13" t="s">
        <v>322</v>
      </c>
    </row>
    <row r="75" spans="1:10" s="8" customFormat="1" ht="15.95" customHeight="1" x14ac:dyDescent="0.25">
      <c r="A75" s="10" t="s">
        <v>66</v>
      </c>
      <c r="B75" s="52" t="str">
        <f>'14.1'!B72</f>
        <v>На 2016 год</v>
      </c>
      <c r="C75" s="52" t="str">
        <f>'14.1'!H72</f>
        <v>Да, опубликован</v>
      </c>
      <c r="D75" s="72" t="s">
        <v>136</v>
      </c>
      <c r="E75" s="52" t="s">
        <v>236</v>
      </c>
      <c r="F75" s="52" t="s">
        <v>418</v>
      </c>
      <c r="G75" s="49">
        <f t="shared" si="6"/>
        <v>2</v>
      </c>
      <c r="H75" s="49">
        <v>0.5</v>
      </c>
      <c r="I75" s="25">
        <f t="shared" si="7"/>
        <v>1</v>
      </c>
      <c r="J75" s="13" t="s">
        <v>324</v>
      </c>
    </row>
    <row r="76" spans="1:10" s="26" customFormat="1" ht="15.95" customHeight="1" x14ac:dyDescent="0.25">
      <c r="A76" s="9" t="s">
        <v>67</v>
      </c>
      <c r="B76" s="12"/>
      <c r="C76" s="12"/>
      <c r="D76" s="73"/>
      <c r="E76" s="53"/>
      <c r="F76" s="53"/>
      <c r="G76" s="51"/>
      <c r="H76" s="51"/>
      <c r="I76" s="22"/>
      <c r="J76" s="15"/>
    </row>
    <row r="77" spans="1:10" s="8" customFormat="1" ht="15.95" customHeight="1" x14ac:dyDescent="0.25">
      <c r="A77" s="10" t="s">
        <v>68</v>
      </c>
      <c r="B77" s="52" t="str">
        <f>'14.1'!B74</f>
        <v>На 2016 год</v>
      </c>
      <c r="C77" s="52" t="str">
        <f>'14.1'!H74</f>
        <v>Да, опубликован</v>
      </c>
      <c r="D77" s="72" t="s">
        <v>136</v>
      </c>
      <c r="E77" s="52" t="s">
        <v>236</v>
      </c>
      <c r="F77" s="52"/>
      <c r="G77" s="49">
        <f t="shared" ref="G77:G88" si="8">IF(D77="Да, представлены",2,0)</f>
        <v>2</v>
      </c>
      <c r="H77" s="49"/>
      <c r="I77" s="25">
        <f t="shared" si="7"/>
        <v>2</v>
      </c>
      <c r="J77" s="13" t="s">
        <v>412</v>
      </c>
    </row>
    <row r="78" spans="1:10" s="8" customFormat="1" ht="15.95" customHeight="1" x14ac:dyDescent="0.25">
      <c r="A78" s="10" t="s">
        <v>69</v>
      </c>
      <c r="B78" s="52" t="str">
        <f>'14.1'!B75</f>
        <v>На 2016 год</v>
      </c>
      <c r="C78" s="52" t="str">
        <f>'14.1'!H75</f>
        <v>Да, опубликован</v>
      </c>
      <c r="D78" s="72" t="s">
        <v>136</v>
      </c>
      <c r="E78" s="52" t="s">
        <v>236</v>
      </c>
      <c r="F78" s="52"/>
      <c r="G78" s="49">
        <f t="shared" si="8"/>
        <v>2</v>
      </c>
      <c r="H78" s="49"/>
      <c r="I78" s="25">
        <f t="shared" si="7"/>
        <v>2</v>
      </c>
      <c r="J78" s="13" t="s">
        <v>329</v>
      </c>
    </row>
    <row r="79" spans="1:10" s="8" customFormat="1" ht="15.95" customHeight="1" x14ac:dyDescent="0.25">
      <c r="A79" s="10" t="s">
        <v>70</v>
      </c>
      <c r="B79" s="52" t="str">
        <f>'14.1'!B76</f>
        <v>На 2016 год</v>
      </c>
      <c r="C79" s="52" t="str">
        <f>'14.1'!H76</f>
        <v>Да, опубликован</v>
      </c>
      <c r="D79" s="72" t="s">
        <v>137</v>
      </c>
      <c r="E79" s="52"/>
      <c r="F79" s="52"/>
      <c r="G79" s="49">
        <f t="shared" si="8"/>
        <v>0</v>
      </c>
      <c r="H79" s="49"/>
      <c r="I79" s="25">
        <f t="shared" si="7"/>
        <v>0</v>
      </c>
      <c r="J79" s="13"/>
    </row>
    <row r="80" spans="1:10" s="8" customFormat="1" ht="15.95" customHeight="1" x14ac:dyDescent="0.25">
      <c r="A80" s="10" t="s">
        <v>71</v>
      </c>
      <c r="B80" s="52" t="str">
        <f>'14.1'!B77</f>
        <v>На 2016 год и плановый период</v>
      </c>
      <c r="C80" s="52" t="str">
        <f>'14.1'!H77</f>
        <v>Нет, не опубликован</v>
      </c>
      <c r="D80" s="72"/>
      <c r="E80" s="52"/>
      <c r="F80" s="52"/>
      <c r="G80" s="49">
        <f t="shared" si="8"/>
        <v>0</v>
      </c>
      <c r="H80" s="49"/>
      <c r="I80" s="25">
        <f t="shared" si="7"/>
        <v>0</v>
      </c>
      <c r="J80" s="13"/>
    </row>
    <row r="81" spans="1:10" ht="15.95" customHeight="1" x14ac:dyDescent="0.25">
      <c r="A81" s="10" t="s">
        <v>72</v>
      </c>
      <c r="B81" s="52" t="str">
        <f>'14.1'!B78</f>
        <v>На 2016 год</v>
      </c>
      <c r="C81" s="52" t="str">
        <f>'14.1'!H78</f>
        <v>Опубликован несвоевременно (14.12.15 г.)</v>
      </c>
      <c r="D81" s="72"/>
      <c r="E81" s="52"/>
      <c r="F81" s="52"/>
      <c r="G81" s="49">
        <f t="shared" si="8"/>
        <v>0</v>
      </c>
      <c r="H81" s="49"/>
      <c r="I81" s="25">
        <f t="shared" si="7"/>
        <v>0</v>
      </c>
      <c r="J81" s="21"/>
    </row>
    <row r="82" spans="1:10" s="8" customFormat="1" ht="15.95" customHeight="1" x14ac:dyDescent="0.25">
      <c r="A82" s="10" t="s">
        <v>73</v>
      </c>
      <c r="B82" s="52" t="str">
        <f>'14.1'!B79</f>
        <v>На 2016 год</v>
      </c>
      <c r="C82" s="52" t="str">
        <f>'14.1'!H79</f>
        <v>Да, опубликован</v>
      </c>
      <c r="D82" s="72" t="s">
        <v>136</v>
      </c>
      <c r="E82" s="52" t="s">
        <v>236</v>
      </c>
      <c r="F82" s="52"/>
      <c r="G82" s="49">
        <f t="shared" si="8"/>
        <v>2</v>
      </c>
      <c r="H82" s="49"/>
      <c r="I82" s="25">
        <f t="shared" si="7"/>
        <v>2</v>
      </c>
      <c r="J82" s="13" t="s">
        <v>336</v>
      </c>
    </row>
    <row r="83" spans="1:10" ht="15.95" customHeight="1" x14ac:dyDescent="0.25">
      <c r="A83" s="10" t="s">
        <v>74</v>
      </c>
      <c r="B83" s="52" t="str">
        <f>'14.1'!B80</f>
        <v>На 2016 год и плановый период</v>
      </c>
      <c r="C83" s="52" t="str">
        <f>'14.1'!H80</f>
        <v>Да, опубликован</v>
      </c>
      <c r="D83" s="72" t="s">
        <v>136</v>
      </c>
      <c r="E83" s="52" t="s">
        <v>237</v>
      </c>
      <c r="F83" s="52"/>
      <c r="G83" s="49">
        <f t="shared" si="8"/>
        <v>2</v>
      </c>
      <c r="H83" s="49"/>
      <c r="I83" s="25">
        <f t="shared" si="7"/>
        <v>2</v>
      </c>
      <c r="J83" s="13" t="s">
        <v>337</v>
      </c>
    </row>
    <row r="84" spans="1:10" s="7" customFormat="1" ht="15.95" customHeight="1" x14ac:dyDescent="0.25">
      <c r="A84" s="10" t="s">
        <v>75</v>
      </c>
      <c r="B84" s="52" t="str">
        <f>'14.1'!B81</f>
        <v>На 2016 год</v>
      </c>
      <c r="C84" s="52" t="str">
        <f>'14.1'!H81</f>
        <v>Опубликован несвоевременно (07.12.15 г.)</v>
      </c>
      <c r="D84" s="72"/>
      <c r="E84" s="52"/>
      <c r="F84" s="52"/>
      <c r="G84" s="49">
        <f t="shared" si="8"/>
        <v>0</v>
      </c>
      <c r="H84" s="49"/>
      <c r="I84" s="25">
        <f t="shared" si="7"/>
        <v>0</v>
      </c>
      <c r="J84" s="13"/>
    </row>
    <row r="85" spans="1:10" s="8" customFormat="1" ht="15.95" customHeight="1" x14ac:dyDescent="0.25">
      <c r="A85" s="10" t="s">
        <v>76</v>
      </c>
      <c r="B85" s="52" t="str">
        <f>'14.1'!B82</f>
        <v>На 2016 год</v>
      </c>
      <c r="C85" s="52" t="str">
        <f>'14.1'!H82</f>
        <v>Опубликован несвоевременно (07.12.15 г.)</v>
      </c>
      <c r="D85" s="72"/>
      <c r="E85" s="52"/>
      <c r="F85" s="52"/>
      <c r="G85" s="49">
        <f t="shared" si="8"/>
        <v>0</v>
      </c>
      <c r="H85" s="49"/>
      <c r="I85" s="25">
        <f t="shared" si="7"/>
        <v>0</v>
      </c>
      <c r="J85" s="13"/>
    </row>
    <row r="86" spans="1:10" ht="15.95" customHeight="1" x14ac:dyDescent="0.25">
      <c r="A86" s="10" t="s">
        <v>77</v>
      </c>
      <c r="B86" s="52" t="str">
        <f>'14.1'!B83</f>
        <v>На 2016 год и плановый период</v>
      </c>
      <c r="C86" s="52" t="str">
        <f>'14.1'!H83</f>
        <v>Да, опубликован</v>
      </c>
      <c r="D86" s="72" t="s">
        <v>137</v>
      </c>
      <c r="E86" s="52"/>
      <c r="F86" s="52"/>
      <c r="G86" s="49">
        <f t="shared" si="8"/>
        <v>0</v>
      </c>
      <c r="H86" s="49"/>
      <c r="I86" s="25">
        <f t="shared" si="7"/>
        <v>0</v>
      </c>
      <c r="J86" s="21" t="s">
        <v>413</v>
      </c>
    </row>
    <row r="87" spans="1:10" s="8" customFormat="1" ht="15.95" customHeight="1" x14ac:dyDescent="0.25">
      <c r="A87" s="10" t="s">
        <v>78</v>
      </c>
      <c r="B87" s="52" t="str">
        <f>'14.1'!B84</f>
        <v>На 2016 год</v>
      </c>
      <c r="C87" s="52" t="str">
        <f>'14.1'!H84</f>
        <v>Да, опубликован</v>
      </c>
      <c r="D87" s="72" t="s">
        <v>136</v>
      </c>
      <c r="E87" s="52" t="s">
        <v>236</v>
      </c>
      <c r="F87" s="52"/>
      <c r="G87" s="49">
        <f t="shared" si="8"/>
        <v>2</v>
      </c>
      <c r="H87" s="49"/>
      <c r="I87" s="25">
        <f t="shared" si="7"/>
        <v>2</v>
      </c>
      <c r="J87" s="13" t="s">
        <v>340</v>
      </c>
    </row>
    <row r="88" spans="1:10" s="8" customFormat="1" ht="15.95" customHeight="1" x14ac:dyDescent="0.25">
      <c r="A88" s="10" t="s">
        <v>79</v>
      </c>
      <c r="B88" s="52" t="str">
        <f>'14.1'!B85</f>
        <v>На 2016 год и плановый период</v>
      </c>
      <c r="C88" s="52" t="str">
        <f>'14.1'!H85</f>
        <v>Да, опубликован</v>
      </c>
      <c r="D88" s="72" t="s">
        <v>136</v>
      </c>
      <c r="E88" s="52" t="s">
        <v>237</v>
      </c>
      <c r="F88" s="52"/>
      <c r="G88" s="49">
        <f t="shared" si="8"/>
        <v>2</v>
      </c>
      <c r="H88" s="49"/>
      <c r="I88" s="25">
        <f t="shared" si="7"/>
        <v>2</v>
      </c>
      <c r="J88" s="13" t="s">
        <v>415</v>
      </c>
    </row>
    <row r="89" spans="1:10" s="26" customFormat="1" ht="15.95" customHeight="1" x14ac:dyDescent="0.25">
      <c r="A89" s="9" t="s">
        <v>80</v>
      </c>
      <c r="B89" s="12"/>
      <c r="C89" s="12"/>
      <c r="D89" s="73"/>
      <c r="E89" s="53"/>
      <c r="F89" s="53"/>
      <c r="G89" s="51"/>
      <c r="H89" s="51"/>
      <c r="I89" s="22"/>
      <c r="J89" s="15"/>
    </row>
    <row r="90" spans="1:10" s="8" customFormat="1" ht="15.95" customHeight="1" x14ac:dyDescent="0.25">
      <c r="A90" s="10" t="s">
        <v>81</v>
      </c>
      <c r="B90" s="52" t="str">
        <f>'14.1'!B87</f>
        <v>На 2016 год</v>
      </c>
      <c r="C90" s="52" t="str">
        <f>'14.1'!H87</f>
        <v>Опубликован несвоевременно (14.12.15 г.)</v>
      </c>
      <c r="D90" s="72"/>
      <c r="E90" s="52"/>
      <c r="F90" s="52"/>
      <c r="G90" s="49">
        <f t="shared" ref="G90:G98" si="9">IF(D90="Да, представлены",2,0)</f>
        <v>0</v>
      </c>
      <c r="H90" s="49"/>
      <c r="I90" s="25">
        <f t="shared" si="7"/>
        <v>0</v>
      </c>
      <c r="J90" s="13"/>
    </row>
    <row r="91" spans="1:10" s="8" customFormat="1" ht="15.95" customHeight="1" x14ac:dyDescent="0.25">
      <c r="A91" s="10" t="s">
        <v>82</v>
      </c>
      <c r="B91" s="52" t="str">
        <f>'14.1'!B88</f>
        <v>На 2016 год</v>
      </c>
      <c r="C91" s="52" t="str">
        <f>'14.1'!H88</f>
        <v>Да, опубликован</v>
      </c>
      <c r="D91" s="72" t="s">
        <v>136</v>
      </c>
      <c r="E91" s="52" t="s">
        <v>236</v>
      </c>
      <c r="F91" s="52"/>
      <c r="G91" s="49">
        <f t="shared" si="9"/>
        <v>2</v>
      </c>
      <c r="H91" s="49"/>
      <c r="I91" s="25">
        <f t="shared" si="7"/>
        <v>2</v>
      </c>
      <c r="J91" s="13" t="s">
        <v>358</v>
      </c>
    </row>
    <row r="92" spans="1:10" ht="15.95" customHeight="1" x14ac:dyDescent="0.25">
      <c r="A92" s="10" t="s">
        <v>83</v>
      </c>
      <c r="B92" s="52" t="str">
        <f>'14.1'!B89</f>
        <v>На 2016 год</v>
      </c>
      <c r="C92" s="52" t="str">
        <f>'14.1'!H89</f>
        <v>Да, опубликован</v>
      </c>
      <c r="D92" s="72" t="s">
        <v>136</v>
      </c>
      <c r="E92" s="52" t="s">
        <v>236</v>
      </c>
      <c r="F92" s="52"/>
      <c r="G92" s="49">
        <f t="shared" si="9"/>
        <v>2</v>
      </c>
      <c r="H92" s="49"/>
      <c r="I92" s="25">
        <f t="shared" si="7"/>
        <v>2</v>
      </c>
      <c r="J92" s="13" t="s">
        <v>363</v>
      </c>
    </row>
    <row r="93" spans="1:10" ht="15.95" customHeight="1" x14ac:dyDescent="0.25">
      <c r="A93" s="10" t="s">
        <v>84</v>
      </c>
      <c r="B93" s="52" t="str">
        <f>'14.1'!B90</f>
        <v>На 2016 год</v>
      </c>
      <c r="C93" s="52" t="str">
        <f>'14.1'!H90</f>
        <v>Да, опубликован</v>
      </c>
      <c r="D93" s="72" t="s">
        <v>136</v>
      </c>
      <c r="E93" s="52" t="s">
        <v>236</v>
      </c>
      <c r="F93" s="52"/>
      <c r="G93" s="49">
        <f t="shared" si="9"/>
        <v>2</v>
      </c>
      <c r="H93" s="49"/>
      <c r="I93" s="25">
        <f t="shared" si="7"/>
        <v>2</v>
      </c>
      <c r="J93" s="13" t="s">
        <v>367</v>
      </c>
    </row>
    <row r="94" spans="1:10" ht="15.95" customHeight="1" x14ac:dyDescent="0.25">
      <c r="A94" s="10" t="s">
        <v>85</v>
      </c>
      <c r="B94" s="52" t="str">
        <f>'14.1'!B91</f>
        <v>На 2016 год</v>
      </c>
      <c r="C94" s="52" t="str">
        <f>'14.1'!H91</f>
        <v>Да, опубликован</v>
      </c>
      <c r="D94" s="72" t="s">
        <v>136</v>
      </c>
      <c r="E94" s="52" t="s">
        <v>236</v>
      </c>
      <c r="F94" s="52"/>
      <c r="G94" s="49">
        <f t="shared" si="9"/>
        <v>2</v>
      </c>
      <c r="H94" s="49"/>
      <c r="I94" s="25">
        <f t="shared" si="7"/>
        <v>2</v>
      </c>
      <c r="J94" s="13" t="s">
        <v>370</v>
      </c>
    </row>
    <row r="95" spans="1:10" s="8" customFormat="1" ht="15.95" customHeight="1" x14ac:dyDescent="0.25">
      <c r="A95" s="10" t="s">
        <v>86</v>
      </c>
      <c r="B95" s="52" t="str">
        <f>'14.1'!B92</f>
        <v>На 2016 год</v>
      </c>
      <c r="C95" s="52" t="str">
        <f>'14.1'!H92</f>
        <v>Опубликован несвоевременно (после 04.12.2015 г.)</v>
      </c>
      <c r="D95" s="72"/>
      <c r="E95" s="52"/>
      <c r="F95" s="52"/>
      <c r="G95" s="49">
        <f t="shared" si="9"/>
        <v>0</v>
      </c>
      <c r="H95" s="49"/>
      <c r="I95" s="25">
        <f t="shared" si="7"/>
        <v>0</v>
      </c>
      <c r="J95" s="13"/>
    </row>
    <row r="96" spans="1:10" s="8" customFormat="1" ht="15.95" customHeight="1" x14ac:dyDescent="0.25">
      <c r="A96" s="10" t="s">
        <v>87</v>
      </c>
      <c r="B96" s="52" t="str">
        <f>'14.1'!B93</f>
        <v>На 2016 год</v>
      </c>
      <c r="C96" s="52" t="str">
        <f>'14.1'!H93</f>
        <v>Да, опубликован</v>
      </c>
      <c r="D96" s="72" t="s">
        <v>137</v>
      </c>
      <c r="E96" s="52"/>
      <c r="F96" s="52"/>
      <c r="G96" s="49">
        <f t="shared" si="9"/>
        <v>0</v>
      </c>
      <c r="H96" s="49"/>
      <c r="I96" s="25">
        <f t="shared" si="7"/>
        <v>0</v>
      </c>
      <c r="J96" s="17" t="s">
        <v>378</v>
      </c>
    </row>
    <row r="97" spans="1:10" s="8" customFormat="1" ht="15.95" customHeight="1" x14ac:dyDescent="0.25">
      <c r="A97" s="10" t="s">
        <v>88</v>
      </c>
      <c r="B97" s="52" t="str">
        <f>'14.1'!B94</f>
        <v>На 2016 год</v>
      </c>
      <c r="C97" s="52" t="str">
        <f>'14.1'!H94</f>
        <v>Нет, не опубликован</v>
      </c>
      <c r="D97" s="72"/>
      <c r="E97" s="52"/>
      <c r="F97" s="52"/>
      <c r="G97" s="49">
        <f t="shared" si="9"/>
        <v>0</v>
      </c>
      <c r="H97" s="49"/>
      <c r="I97" s="25">
        <f t="shared" si="7"/>
        <v>0</v>
      </c>
      <c r="J97" s="11"/>
    </row>
    <row r="98" spans="1:10" s="8" customFormat="1" ht="15.95" customHeight="1" x14ac:dyDescent="0.25">
      <c r="A98" s="10" t="s">
        <v>89</v>
      </c>
      <c r="B98" s="52" t="str">
        <f>'14.1'!B95</f>
        <v>На 2016 год</v>
      </c>
      <c r="C98" s="52" t="str">
        <f>'14.1'!H95</f>
        <v>Нет, не опубликован</v>
      </c>
      <c r="D98" s="72"/>
      <c r="E98" s="52"/>
      <c r="F98" s="52"/>
      <c r="G98" s="49">
        <f t="shared" si="9"/>
        <v>0</v>
      </c>
      <c r="H98" s="49"/>
      <c r="I98" s="25">
        <f t="shared" si="7"/>
        <v>0</v>
      </c>
      <c r="J98" s="13"/>
    </row>
    <row r="99" spans="1:10" s="26" customFormat="1" ht="15.95" customHeight="1" x14ac:dyDescent="0.25">
      <c r="A99" s="9" t="s">
        <v>100</v>
      </c>
      <c r="B99" s="12"/>
      <c r="C99" s="12"/>
      <c r="D99" s="94"/>
      <c r="E99" s="93"/>
      <c r="F99" s="93"/>
      <c r="G99" s="51"/>
      <c r="H99" s="94"/>
      <c r="I99" s="22"/>
      <c r="J99" s="94"/>
    </row>
    <row r="100" spans="1:10" ht="15.95" customHeight="1" x14ac:dyDescent="0.25">
      <c r="A100" s="10" t="s">
        <v>101</v>
      </c>
      <c r="B100" s="52" t="str">
        <f>'14.1'!B97</f>
        <v>На 2016 год</v>
      </c>
      <c r="C100" s="52" t="str">
        <f>'14.1'!H97</f>
        <v>Нет, не опубликован</v>
      </c>
      <c r="D100" s="97"/>
      <c r="E100" s="96"/>
      <c r="F100" s="96"/>
      <c r="G100" s="49">
        <f>IF(D100="Да, представлены",2,0)</f>
        <v>0</v>
      </c>
      <c r="H100" s="97"/>
      <c r="I100" s="25">
        <f t="shared" si="7"/>
        <v>0</v>
      </c>
      <c r="J100" s="97"/>
    </row>
    <row r="101" spans="1:10" ht="15.95" customHeight="1" x14ac:dyDescent="0.25">
      <c r="A101" s="10" t="s">
        <v>102</v>
      </c>
      <c r="B101" s="52" t="str">
        <f>'14.1'!B98</f>
        <v>На 2016 год</v>
      </c>
      <c r="C101" s="52" t="str">
        <f>'14.1'!H98</f>
        <v>Нет, не опубликован</v>
      </c>
      <c r="D101" s="97"/>
      <c r="E101" s="96"/>
      <c r="F101" s="95"/>
      <c r="G101" s="49">
        <f>IF(D101="Да, представлены",2,0)</f>
        <v>0</v>
      </c>
      <c r="H101" s="97"/>
      <c r="I101" s="25">
        <f t="shared" si="7"/>
        <v>0</v>
      </c>
      <c r="J101" s="97"/>
    </row>
    <row r="102" spans="1:10" x14ac:dyDescent="0.25">
      <c r="D102" s="3" t="s">
        <v>96</v>
      </c>
    </row>
    <row r="103" spans="1:10" x14ac:dyDescent="0.25">
      <c r="A103" s="4"/>
      <c r="B103" s="4"/>
      <c r="C103" s="4"/>
      <c r="D103" s="4"/>
      <c r="E103" s="4"/>
      <c r="F103" s="4"/>
      <c r="G103" s="4"/>
      <c r="H103" s="4"/>
      <c r="I103" s="6"/>
    </row>
    <row r="110" spans="1:10" x14ac:dyDescent="0.25">
      <c r="A110" s="4"/>
      <c r="B110" s="4"/>
      <c r="C110" s="4"/>
      <c r="D110" s="4"/>
      <c r="E110" s="4"/>
      <c r="F110" s="4"/>
      <c r="G110" s="4"/>
      <c r="H110" s="4"/>
      <c r="I110" s="6"/>
    </row>
    <row r="114" spans="1:9" s="2" customFormat="1" ht="11.25" x14ac:dyDescent="0.2">
      <c r="A114" s="4"/>
      <c r="B114" s="4"/>
      <c r="C114" s="4"/>
      <c r="D114" s="4"/>
      <c r="E114" s="4"/>
      <c r="F114" s="4"/>
      <c r="G114" s="4"/>
      <c r="H114" s="4"/>
      <c r="I114" s="6"/>
    </row>
    <row r="117" spans="1:9" s="2" customFormat="1" ht="11.25" x14ac:dyDescent="0.2">
      <c r="A117" s="4"/>
      <c r="B117" s="4"/>
      <c r="C117" s="4"/>
      <c r="D117" s="4"/>
      <c r="E117" s="4"/>
      <c r="F117" s="4"/>
      <c r="G117" s="4"/>
      <c r="H117" s="4"/>
      <c r="I117" s="6"/>
    </row>
    <row r="121" spans="1:9" s="2" customFormat="1" ht="11.25" x14ac:dyDescent="0.2">
      <c r="A121" s="4"/>
      <c r="B121" s="4"/>
      <c r="C121" s="4"/>
      <c r="D121" s="4"/>
      <c r="E121" s="4"/>
      <c r="F121" s="4"/>
      <c r="G121" s="4"/>
      <c r="H121" s="4"/>
      <c r="I121" s="6"/>
    </row>
    <row r="124" spans="1:9" s="2" customFormat="1" ht="11.25" x14ac:dyDescent="0.2">
      <c r="A124" s="4"/>
      <c r="B124" s="4"/>
      <c r="C124" s="4"/>
      <c r="D124" s="4"/>
      <c r="E124" s="4"/>
      <c r="F124" s="4"/>
      <c r="G124" s="4"/>
      <c r="H124" s="4"/>
      <c r="I124" s="6"/>
    </row>
    <row r="128" spans="1:9" s="2" customFormat="1" ht="11.25" x14ac:dyDescent="0.2">
      <c r="A128" s="4"/>
      <c r="B128" s="4"/>
      <c r="C128" s="4"/>
      <c r="D128" s="4"/>
      <c r="E128" s="4"/>
      <c r="F128" s="4"/>
      <c r="G128" s="4"/>
      <c r="H128" s="4"/>
      <c r="I128" s="6"/>
    </row>
  </sheetData>
  <autoFilter ref="A8:J8"/>
  <mergeCells count="13">
    <mergeCell ref="I5:I7"/>
    <mergeCell ref="G5:G7"/>
    <mergeCell ref="H5:H7"/>
    <mergeCell ref="A1:J1"/>
    <mergeCell ref="A2:J2"/>
    <mergeCell ref="A3:J3"/>
    <mergeCell ref="A4:A7"/>
    <mergeCell ref="F4:F7"/>
    <mergeCell ref="G4:I4"/>
    <mergeCell ref="J4:J7"/>
    <mergeCell ref="C4:C7"/>
    <mergeCell ref="B4:B7"/>
    <mergeCell ref="E4:E7"/>
  </mergeCells>
  <dataValidations count="2">
    <dataValidation type="list" allowBlank="1" showInputMessage="1" showErrorMessage="1" sqref="H8:H101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E8 D8:D19 D21:D25 D27:D101">
      <formula1>$D$5:$D$7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3" orientation="landscape" r:id="rId1"/>
  <headerFooter>
    <oddFooter>&amp;C&amp;"Times New Roman,обычный"&amp;8&amp;P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7"/>
  <sheetViews>
    <sheetView zoomScaleNormal="100" workbookViewId="0">
      <pane ySplit="6" topLeftCell="A7" activePane="bottomLeft" state="frozen"/>
      <selection pane="bottomLeft" activeCell="A79" sqref="A79"/>
    </sheetView>
  </sheetViews>
  <sheetFormatPr defaultRowHeight="15" x14ac:dyDescent="0.25"/>
  <cols>
    <col min="1" max="1" width="33.42578125" style="3" customWidth="1"/>
    <col min="2" max="2" width="21.42578125" style="3" customWidth="1"/>
    <col min="3" max="3" width="26.85546875" style="3" customWidth="1"/>
    <col min="4" max="4" width="16.7109375" style="3" customWidth="1"/>
    <col min="5" max="5" width="6.7109375" style="3" customWidth="1"/>
    <col min="6" max="6" width="10.7109375" style="3" customWidth="1"/>
    <col min="7" max="7" width="6.7109375" style="5" customWidth="1"/>
    <col min="8" max="8" width="35.7109375" style="2" customWidth="1"/>
  </cols>
  <sheetData>
    <row r="1" spans="1:8" s="1" customFormat="1" ht="29.25" customHeight="1" x14ac:dyDescent="0.2">
      <c r="A1" s="143" t="s">
        <v>215</v>
      </c>
      <c r="B1" s="143"/>
      <c r="C1" s="143"/>
      <c r="D1" s="143"/>
      <c r="E1" s="143"/>
      <c r="F1" s="143"/>
      <c r="G1" s="143"/>
      <c r="H1" s="144"/>
    </row>
    <row r="2" spans="1:8" s="1" customFormat="1" ht="15" customHeight="1" x14ac:dyDescent="0.2">
      <c r="A2" s="148" t="str">
        <f>'14.1'!A2:O2</f>
        <v>Мониторинг и оценка показателей раздела проведены в период с 20 ноября по 4 декабря 2015 года.</v>
      </c>
      <c r="B2" s="148"/>
      <c r="C2" s="148"/>
      <c r="D2" s="148"/>
      <c r="E2" s="148"/>
      <c r="F2" s="148"/>
      <c r="G2" s="148"/>
      <c r="H2" s="148"/>
    </row>
    <row r="3" spans="1:8" s="1" customFormat="1" ht="26.25" customHeight="1" x14ac:dyDescent="0.2">
      <c r="A3" s="153" t="s">
        <v>139</v>
      </c>
      <c r="B3" s="153"/>
      <c r="C3" s="153"/>
      <c r="D3" s="153"/>
      <c r="E3" s="153"/>
      <c r="F3" s="153"/>
      <c r="G3" s="153"/>
      <c r="H3" s="153"/>
    </row>
    <row r="4" spans="1:8" ht="50.25" customHeight="1" x14ac:dyDescent="0.25">
      <c r="A4" s="145" t="s">
        <v>103</v>
      </c>
      <c r="B4" s="149" t="s">
        <v>163</v>
      </c>
      <c r="C4" s="112" t="s">
        <v>216</v>
      </c>
      <c r="D4" s="145" t="s">
        <v>290</v>
      </c>
      <c r="E4" s="145" t="s">
        <v>217</v>
      </c>
      <c r="F4" s="146"/>
      <c r="G4" s="146"/>
      <c r="H4" s="145" t="s">
        <v>95</v>
      </c>
    </row>
    <row r="5" spans="1:8" ht="25.5" customHeight="1" x14ac:dyDescent="0.25">
      <c r="A5" s="146"/>
      <c r="B5" s="150"/>
      <c r="C5" s="71" t="s">
        <v>140</v>
      </c>
      <c r="D5" s="146"/>
      <c r="E5" s="145" t="s">
        <v>106</v>
      </c>
      <c r="F5" s="145" t="s">
        <v>104</v>
      </c>
      <c r="G5" s="154" t="s">
        <v>105</v>
      </c>
      <c r="H5" s="147"/>
    </row>
    <row r="6" spans="1:8" ht="14.1" customHeight="1" x14ac:dyDescent="0.25">
      <c r="A6" s="146"/>
      <c r="B6" s="156"/>
      <c r="C6" s="71" t="s">
        <v>141</v>
      </c>
      <c r="D6" s="146"/>
      <c r="E6" s="146"/>
      <c r="F6" s="146"/>
      <c r="G6" s="155"/>
      <c r="H6" s="147"/>
    </row>
    <row r="7" spans="1:8" s="26" customFormat="1" ht="15.95" customHeight="1" x14ac:dyDescent="0.25">
      <c r="A7" s="9" t="s">
        <v>0</v>
      </c>
      <c r="B7" s="74"/>
      <c r="C7" s="54"/>
      <c r="D7" s="9"/>
      <c r="E7" s="9"/>
      <c r="F7" s="9"/>
      <c r="G7" s="14"/>
      <c r="H7" s="12"/>
    </row>
    <row r="8" spans="1:8" s="7" customFormat="1" ht="15.95" customHeight="1" x14ac:dyDescent="0.25">
      <c r="A8" s="10" t="s">
        <v>1</v>
      </c>
      <c r="B8" s="52" t="str">
        <f>'14.1'!H6</f>
        <v>Опубликован несвоевременно (07.12.15 г.)</v>
      </c>
      <c r="C8" s="72"/>
      <c r="D8" s="52"/>
      <c r="E8" s="49">
        <f>IF(C8="Да, представлена",1,0)</f>
        <v>0</v>
      </c>
      <c r="F8" s="49"/>
      <c r="G8" s="23">
        <f>E8*(1-F8)</f>
        <v>0</v>
      </c>
      <c r="H8" s="11"/>
    </row>
    <row r="9" spans="1:8" ht="15.95" customHeight="1" x14ac:dyDescent="0.25">
      <c r="A9" s="10" t="s">
        <v>2</v>
      </c>
      <c r="B9" s="52" t="str">
        <f>'14.1'!H7</f>
        <v>Да, опубликован</v>
      </c>
      <c r="C9" s="72" t="s">
        <v>140</v>
      </c>
      <c r="D9" s="52"/>
      <c r="E9" s="49">
        <f t="shared" ref="E9:E72" si="0">IF(C9="Да, представлена",1,0)</f>
        <v>1</v>
      </c>
      <c r="F9" s="49"/>
      <c r="G9" s="23">
        <f t="shared" ref="G9:G72" si="1">E9*(1-F9)</f>
        <v>1</v>
      </c>
      <c r="H9" s="13" t="s">
        <v>383</v>
      </c>
    </row>
    <row r="10" spans="1:8" ht="15.95" customHeight="1" x14ac:dyDescent="0.25">
      <c r="A10" s="10" t="s">
        <v>3</v>
      </c>
      <c r="B10" s="52" t="str">
        <f>'14.1'!H8</f>
        <v>Да, опубликован</v>
      </c>
      <c r="C10" s="72" t="s">
        <v>140</v>
      </c>
      <c r="D10" s="52"/>
      <c r="E10" s="49">
        <f t="shared" si="0"/>
        <v>1</v>
      </c>
      <c r="F10" s="49"/>
      <c r="G10" s="23">
        <f t="shared" si="1"/>
        <v>1</v>
      </c>
      <c r="H10" s="13" t="s">
        <v>386</v>
      </c>
    </row>
    <row r="11" spans="1:8" s="7" customFormat="1" ht="15.95" customHeight="1" x14ac:dyDescent="0.25">
      <c r="A11" s="10" t="s">
        <v>4</v>
      </c>
      <c r="B11" s="52" t="str">
        <f>'14.1'!H9</f>
        <v>Да, опубликован</v>
      </c>
      <c r="C11" s="72" t="s">
        <v>140</v>
      </c>
      <c r="D11" s="52"/>
      <c r="E11" s="49">
        <f t="shared" si="0"/>
        <v>1</v>
      </c>
      <c r="F11" s="49"/>
      <c r="G11" s="23">
        <f t="shared" si="1"/>
        <v>1</v>
      </c>
      <c r="H11" s="13" t="s">
        <v>388</v>
      </c>
    </row>
    <row r="12" spans="1:8" s="8" customFormat="1" ht="15.95" customHeight="1" x14ac:dyDescent="0.25">
      <c r="A12" s="10" t="s">
        <v>5</v>
      </c>
      <c r="B12" s="52" t="str">
        <f>'14.1'!H10</f>
        <v>Да, опубликован</v>
      </c>
      <c r="C12" s="72" t="s">
        <v>140</v>
      </c>
      <c r="D12" s="52"/>
      <c r="E12" s="49">
        <f t="shared" si="0"/>
        <v>1</v>
      </c>
      <c r="F12" s="49"/>
      <c r="G12" s="23">
        <f t="shared" si="1"/>
        <v>1</v>
      </c>
      <c r="H12" s="13" t="s">
        <v>223</v>
      </c>
    </row>
    <row r="13" spans="1:8" ht="15.95" customHeight="1" x14ac:dyDescent="0.25">
      <c r="A13" s="10" t="s">
        <v>6</v>
      </c>
      <c r="B13" s="52" t="str">
        <f>'14.1'!H11</f>
        <v>Нет, не опубликован</v>
      </c>
      <c r="C13" s="72"/>
      <c r="D13" s="52"/>
      <c r="E13" s="49">
        <f t="shared" si="0"/>
        <v>0</v>
      </c>
      <c r="F13" s="49"/>
      <c r="G13" s="23">
        <f t="shared" si="1"/>
        <v>0</v>
      </c>
      <c r="H13" s="13"/>
    </row>
    <row r="14" spans="1:8" s="7" customFormat="1" ht="15.95" customHeight="1" x14ac:dyDescent="0.25">
      <c r="A14" s="10" t="s">
        <v>7</v>
      </c>
      <c r="B14" s="52" t="str">
        <f>'14.1'!H12</f>
        <v>Опубликован несвоевременно (после 02.12.15 г.)</v>
      </c>
      <c r="C14" s="72"/>
      <c r="D14" s="52"/>
      <c r="E14" s="49">
        <f t="shared" si="0"/>
        <v>0</v>
      </c>
      <c r="F14" s="49"/>
      <c r="G14" s="23">
        <f t="shared" si="1"/>
        <v>0</v>
      </c>
      <c r="H14" s="13"/>
    </row>
    <row r="15" spans="1:8" s="8" customFormat="1" ht="15.95" customHeight="1" x14ac:dyDescent="0.25">
      <c r="A15" s="10" t="s">
        <v>8</v>
      </c>
      <c r="B15" s="52" t="str">
        <f>'14.1'!H13</f>
        <v>Да, опубликован</v>
      </c>
      <c r="C15" s="72" t="s">
        <v>140</v>
      </c>
      <c r="D15" s="52"/>
      <c r="E15" s="49">
        <f t="shared" si="0"/>
        <v>1</v>
      </c>
      <c r="F15" s="49"/>
      <c r="G15" s="23">
        <f t="shared" si="1"/>
        <v>1</v>
      </c>
      <c r="H15" s="13" t="s">
        <v>230</v>
      </c>
    </row>
    <row r="16" spans="1:8" s="8" customFormat="1" ht="15.95" customHeight="1" x14ac:dyDescent="0.25">
      <c r="A16" s="10" t="s">
        <v>9</v>
      </c>
      <c r="B16" s="52" t="str">
        <f>'14.1'!H14</f>
        <v>Опубликован несвоевременно (после 04.12.15 г.)</v>
      </c>
      <c r="C16" s="72"/>
      <c r="D16" s="52"/>
      <c r="E16" s="49">
        <f t="shared" si="0"/>
        <v>0</v>
      </c>
      <c r="F16" s="49"/>
      <c r="G16" s="23">
        <f t="shared" si="1"/>
        <v>0</v>
      </c>
      <c r="H16" s="13"/>
    </row>
    <row r="17" spans="1:8" ht="15.95" customHeight="1" x14ac:dyDescent="0.25">
      <c r="A17" s="10" t="s">
        <v>10</v>
      </c>
      <c r="B17" s="52" t="str">
        <f>'14.1'!H15</f>
        <v>Да, опубликован</v>
      </c>
      <c r="C17" s="72" t="s">
        <v>140</v>
      </c>
      <c r="D17" s="52"/>
      <c r="E17" s="49">
        <f t="shared" si="0"/>
        <v>1</v>
      </c>
      <c r="F17" s="49"/>
      <c r="G17" s="23">
        <f t="shared" si="1"/>
        <v>1</v>
      </c>
      <c r="H17" s="79" t="s">
        <v>239</v>
      </c>
    </row>
    <row r="18" spans="1:8" s="7" customFormat="1" ht="15.95" customHeight="1" x14ac:dyDescent="0.25">
      <c r="A18" s="10" t="s">
        <v>11</v>
      </c>
      <c r="B18" s="52" t="str">
        <f>'14.1'!H16</f>
        <v>Опубликован несвоевременно (15.12.15 г.)</v>
      </c>
      <c r="C18" s="72"/>
      <c r="D18" s="52"/>
      <c r="E18" s="49">
        <f t="shared" si="0"/>
        <v>0</v>
      </c>
      <c r="F18" s="49"/>
      <c r="G18" s="23">
        <f t="shared" si="1"/>
        <v>0</v>
      </c>
      <c r="H18" s="13"/>
    </row>
    <row r="19" spans="1:8" s="7" customFormat="1" ht="15.95" customHeight="1" x14ac:dyDescent="0.25">
      <c r="A19" s="10" t="s">
        <v>12</v>
      </c>
      <c r="B19" s="52" t="str">
        <f>'14.1'!H17</f>
        <v>Опубликован несвоевременно (07.12.15 г.)</v>
      </c>
      <c r="C19" s="72"/>
      <c r="D19" s="52"/>
      <c r="E19" s="49">
        <f t="shared" si="0"/>
        <v>0</v>
      </c>
      <c r="F19" s="49"/>
      <c r="G19" s="23">
        <f t="shared" si="1"/>
        <v>0</v>
      </c>
      <c r="H19" s="13" t="s">
        <v>241</v>
      </c>
    </row>
    <row r="20" spans="1:8" s="7" customFormat="1" ht="15.95" customHeight="1" x14ac:dyDescent="0.25">
      <c r="A20" s="10" t="s">
        <v>13</v>
      </c>
      <c r="B20" s="52" t="str">
        <f>'14.1'!H18</f>
        <v>Да, опубликован</v>
      </c>
      <c r="C20" s="72" t="s">
        <v>140</v>
      </c>
      <c r="D20" s="52"/>
      <c r="E20" s="49">
        <f t="shared" si="0"/>
        <v>1</v>
      </c>
      <c r="F20" s="49"/>
      <c r="G20" s="23">
        <f t="shared" si="1"/>
        <v>1</v>
      </c>
      <c r="H20" s="13" t="s">
        <v>242</v>
      </c>
    </row>
    <row r="21" spans="1:8" s="8" customFormat="1" ht="15.95" customHeight="1" x14ac:dyDescent="0.25">
      <c r="A21" s="10" t="s">
        <v>14</v>
      </c>
      <c r="B21" s="52" t="str">
        <f>'14.1'!H19</f>
        <v>Опубликована несвоевременно (10.12.15 г.</v>
      </c>
      <c r="C21" s="72"/>
      <c r="D21" s="52"/>
      <c r="E21" s="49">
        <f t="shared" si="0"/>
        <v>0</v>
      </c>
      <c r="F21" s="49"/>
      <c r="G21" s="23">
        <f t="shared" si="1"/>
        <v>0</v>
      </c>
      <c r="H21" s="13"/>
    </row>
    <row r="22" spans="1:8" s="8" customFormat="1" ht="15.95" customHeight="1" x14ac:dyDescent="0.25">
      <c r="A22" s="10" t="s">
        <v>15</v>
      </c>
      <c r="B22" s="52" t="str">
        <f>'14.1'!H20</f>
        <v>Да, опубликован</v>
      </c>
      <c r="C22" s="72" t="s">
        <v>140</v>
      </c>
      <c r="D22" s="52"/>
      <c r="E22" s="49">
        <f t="shared" si="0"/>
        <v>1</v>
      </c>
      <c r="F22" s="49"/>
      <c r="G22" s="23">
        <f t="shared" si="1"/>
        <v>1</v>
      </c>
      <c r="H22" s="13" t="s">
        <v>390</v>
      </c>
    </row>
    <row r="23" spans="1:8" s="7" customFormat="1" ht="15.95" customHeight="1" x14ac:dyDescent="0.25">
      <c r="A23" s="10" t="s">
        <v>16</v>
      </c>
      <c r="B23" s="52" t="str">
        <f>'14.1'!H21</f>
        <v>Опубликован несвоевременно (после 03.12.15 г.)</v>
      </c>
      <c r="C23" s="72"/>
      <c r="D23" s="52"/>
      <c r="E23" s="49">
        <f t="shared" si="0"/>
        <v>0</v>
      </c>
      <c r="F23" s="49"/>
      <c r="G23" s="23">
        <f t="shared" si="1"/>
        <v>0</v>
      </c>
      <c r="H23" s="13"/>
    </row>
    <row r="24" spans="1:8" ht="15.95" customHeight="1" x14ac:dyDescent="0.25">
      <c r="A24" s="10" t="s">
        <v>17</v>
      </c>
      <c r="B24" s="52" t="str">
        <f>'14.1'!H22</f>
        <v>Нет, не опубликован</v>
      </c>
      <c r="C24" s="72"/>
      <c r="D24" s="52"/>
      <c r="E24" s="49">
        <f t="shared" si="0"/>
        <v>0</v>
      </c>
      <c r="F24" s="49"/>
      <c r="G24" s="23">
        <f t="shared" si="1"/>
        <v>0</v>
      </c>
      <c r="H24" s="13"/>
    </row>
    <row r="25" spans="1:8" ht="15.95" customHeight="1" x14ac:dyDescent="0.25">
      <c r="A25" s="10" t="s">
        <v>18</v>
      </c>
      <c r="B25" s="52" t="str">
        <f>'14.1'!H23</f>
        <v>Да, опубликован</v>
      </c>
      <c r="C25" s="72" t="s">
        <v>140</v>
      </c>
      <c r="D25" s="52"/>
      <c r="E25" s="49">
        <f t="shared" si="0"/>
        <v>1</v>
      </c>
      <c r="F25" s="49"/>
      <c r="G25" s="23">
        <f t="shared" si="1"/>
        <v>1</v>
      </c>
      <c r="H25" s="13" t="s">
        <v>249</v>
      </c>
    </row>
    <row r="26" spans="1:8" s="26" customFormat="1" ht="15.95" customHeight="1" x14ac:dyDescent="0.25">
      <c r="A26" s="9" t="s">
        <v>19</v>
      </c>
      <c r="B26" s="12"/>
      <c r="C26" s="73"/>
      <c r="D26" s="53"/>
      <c r="E26" s="51"/>
      <c r="F26" s="51"/>
      <c r="G26" s="24"/>
      <c r="H26" s="15"/>
    </row>
    <row r="27" spans="1:8" s="7" customFormat="1" ht="15.95" customHeight="1" x14ac:dyDescent="0.25">
      <c r="A27" s="10" t="s">
        <v>20</v>
      </c>
      <c r="B27" s="52" t="str">
        <f>'14.1'!H25</f>
        <v>Опубликован несвоевременно (11.12.15 г.)</v>
      </c>
      <c r="C27" s="72"/>
      <c r="D27" s="52"/>
      <c r="E27" s="49">
        <f t="shared" si="0"/>
        <v>0</v>
      </c>
      <c r="F27" s="49"/>
      <c r="G27" s="23">
        <f t="shared" si="1"/>
        <v>0</v>
      </c>
      <c r="H27" s="13"/>
    </row>
    <row r="28" spans="1:8" ht="15.95" customHeight="1" x14ac:dyDescent="0.25">
      <c r="A28" s="10" t="s">
        <v>21</v>
      </c>
      <c r="B28" s="52" t="str">
        <f>'14.1'!H26</f>
        <v>Нет, не опубликован</v>
      </c>
      <c r="C28" s="72"/>
      <c r="D28" s="52"/>
      <c r="E28" s="49">
        <f t="shared" si="0"/>
        <v>0</v>
      </c>
      <c r="F28" s="49"/>
      <c r="G28" s="23">
        <f t="shared" si="1"/>
        <v>0</v>
      </c>
      <c r="H28" s="13"/>
    </row>
    <row r="29" spans="1:8" ht="15.95" customHeight="1" x14ac:dyDescent="0.25">
      <c r="A29" s="10" t="s">
        <v>22</v>
      </c>
      <c r="B29" s="52" t="str">
        <f>'14.1'!H27</f>
        <v>Да, опубликован</v>
      </c>
      <c r="C29" s="72" t="s">
        <v>140</v>
      </c>
      <c r="D29" s="52"/>
      <c r="E29" s="49">
        <f t="shared" si="0"/>
        <v>1</v>
      </c>
      <c r="F29" s="49"/>
      <c r="G29" s="23">
        <f t="shared" si="1"/>
        <v>1</v>
      </c>
      <c r="H29" s="13" t="s">
        <v>254</v>
      </c>
    </row>
    <row r="30" spans="1:8" ht="15.95" customHeight="1" x14ac:dyDescent="0.25">
      <c r="A30" s="10" t="s">
        <v>23</v>
      </c>
      <c r="B30" s="52" t="str">
        <f>'14.1'!H28</f>
        <v>Да, опубликован</v>
      </c>
      <c r="C30" s="72" t="s">
        <v>141</v>
      </c>
      <c r="D30" s="52"/>
      <c r="E30" s="49">
        <f t="shared" si="0"/>
        <v>0</v>
      </c>
      <c r="F30" s="49"/>
      <c r="G30" s="23">
        <f t="shared" si="1"/>
        <v>0</v>
      </c>
      <c r="H30" s="16" t="s">
        <v>258</v>
      </c>
    </row>
    <row r="31" spans="1:8" ht="15.95" customHeight="1" x14ac:dyDescent="0.25">
      <c r="A31" s="10" t="s">
        <v>24</v>
      </c>
      <c r="B31" s="52" t="str">
        <f>'14.1'!H29</f>
        <v>Опубликован несвоевременно (после 03.12.15 г.)</v>
      </c>
      <c r="C31" s="72"/>
      <c r="D31" s="52"/>
      <c r="E31" s="49">
        <f t="shared" si="0"/>
        <v>0</v>
      </c>
      <c r="F31" s="49"/>
      <c r="G31" s="23">
        <f t="shared" si="1"/>
        <v>0</v>
      </c>
      <c r="H31" s="17"/>
    </row>
    <row r="32" spans="1:8" s="7" customFormat="1" ht="15.95" customHeight="1" x14ac:dyDescent="0.25">
      <c r="A32" s="10" t="s">
        <v>25</v>
      </c>
      <c r="B32" s="52" t="str">
        <f>'14.1'!H30</f>
        <v>Да, опубликован</v>
      </c>
      <c r="C32" s="72" t="s">
        <v>140</v>
      </c>
      <c r="D32" s="52"/>
      <c r="E32" s="49">
        <f t="shared" si="0"/>
        <v>1</v>
      </c>
      <c r="F32" s="49"/>
      <c r="G32" s="23">
        <f t="shared" si="1"/>
        <v>1</v>
      </c>
      <c r="H32" s="13" t="s">
        <v>260</v>
      </c>
    </row>
    <row r="33" spans="1:8" ht="15.95" customHeight="1" x14ac:dyDescent="0.25">
      <c r="A33" s="10" t="s">
        <v>26</v>
      </c>
      <c r="B33" s="52" t="str">
        <f>'14.1'!H31</f>
        <v>Да, опубликован</v>
      </c>
      <c r="C33" s="72" t="s">
        <v>140</v>
      </c>
      <c r="D33" s="52"/>
      <c r="E33" s="49">
        <f t="shared" si="0"/>
        <v>1</v>
      </c>
      <c r="F33" s="49"/>
      <c r="G33" s="23">
        <f t="shared" si="1"/>
        <v>1</v>
      </c>
      <c r="H33" s="13" t="s">
        <v>262</v>
      </c>
    </row>
    <row r="34" spans="1:8" ht="15.95" customHeight="1" x14ac:dyDescent="0.25">
      <c r="A34" s="10" t="s">
        <v>27</v>
      </c>
      <c r="B34" s="52" t="str">
        <f>'14.1'!H32</f>
        <v>Да, опубликован</v>
      </c>
      <c r="C34" s="72" t="s">
        <v>140</v>
      </c>
      <c r="D34" s="52"/>
      <c r="E34" s="49">
        <f t="shared" si="0"/>
        <v>1</v>
      </c>
      <c r="F34" s="49"/>
      <c r="G34" s="23">
        <f t="shared" si="1"/>
        <v>1</v>
      </c>
      <c r="H34" s="13" t="s">
        <v>404</v>
      </c>
    </row>
    <row r="35" spans="1:8" ht="15.95" customHeight="1" x14ac:dyDescent="0.25">
      <c r="A35" s="10" t="s">
        <v>28</v>
      </c>
      <c r="B35" s="52" t="str">
        <f>'14.1'!H33</f>
        <v>Опубликован несвоевременно (после 04.12.15 г.)</v>
      </c>
      <c r="C35" s="72"/>
      <c r="D35" s="52"/>
      <c r="E35" s="49">
        <f t="shared" si="0"/>
        <v>0</v>
      </c>
      <c r="F35" s="49"/>
      <c r="G35" s="23">
        <f t="shared" si="1"/>
        <v>0</v>
      </c>
      <c r="H35" s="17"/>
    </row>
    <row r="36" spans="1:8" ht="15.95" customHeight="1" x14ac:dyDescent="0.25">
      <c r="A36" s="10" t="s">
        <v>29</v>
      </c>
      <c r="B36" s="52" t="str">
        <f>'14.1'!H34</f>
        <v>Да, опубликован</v>
      </c>
      <c r="C36" s="72" t="s">
        <v>140</v>
      </c>
      <c r="D36" s="52"/>
      <c r="E36" s="49">
        <f t="shared" si="0"/>
        <v>1</v>
      </c>
      <c r="F36" s="49"/>
      <c r="G36" s="23">
        <f t="shared" si="1"/>
        <v>1</v>
      </c>
      <c r="H36" s="13" t="s">
        <v>265</v>
      </c>
    </row>
    <row r="37" spans="1:8" ht="15.95" customHeight="1" x14ac:dyDescent="0.25">
      <c r="A37" s="10" t="s">
        <v>30</v>
      </c>
      <c r="B37" s="52" t="str">
        <f>'14.1'!H35</f>
        <v>Опубликован несвоевременно (после 04.12.15 г.)</v>
      </c>
      <c r="C37" s="72"/>
      <c r="D37" s="52"/>
      <c r="E37" s="49">
        <f t="shared" si="0"/>
        <v>0</v>
      </c>
      <c r="F37" s="49"/>
      <c r="G37" s="23">
        <f t="shared" si="1"/>
        <v>0</v>
      </c>
      <c r="H37" s="13"/>
    </row>
    <row r="38" spans="1:8" s="26" customFormat="1" ht="15.95" customHeight="1" x14ac:dyDescent="0.25">
      <c r="A38" s="9" t="s">
        <v>31</v>
      </c>
      <c r="B38" s="12"/>
      <c r="C38" s="73"/>
      <c r="D38" s="53"/>
      <c r="E38" s="51"/>
      <c r="F38" s="51"/>
      <c r="G38" s="24"/>
      <c r="H38" s="15"/>
    </row>
    <row r="39" spans="1:8" s="8" customFormat="1" ht="15.95" customHeight="1" x14ac:dyDescent="0.25">
      <c r="A39" s="10" t="s">
        <v>32</v>
      </c>
      <c r="B39" s="52" t="str">
        <f>'14.1'!H37</f>
        <v>Да, опубликован</v>
      </c>
      <c r="C39" s="72" t="s">
        <v>140</v>
      </c>
      <c r="D39" s="52"/>
      <c r="E39" s="49">
        <f t="shared" si="0"/>
        <v>1</v>
      </c>
      <c r="F39" s="49"/>
      <c r="G39" s="23">
        <f t="shared" si="1"/>
        <v>1</v>
      </c>
      <c r="H39" s="13" t="s">
        <v>268</v>
      </c>
    </row>
    <row r="40" spans="1:8" s="8" customFormat="1" ht="15.95" customHeight="1" x14ac:dyDescent="0.25">
      <c r="A40" s="10" t="s">
        <v>33</v>
      </c>
      <c r="B40" s="52" t="str">
        <f>'14.1'!H38</f>
        <v>Опубликован несвоевременно (15.12.15 г.)</v>
      </c>
      <c r="C40" s="72"/>
      <c r="D40" s="52"/>
      <c r="E40" s="49">
        <f t="shared" si="0"/>
        <v>0</v>
      </c>
      <c r="F40" s="49"/>
      <c r="G40" s="23">
        <f t="shared" si="1"/>
        <v>0</v>
      </c>
      <c r="H40" s="13"/>
    </row>
    <row r="41" spans="1:8" ht="15.95" customHeight="1" x14ac:dyDescent="0.25">
      <c r="A41" s="10" t="s">
        <v>34</v>
      </c>
      <c r="B41" s="52" t="str">
        <f>'14.1'!H39</f>
        <v>Да, опубликован</v>
      </c>
      <c r="C41" s="72" t="s">
        <v>140</v>
      </c>
      <c r="D41" s="52"/>
      <c r="E41" s="49">
        <f t="shared" si="0"/>
        <v>1</v>
      </c>
      <c r="F41" s="49"/>
      <c r="G41" s="23">
        <f t="shared" si="1"/>
        <v>1</v>
      </c>
      <c r="H41" s="13" t="s">
        <v>270</v>
      </c>
    </row>
    <row r="42" spans="1:8" s="7" customFormat="1" ht="15.95" customHeight="1" x14ac:dyDescent="0.25">
      <c r="A42" s="10" t="s">
        <v>35</v>
      </c>
      <c r="B42" s="52" t="str">
        <f>'14.1'!H40</f>
        <v>Да, опубликован</v>
      </c>
      <c r="C42" s="72" t="s">
        <v>140</v>
      </c>
      <c r="D42" s="52"/>
      <c r="E42" s="49">
        <f t="shared" si="0"/>
        <v>1</v>
      </c>
      <c r="F42" s="49"/>
      <c r="G42" s="23">
        <f t="shared" si="1"/>
        <v>1</v>
      </c>
      <c r="H42" s="13" t="s">
        <v>271</v>
      </c>
    </row>
    <row r="43" spans="1:8" s="8" customFormat="1" ht="15.95" customHeight="1" x14ac:dyDescent="0.25">
      <c r="A43" s="10" t="s">
        <v>36</v>
      </c>
      <c r="B43" s="52" t="str">
        <f>'14.1'!H41</f>
        <v>Да, опубликован</v>
      </c>
      <c r="C43" s="72" t="s">
        <v>141</v>
      </c>
      <c r="D43" s="52"/>
      <c r="E43" s="49">
        <f t="shared" si="0"/>
        <v>0</v>
      </c>
      <c r="F43" s="49"/>
      <c r="G43" s="23">
        <f t="shared" si="1"/>
        <v>0</v>
      </c>
      <c r="H43" s="18" t="s">
        <v>273</v>
      </c>
    </row>
    <row r="44" spans="1:8" s="8" customFormat="1" ht="15.95" customHeight="1" x14ac:dyDescent="0.25">
      <c r="A44" s="10" t="s">
        <v>37</v>
      </c>
      <c r="B44" s="52" t="str">
        <f>'14.1'!H42</f>
        <v>Да, опубликован</v>
      </c>
      <c r="C44" s="72" t="s">
        <v>141</v>
      </c>
      <c r="D44" s="52"/>
      <c r="E44" s="49">
        <f t="shared" si="0"/>
        <v>0</v>
      </c>
      <c r="F44" s="49"/>
      <c r="G44" s="23">
        <f t="shared" si="1"/>
        <v>0</v>
      </c>
      <c r="H44" s="19" t="s">
        <v>406</v>
      </c>
    </row>
    <row r="45" spans="1:8" s="26" customFormat="1" ht="15.95" customHeight="1" x14ac:dyDescent="0.25">
      <c r="A45" s="9" t="s">
        <v>38</v>
      </c>
      <c r="B45" s="12"/>
      <c r="C45" s="73"/>
      <c r="D45" s="53"/>
      <c r="E45" s="51"/>
      <c r="F45" s="51"/>
      <c r="G45" s="24"/>
      <c r="H45" s="15"/>
    </row>
    <row r="46" spans="1:8" s="8" customFormat="1" ht="15.95" customHeight="1" x14ac:dyDescent="0.25">
      <c r="A46" s="10" t="s">
        <v>39</v>
      </c>
      <c r="B46" s="52" t="str">
        <f>'14.1'!H44</f>
        <v>Нет, не опубликован</v>
      </c>
      <c r="C46" s="72"/>
      <c r="D46" s="52"/>
      <c r="E46" s="49">
        <f t="shared" si="0"/>
        <v>0</v>
      </c>
      <c r="F46" s="49"/>
      <c r="G46" s="23">
        <f t="shared" si="1"/>
        <v>0</v>
      </c>
      <c r="H46" s="13"/>
    </row>
    <row r="47" spans="1:8" s="8" customFormat="1" ht="15.95" customHeight="1" x14ac:dyDescent="0.25">
      <c r="A47" s="10" t="s">
        <v>40</v>
      </c>
      <c r="B47" s="52" t="str">
        <f>'14.1'!H45</f>
        <v>Нет, не опубликован</v>
      </c>
      <c r="C47" s="72"/>
      <c r="D47" s="52"/>
      <c r="E47" s="49">
        <f t="shared" si="0"/>
        <v>0</v>
      </c>
      <c r="F47" s="49"/>
      <c r="G47" s="23">
        <f t="shared" si="1"/>
        <v>0</v>
      </c>
      <c r="H47" s="13"/>
    </row>
    <row r="48" spans="1:8" ht="15.95" customHeight="1" x14ac:dyDescent="0.25">
      <c r="A48" s="10" t="s">
        <v>41</v>
      </c>
      <c r="B48" s="52" t="str">
        <f>'14.1'!H46</f>
        <v>Да, опубликован</v>
      </c>
      <c r="C48" s="72" t="s">
        <v>140</v>
      </c>
      <c r="D48" s="52"/>
      <c r="E48" s="49">
        <f t="shared" si="0"/>
        <v>1</v>
      </c>
      <c r="F48" s="49"/>
      <c r="G48" s="23">
        <f t="shared" si="1"/>
        <v>1</v>
      </c>
      <c r="H48" s="13" t="s">
        <v>409</v>
      </c>
    </row>
    <row r="49" spans="1:8" ht="15.95" customHeight="1" x14ac:dyDescent="0.25">
      <c r="A49" s="10" t="s">
        <v>42</v>
      </c>
      <c r="B49" s="52" t="str">
        <f>'14.1'!H47</f>
        <v>Опубликован несвоевременно (после 04.12.15 г.)</v>
      </c>
      <c r="C49" s="72"/>
      <c r="D49" s="52"/>
      <c r="E49" s="49">
        <f t="shared" si="0"/>
        <v>0</v>
      </c>
      <c r="F49" s="49"/>
      <c r="G49" s="23">
        <f t="shared" si="1"/>
        <v>0</v>
      </c>
      <c r="H49" s="13"/>
    </row>
    <row r="50" spans="1:8" s="8" customFormat="1" ht="15.95" customHeight="1" x14ac:dyDescent="0.25">
      <c r="A50" s="10" t="s">
        <v>92</v>
      </c>
      <c r="B50" s="52" t="str">
        <f>'14.1'!H48</f>
        <v>Нет, не опубликован</v>
      </c>
      <c r="C50" s="72"/>
      <c r="D50" s="52"/>
      <c r="E50" s="49">
        <f t="shared" si="0"/>
        <v>0</v>
      </c>
      <c r="F50" s="49"/>
      <c r="G50" s="23">
        <f t="shared" si="1"/>
        <v>0</v>
      </c>
      <c r="H50" s="13"/>
    </row>
    <row r="51" spans="1:8" ht="15.95" customHeight="1" x14ac:dyDescent="0.25">
      <c r="A51" s="10" t="s">
        <v>43</v>
      </c>
      <c r="B51" s="52" t="str">
        <f>'14.1'!H49</f>
        <v>Нет, не опубликован</v>
      </c>
      <c r="C51" s="72"/>
      <c r="D51" s="49"/>
      <c r="E51" s="49">
        <f t="shared" si="0"/>
        <v>0</v>
      </c>
      <c r="F51" s="49"/>
      <c r="G51" s="23">
        <f t="shared" si="1"/>
        <v>0</v>
      </c>
      <c r="H51" s="16"/>
    </row>
    <row r="52" spans="1:8" ht="15.95" customHeight="1" x14ac:dyDescent="0.25">
      <c r="A52" s="10" t="s">
        <v>44</v>
      </c>
      <c r="B52" s="52" t="str">
        <f>'14.1'!H50</f>
        <v>Да, опубликован</v>
      </c>
      <c r="C52" s="72" t="s">
        <v>140</v>
      </c>
      <c r="D52" s="52"/>
      <c r="E52" s="49">
        <f t="shared" si="0"/>
        <v>1</v>
      </c>
      <c r="F52" s="49"/>
      <c r="G52" s="23">
        <f t="shared" si="1"/>
        <v>1</v>
      </c>
      <c r="H52" s="13" t="s">
        <v>289</v>
      </c>
    </row>
    <row r="53" spans="1:8" s="26" customFormat="1" ht="15.95" customHeight="1" x14ac:dyDescent="0.25">
      <c r="A53" s="9" t="s">
        <v>45</v>
      </c>
      <c r="B53" s="12"/>
      <c r="C53" s="73"/>
      <c r="D53" s="53"/>
      <c r="E53" s="51"/>
      <c r="F53" s="51"/>
      <c r="G53" s="24"/>
      <c r="H53" s="15"/>
    </row>
    <row r="54" spans="1:8" s="8" customFormat="1" ht="15.95" customHeight="1" x14ac:dyDescent="0.25">
      <c r="A54" s="10" t="s">
        <v>46</v>
      </c>
      <c r="B54" s="52" t="str">
        <f>'14.1'!H52</f>
        <v>Опубликован несвоевременно (05.12.15)</v>
      </c>
      <c r="C54" s="72"/>
      <c r="D54" s="52"/>
      <c r="E54" s="49">
        <f t="shared" si="0"/>
        <v>0</v>
      </c>
      <c r="F54" s="49"/>
      <c r="G54" s="23">
        <f t="shared" si="1"/>
        <v>0</v>
      </c>
      <c r="H54" s="13"/>
    </row>
    <row r="55" spans="1:8" s="8" customFormat="1" ht="15.95" customHeight="1" x14ac:dyDescent="0.25">
      <c r="A55" s="10" t="s">
        <v>47</v>
      </c>
      <c r="B55" s="52" t="str">
        <f>'14.1'!H53</f>
        <v>Да, опубликован</v>
      </c>
      <c r="C55" s="72" t="s">
        <v>140</v>
      </c>
      <c r="D55" s="52"/>
      <c r="E55" s="49">
        <f t="shared" si="0"/>
        <v>1</v>
      </c>
      <c r="F55" s="49"/>
      <c r="G55" s="23">
        <f t="shared" si="1"/>
        <v>1</v>
      </c>
      <c r="H55" s="13" t="s">
        <v>410</v>
      </c>
    </row>
    <row r="56" spans="1:8" s="8" customFormat="1" ht="15.95" customHeight="1" x14ac:dyDescent="0.25">
      <c r="A56" s="10" t="s">
        <v>48</v>
      </c>
      <c r="B56" s="52" t="str">
        <f>'14.1'!H54</f>
        <v>Да, опубликован</v>
      </c>
      <c r="C56" s="72" t="s">
        <v>140</v>
      </c>
      <c r="D56" s="52"/>
      <c r="E56" s="49">
        <f t="shared" si="0"/>
        <v>1</v>
      </c>
      <c r="F56" s="49"/>
      <c r="G56" s="23">
        <f t="shared" si="1"/>
        <v>1</v>
      </c>
      <c r="H56" s="13" t="s">
        <v>411</v>
      </c>
    </row>
    <row r="57" spans="1:8" s="8" customFormat="1" ht="15.95" customHeight="1" x14ac:dyDescent="0.25">
      <c r="A57" s="10" t="s">
        <v>49</v>
      </c>
      <c r="B57" s="52" t="str">
        <f>'14.1'!H55</f>
        <v>Да, опубликован</v>
      </c>
      <c r="C57" s="72" t="s">
        <v>141</v>
      </c>
      <c r="D57" s="52"/>
      <c r="E57" s="49">
        <f t="shared" si="0"/>
        <v>0</v>
      </c>
      <c r="F57" s="49"/>
      <c r="G57" s="23">
        <f t="shared" si="1"/>
        <v>0</v>
      </c>
      <c r="H57" s="13" t="s">
        <v>293</v>
      </c>
    </row>
    <row r="58" spans="1:8" ht="15.95" customHeight="1" x14ac:dyDescent="0.25">
      <c r="A58" s="10" t="s">
        <v>50</v>
      </c>
      <c r="B58" s="52" t="str">
        <f>'14.1'!H56</f>
        <v>Да, опубликован</v>
      </c>
      <c r="C58" s="72" t="s">
        <v>140</v>
      </c>
      <c r="D58" s="52"/>
      <c r="E58" s="49">
        <f t="shared" si="0"/>
        <v>1</v>
      </c>
      <c r="F58" s="49"/>
      <c r="G58" s="23">
        <f t="shared" si="1"/>
        <v>1</v>
      </c>
      <c r="H58" s="13" t="s">
        <v>295</v>
      </c>
    </row>
    <row r="59" spans="1:8" s="8" customFormat="1" ht="15.95" customHeight="1" x14ac:dyDescent="0.25">
      <c r="A59" s="10" t="s">
        <v>51</v>
      </c>
      <c r="B59" s="52" t="str">
        <f>'14.1'!H57</f>
        <v>Опубликован несвоевременно (после 04.12.15)</v>
      </c>
      <c r="C59" s="72"/>
      <c r="D59" s="52"/>
      <c r="E59" s="49">
        <f t="shared" si="0"/>
        <v>0</v>
      </c>
      <c r="F59" s="49"/>
      <c r="G59" s="23">
        <f t="shared" si="1"/>
        <v>0</v>
      </c>
      <c r="H59" s="13"/>
    </row>
    <row r="60" spans="1:8" s="8" customFormat="1" ht="15.95" customHeight="1" x14ac:dyDescent="0.25">
      <c r="A60" s="10" t="s">
        <v>52</v>
      </c>
      <c r="B60" s="52" t="str">
        <f>'14.1'!H58</f>
        <v>Да, опубликован</v>
      </c>
      <c r="C60" s="72" t="s">
        <v>140</v>
      </c>
      <c r="D60" s="52"/>
      <c r="E60" s="49">
        <f t="shared" si="0"/>
        <v>1</v>
      </c>
      <c r="F60" s="49"/>
      <c r="G60" s="23">
        <f t="shared" si="1"/>
        <v>1</v>
      </c>
      <c r="H60" s="13" t="s">
        <v>297</v>
      </c>
    </row>
    <row r="61" spans="1:8" s="8" customFormat="1" ht="15.95" customHeight="1" x14ac:dyDescent="0.25">
      <c r="A61" s="10" t="s">
        <v>53</v>
      </c>
      <c r="B61" s="52" t="str">
        <f>'14.1'!H59</f>
        <v>Да, опубликован</v>
      </c>
      <c r="C61" s="72" t="s">
        <v>140</v>
      </c>
      <c r="D61" s="52"/>
      <c r="E61" s="49">
        <f t="shared" si="0"/>
        <v>1</v>
      </c>
      <c r="F61" s="49"/>
      <c r="G61" s="23">
        <f t="shared" si="1"/>
        <v>1</v>
      </c>
      <c r="H61" s="120" t="s">
        <v>303</v>
      </c>
    </row>
    <row r="62" spans="1:8" s="8" customFormat="1" ht="15.95" customHeight="1" x14ac:dyDescent="0.25">
      <c r="A62" s="10" t="s">
        <v>54</v>
      </c>
      <c r="B62" s="52" t="str">
        <f>'14.1'!H60</f>
        <v>Да, опубликован</v>
      </c>
      <c r="C62" s="72" t="s">
        <v>140</v>
      </c>
      <c r="D62" s="52"/>
      <c r="E62" s="49">
        <f t="shared" si="0"/>
        <v>1</v>
      </c>
      <c r="F62" s="49"/>
      <c r="G62" s="23">
        <f t="shared" si="1"/>
        <v>1</v>
      </c>
      <c r="H62" s="13" t="s">
        <v>304</v>
      </c>
    </row>
    <row r="63" spans="1:8" s="8" customFormat="1" ht="15.95" customHeight="1" x14ac:dyDescent="0.25">
      <c r="A63" s="10" t="s">
        <v>55</v>
      </c>
      <c r="B63" s="52" t="str">
        <f>'14.1'!H61</f>
        <v>Да, опубликован</v>
      </c>
      <c r="C63" s="72" t="s">
        <v>140</v>
      </c>
      <c r="D63" s="52"/>
      <c r="E63" s="49">
        <f t="shared" si="0"/>
        <v>1</v>
      </c>
      <c r="F63" s="49"/>
      <c r="G63" s="23">
        <f t="shared" si="1"/>
        <v>1</v>
      </c>
      <c r="H63" s="13" t="s">
        <v>307</v>
      </c>
    </row>
    <row r="64" spans="1:8" ht="15.95" customHeight="1" x14ac:dyDescent="0.25">
      <c r="A64" s="10" t="s">
        <v>56</v>
      </c>
      <c r="B64" s="52" t="str">
        <f>'14.1'!H62</f>
        <v>Опубликован несвоевременно (после 04.12.15)</v>
      </c>
      <c r="C64" s="72"/>
      <c r="D64" s="52"/>
      <c r="E64" s="49">
        <f t="shared" si="0"/>
        <v>0</v>
      </c>
      <c r="F64" s="49"/>
      <c r="G64" s="23">
        <f t="shared" si="1"/>
        <v>0</v>
      </c>
      <c r="H64" s="13"/>
    </row>
    <row r="65" spans="1:8" s="8" customFormat="1" ht="15.95" customHeight="1" x14ac:dyDescent="0.25">
      <c r="A65" s="10" t="s">
        <v>57</v>
      </c>
      <c r="B65" s="52" t="str">
        <f>'14.1'!H63</f>
        <v>Опубликован несвоевременно (07.12.15)</v>
      </c>
      <c r="C65" s="72"/>
      <c r="D65" s="52"/>
      <c r="E65" s="49">
        <f t="shared" si="0"/>
        <v>0</v>
      </c>
      <c r="F65" s="49"/>
      <c r="G65" s="23">
        <f t="shared" si="1"/>
        <v>0</v>
      </c>
      <c r="H65" s="13"/>
    </row>
    <row r="66" spans="1:8" s="8" customFormat="1" ht="15.95" customHeight="1" x14ac:dyDescent="0.25">
      <c r="A66" s="10" t="s">
        <v>58</v>
      </c>
      <c r="B66" s="52" t="str">
        <f>'14.1'!H64</f>
        <v>Опубликован несвоевременно (после 04.12.15)</v>
      </c>
      <c r="C66" s="72"/>
      <c r="D66" s="52"/>
      <c r="E66" s="49">
        <f t="shared" si="0"/>
        <v>0</v>
      </c>
      <c r="F66" s="49"/>
      <c r="G66" s="23">
        <f t="shared" si="1"/>
        <v>0</v>
      </c>
      <c r="H66" s="13"/>
    </row>
    <row r="67" spans="1:8" ht="15.95" customHeight="1" x14ac:dyDescent="0.25">
      <c r="A67" s="10" t="s">
        <v>59</v>
      </c>
      <c r="B67" s="52" t="str">
        <f>'14.1'!H65</f>
        <v>Да, опубликован</v>
      </c>
      <c r="C67" s="72" t="s">
        <v>140</v>
      </c>
      <c r="D67" s="52"/>
      <c r="E67" s="49">
        <f t="shared" si="0"/>
        <v>1</v>
      </c>
      <c r="F67" s="49"/>
      <c r="G67" s="23">
        <f t="shared" si="1"/>
        <v>1</v>
      </c>
      <c r="H67" s="17" t="s">
        <v>311</v>
      </c>
    </row>
    <row r="68" spans="1:8" s="26" customFormat="1" ht="15.95" customHeight="1" x14ac:dyDescent="0.25">
      <c r="A68" s="9" t="s">
        <v>60</v>
      </c>
      <c r="B68" s="12"/>
      <c r="C68" s="73"/>
      <c r="D68" s="53"/>
      <c r="E68" s="51"/>
      <c r="F68" s="51"/>
      <c r="G68" s="24"/>
      <c r="H68" s="15"/>
    </row>
    <row r="69" spans="1:8" s="8" customFormat="1" ht="15.95" customHeight="1" x14ac:dyDescent="0.25">
      <c r="A69" s="10" t="s">
        <v>61</v>
      </c>
      <c r="B69" s="52" t="str">
        <f>'14.1'!H67</f>
        <v>Да, опубликован</v>
      </c>
      <c r="C69" s="72" t="s">
        <v>140</v>
      </c>
      <c r="D69" s="52"/>
      <c r="E69" s="49">
        <f t="shared" si="0"/>
        <v>1</v>
      </c>
      <c r="F69" s="49"/>
      <c r="G69" s="23">
        <f t="shared" si="1"/>
        <v>1</v>
      </c>
      <c r="H69" s="13" t="s">
        <v>313</v>
      </c>
    </row>
    <row r="70" spans="1:8" ht="15.95" customHeight="1" x14ac:dyDescent="0.25">
      <c r="A70" s="10" t="s">
        <v>62</v>
      </c>
      <c r="B70" s="52" t="str">
        <f>'14.1'!H68</f>
        <v>Да, опубликован</v>
      </c>
      <c r="C70" s="72" t="s">
        <v>140</v>
      </c>
      <c r="D70" s="52"/>
      <c r="E70" s="49">
        <f t="shared" si="0"/>
        <v>1</v>
      </c>
      <c r="F70" s="49"/>
      <c r="G70" s="23">
        <f t="shared" si="1"/>
        <v>1</v>
      </c>
      <c r="H70" s="11" t="s">
        <v>316</v>
      </c>
    </row>
    <row r="71" spans="1:8" ht="15.95" customHeight="1" x14ac:dyDescent="0.25">
      <c r="A71" s="10" t="s">
        <v>63</v>
      </c>
      <c r="B71" s="52" t="str">
        <f>'14.1'!H69</f>
        <v>Да, опубликован</v>
      </c>
      <c r="C71" s="72" t="s">
        <v>141</v>
      </c>
      <c r="D71" s="52"/>
      <c r="E71" s="49">
        <f t="shared" si="0"/>
        <v>0</v>
      </c>
      <c r="F71" s="49"/>
      <c r="G71" s="23">
        <f t="shared" si="1"/>
        <v>0</v>
      </c>
      <c r="H71" s="13" t="s">
        <v>318</v>
      </c>
    </row>
    <row r="72" spans="1:8" s="8" customFormat="1" ht="15.95" customHeight="1" x14ac:dyDescent="0.25">
      <c r="A72" s="10" t="s">
        <v>64</v>
      </c>
      <c r="B72" s="52" t="str">
        <f>'14.1'!H70</f>
        <v>Да, опубликован</v>
      </c>
      <c r="C72" s="72" t="s">
        <v>140</v>
      </c>
      <c r="D72" s="52"/>
      <c r="E72" s="49">
        <f t="shared" si="0"/>
        <v>1</v>
      </c>
      <c r="F72" s="49"/>
      <c r="G72" s="23">
        <f t="shared" si="1"/>
        <v>1</v>
      </c>
      <c r="H72" s="13" t="s">
        <v>320</v>
      </c>
    </row>
    <row r="73" spans="1:8" s="8" customFormat="1" ht="15.95" customHeight="1" x14ac:dyDescent="0.25">
      <c r="A73" s="10" t="s">
        <v>65</v>
      </c>
      <c r="B73" s="52" t="str">
        <f>'14.1'!H71</f>
        <v>Да, опубликован</v>
      </c>
      <c r="C73" s="72" t="s">
        <v>140</v>
      </c>
      <c r="D73" s="52"/>
      <c r="E73" s="49">
        <f t="shared" ref="E73:E100" si="2">IF(C73="Да, представлена",1,0)</f>
        <v>1</v>
      </c>
      <c r="F73" s="49"/>
      <c r="G73" s="23">
        <f t="shared" ref="G73:G100" si="3">E73*(1-F73)</f>
        <v>1</v>
      </c>
      <c r="H73" s="13" t="s">
        <v>322</v>
      </c>
    </row>
    <row r="74" spans="1:8" s="8" customFormat="1" ht="15.95" customHeight="1" x14ac:dyDescent="0.25">
      <c r="A74" s="10" t="s">
        <v>66</v>
      </c>
      <c r="B74" s="52" t="str">
        <f>'14.1'!H72</f>
        <v>Да, опубликован</v>
      </c>
      <c r="C74" s="72" t="s">
        <v>140</v>
      </c>
      <c r="D74" s="52"/>
      <c r="E74" s="49">
        <f t="shared" si="2"/>
        <v>1</v>
      </c>
      <c r="F74" s="49"/>
      <c r="G74" s="23">
        <f t="shared" si="3"/>
        <v>1</v>
      </c>
      <c r="H74" s="13" t="s">
        <v>326</v>
      </c>
    </row>
    <row r="75" spans="1:8" s="26" customFormat="1" ht="15.95" customHeight="1" x14ac:dyDescent="0.25">
      <c r="A75" s="9" t="s">
        <v>67</v>
      </c>
      <c r="B75" s="12"/>
      <c r="C75" s="73"/>
      <c r="D75" s="53"/>
      <c r="E75" s="51"/>
      <c r="F75" s="51"/>
      <c r="G75" s="24"/>
      <c r="H75" s="15"/>
    </row>
    <row r="76" spans="1:8" s="8" customFormat="1" ht="15.95" customHeight="1" x14ac:dyDescent="0.25">
      <c r="A76" s="10" t="s">
        <v>68</v>
      </c>
      <c r="B76" s="52" t="str">
        <f>'14.1'!H74</f>
        <v>Да, опубликован</v>
      </c>
      <c r="C76" s="72" t="s">
        <v>140</v>
      </c>
      <c r="D76" s="52"/>
      <c r="E76" s="49">
        <f t="shared" si="2"/>
        <v>1</v>
      </c>
      <c r="F76" s="49"/>
      <c r="G76" s="23">
        <f t="shared" si="3"/>
        <v>1</v>
      </c>
      <c r="H76" s="13" t="s">
        <v>412</v>
      </c>
    </row>
    <row r="77" spans="1:8" s="8" customFormat="1" ht="15.95" customHeight="1" x14ac:dyDescent="0.25">
      <c r="A77" s="10" t="s">
        <v>69</v>
      </c>
      <c r="B77" s="52" t="str">
        <f>'14.1'!H75</f>
        <v>Да, опубликован</v>
      </c>
      <c r="C77" s="72" t="s">
        <v>140</v>
      </c>
      <c r="D77" s="52"/>
      <c r="E77" s="49">
        <f t="shared" si="2"/>
        <v>1</v>
      </c>
      <c r="F77" s="49"/>
      <c r="G77" s="23">
        <f t="shared" si="3"/>
        <v>1</v>
      </c>
      <c r="H77" s="13" t="s">
        <v>329</v>
      </c>
    </row>
    <row r="78" spans="1:8" s="8" customFormat="1" ht="15.95" customHeight="1" x14ac:dyDescent="0.25">
      <c r="A78" s="10" t="s">
        <v>70</v>
      </c>
      <c r="B78" s="52" t="str">
        <f>'14.1'!H76</f>
        <v>Да, опубликован</v>
      </c>
      <c r="C78" s="72" t="s">
        <v>141</v>
      </c>
      <c r="D78" s="52"/>
      <c r="E78" s="49">
        <f t="shared" si="2"/>
        <v>0</v>
      </c>
      <c r="F78" s="49"/>
      <c r="G78" s="23">
        <f t="shared" si="3"/>
        <v>0</v>
      </c>
      <c r="H78" s="13"/>
    </row>
    <row r="79" spans="1:8" s="8" customFormat="1" ht="15.95" customHeight="1" x14ac:dyDescent="0.25">
      <c r="A79" s="10" t="s">
        <v>71</v>
      </c>
      <c r="B79" s="52" t="str">
        <f>'14.1'!H77</f>
        <v>Нет, не опубликован</v>
      </c>
      <c r="C79" s="72"/>
      <c r="D79" s="52"/>
      <c r="E79" s="49">
        <f t="shared" si="2"/>
        <v>0</v>
      </c>
      <c r="F79" s="49"/>
      <c r="G79" s="23">
        <f t="shared" si="3"/>
        <v>0</v>
      </c>
      <c r="H79" s="13"/>
    </row>
    <row r="80" spans="1:8" ht="15.95" customHeight="1" x14ac:dyDescent="0.25">
      <c r="A80" s="10" t="s">
        <v>72</v>
      </c>
      <c r="B80" s="52" t="str">
        <f>'14.1'!H78</f>
        <v>Опубликован несвоевременно (14.12.15 г.)</v>
      </c>
      <c r="C80" s="72"/>
      <c r="D80" s="52"/>
      <c r="E80" s="49">
        <f t="shared" si="2"/>
        <v>0</v>
      </c>
      <c r="F80" s="49"/>
      <c r="G80" s="23">
        <f t="shared" si="3"/>
        <v>0</v>
      </c>
      <c r="H80" s="21"/>
    </row>
    <row r="81" spans="1:8" s="8" customFormat="1" ht="15.95" customHeight="1" x14ac:dyDescent="0.25">
      <c r="A81" s="10" t="s">
        <v>73</v>
      </c>
      <c r="B81" s="52" t="str">
        <f>'14.1'!H79</f>
        <v>Да, опубликован</v>
      </c>
      <c r="C81" s="72" t="s">
        <v>140</v>
      </c>
      <c r="D81" s="52"/>
      <c r="E81" s="49">
        <f t="shared" si="2"/>
        <v>1</v>
      </c>
      <c r="F81" s="49"/>
      <c r="G81" s="23">
        <f t="shared" si="3"/>
        <v>1</v>
      </c>
      <c r="H81" s="13" t="s">
        <v>336</v>
      </c>
    </row>
    <row r="82" spans="1:8" ht="15.95" customHeight="1" x14ac:dyDescent="0.25">
      <c r="A82" s="10" t="s">
        <v>74</v>
      </c>
      <c r="B82" s="52" t="str">
        <f>'14.1'!H80</f>
        <v>Да, опубликован</v>
      </c>
      <c r="C82" s="72" t="s">
        <v>140</v>
      </c>
      <c r="D82" s="52"/>
      <c r="E82" s="49">
        <f t="shared" si="2"/>
        <v>1</v>
      </c>
      <c r="F82" s="49"/>
      <c r="G82" s="23">
        <f t="shared" si="3"/>
        <v>1</v>
      </c>
      <c r="H82" s="13" t="s">
        <v>337</v>
      </c>
    </row>
    <row r="83" spans="1:8" s="7" customFormat="1" ht="15.95" customHeight="1" x14ac:dyDescent="0.25">
      <c r="A83" s="10" t="s">
        <v>75</v>
      </c>
      <c r="B83" s="52" t="str">
        <f>'14.1'!H81</f>
        <v>Опубликован несвоевременно (07.12.15 г.)</v>
      </c>
      <c r="C83" s="72"/>
      <c r="D83" s="52"/>
      <c r="E83" s="49">
        <f t="shared" si="2"/>
        <v>0</v>
      </c>
      <c r="F83" s="49"/>
      <c r="G83" s="23">
        <f t="shared" si="3"/>
        <v>0</v>
      </c>
      <c r="H83" s="13"/>
    </row>
    <row r="84" spans="1:8" s="8" customFormat="1" ht="15.95" customHeight="1" x14ac:dyDescent="0.25">
      <c r="A84" s="10" t="s">
        <v>76</v>
      </c>
      <c r="B84" s="52" t="str">
        <f>'14.1'!H82</f>
        <v>Опубликован несвоевременно (07.12.15 г.)</v>
      </c>
      <c r="C84" s="72"/>
      <c r="D84" s="52"/>
      <c r="E84" s="49">
        <f t="shared" si="2"/>
        <v>0</v>
      </c>
      <c r="F84" s="49"/>
      <c r="G84" s="23">
        <f t="shared" si="3"/>
        <v>0</v>
      </c>
      <c r="H84" s="13"/>
    </row>
    <row r="85" spans="1:8" ht="15.95" customHeight="1" x14ac:dyDescent="0.25">
      <c r="A85" s="10" t="s">
        <v>77</v>
      </c>
      <c r="B85" s="52" t="str">
        <f>'14.1'!H83</f>
        <v>Да, опубликован</v>
      </c>
      <c r="C85" s="72" t="s">
        <v>141</v>
      </c>
      <c r="D85" s="52"/>
      <c r="E85" s="49">
        <f t="shared" si="2"/>
        <v>0</v>
      </c>
      <c r="F85" s="49"/>
      <c r="G85" s="23">
        <f t="shared" si="3"/>
        <v>0</v>
      </c>
      <c r="H85" s="21" t="s">
        <v>413</v>
      </c>
    </row>
    <row r="86" spans="1:8" s="8" customFormat="1" ht="15.95" customHeight="1" x14ac:dyDescent="0.25">
      <c r="A86" s="10" t="s">
        <v>78</v>
      </c>
      <c r="B86" s="52" t="str">
        <f>'14.1'!H84</f>
        <v>Да, опубликован</v>
      </c>
      <c r="C86" s="72" t="s">
        <v>140</v>
      </c>
      <c r="D86" s="52"/>
      <c r="E86" s="49">
        <f t="shared" si="2"/>
        <v>1</v>
      </c>
      <c r="F86" s="49"/>
      <c r="G86" s="23">
        <f t="shared" si="3"/>
        <v>1</v>
      </c>
      <c r="H86" s="13" t="s">
        <v>340</v>
      </c>
    </row>
    <row r="87" spans="1:8" s="8" customFormat="1" ht="15.95" customHeight="1" x14ac:dyDescent="0.25">
      <c r="A87" s="10" t="s">
        <v>79</v>
      </c>
      <c r="B87" s="52" t="str">
        <f>'14.1'!H85</f>
        <v>Да, опубликован</v>
      </c>
      <c r="C87" s="72" t="s">
        <v>140</v>
      </c>
      <c r="D87" s="52"/>
      <c r="E87" s="49">
        <f t="shared" si="2"/>
        <v>1</v>
      </c>
      <c r="F87" s="49"/>
      <c r="G87" s="23">
        <f t="shared" si="3"/>
        <v>1</v>
      </c>
      <c r="H87" s="13" t="s">
        <v>414</v>
      </c>
    </row>
    <row r="88" spans="1:8" s="26" customFormat="1" ht="15.95" customHeight="1" x14ac:dyDescent="0.25">
      <c r="A88" s="9" t="s">
        <v>80</v>
      </c>
      <c r="B88" s="12"/>
      <c r="C88" s="73"/>
      <c r="D88" s="53"/>
      <c r="E88" s="51"/>
      <c r="F88" s="51"/>
      <c r="G88" s="24"/>
      <c r="H88" s="15"/>
    </row>
    <row r="89" spans="1:8" s="8" customFormat="1" ht="15.95" customHeight="1" x14ac:dyDescent="0.25">
      <c r="A89" s="10" t="s">
        <v>81</v>
      </c>
      <c r="B89" s="52" t="str">
        <f>'14.1'!H87</f>
        <v>Опубликован несвоевременно (14.12.15 г.)</v>
      </c>
      <c r="C89" s="72"/>
      <c r="D89" s="52"/>
      <c r="E89" s="49">
        <f t="shared" si="2"/>
        <v>0</v>
      </c>
      <c r="F89" s="49"/>
      <c r="G89" s="23">
        <f t="shared" si="3"/>
        <v>0</v>
      </c>
      <c r="H89" s="13"/>
    </row>
    <row r="90" spans="1:8" s="8" customFormat="1" ht="15.95" customHeight="1" x14ac:dyDescent="0.25">
      <c r="A90" s="10" t="s">
        <v>82</v>
      </c>
      <c r="B90" s="52" t="str">
        <f>'14.1'!H88</f>
        <v>Да, опубликован</v>
      </c>
      <c r="C90" s="72" t="s">
        <v>141</v>
      </c>
      <c r="D90" s="52"/>
      <c r="E90" s="49">
        <f t="shared" si="2"/>
        <v>0</v>
      </c>
      <c r="F90" s="49"/>
      <c r="G90" s="23">
        <f t="shared" si="3"/>
        <v>0</v>
      </c>
      <c r="H90" s="13" t="s">
        <v>358</v>
      </c>
    </row>
    <row r="91" spans="1:8" ht="15.95" customHeight="1" x14ac:dyDescent="0.25">
      <c r="A91" s="10" t="s">
        <v>83</v>
      </c>
      <c r="B91" s="52" t="str">
        <f>'14.1'!H89</f>
        <v>Да, опубликован</v>
      </c>
      <c r="C91" s="72" t="s">
        <v>140</v>
      </c>
      <c r="D91" s="52" t="s">
        <v>505</v>
      </c>
      <c r="E91" s="49">
        <f t="shared" si="2"/>
        <v>1</v>
      </c>
      <c r="F91" s="49">
        <v>0.5</v>
      </c>
      <c r="G91" s="23">
        <f t="shared" si="3"/>
        <v>0.5</v>
      </c>
      <c r="H91" s="13" t="s">
        <v>366</v>
      </c>
    </row>
    <row r="92" spans="1:8" ht="15.95" customHeight="1" x14ac:dyDescent="0.25">
      <c r="A92" s="10" t="s">
        <v>84</v>
      </c>
      <c r="B92" s="52" t="str">
        <f>'14.1'!H90</f>
        <v>Да, опубликован</v>
      </c>
      <c r="C92" s="72" t="s">
        <v>140</v>
      </c>
      <c r="D92" s="52"/>
      <c r="E92" s="49">
        <f t="shared" si="2"/>
        <v>1</v>
      </c>
      <c r="F92" s="49"/>
      <c r="G92" s="23">
        <f t="shared" si="3"/>
        <v>1</v>
      </c>
      <c r="H92" s="13" t="s">
        <v>367</v>
      </c>
    </row>
    <row r="93" spans="1:8" ht="15.95" customHeight="1" x14ac:dyDescent="0.25">
      <c r="A93" s="10" t="s">
        <v>85</v>
      </c>
      <c r="B93" s="52" t="str">
        <f>'14.1'!H91</f>
        <v>Да, опубликован</v>
      </c>
      <c r="C93" s="72" t="s">
        <v>140</v>
      </c>
      <c r="D93" s="52"/>
      <c r="E93" s="49">
        <f t="shared" si="2"/>
        <v>1</v>
      </c>
      <c r="F93" s="49"/>
      <c r="G93" s="23">
        <f t="shared" si="3"/>
        <v>1</v>
      </c>
      <c r="H93" s="13" t="s">
        <v>370</v>
      </c>
    </row>
    <row r="94" spans="1:8" s="8" customFormat="1" ht="15.95" customHeight="1" x14ac:dyDescent="0.25">
      <c r="A94" s="10" t="s">
        <v>86</v>
      </c>
      <c r="B94" s="52" t="str">
        <f>'14.1'!H92</f>
        <v>Опубликован несвоевременно (после 04.12.2015 г.)</v>
      </c>
      <c r="C94" s="72"/>
      <c r="D94" s="52"/>
      <c r="E94" s="49">
        <f t="shared" si="2"/>
        <v>0</v>
      </c>
      <c r="F94" s="49"/>
      <c r="G94" s="23">
        <f t="shared" si="3"/>
        <v>0</v>
      </c>
      <c r="H94" s="13"/>
    </row>
    <row r="95" spans="1:8" s="8" customFormat="1" ht="15.95" customHeight="1" x14ac:dyDescent="0.25">
      <c r="A95" s="10" t="s">
        <v>87</v>
      </c>
      <c r="B95" s="52" t="str">
        <f>'14.1'!H93</f>
        <v>Да, опубликован</v>
      </c>
      <c r="C95" s="72" t="s">
        <v>140</v>
      </c>
      <c r="D95" s="52"/>
      <c r="E95" s="49">
        <f t="shared" si="2"/>
        <v>1</v>
      </c>
      <c r="F95" s="49"/>
      <c r="G95" s="23">
        <f t="shared" si="3"/>
        <v>1</v>
      </c>
      <c r="H95" s="17" t="s">
        <v>378</v>
      </c>
    </row>
    <row r="96" spans="1:8" s="8" customFormat="1" ht="15.95" customHeight="1" x14ac:dyDescent="0.25">
      <c r="A96" s="10" t="s">
        <v>88</v>
      </c>
      <c r="B96" s="52" t="str">
        <f>'14.1'!H94</f>
        <v>Нет, не опубликован</v>
      </c>
      <c r="C96" s="72"/>
      <c r="D96" s="52"/>
      <c r="E96" s="49">
        <f t="shared" si="2"/>
        <v>0</v>
      </c>
      <c r="F96" s="49"/>
      <c r="G96" s="23">
        <f t="shared" si="3"/>
        <v>0</v>
      </c>
      <c r="H96" s="11"/>
    </row>
    <row r="97" spans="1:8" s="8" customFormat="1" ht="15.95" customHeight="1" x14ac:dyDescent="0.25">
      <c r="A97" s="10" t="s">
        <v>89</v>
      </c>
      <c r="B97" s="52" t="str">
        <f>'14.1'!H95</f>
        <v>Нет, не опубликован</v>
      </c>
      <c r="C97" s="72"/>
      <c r="D97" s="52"/>
      <c r="E97" s="49">
        <f t="shared" si="2"/>
        <v>0</v>
      </c>
      <c r="F97" s="49"/>
      <c r="G97" s="23">
        <f t="shared" si="3"/>
        <v>0</v>
      </c>
      <c r="H97" s="13"/>
    </row>
    <row r="98" spans="1:8" s="26" customFormat="1" ht="15.95" customHeight="1" x14ac:dyDescent="0.25">
      <c r="A98" s="9" t="s">
        <v>100</v>
      </c>
      <c r="B98" s="12"/>
      <c r="C98" s="94"/>
      <c r="D98" s="93"/>
      <c r="E98" s="51"/>
      <c r="F98" s="94"/>
      <c r="G98" s="24"/>
      <c r="H98" s="94"/>
    </row>
    <row r="99" spans="1:8" ht="15.95" customHeight="1" x14ac:dyDescent="0.25">
      <c r="A99" s="10" t="s">
        <v>101</v>
      </c>
      <c r="B99" s="52" t="str">
        <f>'14.1'!H97</f>
        <v>Нет, не опубликован</v>
      </c>
      <c r="C99" s="97"/>
      <c r="D99" s="96"/>
      <c r="E99" s="49">
        <f t="shared" si="2"/>
        <v>0</v>
      </c>
      <c r="F99" s="97"/>
      <c r="G99" s="23">
        <f t="shared" si="3"/>
        <v>0</v>
      </c>
      <c r="H99" s="97"/>
    </row>
    <row r="100" spans="1:8" ht="15.95" customHeight="1" x14ac:dyDescent="0.25">
      <c r="A100" s="10" t="s">
        <v>102</v>
      </c>
      <c r="B100" s="52" t="str">
        <f>'14.1'!H98</f>
        <v>Нет, не опубликован</v>
      </c>
      <c r="C100" s="97"/>
      <c r="D100" s="95"/>
      <c r="E100" s="49">
        <f t="shared" si="2"/>
        <v>0</v>
      </c>
      <c r="F100" s="97"/>
      <c r="G100" s="23">
        <f t="shared" si="3"/>
        <v>0</v>
      </c>
      <c r="H100" s="97"/>
    </row>
    <row r="101" spans="1:8" x14ac:dyDescent="0.25">
      <c r="C101" s="3" t="s">
        <v>96</v>
      </c>
    </row>
    <row r="102" spans="1:8" x14ac:dyDescent="0.25">
      <c r="A102" s="4"/>
      <c r="B102" s="4"/>
      <c r="C102" s="4"/>
      <c r="D102" s="4"/>
      <c r="E102" s="4"/>
      <c r="F102" s="4"/>
      <c r="G102" s="6"/>
    </row>
    <row r="109" spans="1:8" x14ac:dyDescent="0.25">
      <c r="A109" s="4"/>
      <c r="B109" s="4"/>
      <c r="C109" s="4"/>
      <c r="D109" s="4"/>
      <c r="E109" s="4"/>
      <c r="F109" s="4"/>
      <c r="G109" s="6"/>
    </row>
    <row r="113" spans="1:7" s="2" customFormat="1" ht="11.25" x14ac:dyDescent="0.2">
      <c r="A113" s="4"/>
      <c r="B113" s="4"/>
      <c r="C113" s="4"/>
      <c r="D113" s="4"/>
      <c r="E113" s="4"/>
      <c r="F113" s="4"/>
      <c r="G113" s="6"/>
    </row>
    <row r="116" spans="1:7" s="2" customFormat="1" ht="11.25" x14ac:dyDescent="0.2">
      <c r="A116" s="4"/>
      <c r="B116" s="4"/>
      <c r="C116" s="4"/>
      <c r="D116" s="4"/>
      <c r="E116" s="4"/>
      <c r="F116" s="4"/>
      <c r="G116" s="6"/>
    </row>
    <row r="120" spans="1:7" s="2" customFormat="1" ht="11.25" x14ac:dyDescent="0.2">
      <c r="A120" s="4"/>
      <c r="B120" s="4"/>
      <c r="C120" s="4"/>
      <c r="D120" s="4"/>
      <c r="E120" s="4"/>
      <c r="F120" s="4"/>
      <c r="G120" s="6"/>
    </row>
    <row r="123" spans="1:7" s="2" customFormat="1" ht="11.25" x14ac:dyDescent="0.2">
      <c r="A123" s="4"/>
      <c r="B123" s="4"/>
      <c r="C123" s="4"/>
      <c r="D123" s="4"/>
      <c r="E123" s="4"/>
      <c r="F123" s="4"/>
      <c r="G123" s="6"/>
    </row>
    <row r="127" spans="1:7" s="2" customFormat="1" ht="11.25" x14ac:dyDescent="0.2">
      <c r="A127" s="4"/>
      <c r="B127" s="4"/>
      <c r="C127" s="4"/>
      <c r="D127" s="4"/>
      <c r="E127" s="4"/>
      <c r="F127" s="4"/>
      <c r="G127" s="6"/>
    </row>
  </sheetData>
  <autoFilter ref="A7:H7"/>
  <mergeCells count="11">
    <mergeCell ref="E5:E6"/>
    <mergeCell ref="F5:F6"/>
    <mergeCell ref="G5:G6"/>
    <mergeCell ref="A1:H1"/>
    <mergeCell ref="A2:H2"/>
    <mergeCell ref="A3:H3"/>
    <mergeCell ref="A4:A6"/>
    <mergeCell ref="D4:D6"/>
    <mergeCell ref="E4:G4"/>
    <mergeCell ref="H4:H6"/>
    <mergeCell ref="B4:B6"/>
  </mergeCells>
  <dataValidations count="2">
    <dataValidation type="list" allowBlank="1" showInputMessage="1" showErrorMessage="1" sqref="C7:C19 C21:C100 C20">
      <formula1>$C$5:$C$6</formula1>
    </dataValidation>
    <dataValidation type="list" allowBlank="1" showInputMessage="1" showErrorMessage="1" sqref="F7:F100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</dataValidations>
  <hyperlinks>
    <hyperlink ref="H61" r:id="rId1"/>
  </hyperlinks>
  <pageMargins left="0.70866141732283472" right="0.70866141732283472" top="0.74803149606299213" bottom="0.74803149606299213" header="0.31496062992125984" footer="0.31496062992125984"/>
  <pageSetup paperSize="9" scale="68" fitToHeight="3" orientation="landscape" r:id="rId2"/>
  <headerFooter>
    <oddFooter>&amp;C&amp;"Times New Roman,обычный"&amp;8&amp;P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zoomScaleNormal="100" zoomScalePageLayoutView="80" workbookViewId="0">
      <pane ySplit="5" topLeftCell="A6" activePane="bottomLeft" state="frozen"/>
      <selection pane="bottomLeft" activeCell="A3" sqref="A3"/>
    </sheetView>
  </sheetViews>
  <sheetFormatPr defaultRowHeight="15" x14ac:dyDescent="0.25"/>
  <cols>
    <col min="1" max="1" width="33.42578125" customWidth="1"/>
    <col min="2" max="4" width="10.7109375" customWidth="1"/>
    <col min="5" max="5" width="17.5703125" customWidth="1"/>
    <col min="6" max="6" width="23.7109375" customWidth="1"/>
    <col min="7" max="7" width="20.7109375" customWidth="1"/>
    <col min="8" max="8" width="17.7109375" customWidth="1"/>
    <col min="9" max="9" width="19.7109375" customWidth="1"/>
    <col min="10" max="10" width="27.7109375" customWidth="1"/>
    <col min="11" max="11" width="20.7109375" customWidth="1"/>
    <col min="12" max="12" width="17.7109375" customWidth="1"/>
    <col min="13" max="13" width="15.7109375" customWidth="1"/>
  </cols>
  <sheetData>
    <row r="1" spans="1:13" ht="23.25" customHeight="1" x14ac:dyDescent="0.25">
      <c r="A1" s="124" t="s">
        <v>508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7.25" customHeight="1" x14ac:dyDescent="0.25">
      <c r="A2" s="126" t="s">
        <v>421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08.75" customHeight="1" x14ac:dyDescent="0.25">
      <c r="A3" s="161" t="s">
        <v>512</v>
      </c>
      <c r="B3" s="162" t="s">
        <v>510</v>
      </c>
      <c r="C3" s="162" t="s">
        <v>93</v>
      </c>
      <c r="D3" s="162" t="s">
        <v>111</v>
      </c>
      <c r="E3" s="161" t="str">
        <f>'14.1'!H3</f>
        <v>14.1.Опубликован ли в сети Интернет «бюджет для граждан», разработанный на основе проекта бюджета на 2016 год и плановый период 2017 и 2018 годов (проекта бюджета на 2016 год)? *</v>
      </c>
      <c r="F3" s="161" t="str">
        <f>'14.2'!C4</f>
        <v>14.2. Представлены ли в «бюджете для граждан» сведения о показателях прогноза социально-экономического развития, на основе которых сформирован проект бюджета на 2016 год и плановый период 2017 и 2018 годов (проект бюджета на 2016 год)?</v>
      </c>
      <c r="G3" s="161" t="str">
        <f>'14.3'!D5</f>
        <v>14.3. Представлены ли в «бюджете для граждан» сведения об общем объеме доходов и расходов консолидированного бюджета субъекта РФ на 2016 год и плановый период 2017 и 2018 годов (на 2016 год)?</v>
      </c>
      <c r="H3" s="161" t="str">
        <f>'14.4'!D6</f>
        <v>14.4. Представлены ли в «бюджете для граждан» сведения о планируемых на 2016 год и плановый период 2017 и 2018 годов (на 2016 год) поступлениях в бюджет по видам доходов?</v>
      </c>
      <c r="I3" s="161" t="str">
        <f>'14.5'!D5</f>
        <v>14.5. Представлены ли в «бюджете для граждан» сведения о планируемых на 2016 год и плановый период 2017 и 2018 годов (на 2016 год) расходах по разделам и подразделам классификации расходов бюджетов?</v>
      </c>
      <c r="J3" s="161" t="str">
        <f>'14.6'!D4</f>
        <v>14.6. Представлены ли в «бюджете для граждан» сведения о планируемых на 2016 год и плановый период 2017 и 2018 годов (на 2016 год) расходах на реализацию государственных программ, а также о целевых показателях (индикаторах), планируемых к достижению в результате их реализации?</v>
      </c>
      <c r="K3" s="161" t="str">
        <f>'14.7'!D5</f>
        <v>14.7. Представлены ли в «бюджете для граждан» сведения о планируемых к финансированию за счет средств бюджета на 2016 год и плановый период 2017 и 2018 годов (на 2016 год) социально-значимых проектах?</v>
      </c>
      <c r="L3" s="161" t="str">
        <f>'14.8'!D4</f>
        <v>14.8. Представлены ли в «бюджете для граждан» сведения о планируемых (предельных) объемах государственного долга на 2016 год и плановый период 2017 и 2018 годов (на 2016 год)?</v>
      </c>
      <c r="M3" s="161" t="str">
        <f>'14.9'!C4</f>
        <v>14.9. Представлена ли в бюджете для граждан контактная информация для граждан, которые хотят больше узнать о бюджете?</v>
      </c>
    </row>
    <row r="4" spans="1:13" ht="15.95" customHeight="1" x14ac:dyDescent="0.25">
      <c r="A4" s="29" t="s">
        <v>90</v>
      </c>
      <c r="B4" s="30" t="s">
        <v>94</v>
      </c>
      <c r="C4" s="30" t="s">
        <v>94</v>
      </c>
      <c r="D4" s="30" t="s">
        <v>91</v>
      </c>
      <c r="E4" s="29" t="s">
        <v>91</v>
      </c>
      <c r="F4" s="29" t="s">
        <v>91</v>
      </c>
      <c r="G4" s="29" t="s">
        <v>91</v>
      </c>
      <c r="H4" s="29" t="s">
        <v>91</v>
      </c>
      <c r="I4" s="29" t="s">
        <v>91</v>
      </c>
      <c r="J4" s="29" t="s">
        <v>91</v>
      </c>
      <c r="K4" s="29" t="s">
        <v>91</v>
      </c>
      <c r="L4" s="29" t="s">
        <v>91</v>
      </c>
      <c r="M4" s="31" t="s">
        <v>91</v>
      </c>
    </row>
    <row r="5" spans="1:13" ht="15.95" customHeight="1" x14ac:dyDescent="0.25">
      <c r="A5" s="29" t="s">
        <v>218</v>
      </c>
      <c r="B5" s="30"/>
      <c r="C5" s="30"/>
      <c r="D5" s="121">
        <f>SUM(E5:M5)</f>
        <v>16</v>
      </c>
      <c r="E5" s="122">
        <v>1</v>
      </c>
      <c r="F5" s="122">
        <v>2</v>
      </c>
      <c r="G5" s="122">
        <v>2</v>
      </c>
      <c r="H5" s="122">
        <v>2</v>
      </c>
      <c r="I5" s="122">
        <v>2</v>
      </c>
      <c r="J5" s="122">
        <v>2</v>
      </c>
      <c r="K5" s="122">
        <v>2</v>
      </c>
      <c r="L5" s="122">
        <v>2</v>
      </c>
      <c r="M5" s="123">
        <v>1</v>
      </c>
    </row>
    <row r="6" spans="1:13" ht="15.95" customHeight="1" x14ac:dyDescent="0.25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33"/>
      <c r="K6" s="33"/>
      <c r="L6" s="33"/>
      <c r="M6" s="33"/>
    </row>
    <row r="7" spans="1:13" ht="15.95" customHeight="1" x14ac:dyDescent="0.25">
      <c r="A7" s="34" t="s">
        <v>1</v>
      </c>
      <c r="B7" s="35" t="str">
        <f>VLOOKUP(A7,' Рейтинг (раздел 14)'!$A$3:$L$90,2,FALSE)</f>
        <v>51-85</v>
      </c>
      <c r="C7" s="35" t="str">
        <f>RANK(D7,$D$7:$D$24)&amp;IF(COUNTIF($D$7:$D$24,D7)&gt;1,"-"&amp;RANK(D7,$D$7:$D$24)+COUNTIF($D$7:$D$24,D7)-1,"")</f>
        <v>10-18</v>
      </c>
      <c r="D7" s="47">
        <f>SUM(E7:M7)</f>
        <v>0</v>
      </c>
      <c r="E7" s="75">
        <f>'14.1'!M6</f>
        <v>0</v>
      </c>
      <c r="F7" s="43">
        <f>'14.2'!K9</f>
        <v>0</v>
      </c>
      <c r="G7" s="43">
        <f>'14.3'!I11</f>
        <v>0</v>
      </c>
      <c r="H7" s="75">
        <f>'14.4'!I12</f>
        <v>0</v>
      </c>
      <c r="I7" s="75">
        <f>'14.5'!L11</f>
        <v>0</v>
      </c>
      <c r="J7" s="36">
        <f>'14.6'!K10</f>
        <v>0</v>
      </c>
      <c r="K7" s="45">
        <f>'14.7'!L10</f>
        <v>0</v>
      </c>
      <c r="L7" s="45">
        <f>'14.8'!I9</f>
        <v>0</v>
      </c>
      <c r="M7" s="36">
        <f>'14.9'!G8</f>
        <v>0</v>
      </c>
    </row>
    <row r="8" spans="1:13" ht="15.95" customHeight="1" x14ac:dyDescent="0.25">
      <c r="A8" s="34" t="s">
        <v>2</v>
      </c>
      <c r="B8" s="35" t="str">
        <f>VLOOKUP(A8,' Рейтинг (раздел 14)'!$A$3:$L$90,2,FALSE)</f>
        <v>24-27</v>
      </c>
      <c r="C8" s="35" t="str">
        <f t="shared" ref="C8:C24" si="0">RANK(D8,$D$7:$D$24)&amp;IF(COUNTIF($D$7:$D$24,D8)&gt;1,"-"&amp;RANK(D8,$D$7:$D$24)+COUNTIF($D$7:$D$24,D8)-1,"")</f>
        <v>6-7</v>
      </c>
      <c r="D8" s="47">
        <f t="shared" ref="D8:D71" si="1">SUM(E8:M8)</f>
        <v>10</v>
      </c>
      <c r="E8" s="75">
        <f>'14.1'!M7</f>
        <v>1</v>
      </c>
      <c r="F8" s="43">
        <f>'14.2'!K10</f>
        <v>0</v>
      </c>
      <c r="G8" s="43">
        <f>'14.3'!I12</f>
        <v>2</v>
      </c>
      <c r="H8" s="75">
        <f>'14.4'!I13</f>
        <v>2</v>
      </c>
      <c r="I8" s="75">
        <f>'14.5'!L12</f>
        <v>0</v>
      </c>
      <c r="J8" s="36">
        <f>'14.6'!K11</f>
        <v>2</v>
      </c>
      <c r="K8" s="45">
        <f>'14.7'!L11</f>
        <v>0</v>
      </c>
      <c r="L8" s="45">
        <f>'14.8'!I10</f>
        <v>2</v>
      </c>
      <c r="M8" s="36">
        <f>'14.9'!G9</f>
        <v>1</v>
      </c>
    </row>
    <row r="9" spans="1:13" ht="15.95" customHeight="1" x14ac:dyDescent="0.25">
      <c r="A9" s="34" t="s">
        <v>3</v>
      </c>
      <c r="B9" s="35" t="str">
        <f>VLOOKUP(A9,' Рейтинг (раздел 14)'!$A$3:$L$90,2,FALSE)</f>
        <v>8-10</v>
      </c>
      <c r="C9" s="35" t="str">
        <f t="shared" si="0"/>
        <v>2</v>
      </c>
      <c r="D9" s="47">
        <f t="shared" si="1"/>
        <v>14</v>
      </c>
      <c r="E9" s="75">
        <f>'14.1'!M8</f>
        <v>1</v>
      </c>
      <c r="F9" s="43">
        <f>'14.2'!K11</f>
        <v>0</v>
      </c>
      <c r="G9" s="43">
        <f>'14.3'!I13</f>
        <v>2</v>
      </c>
      <c r="H9" s="75">
        <f>'14.4'!I14</f>
        <v>2</v>
      </c>
      <c r="I9" s="75">
        <f>'14.5'!L13</f>
        <v>2</v>
      </c>
      <c r="J9" s="36">
        <f>'14.6'!K12</f>
        <v>2</v>
      </c>
      <c r="K9" s="45">
        <f>'14.7'!L12</f>
        <v>2</v>
      </c>
      <c r="L9" s="45">
        <f>'14.8'!I11</f>
        <v>2</v>
      </c>
      <c r="M9" s="36">
        <f>'14.9'!G10</f>
        <v>1</v>
      </c>
    </row>
    <row r="10" spans="1:13" ht="15.95" customHeight="1" x14ac:dyDescent="0.25">
      <c r="A10" s="34" t="s">
        <v>4</v>
      </c>
      <c r="B10" s="35" t="str">
        <f>VLOOKUP(A10,' Рейтинг (раздел 14)'!$A$3:$L$90,2,FALSE)</f>
        <v>16-18</v>
      </c>
      <c r="C10" s="35" t="str">
        <f t="shared" si="0"/>
        <v>4</v>
      </c>
      <c r="D10" s="47">
        <f t="shared" si="1"/>
        <v>11.5</v>
      </c>
      <c r="E10" s="75">
        <f>'14.1'!M9</f>
        <v>0.5</v>
      </c>
      <c r="F10" s="43">
        <f>'14.2'!K12</f>
        <v>2</v>
      </c>
      <c r="G10" s="43">
        <f>'14.3'!I14</f>
        <v>0</v>
      </c>
      <c r="H10" s="75">
        <f>'14.4'!I15</f>
        <v>2</v>
      </c>
      <c r="I10" s="75">
        <f>'14.5'!L14</f>
        <v>2</v>
      </c>
      <c r="J10" s="36">
        <f>'14.6'!K13</f>
        <v>0</v>
      </c>
      <c r="K10" s="45">
        <f>'14.7'!L13</f>
        <v>2</v>
      </c>
      <c r="L10" s="45">
        <f>'14.8'!I12</f>
        <v>2</v>
      </c>
      <c r="M10" s="36">
        <f>'14.9'!G11</f>
        <v>1</v>
      </c>
    </row>
    <row r="11" spans="1:13" ht="15.95" customHeight="1" x14ac:dyDescent="0.25">
      <c r="A11" s="34" t="s">
        <v>5</v>
      </c>
      <c r="B11" s="35" t="str">
        <f>VLOOKUP(A11,' Рейтинг (раздел 14)'!$A$3:$L$90,2,FALSE)</f>
        <v>24-27</v>
      </c>
      <c r="C11" s="35" t="str">
        <f t="shared" si="0"/>
        <v>6-7</v>
      </c>
      <c r="D11" s="47">
        <f t="shared" si="1"/>
        <v>10</v>
      </c>
      <c r="E11" s="75">
        <f>'14.1'!M10</f>
        <v>1</v>
      </c>
      <c r="F11" s="43">
        <f>'14.2'!K13</f>
        <v>0</v>
      </c>
      <c r="G11" s="43">
        <f>'14.3'!I15</f>
        <v>2</v>
      </c>
      <c r="H11" s="75">
        <f>'14.4'!I16</f>
        <v>2</v>
      </c>
      <c r="I11" s="75">
        <f>'14.5'!L15</f>
        <v>0</v>
      </c>
      <c r="J11" s="36">
        <f>'14.6'!K14</f>
        <v>0</v>
      </c>
      <c r="K11" s="45">
        <f>'14.7'!L14</f>
        <v>2</v>
      </c>
      <c r="L11" s="45">
        <f>'14.8'!I13</f>
        <v>2</v>
      </c>
      <c r="M11" s="36">
        <f>'14.9'!G12</f>
        <v>1</v>
      </c>
    </row>
    <row r="12" spans="1:13" ht="15.95" customHeight="1" x14ac:dyDescent="0.25">
      <c r="A12" s="34" t="s">
        <v>6</v>
      </c>
      <c r="B12" s="35" t="str">
        <f>VLOOKUP(A12,' Рейтинг (раздел 14)'!$A$3:$L$90,2,FALSE)</f>
        <v>51-85</v>
      </c>
      <c r="C12" s="35" t="str">
        <f t="shared" si="0"/>
        <v>10-18</v>
      </c>
      <c r="D12" s="47">
        <f t="shared" si="1"/>
        <v>0</v>
      </c>
      <c r="E12" s="75">
        <f>'14.1'!M11</f>
        <v>0</v>
      </c>
      <c r="F12" s="43">
        <f>'14.2'!K14</f>
        <v>0</v>
      </c>
      <c r="G12" s="43">
        <f>'14.3'!I16</f>
        <v>0</v>
      </c>
      <c r="H12" s="75">
        <f>'14.4'!I17</f>
        <v>0</v>
      </c>
      <c r="I12" s="75">
        <f>'14.5'!L16</f>
        <v>0</v>
      </c>
      <c r="J12" s="36">
        <f>'14.6'!K15</f>
        <v>0</v>
      </c>
      <c r="K12" s="45">
        <f>'14.7'!L15</f>
        <v>0</v>
      </c>
      <c r="L12" s="45">
        <f>'14.8'!I14</f>
        <v>0</v>
      </c>
      <c r="M12" s="36">
        <f>'14.9'!G13</f>
        <v>0</v>
      </c>
    </row>
    <row r="13" spans="1:13" ht="15.95" customHeight="1" x14ac:dyDescent="0.25">
      <c r="A13" s="34" t="s">
        <v>7</v>
      </c>
      <c r="B13" s="35" t="str">
        <f>VLOOKUP(A13,' Рейтинг (раздел 14)'!$A$3:$L$90,2,FALSE)</f>
        <v>51-85</v>
      </c>
      <c r="C13" s="35" t="str">
        <f t="shared" si="0"/>
        <v>10-18</v>
      </c>
      <c r="D13" s="47">
        <f t="shared" si="1"/>
        <v>0</v>
      </c>
      <c r="E13" s="75">
        <f>'14.1'!M12</f>
        <v>0</v>
      </c>
      <c r="F13" s="43">
        <f>'14.2'!K15</f>
        <v>0</v>
      </c>
      <c r="G13" s="43">
        <f>'14.3'!I17</f>
        <v>0</v>
      </c>
      <c r="H13" s="75">
        <f>'14.4'!I18</f>
        <v>0</v>
      </c>
      <c r="I13" s="75">
        <f>'14.5'!L17</f>
        <v>0</v>
      </c>
      <c r="J13" s="36">
        <f>'14.6'!K16</f>
        <v>0</v>
      </c>
      <c r="K13" s="45">
        <f>'14.7'!L16</f>
        <v>0</v>
      </c>
      <c r="L13" s="45">
        <f>'14.8'!I15</f>
        <v>0</v>
      </c>
      <c r="M13" s="36">
        <f>'14.9'!G14</f>
        <v>0</v>
      </c>
    </row>
    <row r="14" spans="1:13" s="7" customFormat="1" ht="15.95" customHeight="1" x14ac:dyDescent="0.25">
      <c r="A14" s="34" t="s">
        <v>8</v>
      </c>
      <c r="B14" s="35" t="str">
        <f>VLOOKUP(A14,' Рейтинг (раздел 14)'!$A$3:$L$90,2,FALSE)</f>
        <v>11-13</v>
      </c>
      <c r="C14" s="35" t="str">
        <f t="shared" si="0"/>
        <v>3</v>
      </c>
      <c r="D14" s="47">
        <f>SUM(E14:M14)</f>
        <v>13</v>
      </c>
      <c r="E14" s="75">
        <f>'14.1'!M13</f>
        <v>1</v>
      </c>
      <c r="F14" s="43">
        <f>'14.2'!K16</f>
        <v>0</v>
      </c>
      <c r="G14" s="43">
        <f>'14.3'!I18</f>
        <v>1</v>
      </c>
      <c r="H14" s="75">
        <f>'14.4'!I19</f>
        <v>2</v>
      </c>
      <c r="I14" s="75">
        <f>'14.5'!L18</f>
        <v>2</v>
      </c>
      <c r="J14" s="36">
        <f>'14.6'!K17</f>
        <v>2</v>
      </c>
      <c r="K14" s="45">
        <f>'14.7'!L17</f>
        <v>2</v>
      </c>
      <c r="L14" s="45">
        <f>'14.8'!I16</f>
        <v>2</v>
      </c>
      <c r="M14" s="36">
        <f>'14.9'!G15</f>
        <v>1</v>
      </c>
    </row>
    <row r="15" spans="1:13" ht="15.95" customHeight="1" x14ac:dyDescent="0.25">
      <c r="A15" s="34" t="s">
        <v>9</v>
      </c>
      <c r="B15" s="35" t="str">
        <f>VLOOKUP(A15,' Рейтинг (раздел 14)'!$A$3:$L$90,2,FALSE)</f>
        <v>51-85</v>
      </c>
      <c r="C15" s="35" t="str">
        <f t="shared" si="0"/>
        <v>10-18</v>
      </c>
      <c r="D15" s="47">
        <f t="shared" si="1"/>
        <v>0</v>
      </c>
      <c r="E15" s="75">
        <f>'14.1'!M14</f>
        <v>0</v>
      </c>
      <c r="F15" s="43">
        <f>'14.2'!K17</f>
        <v>0</v>
      </c>
      <c r="G15" s="43">
        <f>'14.3'!I19</f>
        <v>0</v>
      </c>
      <c r="H15" s="75">
        <f>'14.4'!I20</f>
        <v>0</v>
      </c>
      <c r="I15" s="75">
        <f>'14.5'!L19</f>
        <v>0</v>
      </c>
      <c r="J15" s="36">
        <f>'14.6'!K18</f>
        <v>0</v>
      </c>
      <c r="K15" s="45">
        <f>'14.7'!L18</f>
        <v>0</v>
      </c>
      <c r="L15" s="45">
        <f>'14.8'!I17</f>
        <v>0</v>
      </c>
      <c r="M15" s="36">
        <f>'14.9'!G16</f>
        <v>0</v>
      </c>
    </row>
    <row r="16" spans="1:13" ht="15.95" customHeight="1" x14ac:dyDescent="0.25">
      <c r="A16" s="34" t="s">
        <v>10</v>
      </c>
      <c r="B16" s="35" t="str">
        <f>VLOOKUP(A16,' Рейтинг (раздел 14)'!$A$3:$L$90,2,FALSE)</f>
        <v>1-6</v>
      </c>
      <c r="C16" s="35" t="str">
        <f t="shared" si="0"/>
        <v>1</v>
      </c>
      <c r="D16" s="47">
        <f t="shared" si="1"/>
        <v>16</v>
      </c>
      <c r="E16" s="75">
        <f>'14.1'!M15</f>
        <v>1</v>
      </c>
      <c r="F16" s="43">
        <f>'14.2'!K18</f>
        <v>2</v>
      </c>
      <c r="G16" s="43">
        <f>'14.3'!I20</f>
        <v>2</v>
      </c>
      <c r="H16" s="75">
        <f>'14.4'!I21</f>
        <v>2</v>
      </c>
      <c r="I16" s="75">
        <f>'14.5'!L20</f>
        <v>2</v>
      </c>
      <c r="J16" s="36">
        <f>'14.6'!K19</f>
        <v>2</v>
      </c>
      <c r="K16" s="45">
        <f>'14.7'!L19</f>
        <v>2</v>
      </c>
      <c r="L16" s="45">
        <f>'14.8'!I18</f>
        <v>2</v>
      </c>
      <c r="M16" s="36">
        <f>'14.9'!G17</f>
        <v>1</v>
      </c>
    </row>
    <row r="17" spans="1:13" ht="15.95" customHeight="1" x14ac:dyDescent="0.25">
      <c r="A17" s="34" t="s">
        <v>11</v>
      </c>
      <c r="B17" s="35" t="str">
        <f>VLOOKUP(A17,' Рейтинг (раздел 14)'!$A$3:$L$90,2,FALSE)</f>
        <v>51-85</v>
      </c>
      <c r="C17" s="35" t="str">
        <f t="shared" si="0"/>
        <v>10-18</v>
      </c>
      <c r="D17" s="47">
        <f t="shared" si="1"/>
        <v>0</v>
      </c>
      <c r="E17" s="75">
        <f>'14.1'!M16</f>
        <v>0</v>
      </c>
      <c r="F17" s="43">
        <f>'14.2'!K19</f>
        <v>0</v>
      </c>
      <c r="G17" s="43">
        <f>'14.3'!I21</f>
        <v>0</v>
      </c>
      <c r="H17" s="75">
        <f>'14.4'!I22</f>
        <v>0</v>
      </c>
      <c r="I17" s="75">
        <f>'14.5'!L21</f>
        <v>0</v>
      </c>
      <c r="J17" s="36">
        <f>'14.6'!K20</f>
        <v>0</v>
      </c>
      <c r="K17" s="45">
        <f>'14.7'!L20</f>
        <v>0</v>
      </c>
      <c r="L17" s="45">
        <f>'14.8'!I19</f>
        <v>0</v>
      </c>
      <c r="M17" s="36">
        <f>'14.9'!G18</f>
        <v>0</v>
      </c>
    </row>
    <row r="18" spans="1:13" s="7" customFormat="1" ht="15.95" customHeight="1" x14ac:dyDescent="0.25">
      <c r="A18" s="34" t="s">
        <v>12</v>
      </c>
      <c r="B18" s="35" t="str">
        <f>VLOOKUP(A18,' Рейтинг (раздел 14)'!$A$3:$L$90,2,FALSE)</f>
        <v>51-85</v>
      </c>
      <c r="C18" s="35" t="str">
        <f t="shared" si="0"/>
        <v>10-18</v>
      </c>
      <c r="D18" s="47">
        <f t="shared" si="1"/>
        <v>0</v>
      </c>
      <c r="E18" s="75">
        <f>'14.1'!M17</f>
        <v>0</v>
      </c>
      <c r="F18" s="43">
        <f>'14.2'!K20</f>
        <v>0</v>
      </c>
      <c r="G18" s="43">
        <f>'14.3'!I22</f>
        <v>0</v>
      </c>
      <c r="H18" s="75">
        <f>'14.4'!I23</f>
        <v>0</v>
      </c>
      <c r="I18" s="75">
        <f>'14.5'!L22</f>
        <v>0</v>
      </c>
      <c r="J18" s="36">
        <f>'14.6'!K21</f>
        <v>0</v>
      </c>
      <c r="K18" s="45">
        <f>'14.7'!L21</f>
        <v>0</v>
      </c>
      <c r="L18" s="45">
        <f>'14.8'!I20</f>
        <v>0</v>
      </c>
      <c r="M18" s="36">
        <f>'14.9'!G19</f>
        <v>0</v>
      </c>
    </row>
    <row r="19" spans="1:13" ht="15.95" customHeight="1" x14ac:dyDescent="0.25">
      <c r="A19" s="34" t="s">
        <v>13</v>
      </c>
      <c r="B19" s="35" t="str">
        <f>VLOOKUP(A19,' Рейтинг (раздел 14)'!$A$3:$L$90,2,FALSE)</f>
        <v>19-22</v>
      </c>
      <c r="C19" s="35" t="str">
        <f t="shared" si="0"/>
        <v>5</v>
      </c>
      <c r="D19" s="47">
        <f t="shared" si="1"/>
        <v>11</v>
      </c>
      <c r="E19" s="75">
        <f>'14.1'!M18</f>
        <v>1</v>
      </c>
      <c r="F19" s="43">
        <f>'14.2'!K21</f>
        <v>0</v>
      </c>
      <c r="G19" s="43">
        <f>'14.3'!I23</f>
        <v>2</v>
      </c>
      <c r="H19" s="75">
        <f>'14.4'!I24</f>
        <v>1</v>
      </c>
      <c r="I19" s="75">
        <f>'14.5'!L23</f>
        <v>0</v>
      </c>
      <c r="J19" s="36">
        <f>'14.6'!K22</f>
        <v>2</v>
      </c>
      <c r="K19" s="45">
        <f>'14.7'!L22</f>
        <v>2</v>
      </c>
      <c r="L19" s="45">
        <f>'14.8'!I21</f>
        <v>2</v>
      </c>
      <c r="M19" s="36">
        <f>'14.9'!G20</f>
        <v>1</v>
      </c>
    </row>
    <row r="20" spans="1:13" ht="15.95" customHeight="1" x14ac:dyDescent="0.25">
      <c r="A20" s="34" t="s">
        <v>14</v>
      </c>
      <c r="B20" s="35" t="str">
        <f>VLOOKUP(A20,' Рейтинг (раздел 14)'!$A$3:$L$90,2,FALSE)</f>
        <v>51-85</v>
      </c>
      <c r="C20" s="35" t="str">
        <f t="shared" si="0"/>
        <v>10-18</v>
      </c>
      <c r="D20" s="47">
        <f t="shared" si="1"/>
        <v>0</v>
      </c>
      <c r="E20" s="75">
        <f>'14.1'!M19</f>
        <v>0</v>
      </c>
      <c r="F20" s="43">
        <f>'14.2'!K22</f>
        <v>0</v>
      </c>
      <c r="G20" s="43">
        <f>'14.3'!I24</f>
        <v>0</v>
      </c>
      <c r="H20" s="75">
        <f>'14.4'!I25</f>
        <v>0</v>
      </c>
      <c r="I20" s="75">
        <f>'14.5'!L24</f>
        <v>0</v>
      </c>
      <c r="J20" s="36">
        <f>'14.6'!K23</f>
        <v>0</v>
      </c>
      <c r="K20" s="45">
        <f>'14.7'!L23</f>
        <v>0</v>
      </c>
      <c r="L20" s="45">
        <f>'14.8'!I22</f>
        <v>0</v>
      </c>
      <c r="M20" s="36">
        <f>'14.9'!G21</f>
        <v>0</v>
      </c>
    </row>
    <row r="21" spans="1:13" ht="15.95" customHeight="1" x14ac:dyDescent="0.25">
      <c r="A21" s="34" t="s">
        <v>15</v>
      </c>
      <c r="B21" s="35" t="str">
        <f>VLOOKUP(A21,' Рейтинг (раздел 14)'!$A$3:$L$90,2,FALSE)</f>
        <v>44</v>
      </c>
      <c r="C21" s="35" t="str">
        <f t="shared" si="0"/>
        <v>8</v>
      </c>
      <c r="D21" s="47">
        <f t="shared" si="1"/>
        <v>5</v>
      </c>
      <c r="E21" s="75">
        <f>'14.1'!M20</f>
        <v>1</v>
      </c>
      <c r="F21" s="43">
        <f>'14.2'!K23</f>
        <v>0</v>
      </c>
      <c r="G21" s="43">
        <f>'14.3'!I25</f>
        <v>0</v>
      </c>
      <c r="H21" s="75">
        <f>'14.4'!I26</f>
        <v>1</v>
      </c>
      <c r="I21" s="75">
        <f>'14.5'!L25</f>
        <v>0</v>
      </c>
      <c r="J21" s="36">
        <f>'14.6'!K24</f>
        <v>0</v>
      </c>
      <c r="K21" s="45">
        <f>'14.7'!L24</f>
        <v>0</v>
      </c>
      <c r="L21" s="45">
        <f>'14.8'!I23</f>
        <v>2</v>
      </c>
      <c r="M21" s="36">
        <f>'14.9'!G22</f>
        <v>1</v>
      </c>
    </row>
    <row r="22" spans="1:13" ht="15.95" customHeight="1" x14ac:dyDescent="0.25">
      <c r="A22" s="34" t="s">
        <v>16</v>
      </c>
      <c r="B22" s="35" t="str">
        <f>VLOOKUP(A22,' Рейтинг (раздел 14)'!$A$3:$L$90,2,FALSE)</f>
        <v>51-85</v>
      </c>
      <c r="C22" s="35" t="str">
        <f t="shared" si="0"/>
        <v>10-18</v>
      </c>
      <c r="D22" s="47">
        <f t="shared" si="1"/>
        <v>0</v>
      </c>
      <c r="E22" s="75">
        <f>'14.1'!M21</f>
        <v>0</v>
      </c>
      <c r="F22" s="43">
        <f>'14.2'!K24</f>
        <v>0</v>
      </c>
      <c r="G22" s="43">
        <f>'14.3'!I26</f>
        <v>0</v>
      </c>
      <c r="H22" s="75">
        <f>'14.4'!I27</f>
        <v>0</v>
      </c>
      <c r="I22" s="75">
        <f>'14.5'!L26</f>
        <v>0</v>
      </c>
      <c r="J22" s="36">
        <f>'14.6'!K25</f>
        <v>0</v>
      </c>
      <c r="K22" s="45">
        <f>'14.7'!L25</f>
        <v>0</v>
      </c>
      <c r="L22" s="45">
        <f>'14.8'!I24</f>
        <v>0</v>
      </c>
      <c r="M22" s="36">
        <f>'14.9'!G23</f>
        <v>0</v>
      </c>
    </row>
    <row r="23" spans="1:13" ht="15.95" customHeight="1" x14ac:dyDescent="0.25">
      <c r="A23" s="34" t="s">
        <v>17</v>
      </c>
      <c r="B23" s="35" t="str">
        <f>VLOOKUP(A23,' Рейтинг (раздел 14)'!$A$3:$L$90,2,FALSE)</f>
        <v>51-85</v>
      </c>
      <c r="C23" s="35" t="str">
        <f t="shared" si="0"/>
        <v>10-18</v>
      </c>
      <c r="D23" s="47">
        <f t="shared" si="1"/>
        <v>0</v>
      </c>
      <c r="E23" s="75">
        <f>'14.1'!M22</f>
        <v>0</v>
      </c>
      <c r="F23" s="43">
        <f>'14.2'!K25</f>
        <v>0</v>
      </c>
      <c r="G23" s="43">
        <f>'14.3'!I27</f>
        <v>0</v>
      </c>
      <c r="H23" s="75">
        <f>'14.4'!I28</f>
        <v>0</v>
      </c>
      <c r="I23" s="75">
        <f>'14.5'!L27</f>
        <v>0</v>
      </c>
      <c r="J23" s="36">
        <f>'14.6'!K26</f>
        <v>0</v>
      </c>
      <c r="K23" s="45">
        <f>'14.7'!L26</f>
        <v>0</v>
      </c>
      <c r="L23" s="45">
        <f>'14.8'!I25</f>
        <v>0</v>
      </c>
      <c r="M23" s="36">
        <f>'14.9'!G24</f>
        <v>0</v>
      </c>
    </row>
    <row r="24" spans="1:13" ht="15.95" customHeight="1" x14ac:dyDescent="0.25">
      <c r="A24" s="34" t="s">
        <v>18</v>
      </c>
      <c r="B24" s="35" t="str">
        <f>VLOOKUP(A24,' Рейтинг (раздел 14)'!$A$3:$L$90,2,FALSE)</f>
        <v>49</v>
      </c>
      <c r="C24" s="35" t="str">
        <f t="shared" si="0"/>
        <v>9</v>
      </c>
      <c r="D24" s="47">
        <f t="shared" si="1"/>
        <v>1.5</v>
      </c>
      <c r="E24" s="75">
        <f>'14.1'!M23</f>
        <v>0.5</v>
      </c>
      <c r="F24" s="43">
        <f>'14.2'!K26</f>
        <v>0</v>
      </c>
      <c r="G24" s="43">
        <f>'14.3'!I28</f>
        <v>0</v>
      </c>
      <c r="H24" s="75">
        <f>'14.4'!I29</f>
        <v>0</v>
      </c>
      <c r="I24" s="75">
        <f>'14.5'!L28</f>
        <v>0</v>
      </c>
      <c r="J24" s="36">
        <f>'14.6'!K27</f>
        <v>0</v>
      </c>
      <c r="K24" s="45">
        <f>'14.7'!L27</f>
        <v>0</v>
      </c>
      <c r="L24" s="45">
        <f>'14.8'!I26</f>
        <v>0</v>
      </c>
      <c r="M24" s="36">
        <f>'14.9'!G25</f>
        <v>1</v>
      </c>
    </row>
    <row r="25" spans="1:13" ht="15.95" customHeight="1" x14ac:dyDescent="0.25">
      <c r="A25" s="32" t="s">
        <v>19</v>
      </c>
      <c r="B25" s="37"/>
      <c r="C25" s="38"/>
      <c r="D25" s="48"/>
      <c r="E25" s="76"/>
      <c r="F25" s="44"/>
      <c r="G25" s="44"/>
      <c r="H25" s="76"/>
      <c r="I25" s="76"/>
      <c r="J25" s="39"/>
      <c r="K25" s="46"/>
      <c r="L25" s="46"/>
      <c r="M25" s="39"/>
    </row>
    <row r="26" spans="1:13" s="7" customFormat="1" ht="15.95" customHeight="1" x14ac:dyDescent="0.25">
      <c r="A26" s="34" t="s">
        <v>20</v>
      </c>
      <c r="B26" s="35" t="str">
        <f>VLOOKUP(A26,' Рейтинг (раздел 14)'!$A$3:$L$90,2,FALSE)</f>
        <v>51-85</v>
      </c>
      <c r="C26" s="35" t="str">
        <f>RANK(D26,$D$26:$D$36)&amp;IF(COUNTIF($D$26:$D$36,D26)&gt;1,"-"&amp;RANK(D26,$D$26:$D$36)+COUNTIF($D$26:$D$36,D26)-1,"")</f>
        <v>7-11</v>
      </c>
      <c r="D26" s="47">
        <f t="shared" si="1"/>
        <v>0</v>
      </c>
      <c r="E26" s="75">
        <f>'14.1'!M25</f>
        <v>0</v>
      </c>
      <c r="F26" s="43">
        <f>'14.2'!K28</f>
        <v>0</v>
      </c>
      <c r="G26" s="43">
        <f>'14.3'!I30</f>
        <v>0</v>
      </c>
      <c r="H26" s="75">
        <f>'14.4'!I31</f>
        <v>0</v>
      </c>
      <c r="I26" s="75">
        <f>'14.5'!L30</f>
        <v>0</v>
      </c>
      <c r="J26" s="36">
        <f>'14.6'!K29</f>
        <v>0</v>
      </c>
      <c r="K26" s="45">
        <f>'14.7'!L29</f>
        <v>0</v>
      </c>
      <c r="L26" s="45">
        <f>'14.8'!I28</f>
        <v>0</v>
      </c>
      <c r="M26" s="36">
        <f>'14.9'!G27</f>
        <v>0</v>
      </c>
    </row>
    <row r="27" spans="1:13" ht="15.95" customHeight="1" x14ac:dyDescent="0.25">
      <c r="A27" s="34" t="s">
        <v>21</v>
      </c>
      <c r="B27" s="35" t="str">
        <f>VLOOKUP(A27,' Рейтинг (раздел 14)'!$A$3:$L$90,2,FALSE)</f>
        <v>51-85</v>
      </c>
      <c r="C27" s="35" t="str">
        <f t="shared" ref="C27:C36" si="2">RANK(D27,$D$26:$D$36)&amp;IF(COUNTIF($D$26:$D$36,D27)&gt;1,"-"&amp;RANK(D27,$D$26:$D$36)+COUNTIF($D$26:$D$36,D27)-1,"")</f>
        <v>7-11</v>
      </c>
      <c r="D27" s="47">
        <f t="shared" si="1"/>
        <v>0</v>
      </c>
      <c r="E27" s="75">
        <f>'14.1'!M26</f>
        <v>0</v>
      </c>
      <c r="F27" s="43">
        <f>'14.2'!K29</f>
        <v>0</v>
      </c>
      <c r="G27" s="43">
        <f>'14.3'!I31</f>
        <v>0</v>
      </c>
      <c r="H27" s="75">
        <f>'14.4'!I32</f>
        <v>0</v>
      </c>
      <c r="I27" s="75">
        <f>'14.5'!L31</f>
        <v>0</v>
      </c>
      <c r="J27" s="36">
        <f>'14.6'!K30</f>
        <v>0</v>
      </c>
      <c r="K27" s="45">
        <f>'14.7'!L30</f>
        <v>0</v>
      </c>
      <c r="L27" s="45">
        <f>'14.8'!I29</f>
        <v>0</v>
      </c>
      <c r="M27" s="36">
        <f>'14.9'!G28</f>
        <v>0</v>
      </c>
    </row>
    <row r="28" spans="1:13" ht="15.95" customHeight="1" x14ac:dyDescent="0.25">
      <c r="A28" s="34" t="s">
        <v>22</v>
      </c>
      <c r="B28" s="35" t="str">
        <f>VLOOKUP(A28,' Рейтинг (раздел 14)'!$A$3:$L$90,2,FALSE)</f>
        <v>14-15</v>
      </c>
      <c r="C28" s="35" t="str">
        <f t="shared" si="2"/>
        <v>3</v>
      </c>
      <c r="D28" s="47">
        <f t="shared" si="1"/>
        <v>12</v>
      </c>
      <c r="E28" s="75">
        <f>'14.1'!M27</f>
        <v>1</v>
      </c>
      <c r="F28" s="43">
        <f>'14.2'!K30</f>
        <v>0</v>
      </c>
      <c r="G28" s="43">
        <f>'14.3'!I32</f>
        <v>2</v>
      </c>
      <c r="H28" s="75">
        <f>'14.4'!I33</f>
        <v>2</v>
      </c>
      <c r="I28" s="75">
        <f>'14.5'!L32</f>
        <v>0</v>
      </c>
      <c r="J28" s="36">
        <f>'14.6'!K31</f>
        <v>2</v>
      </c>
      <c r="K28" s="45">
        <f>'14.7'!L31</f>
        <v>2</v>
      </c>
      <c r="L28" s="45">
        <f>'14.8'!I30</f>
        <v>2</v>
      </c>
      <c r="M28" s="36">
        <f>'14.9'!G29</f>
        <v>1</v>
      </c>
    </row>
    <row r="29" spans="1:13" ht="15.95" customHeight="1" x14ac:dyDescent="0.25">
      <c r="A29" s="34" t="s">
        <v>23</v>
      </c>
      <c r="B29" s="35" t="str">
        <f>VLOOKUP(A29,' Рейтинг (раздел 14)'!$A$3:$L$90,2,FALSE)</f>
        <v>32-35</v>
      </c>
      <c r="C29" s="35" t="str">
        <f t="shared" si="2"/>
        <v>6</v>
      </c>
      <c r="D29" s="47">
        <f t="shared" si="1"/>
        <v>8</v>
      </c>
      <c r="E29" s="75">
        <f>'14.1'!M28</f>
        <v>1</v>
      </c>
      <c r="F29" s="43">
        <f>'14.2'!K31</f>
        <v>0</v>
      </c>
      <c r="G29" s="43">
        <f>'14.3'!I33</f>
        <v>1</v>
      </c>
      <c r="H29" s="75">
        <f>'14.4'!I34</f>
        <v>2</v>
      </c>
      <c r="I29" s="75">
        <f>'14.5'!L33</f>
        <v>0</v>
      </c>
      <c r="J29" s="36">
        <f>'14.6'!K32</f>
        <v>2</v>
      </c>
      <c r="K29" s="45">
        <f>'14.7'!L32</f>
        <v>0</v>
      </c>
      <c r="L29" s="45">
        <f>'14.8'!I31</f>
        <v>2</v>
      </c>
      <c r="M29" s="36">
        <f>'14.9'!G30</f>
        <v>0</v>
      </c>
    </row>
    <row r="30" spans="1:13" ht="15.95" customHeight="1" x14ac:dyDescent="0.25">
      <c r="A30" s="34" t="s">
        <v>24</v>
      </c>
      <c r="B30" s="35" t="str">
        <f>VLOOKUP(A30,' Рейтинг (раздел 14)'!$A$3:$L$90,2,FALSE)</f>
        <v>51-85</v>
      </c>
      <c r="C30" s="35" t="str">
        <f t="shared" si="2"/>
        <v>7-11</v>
      </c>
      <c r="D30" s="47">
        <f t="shared" si="1"/>
        <v>0</v>
      </c>
      <c r="E30" s="75">
        <f>'14.1'!M29</f>
        <v>0</v>
      </c>
      <c r="F30" s="43">
        <f>'14.2'!K32</f>
        <v>0</v>
      </c>
      <c r="G30" s="43">
        <f>'14.3'!I34</f>
        <v>0</v>
      </c>
      <c r="H30" s="75">
        <f>'14.4'!I35</f>
        <v>0</v>
      </c>
      <c r="I30" s="75">
        <f>'14.5'!L34</f>
        <v>0</v>
      </c>
      <c r="J30" s="36">
        <f>'14.6'!K33</f>
        <v>0</v>
      </c>
      <c r="K30" s="45">
        <f>'14.7'!L33</f>
        <v>0</v>
      </c>
      <c r="L30" s="45">
        <f>'14.8'!I32</f>
        <v>0</v>
      </c>
      <c r="M30" s="36">
        <f>'14.9'!G31</f>
        <v>0</v>
      </c>
    </row>
    <row r="31" spans="1:13" ht="15.95" customHeight="1" x14ac:dyDescent="0.25">
      <c r="A31" s="34" t="s">
        <v>25</v>
      </c>
      <c r="B31" s="35" t="str">
        <f>VLOOKUP(A31,' Рейтинг (раздел 14)'!$A$3:$L$90,2,FALSE)</f>
        <v>28</v>
      </c>
      <c r="C31" s="35" t="str">
        <f t="shared" si="2"/>
        <v>5</v>
      </c>
      <c r="D31" s="47">
        <f t="shared" si="1"/>
        <v>9.5</v>
      </c>
      <c r="E31" s="75">
        <f>'14.1'!M30</f>
        <v>1</v>
      </c>
      <c r="F31" s="43">
        <f>'14.2'!K33</f>
        <v>1</v>
      </c>
      <c r="G31" s="43">
        <f>'14.3'!I35</f>
        <v>0.5</v>
      </c>
      <c r="H31" s="75">
        <f>'14.4'!I36</f>
        <v>0</v>
      </c>
      <c r="I31" s="75">
        <f>'14.5'!L35</f>
        <v>0</v>
      </c>
      <c r="J31" s="36">
        <f>'14.6'!K34</f>
        <v>2</v>
      </c>
      <c r="K31" s="45">
        <f>'14.7'!L34</f>
        <v>2</v>
      </c>
      <c r="L31" s="45">
        <f>'14.8'!I33</f>
        <v>2</v>
      </c>
      <c r="M31" s="36">
        <f>'14.9'!G32</f>
        <v>1</v>
      </c>
    </row>
    <row r="32" spans="1:13" s="7" customFormat="1" ht="15.95" customHeight="1" x14ac:dyDescent="0.25">
      <c r="A32" s="34" t="s">
        <v>26</v>
      </c>
      <c r="B32" s="35" t="str">
        <f>VLOOKUP(A32,' Рейтинг (раздел 14)'!$A$3:$L$90,2,FALSE)</f>
        <v>11-13</v>
      </c>
      <c r="C32" s="35" t="str">
        <f t="shared" si="2"/>
        <v>2</v>
      </c>
      <c r="D32" s="47">
        <f t="shared" si="1"/>
        <v>13</v>
      </c>
      <c r="E32" s="75">
        <f>'14.1'!M31</f>
        <v>1</v>
      </c>
      <c r="F32" s="43">
        <f>'14.2'!K34</f>
        <v>0</v>
      </c>
      <c r="G32" s="43">
        <f>'14.3'!I36</f>
        <v>1</v>
      </c>
      <c r="H32" s="75">
        <f>'14.4'!I37</f>
        <v>2</v>
      </c>
      <c r="I32" s="75">
        <f>'14.5'!L36</f>
        <v>2</v>
      </c>
      <c r="J32" s="36">
        <f>'14.6'!K35</f>
        <v>2</v>
      </c>
      <c r="K32" s="45">
        <f>'14.7'!L35</f>
        <v>2</v>
      </c>
      <c r="L32" s="45">
        <f>'14.8'!I34</f>
        <v>2</v>
      </c>
      <c r="M32" s="36">
        <f>'14.9'!G33</f>
        <v>1</v>
      </c>
    </row>
    <row r="33" spans="1:13" s="7" customFormat="1" ht="15.95" customHeight="1" x14ac:dyDescent="0.25">
      <c r="A33" s="34" t="s">
        <v>27</v>
      </c>
      <c r="B33" s="35" t="str">
        <f>VLOOKUP(A33,' Рейтинг (раздел 14)'!$A$3:$L$90,2,FALSE)</f>
        <v>24-27</v>
      </c>
      <c r="C33" s="35" t="str">
        <f t="shared" si="2"/>
        <v>4</v>
      </c>
      <c r="D33" s="47">
        <f t="shared" si="1"/>
        <v>10</v>
      </c>
      <c r="E33" s="75">
        <f>'14.1'!M32</f>
        <v>1</v>
      </c>
      <c r="F33" s="43">
        <f>'14.2'!K35</f>
        <v>0</v>
      </c>
      <c r="G33" s="43">
        <f>'14.3'!I37</f>
        <v>1</v>
      </c>
      <c r="H33" s="75">
        <f>'14.4'!I38</f>
        <v>1</v>
      </c>
      <c r="I33" s="75">
        <f>'14.5'!L37</f>
        <v>2</v>
      </c>
      <c r="J33" s="36">
        <f>'14.6'!K36</f>
        <v>0</v>
      </c>
      <c r="K33" s="45">
        <f>'14.7'!L36</f>
        <v>2</v>
      </c>
      <c r="L33" s="45">
        <f>'14.8'!I35</f>
        <v>2</v>
      </c>
      <c r="M33" s="36">
        <f>'14.9'!G34</f>
        <v>1</v>
      </c>
    </row>
    <row r="34" spans="1:13" ht="15.95" customHeight="1" x14ac:dyDescent="0.25">
      <c r="A34" s="34" t="s">
        <v>28</v>
      </c>
      <c r="B34" s="35" t="str">
        <f>VLOOKUP(A34,' Рейтинг (раздел 14)'!$A$3:$L$90,2,FALSE)</f>
        <v>51-85</v>
      </c>
      <c r="C34" s="35" t="str">
        <f t="shared" si="2"/>
        <v>7-11</v>
      </c>
      <c r="D34" s="47">
        <f t="shared" si="1"/>
        <v>0</v>
      </c>
      <c r="E34" s="75">
        <f>'14.1'!M33</f>
        <v>0</v>
      </c>
      <c r="F34" s="43">
        <f>'14.2'!K36</f>
        <v>0</v>
      </c>
      <c r="G34" s="43">
        <f>'14.3'!I38</f>
        <v>0</v>
      </c>
      <c r="H34" s="75">
        <f>'14.4'!I39</f>
        <v>0</v>
      </c>
      <c r="I34" s="75">
        <f>'14.5'!L38</f>
        <v>0</v>
      </c>
      <c r="J34" s="36">
        <f>'14.6'!K37</f>
        <v>0</v>
      </c>
      <c r="K34" s="45">
        <f>'14.7'!L37</f>
        <v>0</v>
      </c>
      <c r="L34" s="45">
        <f>'14.8'!I36</f>
        <v>0</v>
      </c>
      <c r="M34" s="36">
        <f>'14.9'!G35</f>
        <v>0</v>
      </c>
    </row>
    <row r="35" spans="1:13" ht="15.95" customHeight="1" x14ac:dyDescent="0.25">
      <c r="A35" s="34" t="s">
        <v>29</v>
      </c>
      <c r="B35" s="35" t="str">
        <f>VLOOKUP(A35,' Рейтинг (раздел 14)'!$A$3:$L$90,2,FALSE)</f>
        <v>1-6</v>
      </c>
      <c r="C35" s="35" t="str">
        <f t="shared" si="2"/>
        <v>1</v>
      </c>
      <c r="D35" s="47">
        <f t="shared" si="1"/>
        <v>16</v>
      </c>
      <c r="E35" s="75">
        <f>'14.1'!M34</f>
        <v>1</v>
      </c>
      <c r="F35" s="43">
        <f>'14.2'!K37</f>
        <v>2</v>
      </c>
      <c r="G35" s="43">
        <f>'14.3'!I39</f>
        <v>2</v>
      </c>
      <c r="H35" s="75">
        <f>'14.4'!I40</f>
        <v>2</v>
      </c>
      <c r="I35" s="75">
        <f>'14.5'!L39</f>
        <v>2</v>
      </c>
      <c r="J35" s="36">
        <f>'14.6'!K38</f>
        <v>2</v>
      </c>
      <c r="K35" s="45">
        <f>'14.7'!L38</f>
        <v>2</v>
      </c>
      <c r="L35" s="45">
        <f>'14.8'!I37</f>
        <v>2</v>
      </c>
      <c r="M35" s="36">
        <f>'14.9'!G36</f>
        <v>1</v>
      </c>
    </row>
    <row r="36" spans="1:13" ht="15.95" customHeight="1" x14ac:dyDescent="0.25">
      <c r="A36" s="34" t="s">
        <v>30</v>
      </c>
      <c r="B36" s="35" t="str">
        <f>VLOOKUP(A36,' Рейтинг (раздел 14)'!$A$3:$L$90,2,FALSE)</f>
        <v>51-85</v>
      </c>
      <c r="C36" s="35" t="str">
        <f t="shared" si="2"/>
        <v>7-11</v>
      </c>
      <c r="D36" s="47">
        <f t="shared" si="1"/>
        <v>0</v>
      </c>
      <c r="E36" s="75">
        <f>'14.1'!M35</f>
        <v>0</v>
      </c>
      <c r="F36" s="43">
        <f>'14.2'!K38</f>
        <v>0</v>
      </c>
      <c r="G36" s="43">
        <f>'14.3'!I40</f>
        <v>0</v>
      </c>
      <c r="H36" s="75">
        <f>'14.4'!I41</f>
        <v>0</v>
      </c>
      <c r="I36" s="75">
        <f>'14.5'!L40</f>
        <v>0</v>
      </c>
      <c r="J36" s="36">
        <f>'14.6'!K39</f>
        <v>0</v>
      </c>
      <c r="K36" s="45">
        <f>'14.7'!L39</f>
        <v>0</v>
      </c>
      <c r="L36" s="45">
        <f>'14.8'!I38</f>
        <v>0</v>
      </c>
      <c r="M36" s="36">
        <f>'14.9'!G37</f>
        <v>0</v>
      </c>
    </row>
    <row r="37" spans="1:13" ht="15.95" customHeight="1" x14ac:dyDescent="0.25">
      <c r="A37" s="32" t="s">
        <v>31</v>
      </c>
      <c r="B37" s="37"/>
      <c r="C37" s="38"/>
      <c r="D37" s="48"/>
      <c r="E37" s="76"/>
      <c r="F37" s="44"/>
      <c r="G37" s="44"/>
      <c r="H37" s="76"/>
      <c r="I37" s="76"/>
      <c r="J37" s="39"/>
      <c r="K37" s="46"/>
      <c r="L37" s="46"/>
      <c r="M37" s="39"/>
    </row>
    <row r="38" spans="1:13" ht="15.95" customHeight="1" x14ac:dyDescent="0.25">
      <c r="A38" s="34" t="s">
        <v>32</v>
      </c>
      <c r="B38" s="35" t="str">
        <f>VLOOKUP(A38,' Рейтинг (раздел 14)'!$A$3:$L$90,2,FALSE)</f>
        <v>1-6</v>
      </c>
      <c r="C38" s="35" t="str">
        <f>RANK(D38,$D$38:$D$43)&amp;IF(COUNTIF($D$38:$D$43,D38)&gt;1,"-"&amp;RANK(D38,$D$38:$D$43)+COUNTIF($D$38:$D$43,D38)-1,"")</f>
        <v>1</v>
      </c>
      <c r="D38" s="47">
        <f t="shared" si="1"/>
        <v>16</v>
      </c>
      <c r="E38" s="75">
        <f>'14.1'!M37</f>
        <v>1</v>
      </c>
      <c r="F38" s="43">
        <f>'14.2'!K40</f>
        <v>2</v>
      </c>
      <c r="G38" s="43">
        <f>'14.3'!I42</f>
        <v>2</v>
      </c>
      <c r="H38" s="75">
        <f>'14.4'!I43</f>
        <v>2</v>
      </c>
      <c r="I38" s="75">
        <f>'14.5'!L42</f>
        <v>2</v>
      </c>
      <c r="J38" s="36">
        <f>'14.6'!K41</f>
        <v>2</v>
      </c>
      <c r="K38" s="45">
        <f>'14.7'!L41</f>
        <v>2</v>
      </c>
      <c r="L38" s="45">
        <f>'14.8'!I40</f>
        <v>2</v>
      </c>
      <c r="M38" s="36">
        <f>'14.9'!G39</f>
        <v>1</v>
      </c>
    </row>
    <row r="39" spans="1:13" ht="15.95" customHeight="1" x14ac:dyDescent="0.25">
      <c r="A39" s="34" t="s">
        <v>33</v>
      </c>
      <c r="B39" s="35" t="str">
        <f>VLOOKUP(A39,' Рейтинг (раздел 14)'!$A$3:$L$90,2,FALSE)</f>
        <v>51-85</v>
      </c>
      <c r="C39" s="35" t="str">
        <f t="shared" ref="C39:C43" si="3">RANK(D39,$D$38:$D$43)&amp;IF(COUNTIF($D$38:$D$43,D39)&gt;1,"-"&amp;RANK(D39,$D$38:$D$43)+COUNTIF($D$38:$D$43,D39)-1,"")</f>
        <v>6</v>
      </c>
      <c r="D39" s="47">
        <f t="shared" si="1"/>
        <v>0</v>
      </c>
      <c r="E39" s="75">
        <f>'14.1'!M38</f>
        <v>0</v>
      </c>
      <c r="F39" s="43">
        <f>'14.2'!K41</f>
        <v>0</v>
      </c>
      <c r="G39" s="43">
        <f>'14.3'!I43</f>
        <v>0</v>
      </c>
      <c r="H39" s="75">
        <f>'14.4'!I44</f>
        <v>0</v>
      </c>
      <c r="I39" s="75">
        <f>'14.5'!L43</f>
        <v>0</v>
      </c>
      <c r="J39" s="36">
        <f>'14.6'!K42</f>
        <v>0</v>
      </c>
      <c r="K39" s="45">
        <f>'14.7'!L42</f>
        <v>0</v>
      </c>
      <c r="L39" s="45">
        <f>'14.8'!I41</f>
        <v>0</v>
      </c>
      <c r="M39" s="36">
        <f>'14.9'!G40</f>
        <v>0</v>
      </c>
    </row>
    <row r="40" spans="1:13" s="7" customFormat="1" ht="15.95" customHeight="1" x14ac:dyDescent="0.25">
      <c r="A40" s="34" t="s">
        <v>34</v>
      </c>
      <c r="B40" s="35" t="str">
        <f>VLOOKUP(A40,' Рейтинг (раздел 14)'!$A$3:$L$90,2,FALSE)</f>
        <v>7</v>
      </c>
      <c r="C40" s="35" t="str">
        <f t="shared" si="3"/>
        <v>2</v>
      </c>
      <c r="D40" s="47">
        <f t="shared" si="1"/>
        <v>15</v>
      </c>
      <c r="E40" s="75">
        <f>'14.1'!M39</f>
        <v>1</v>
      </c>
      <c r="F40" s="43">
        <f>'14.2'!K42</f>
        <v>2</v>
      </c>
      <c r="G40" s="43">
        <f>'14.3'!I44</f>
        <v>1</v>
      </c>
      <c r="H40" s="75">
        <f>'14.4'!I45</f>
        <v>2</v>
      </c>
      <c r="I40" s="75">
        <f>'14.5'!L44</f>
        <v>2</v>
      </c>
      <c r="J40" s="36">
        <f>'14.6'!K43</f>
        <v>2</v>
      </c>
      <c r="K40" s="45">
        <f>'14.7'!L43</f>
        <v>2</v>
      </c>
      <c r="L40" s="45">
        <f>'14.8'!I42</f>
        <v>2</v>
      </c>
      <c r="M40" s="36">
        <f>'14.9'!G41</f>
        <v>1</v>
      </c>
    </row>
    <row r="41" spans="1:13" ht="15.95" customHeight="1" x14ac:dyDescent="0.25">
      <c r="A41" s="34" t="s">
        <v>35</v>
      </c>
      <c r="B41" s="35" t="str">
        <f>VLOOKUP(A41,' Рейтинг (раздел 14)'!$A$3:$L$90,2,FALSE)</f>
        <v>11-13</v>
      </c>
      <c r="C41" s="35" t="str">
        <f t="shared" si="3"/>
        <v>3</v>
      </c>
      <c r="D41" s="47">
        <f t="shared" si="1"/>
        <v>13</v>
      </c>
      <c r="E41" s="75">
        <f>'14.1'!M40</f>
        <v>1</v>
      </c>
      <c r="F41" s="43">
        <f>'14.2'!K43</f>
        <v>2</v>
      </c>
      <c r="G41" s="43">
        <f>'14.3'!I45</f>
        <v>1</v>
      </c>
      <c r="H41" s="75">
        <f>'14.4'!I46</f>
        <v>2</v>
      </c>
      <c r="I41" s="75">
        <f>'14.5'!L45</f>
        <v>2</v>
      </c>
      <c r="J41" s="36">
        <f>'14.6'!K44</f>
        <v>0</v>
      </c>
      <c r="K41" s="45">
        <f>'14.7'!L44</f>
        <v>2</v>
      </c>
      <c r="L41" s="45">
        <f>'14.8'!I43</f>
        <v>2</v>
      </c>
      <c r="M41" s="36">
        <f>'14.9'!G42</f>
        <v>1</v>
      </c>
    </row>
    <row r="42" spans="1:13" ht="15.95" customHeight="1" x14ac:dyDescent="0.25">
      <c r="A42" s="34" t="s">
        <v>36</v>
      </c>
      <c r="B42" s="35" t="str">
        <f>VLOOKUP(A42,' Рейтинг (раздел 14)'!$A$3:$L$90,2,FALSE)</f>
        <v>42-43</v>
      </c>
      <c r="C42" s="35" t="str">
        <f t="shared" si="3"/>
        <v>5</v>
      </c>
      <c r="D42" s="47">
        <f t="shared" si="1"/>
        <v>5.5</v>
      </c>
      <c r="E42" s="75">
        <f>'14.1'!M41</f>
        <v>0.5</v>
      </c>
      <c r="F42" s="43">
        <f>'14.2'!K44</f>
        <v>0</v>
      </c>
      <c r="G42" s="43">
        <f>'14.3'!I46</f>
        <v>0</v>
      </c>
      <c r="H42" s="75">
        <f>'14.4'!I47</f>
        <v>1</v>
      </c>
      <c r="I42" s="75">
        <f>'14.5'!L46</f>
        <v>0</v>
      </c>
      <c r="J42" s="36">
        <f>'14.6'!K45</f>
        <v>0</v>
      </c>
      <c r="K42" s="45">
        <f>'14.7'!L45</f>
        <v>2</v>
      </c>
      <c r="L42" s="45">
        <f>'14.8'!I44</f>
        <v>2</v>
      </c>
      <c r="M42" s="36">
        <f>'14.9'!G43</f>
        <v>0</v>
      </c>
    </row>
    <row r="43" spans="1:13" ht="15.95" customHeight="1" x14ac:dyDescent="0.25">
      <c r="A43" s="34" t="s">
        <v>37</v>
      </c>
      <c r="B43" s="35" t="str">
        <f>VLOOKUP(A43,' Рейтинг (раздел 14)'!$A$3:$L$90,2,FALSE)</f>
        <v>40</v>
      </c>
      <c r="C43" s="35" t="str">
        <f t="shared" si="3"/>
        <v>4</v>
      </c>
      <c r="D43" s="47">
        <f t="shared" si="1"/>
        <v>6.5</v>
      </c>
      <c r="E43" s="75">
        <f>'14.1'!M42</f>
        <v>0.5</v>
      </c>
      <c r="F43" s="43">
        <f>'14.2'!K45</f>
        <v>0</v>
      </c>
      <c r="G43" s="43">
        <f>'14.3'!I47</f>
        <v>1</v>
      </c>
      <c r="H43" s="75">
        <f>'14.4'!I48</f>
        <v>1</v>
      </c>
      <c r="I43" s="75">
        <f>'14.5'!L47</f>
        <v>0</v>
      </c>
      <c r="J43" s="36">
        <f>'14.6'!K46</f>
        <v>0</v>
      </c>
      <c r="K43" s="45">
        <f>'14.7'!L46</f>
        <v>2</v>
      </c>
      <c r="L43" s="45">
        <f>'14.8'!I45</f>
        <v>2</v>
      </c>
      <c r="M43" s="36">
        <f>'14.9'!G44</f>
        <v>0</v>
      </c>
    </row>
    <row r="44" spans="1:13" ht="15.95" customHeight="1" x14ac:dyDescent="0.25">
      <c r="A44" s="32" t="s">
        <v>38</v>
      </c>
      <c r="B44" s="37"/>
      <c r="C44" s="38"/>
      <c r="D44" s="48"/>
      <c r="E44" s="76"/>
      <c r="F44" s="44"/>
      <c r="G44" s="44"/>
      <c r="H44" s="76"/>
      <c r="I44" s="76"/>
      <c r="J44" s="39"/>
      <c r="K44" s="46"/>
      <c r="L44" s="46"/>
      <c r="M44" s="39"/>
    </row>
    <row r="45" spans="1:13" ht="15.95" customHeight="1" x14ac:dyDescent="0.25">
      <c r="A45" s="34" t="s">
        <v>39</v>
      </c>
      <c r="B45" s="35" t="str">
        <f>VLOOKUP(A45,' Рейтинг (раздел 14)'!$A$3:$L$90,2,FALSE)</f>
        <v>51-85</v>
      </c>
      <c r="C45" s="35" t="str">
        <f>RANK(D45,$D$45:$D$51)&amp;IF(COUNTIF($D$45:$D$51,D45)&gt;1,"-"&amp;RANK(D45,$D$45:$D$51)+COUNTIF($D$45:$D$51,D45)-1,"")</f>
        <v>3-7</v>
      </c>
      <c r="D45" s="47">
        <f t="shared" si="1"/>
        <v>0</v>
      </c>
      <c r="E45" s="75">
        <f>'14.1'!M44</f>
        <v>0</v>
      </c>
      <c r="F45" s="43">
        <f>'14.2'!K47</f>
        <v>0</v>
      </c>
      <c r="G45" s="43">
        <f>'14.3'!I49</f>
        <v>0</v>
      </c>
      <c r="H45" s="75">
        <f>'14.4'!I50</f>
        <v>0</v>
      </c>
      <c r="I45" s="75">
        <f>'14.5'!L49</f>
        <v>0</v>
      </c>
      <c r="J45" s="36">
        <f>'14.6'!K48</f>
        <v>0</v>
      </c>
      <c r="K45" s="45">
        <f>'14.7'!L48</f>
        <v>0</v>
      </c>
      <c r="L45" s="45">
        <f>'14.8'!I47</f>
        <v>0</v>
      </c>
      <c r="M45" s="36">
        <f>'14.9'!G46</f>
        <v>0</v>
      </c>
    </row>
    <row r="46" spans="1:13" ht="15.95" customHeight="1" x14ac:dyDescent="0.25">
      <c r="A46" s="34" t="s">
        <v>40</v>
      </c>
      <c r="B46" s="35" t="str">
        <f>VLOOKUP(A46,' Рейтинг (раздел 14)'!$A$3:$L$90,2,FALSE)</f>
        <v>51-85</v>
      </c>
      <c r="C46" s="35" t="str">
        <f t="shared" ref="C46:C51" si="4">RANK(D46,$D$45:$D$51)&amp;IF(COUNTIF($D$45:$D$51,D46)&gt;1,"-"&amp;RANK(D46,$D$45:$D$51)+COUNTIF($D$45:$D$51,D46)-1,"")</f>
        <v>3-7</v>
      </c>
      <c r="D46" s="47">
        <f t="shared" si="1"/>
        <v>0</v>
      </c>
      <c r="E46" s="75">
        <f>'14.1'!M45</f>
        <v>0</v>
      </c>
      <c r="F46" s="43">
        <f>'14.2'!K48</f>
        <v>0</v>
      </c>
      <c r="G46" s="43">
        <f>'14.3'!I50</f>
        <v>0</v>
      </c>
      <c r="H46" s="75">
        <f>'14.4'!I51</f>
        <v>0</v>
      </c>
      <c r="I46" s="75">
        <f>'14.5'!L50</f>
        <v>0</v>
      </c>
      <c r="J46" s="36">
        <f>'14.6'!K49</f>
        <v>0</v>
      </c>
      <c r="K46" s="45">
        <f>'14.7'!L49</f>
        <v>0</v>
      </c>
      <c r="L46" s="45">
        <f>'14.8'!I48</f>
        <v>0</v>
      </c>
      <c r="M46" s="36">
        <f>'14.9'!G47</f>
        <v>0</v>
      </c>
    </row>
    <row r="47" spans="1:13" ht="15.95" customHeight="1" x14ac:dyDescent="0.25">
      <c r="A47" s="34" t="s">
        <v>41</v>
      </c>
      <c r="B47" s="35" t="str">
        <f>VLOOKUP(A47,' Рейтинг (раздел 14)'!$A$3:$L$90,2,FALSE)</f>
        <v>32-35</v>
      </c>
      <c r="C47" s="35" t="str">
        <f t="shared" si="4"/>
        <v>1</v>
      </c>
      <c r="D47" s="47">
        <f t="shared" si="1"/>
        <v>8</v>
      </c>
      <c r="E47" s="75">
        <f>'14.1'!M46</f>
        <v>1</v>
      </c>
      <c r="F47" s="43">
        <f>'14.2'!K49</f>
        <v>2</v>
      </c>
      <c r="G47" s="43">
        <f>'14.3'!I51</f>
        <v>2</v>
      </c>
      <c r="H47" s="75">
        <f>'14.4'!I52</f>
        <v>0</v>
      </c>
      <c r="I47" s="75">
        <f>'14.5'!L51</f>
        <v>0</v>
      </c>
      <c r="J47" s="36">
        <f>'14.6'!K50</f>
        <v>0</v>
      </c>
      <c r="K47" s="45">
        <f>'14.7'!L50</f>
        <v>2</v>
      </c>
      <c r="L47" s="45">
        <f>'14.8'!I49</f>
        <v>0</v>
      </c>
      <c r="M47" s="36">
        <f>'14.9'!G48</f>
        <v>1</v>
      </c>
    </row>
    <row r="48" spans="1:13" ht="15.95" customHeight="1" x14ac:dyDescent="0.25">
      <c r="A48" s="34" t="s">
        <v>42</v>
      </c>
      <c r="B48" s="35" t="str">
        <f>VLOOKUP(A48,' Рейтинг (раздел 14)'!$A$3:$L$90,2,FALSE)</f>
        <v>51-85</v>
      </c>
      <c r="C48" s="35" t="str">
        <f t="shared" si="4"/>
        <v>3-7</v>
      </c>
      <c r="D48" s="47">
        <f t="shared" si="1"/>
        <v>0</v>
      </c>
      <c r="E48" s="75">
        <f>'14.1'!M47</f>
        <v>0</v>
      </c>
      <c r="F48" s="43">
        <f>'14.2'!K50</f>
        <v>0</v>
      </c>
      <c r="G48" s="43">
        <f>'14.3'!I52</f>
        <v>0</v>
      </c>
      <c r="H48" s="75">
        <f>'14.4'!I53</f>
        <v>0</v>
      </c>
      <c r="I48" s="75">
        <f>'14.5'!L52</f>
        <v>0</v>
      </c>
      <c r="J48" s="36">
        <f>'14.6'!K51</f>
        <v>0</v>
      </c>
      <c r="K48" s="45">
        <f>'14.7'!L51</f>
        <v>0</v>
      </c>
      <c r="L48" s="45">
        <f>'14.8'!I50</f>
        <v>0</v>
      </c>
      <c r="M48" s="36">
        <f>'14.9'!G49</f>
        <v>0</v>
      </c>
    </row>
    <row r="49" spans="1:13" ht="15.95" customHeight="1" x14ac:dyDescent="0.25">
      <c r="A49" s="34" t="s">
        <v>92</v>
      </c>
      <c r="B49" s="35" t="str">
        <f>VLOOKUP(A49,' Рейтинг (раздел 14)'!$A$3:$L$90,2,FALSE)</f>
        <v>51-85</v>
      </c>
      <c r="C49" s="35" t="str">
        <f t="shared" si="4"/>
        <v>3-7</v>
      </c>
      <c r="D49" s="47">
        <f t="shared" si="1"/>
        <v>0</v>
      </c>
      <c r="E49" s="75">
        <f>'14.1'!M48</f>
        <v>0</v>
      </c>
      <c r="F49" s="43">
        <f>'14.2'!K51</f>
        <v>0</v>
      </c>
      <c r="G49" s="43">
        <f>'14.3'!I53</f>
        <v>0</v>
      </c>
      <c r="H49" s="75">
        <f>'14.4'!I54</f>
        <v>0</v>
      </c>
      <c r="I49" s="75">
        <f>'14.5'!L53</f>
        <v>0</v>
      </c>
      <c r="J49" s="36">
        <f>'14.6'!K52</f>
        <v>0</v>
      </c>
      <c r="K49" s="45">
        <f>'14.7'!L52</f>
        <v>0</v>
      </c>
      <c r="L49" s="45">
        <f>'14.8'!I51</f>
        <v>0</v>
      </c>
      <c r="M49" s="36">
        <f>'14.9'!G50</f>
        <v>0</v>
      </c>
    </row>
    <row r="50" spans="1:13" ht="15.95" customHeight="1" x14ac:dyDescent="0.25">
      <c r="A50" s="34" t="s">
        <v>43</v>
      </c>
      <c r="B50" s="35" t="str">
        <f>VLOOKUP(A50,' Рейтинг (раздел 14)'!$A$3:$L$90,2,FALSE)</f>
        <v>51-85</v>
      </c>
      <c r="C50" s="35" t="str">
        <f t="shared" si="4"/>
        <v>3-7</v>
      </c>
      <c r="D50" s="47">
        <f t="shared" si="1"/>
        <v>0</v>
      </c>
      <c r="E50" s="75">
        <f>'14.1'!M49</f>
        <v>0</v>
      </c>
      <c r="F50" s="43">
        <f>'14.2'!K52</f>
        <v>0</v>
      </c>
      <c r="G50" s="43">
        <f>'14.3'!I54</f>
        <v>0</v>
      </c>
      <c r="H50" s="75">
        <f>'14.4'!I55</f>
        <v>0</v>
      </c>
      <c r="I50" s="75">
        <f>'14.5'!L54</f>
        <v>0</v>
      </c>
      <c r="J50" s="36">
        <f>'14.6'!K53</f>
        <v>0</v>
      </c>
      <c r="K50" s="45">
        <f>'14.7'!L53</f>
        <v>0</v>
      </c>
      <c r="L50" s="45">
        <f>'14.8'!I52</f>
        <v>0</v>
      </c>
      <c r="M50" s="36">
        <f>'14.9'!G51</f>
        <v>0</v>
      </c>
    </row>
    <row r="51" spans="1:13" ht="15.95" customHeight="1" x14ac:dyDescent="0.25">
      <c r="A51" s="34" t="s">
        <v>44</v>
      </c>
      <c r="B51" s="35" t="str">
        <f>VLOOKUP(A51,' Рейтинг (раздел 14)'!$A$3:$L$90,2,FALSE)</f>
        <v>38-39</v>
      </c>
      <c r="C51" s="35" t="str">
        <f t="shared" si="4"/>
        <v>2</v>
      </c>
      <c r="D51" s="47">
        <f t="shared" si="1"/>
        <v>7</v>
      </c>
      <c r="E51" s="75">
        <f>'14.1'!M50</f>
        <v>1</v>
      </c>
      <c r="F51" s="43">
        <f>'14.2'!K53</f>
        <v>0</v>
      </c>
      <c r="G51" s="43">
        <f>'14.3'!I55</f>
        <v>0</v>
      </c>
      <c r="H51" s="75">
        <f>'14.4'!I56</f>
        <v>1</v>
      </c>
      <c r="I51" s="75">
        <f>'14.5'!L55</f>
        <v>0</v>
      </c>
      <c r="J51" s="36">
        <f>'14.6'!K54</f>
        <v>0</v>
      </c>
      <c r="K51" s="45">
        <f>'14.7'!L54</f>
        <v>2</v>
      </c>
      <c r="L51" s="45">
        <f>'14.8'!I53</f>
        <v>2</v>
      </c>
      <c r="M51" s="36">
        <f>'14.9'!G52</f>
        <v>1</v>
      </c>
    </row>
    <row r="52" spans="1:13" ht="15.95" customHeight="1" x14ac:dyDescent="0.25">
      <c r="A52" s="32" t="s">
        <v>45</v>
      </c>
      <c r="B52" s="37"/>
      <c r="C52" s="38"/>
      <c r="D52" s="48"/>
      <c r="E52" s="76"/>
      <c r="F52" s="44"/>
      <c r="G52" s="44"/>
      <c r="H52" s="76"/>
      <c r="I52" s="76"/>
      <c r="J52" s="39"/>
      <c r="K52" s="46"/>
      <c r="L52" s="46"/>
      <c r="M52" s="39"/>
    </row>
    <row r="53" spans="1:13" ht="15.95" customHeight="1" x14ac:dyDescent="0.25">
      <c r="A53" s="34" t="s">
        <v>46</v>
      </c>
      <c r="B53" s="35" t="str">
        <f>VLOOKUP(A53,' Рейтинг (раздел 14)'!$A$3:$L$90,2,FALSE)</f>
        <v>51-85</v>
      </c>
      <c r="C53" s="35" t="str">
        <f>RANK(D53,$D$53:$D$66)&amp;IF(COUNTIF($D$53:$D$66,D53)&gt;1,"-"&amp;RANK(D53,$D$53:$D$66)+COUNTIF($D$53:$D$66,D53)-1,"")</f>
        <v>10-14</v>
      </c>
      <c r="D53" s="47">
        <f t="shared" si="1"/>
        <v>0</v>
      </c>
      <c r="E53" s="75">
        <f>'14.1'!M52</f>
        <v>0</v>
      </c>
      <c r="F53" s="43">
        <f>'14.2'!K55</f>
        <v>0</v>
      </c>
      <c r="G53" s="43">
        <f>'14.3'!I57</f>
        <v>0</v>
      </c>
      <c r="H53" s="75">
        <f>'14.4'!I58</f>
        <v>0</v>
      </c>
      <c r="I53" s="75">
        <f>'14.5'!L57</f>
        <v>0</v>
      </c>
      <c r="J53" s="36">
        <f>'14.6'!K56</f>
        <v>0</v>
      </c>
      <c r="K53" s="45">
        <f>'14.7'!L56</f>
        <v>0</v>
      </c>
      <c r="L53" s="45">
        <f>'14.8'!I55</f>
        <v>0</v>
      </c>
      <c r="M53" s="36">
        <f>'14.9'!G54</f>
        <v>0</v>
      </c>
    </row>
    <row r="54" spans="1:13" s="7" customFormat="1" ht="15.95" customHeight="1" x14ac:dyDescent="0.25">
      <c r="A54" s="34" t="s">
        <v>47</v>
      </c>
      <c r="B54" s="35" t="str">
        <f>VLOOKUP(A54,' Рейтинг (раздел 14)'!$A$3:$L$90,2,FALSE)</f>
        <v>41</v>
      </c>
      <c r="C54" s="35" t="str">
        <f t="shared" ref="C54:C66" si="5">RANK(D54,$D$53:$D$66)&amp;IF(COUNTIF($D$53:$D$66,D54)&gt;1,"-"&amp;RANK(D54,$D$53:$D$66)+COUNTIF($D$53:$D$66,D54)-1,"")</f>
        <v>6</v>
      </c>
      <c r="D54" s="47">
        <f t="shared" si="1"/>
        <v>6</v>
      </c>
      <c r="E54" s="75">
        <f>'14.1'!M53</f>
        <v>1</v>
      </c>
      <c r="F54" s="43">
        <f>'14.2'!K56</f>
        <v>0</v>
      </c>
      <c r="G54" s="43">
        <f>'14.3'!I58</f>
        <v>1</v>
      </c>
      <c r="H54" s="75">
        <f>'14.4'!I59</f>
        <v>1</v>
      </c>
      <c r="I54" s="75">
        <f>'14.5'!L58</f>
        <v>0</v>
      </c>
      <c r="J54" s="36">
        <f>'14.6'!K57</f>
        <v>0</v>
      </c>
      <c r="K54" s="45">
        <f>'14.7'!L57</f>
        <v>0</v>
      </c>
      <c r="L54" s="45">
        <f>'14.8'!I56</f>
        <v>2</v>
      </c>
      <c r="M54" s="36">
        <f>'14.9'!G55</f>
        <v>1</v>
      </c>
    </row>
    <row r="55" spans="1:13" ht="15.95" customHeight="1" x14ac:dyDescent="0.25">
      <c r="A55" s="34" t="s">
        <v>48</v>
      </c>
      <c r="B55" s="35" t="str">
        <f>VLOOKUP(A55,' Рейтинг (раздел 14)'!$A$3:$L$90,2,FALSE)</f>
        <v>46</v>
      </c>
      <c r="C55" s="35" t="str">
        <f t="shared" si="5"/>
        <v>8</v>
      </c>
      <c r="D55" s="47">
        <f t="shared" si="1"/>
        <v>4</v>
      </c>
      <c r="E55" s="75">
        <f>'14.1'!M54</f>
        <v>1</v>
      </c>
      <c r="F55" s="43">
        <f>'14.2'!K57</f>
        <v>0</v>
      </c>
      <c r="G55" s="43">
        <f>'14.3'!I59</f>
        <v>0</v>
      </c>
      <c r="H55" s="75">
        <f>'14.4'!I60</f>
        <v>0</v>
      </c>
      <c r="I55" s="75">
        <f>'14.5'!L59</f>
        <v>0</v>
      </c>
      <c r="J55" s="36">
        <f>'14.6'!K58</f>
        <v>0</v>
      </c>
      <c r="K55" s="45">
        <f>'14.7'!L58</f>
        <v>0</v>
      </c>
      <c r="L55" s="45">
        <f>'14.8'!I57</f>
        <v>2</v>
      </c>
      <c r="M55" s="36">
        <f>'14.9'!G56</f>
        <v>1</v>
      </c>
    </row>
    <row r="56" spans="1:13" ht="15.95" customHeight="1" x14ac:dyDescent="0.25">
      <c r="A56" s="34" t="s">
        <v>49</v>
      </c>
      <c r="B56" s="35" t="str">
        <f>VLOOKUP(A56,' Рейтинг (раздел 14)'!$A$3:$L$90,2,FALSE)</f>
        <v>47-48</v>
      </c>
      <c r="C56" s="35" t="str">
        <f t="shared" si="5"/>
        <v>9</v>
      </c>
      <c r="D56" s="47">
        <f t="shared" si="1"/>
        <v>3</v>
      </c>
      <c r="E56" s="75">
        <f>'14.1'!M55</f>
        <v>1</v>
      </c>
      <c r="F56" s="43">
        <f>'14.2'!K58</f>
        <v>0</v>
      </c>
      <c r="G56" s="43">
        <f>'14.3'!I60</f>
        <v>1</v>
      </c>
      <c r="H56" s="75">
        <f>'14.4'!I61</f>
        <v>1</v>
      </c>
      <c r="I56" s="75">
        <f>'14.5'!L60</f>
        <v>0</v>
      </c>
      <c r="J56" s="36">
        <f>'14.6'!K59</f>
        <v>0</v>
      </c>
      <c r="K56" s="45">
        <f>'14.7'!L59</f>
        <v>0</v>
      </c>
      <c r="L56" s="45">
        <f>'14.8'!I58</f>
        <v>0</v>
      </c>
      <c r="M56" s="36">
        <f>'14.9'!G57</f>
        <v>0</v>
      </c>
    </row>
    <row r="57" spans="1:13" ht="15.95" customHeight="1" x14ac:dyDescent="0.25">
      <c r="A57" s="34" t="s">
        <v>50</v>
      </c>
      <c r="B57" s="35" t="str">
        <f>VLOOKUP(A57,' Рейтинг (раздел 14)'!$A$3:$L$90,2,FALSE)</f>
        <v>8-10</v>
      </c>
      <c r="C57" s="35" t="str">
        <f t="shared" si="5"/>
        <v>2</v>
      </c>
      <c r="D57" s="47">
        <f t="shared" si="1"/>
        <v>14</v>
      </c>
      <c r="E57" s="75">
        <f>'14.1'!M56</f>
        <v>1</v>
      </c>
      <c r="F57" s="43">
        <f>'14.2'!K59</f>
        <v>2</v>
      </c>
      <c r="G57" s="43">
        <f>'14.3'!I61</f>
        <v>2</v>
      </c>
      <c r="H57" s="75">
        <f>'14.4'!I62</f>
        <v>2</v>
      </c>
      <c r="I57" s="75">
        <f>'14.5'!L61</f>
        <v>2</v>
      </c>
      <c r="J57" s="36">
        <f>'14.6'!K60</f>
        <v>2</v>
      </c>
      <c r="K57" s="45">
        <f>'14.7'!L60</f>
        <v>0</v>
      </c>
      <c r="L57" s="45">
        <f>'14.8'!I59</f>
        <v>2</v>
      </c>
      <c r="M57" s="36">
        <f>'14.9'!G58</f>
        <v>1</v>
      </c>
    </row>
    <row r="58" spans="1:13" ht="15.95" customHeight="1" x14ac:dyDescent="0.25">
      <c r="A58" s="34" t="s">
        <v>51</v>
      </c>
      <c r="B58" s="35" t="str">
        <f>VLOOKUP(A58,' Рейтинг (раздел 14)'!$A$3:$L$90,2,FALSE)</f>
        <v>51-85</v>
      </c>
      <c r="C58" s="35" t="str">
        <f t="shared" si="5"/>
        <v>10-14</v>
      </c>
      <c r="D58" s="47">
        <f t="shared" si="1"/>
        <v>0</v>
      </c>
      <c r="E58" s="75">
        <f>'14.1'!M57</f>
        <v>0</v>
      </c>
      <c r="F58" s="43">
        <f>'14.2'!K60</f>
        <v>0</v>
      </c>
      <c r="G58" s="43">
        <f>'14.3'!I62</f>
        <v>0</v>
      </c>
      <c r="H58" s="75">
        <f>'14.4'!I63</f>
        <v>0</v>
      </c>
      <c r="I58" s="75">
        <f>'14.5'!L62</f>
        <v>0</v>
      </c>
      <c r="J58" s="36">
        <f>'14.6'!K61</f>
        <v>0</v>
      </c>
      <c r="K58" s="45">
        <f>'14.7'!L61</f>
        <v>0</v>
      </c>
      <c r="L58" s="45">
        <f>'14.8'!I60</f>
        <v>0</v>
      </c>
      <c r="M58" s="36">
        <f>'14.9'!G59</f>
        <v>0</v>
      </c>
    </row>
    <row r="59" spans="1:13" ht="15.95" customHeight="1" x14ac:dyDescent="0.25">
      <c r="A59" s="34" t="s">
        <v>52</v>
      </c>
      <c r="B59" s="35" t="str">
        <f>VLOOKUP(A59,' Рейтинг (раздел 14)'!$A$3:$L$90,2,FALSE)</f>
        <v>45</v>
      </c>
      <c r="C59" s="35" t="str">
        <f t="shared" si="5"/>
        <v>7</v>
      </c>
      <c r="D59" s="47">
        <f t="shared" si="1"/>
        <v>4.5</v>
      </c>
      <c r="E59" s="75">
        <f>'14.1'!M58</f>
        <v>0.5</v>
      </c>
      <c r="F59" s="43">
        <f>'14.2'!K61</f>
        <v>0</v>
      </c>
      <c r="G59" s="43">
        <f>'14.3'!I63</f>
        <v>0</v>
      </c>
      <c r="H59" s="75">
        <f>'14.4'!I64</f>
        <v>1</v>
      </c>
      <c r="I59" s="75">
        <f>'14.5'!L63</f>
        <v>0</v>
      </c>
      <c r="J59" s="36">
        <f>'14.6'!K62</f>
        <v>0</v>
      </c>
      <c r="K59" s="45">
        <f>'14.7'!L62</f>
        <v>2</v>
      </c>
      <c r="L59" s="45">
        <f>'14.8'!I61</f>
        <v>0</v>
      </c>
      <c r="M59" s="36">
        <f>'14.9'!G60</f>
        <v>1</v>
      </c>
    </row>
    <row r="60" spans="1:13" ht="15.95" customHeight="1" x14ac:dyDescent="0.25">
      <c r="A60" s="34" t="s">
        <v>53</v>
      </c>
      <c r="B60" s="35" t="str">
        <f>VLOOKUP(A60,' Рейтинг (раздел 14)'!$A$3:$L$90,2,FALSE)</f>
        <v>32-35</v>
      </c>
      <c r="C60" s="35" t="str">
        <f t="shared" si="5"/>
        <v>5</v>
      </c>
      <c r="D60" s="47">
        <f t="shared" si="1"/>
        <v>8</v>
      </c>
      <c r="E60" s="75">
        <f>'14.1'!M59</f>
        <v>1</v>
      </c>
      <c r="F60" s="43">
        <f>'14.2'!K62</f>
        <v>0</v>
      </c>
      <c r="G60" s="43">
        <f>'14.3'!I64</f>
        <v>2</v>
      </c>
      <c r="H60" s="75">
        <f>'14.4'!I65</f>
        <v>2</v>
      </c>
      <c r="I60" s="75">
        <f>'14.5'!L64</f>
        <v>0</v>
      </c>
      <c r="J60" s="36">
        <f>'14.6'!K63</f>
        <v>0</v>
      </c>
      <c r="K60" s="45">
        <f>'14.7'!L63</f>
        <v>2</v>
      </c>
      <c r="L60" s="45">
        <f>'14.8'!I62</f>
        <v>0</v>
      </c>
      <c r="M60" s="36">
        <f>'14.9'!G61</f>
        <v>1</v>
      </c>
    </row>
    <row r="61" spans="1:13" ht="15.95" customHeight="1" x14ac:dyDescent="0.25">
      <c r="A61" s="34" t="s">
        <v>54</v>
      </c>
      <c r="B61" s="35" t="str">
        <f>VLOOKUP(A61,' Рейтинг (раздел 14)'!$A$3:$L$90,2,FALSE)</f>
        <v>16-18</v>
      </c>
      <c r="C61" s="35" t="str">
        <f t="shared" si="5"/>
        <v>3</v>
      </c>
      <c r="D61" s="47">
        <f t="shared" si="1"/>
        <v>11.5</v>
      </c>
      <c r="E61" s="75">
        <f>'14.1'!M60</f>
        <v>0.5</v>
      </c>
      <c r="F61" s="43">
        <f>'14.2'!K63</f>
        <v>2</v>
      </c>
      <c r="G61" s="43">
        <f>'14.3'!I65</f>
        <v>0</v>
      </c>
      <c r="H61" s="75">
        <f>'14.4'!I66</f>
        <v>1</v>
      </c>
      <c r="I61" s="75">
        <f>'14.5'!L65</f>
        <v>1</v>
      </c>
      <c r="J61" s="36">
        <f>'14.6'!K64</f>
        <v>2</v>
      </c>
      <c r="K61" s="45">
        <f>'14.7'!L64</f>
        <v>2</v>
      </c>
      <c r="L61" s="45">
        <f>'14.8'!I63</f>
        <v>2</v>
      </c>
      <c r="M61" s="36">
        <f>'14.9'!G62</f>
        <v>1</v>
      </c>
    </row>
    <row r="62" spans="1:13" ht="15.95" customHeight="1" x14ac:dyDescent="0.25">
      <c r="A62" s="34" t="s">
        <v>55</v>
      </c>
      <c r="B62" s="35" t="str">
        <f>VLOOKUP(A62,' Рейтинг (раздел 14)'!$A$3:$L$90,2,FALSE)</f>
        <v>1-6</v>
      </c>
      <c r="C62" s="35" t="str">
        <f t="shared" si="5"/>
        <v>1</v>
      </c>
      <c r="D62" s="47">
        <f t="shared" si="1"/>
        <v>16</v>
      </c>
      <c r="E62" s="75">
        <f>'14.1'!M61</f>
        <v>1</v>
      </c>
      <c r="F62" s="43">
        <f>'14.2'!K64</f>
        <v>2</v>
      </c>
      <c r="G62" s="43">
        <f>'14.3'!I66</f>
        <v>2</v>
      </c>
      <c r="H62" s="75">
        <f>'14.4'!I67</f>
        <v>2</v>
      </c>
      <c r="I62" s="75">
        <f>'14.5'!L66</f>
        <v>2</v>
      </c>
      <c r="J62" s="36">
        <f>'14.6'!K65</f>
        <v>2</v>
      </c>
      <c r="K62" s="45">
        <f>'14.7'!L65</f>
        <v>2</v>
      </c>
      <c r="L62" s="45">
        <f>'14.8'!I64</f>
        <v>2</v>
      </c>
      <c r="M62" s="36">
        <f>'14.9'!G63</f>
        <v>1</v>
      </c>
    </row>
    <row r="63" spans="1:13" ht="15.95" customHeight="1" x14ac:dyDescent="0.25">
      <c r="A63" s="34" t="s">
        <v>56</v>
      </c>
      <c r="B63" s="35" t="str">
        <f>VLOOKUP(A63,' Рейтинг (раздел 14)'!$A$3:$L$90,2,FALSE)</f>
        <v>51-85</v>
      </c>
      <c r="C63" s="35" t="str">
        <f t="shared" si="5"/>
        <v>10-14</v>
      </c>
      <c r="D63" s="47">
        <f t="shared" si="1"/>
        <v>0</v>
      </c>
      <c r="E63" s="75">
        <f>'14.1'!M62</f>
        <v>0</v>
      </c>
      <c r="F63" s="43">
        <f>'14.2'!K65</f>
        <v>0</v>
      </c>
      <c r="G63" s="43">
        <f>'14.3'!I67</f>
        <v>0</v>
      </c>
      <c r="H63" s="75">
        <f>'14.4'!I68</f>
        <v>0</v>
      </c>
      <c r="I63" s="75">
        <f>'14.5'!L67</f>
        <v>0</v>
      </c>
      <c r="J63" s="36">
        <f>'14.6'!K66</f>
        <v>0</v>
      </c>
      <c r="K63" s="45">
        <f>'14.7'!L66</f>
        <v>0</v>
      </c>
      <c r="L63" s="45">
        <f>'14.8'!I65</f>
        <v>0</v>
      </c>
      <c r="M63" s="36">
        <f>'14.9'!G64</f>
        <v>0</v>
      </c>
    </row>
    <row r="64" spans="1:13" ht="15.95" customHeight="1" x14ac:dyDescent="0.25">
      <c r="A64" s="34" t="s">
        <v>57</v>
      </c>
      <c r="B64" s="35" t="str">
        <f>VLOOKUP(A64,' Рейтинг (раздел 14)'!$A$3:$L$90,2,FALSE)</f>
        <v>51-85</v>
      </c>
      <c r="C64" s="35" t="str">
        <f t="shared" si="5"/>
        <v>10-14</v>
      </c>
      <c r="D64" s="47">
        <f t="shared" si="1"/>
        <v>0</v>
      </c>
      <c r="E64" s="75">
        <f>'14.1'!M63</f>
        <v>0</v>
      </c>
      <c r="F64" s="43">
        <f>'14.2'!K66</f>
        <v>0</v>
      </c>
      <c r="G64" s="43">
        <f>'14.3'!I68</f>
        <v>0</v>
      </c>
      <c r="H64" s="75">
        <f>'14.4'!I69</f>
        <v>0</v>
      </c>
      <c r="I64" s="75">
        <f>'14.5'!L68</f>
        <v>0</v>
      </c>
      <c r="J64" s="36">
        <f>'14.6'!K67</f>
        <v>0</v>
      </c>
      <c r="K64" s="45">
        <f>'14.7'!L67</f>
        <v>0</v>
      </c>
      <c r="L64" s="45">
        <f>'14.8'!I66</f>
        <v>0</v>
      </c>
      <c r="M64" s="36">
        <f>'14.9'!G65</f>
        <v>0</v>
      </c>
    </row>
    <row r="65" spans="1:13" ht="15.95" customHeight="1" x14ac:dyDescent="0.25">
      <c r="A65" s="34" t="s">
        <v>58</v>
      </c>
      <c r="B65" s="35" t="str">
        <f>VLOOKUP(A65,' Рейтинг (раздел 14)'!$A$3:$L$90,2,FALSE)</f>
        <v>51-85</v>
      </c>
      <c r="C65" s="35" t="str">
        <f t="shared" si="5"/>
        <v>10-14</v>
      </c>
      <c r="D65" s="47">
        <f t="shared" si="1"/>
        <v>0</v>
      </c>
      <c r="E65" s="75">
        <f>'14.1'!M64</f>
        <v>0</v>
      </c>
      <c r="F65" s="43">
        <f>'14.2'!K67</f>
        <v>0</v>
      </c>
      <c r="G65" s="43">
        <f>'14.3'!I69</f>
        <v>0</v>
      </c>
      <c r="H65" s="75">
        <f>'14.4'!I70</f>
        <v>0</v>
      </c>
      <c r="I65" s="75">
        <f>'14.5'!L69</f>
        <v>0</v>
      </c>
      <c r="J65" s="36">
        <f>'14.6'!K68</f>
        <v>0</v>
      </c>
      <c r="K65" s="45">
        <f>'14.7'!L68</f>
        <v>0</v>
      </c>
      <c r="L65" s="45">
        <f>'14.8'!I67</f>
        <v>0</v>
      </c>
      <c r="M65" s="36">
        <f>'14.9'!G66</f>
        <v>0</v>
      </c>
    </row>
    <row r="66" spans="1:13" ht="15.95" customHeight="1" x14ac:dyDescent="0.25">
      <c r="A66" s="34" t="s">
        <v>59</v>
      </c>
      <c r="B66" s="35" t="str">
        <f>VLOOKUP(A66,' Рейтинг (раздел 14)'!$A$3:$L$90,2,FALSE)</f>
        <v>24-27</v>
      </c>
      <c r="C66" s="35" t="str">
        <f t="shared" si="5"/>
        <v>4</v>
      </c>
      <c r="D66" s="47">
        <f t="shared" si="1"/>
        <v>10</v>
      </c>
      <c r="E66" s="75">
        <f>'14.1'!M65</f>
        <v>1</v>
      </c>
      <c r="F66" s="43">
        <f>'14.2'!K68</f>
        <v>0</v>
      </c>
      <c r="G66" s="43">
        <f>'14.3'!I70</f>
        <v>1</v>
      </c>
      <c r="H66" s="75">
        <f>'14.4'!I71</f>
        <v>1</v>
      </c>
      <c r="I66" s="75">
        <f>'14.5'!L70</f>
        <v>0</v>
      </c>
      <c r="J66" s="36">
        <f>'14.6'!K69</f>
        <v>2</v>
      </c>
      <c r="K66" s="45">
        <f>'14.7'!L69</f>
        <v>2</v>
      </c>
      <c r="L66" s="45">
        <f>'14.8'!I68</f>
        <v>2</v>
      </c>
      <c r="M66" s="36">
        <f>'14.9'!G67</f>
        <v>1</v>
      </c>
    </row>
    <row r="67" spans="1:13" ht="15.95" customHeight="1" x14ac:dyDescent="0.25">
      <c r="A67" s="32" t="s">
        <v>60</v>
      </c>
      <c r="B67" s="37"/>
      <c r="C67" s="38"/>
      <c r="D67" s="48"/>
      <c r="E67" s="76"/>
      <c r="F67" s="44"/>
      <c r="G67" s="44"/>
      <c r="H67" s="76"/>
      <c r="I67" s="76"/>
      <c r="J67" s="39"/>
      <c r="K67" s="46"/>
      <c r="L67" s="46"/>
      <c r="M67" s="39"/>
    </row>
    <row r="68" spans="1:13" ht="15.95" customHeight="1" x14ac:dyDescent="0.25">
      <c r="A68" s="34" t="s">
        <v>61</v>
      </c>
      <c r="B68" s="35" t="str">
        <f>VLOOKUP(A68,' Рейтинг (раздел 14)'!$A$3:$L$90,2,FALSE)</f>
        <v>19-22</v>
      </c>
      <c r="C68" s="35" t="str">
        <f>RANK(D68,$D$68:$D$73)&amp;IF(COUNTIF($D$68:$D$73,D68)&gt;1,"-"&amp;RANK(D68,$D$68:$D$73)+COUNTIF($D$68:$D$73,D68)-1,"")</f>
        <v>2-4</v>
      </c>
      <c r="D68" s="47">
        <f t="shared" si="1"/>
        <v>11</v>
      </c>
      <c r="E68" s="75">
        <f>'14.1'!M67</f>
        <v>1</v>
      </c>
      <c r="F68" s="43">
        <f>'14.2'!K70</f>
        <v>2</v>
      </c>
      <c r="G68" s="43">
        <f>'14.3'!I72</f>
        <v>1</v>
      </c>
      <c r="H68" s="75">
        <f>'14.4'!I73</f>
        <v>2</v>
      </c>
      <c r="I68" s="75">
        <f>'14.5'!L72</f>
        <v>0</v>
      </c>
      <c r="J68" s="36">
        <f>'14.6'!K71</f>
        <v>2</v>
      </c>
      <c r="K68" s="45">
        <f>'14.7'!L71</f>
        <v>0</v>
      </c>
      <c r="L68" s="45">
        <f>'14.8'!I70</f>
        <v>2</v>
      </c>
      <c r="M68" s="36">
        <f>'14.9'!G69</f>
        <v>1</v>
      </c>
    </row>
    <row r="69" spans="1:13" ht="15.95" customHeight="1" x14ac:dyDescent="0.25">
      <c r="A69" s="34" t="s">
        <v>62</v>
      </c>
      <c r="B69" s="35" t="str">
        <f>VLOOKUP(A69,' Рейтинг (раздел 14)'!$A$3:$L$90,2,FALSE)</f>
        <v>19-22</v>
      </c>
      <c r="C69" s="35" t="str">
        <f t="shared" ref="C69:C73" si="6">RANK(D69,$D$68:$D$73)&amp;IF(COUNTIF($D$68:$D$73,D69)&gt;1,"-"&amp;RANK(D69,$D$68:$D$73)+COUNTIF($D$68:$D$73,D69)-1,"")</f>
        <v>2-4</v>
      </c>
      <c r="D69" s="47">
        <f t="shared" si="1"/>
        <v>11</v>
      </c>
      <c r="E69" s="75">
        <f>'14.1'!M68</f>
        <v>1</v>
      </c>
      <c r="F69" s="43">
        <f>'14.2'!K71</f>
        <v>0</v>
      </c>
      <c r="G69" s="43">
        <f>'14.3'!I73</f>
        <v>1</v>
      </c>
      <c r="H69" s="75">
        <f>'14.4'!I74</f>
        <v>2</v>
      </c>
      <c r="I69" s="75">
        <f>'14.5'!L73</f>
        <v>2</v>
      </c>
      <c r="J69" s="36">
        <f>'14.6'!K72</f>
        <v>2</v>
      </c>
      <c r="K69" s="45">
        <f>'14.7'!L72</f>
        <v>0</v>
      </c>
      <c r="L69" s="45">
        <f>'14.8'!I71</f>
        <v>2</v>
      </c>
      <c r="M69" s="36">
        <f>'14.9'!G70</f>
        <v>1</v>
      </c>
    </row>
    <row r="70" spans="1:13" ht="15.95" customHeight="1" x14ac:dyDescent="0.25">
      <c r="A70" s="34" t="s">
        <v>63</v>
      </c>
      <c r="B70" s="35" t="str">
        <f>VLOOKUP(A70,' Рейтинг (раздел 14)'!$A$3:$L$90,2,FALSE)</f>
        <v>29-30</v>
      </c>
      <c r="C70" s="35" t="str">
        <f t="shared" si="6"/>
        <v>5-6</v>
      </c>
      <c r="D70" s="47">
        <f t="shared" si="1"/>
        <v>9</v>
      </c>
      <c r="E70" s="75">
        <f>'14.1'!M69</f>
        <v>1</v>
      </c>
      <c r="F70" s="43">
        <f>'14.2'!K72</f>
        <v>0</v>
      </c>
      <c r="G70" s="43">
        <f>'14.3'!I74</f>
        <v>1</v>
      </c>
      <c r="H70" s="75">
        <f>'14.4'!I75</f>
        <v>1</v>
      </c>
      <c r="I70" s="75">
        <f>'14.5'!L74</f>
        <v>2</v>
      </c>
      <c r="J70" s="36">
        <f>'14.6'!K73</f>
        <v>0</v>
      </c>
      <c r="K70" s="45">
        <f>'14.7'!L73</f>
        <v>2</v>
      </c>
      <c r="L70" s="45">
        <f>'14.8'!I72</f>
        <v>2</v>
      </c>
      <c r="M70" s="36">
        <f>'14.9'!G71</f>
        <v>0</v>
      </c>
    </row>
    <row r="71" spans="1:13" ht="15.95" customHeight="1" x14ac:dyDescent="0.25">
      <c r="A71" s="34" t="s">
        <v>64</v>
      </c>
      <c r="B71" s="35" t="str">
        <f>VLOOKUP(A71,' Рейтинг (раздел 14)'!$A$3:$L$90,2,FALSE)</f>
        <v>19-22</v>
      </c>
      <c r="C71" s="35" t="str">
        <f t="shared" si="6"/>
        <v>2-4</v>
      </c>
      <c r="D71" s="47">
        <f t="shared" si="1"/>
        <v>11</v>
      </c>
      <c r="E71" s="75">
        <f>'14.1'!M70</f>
        <v>1</v>
      </c>
      <c r="F71" s="43">
        <f>'14.2'!K73</f>
        <v>0</v>
      </c>
      <c r="G71" s="43">
        <f>'14.3'!I75</f>
        <v>2</v>
      </c>
      <c r="H71" s="75">
        <f>'14.4'!I76</f>
        <v>1</v>
      </c>
      <c r="I71" s="75">
        <f>'14.5'!L75</f>
        <v>0</v>
      </c>
      <c r="J71" s="36">
        <f>'14.6'!K74</f>
        <v>2</v>
      </c>
      <c r="K71" s="45">
        <f>'14.7'!L74</f>
        <v>2</v>
      </c>
      <c r="L71" s="45">
        <f>'14.8'!I73</f>
        <v>2</v>
      </c>
      <c r="M71" s="36">
        <f>'14.9'!G72</f>
        <v>1</v>
      </c>
    </row>
    <row r="72" spans="1:13" ht="15.95" customHeight="1" x14ac:dyDescent="0.25">
      <c r="A72" s="34" t="s">
        <v>65</v>
      </c>
      <c r="B72" s="35" t="str">
        <f>VLOOKUP(A72,' Рейтинг (раздел 14)'!$A$3:$L$90,2,FALSE)</f>
        <v>8-10</v>
      </c>
      <c r="C72" s="35" t="str">
        <f t="shared" si="6"/>
        <v>1</v>
      </c>
      <c r="D72" s="47">
        <f t="shared" ref="D72:D99" si="7">SUM(E72:M72)</f>
        <v>14</v>
      </c>
      <c r="E72" s="75">
        <f>'14.1'!M71</f>
        <v>1</v>
      </c>
      <c r="F72" s="43">
        <f>'14.2'!K74</f>
        <v>0</v>
      </c>
      <c r="G72" s="43">
        <f>'14.3'!I76</f>
        <v>2</v>
      </c>
      <c r="H72" s="75">
        <f>'14.4'!I77</f>
        <v>2</v>
      </c>
      <c r="I72" s="75">
        <f>'14.5'!L76</f>
        <v>2</v>
      </c>
      <c r="J72" s="36">
        <f>'14.6'!K75</f>
        <v>2</v>
      </c>
      <c r="K72" s="45">
        <f>'14.7'!L75</f>
        <v>2</v>
      </c>
      <c r="L72" s="45">
        <f>'14.8'!I74</f>
        <v>2</v>
      </c>
      <c r="M72" s="36">
        <f>'14.9'!G73</f>
        <v>1</v>
      </c>
    </row>
    <row r="73" spans="1:13" ht="15.95" customHeight="1" x14ac:dyDescent="0.25">
      <c r="A73" s="34" t="s">
        <v>66</v>
      </c>
      <c r="B73" s="35" t="str">
        <f>VLOOKUP(A73,' Рейтинг (раздел 14)'!$A$3:$L$90,2,FALSE)</f>
        <v>29-30</v>
      </c>
      <c r="C73" s="35" t="str">
        <f t="shared" si="6"/>
        <v>5-6</v>
      </c>
      <c r="D73" s="47">
        <f t="shared" si="7"/>
        <v>9</v>
      </c>
      <c r="E73" s="75">
        <f>'14.1'!M72</f>
        <v>0.5</v>
      </c>
      <c r="F73" s="43">
        <f>'14.2'!K75</f>
        <v>2</v>
      </c>
      <c r="G73" s="43">
        <f>'14.3'!I77</f>
        <v>0</v>
      </c>
      <c r="H73" s="75">
        <f>'14.4'!I78</f>
        <v>0.5</v>
      </c>
      <c r="I73" s="75">
        <f>'14.5'!L77</f>
        <v>0</v>
      </c>
      <c r="J73" s="36">
        <f>'14.6'!K76</f>
        <v>2</v>
      </c>
      <c r="K73" s="45">
        <f>'14.7'!L76</f>
        <v>2</v>
      </c>
      <c r="L73" s="45">
        <f>'14.8'!I75</f>
        <v>1</v>
      </c>
      <c r="M73" s="36">
        <f>'14.9'!G74</f>
        <v>1</v>
      </c>
    </row>
    <row r="74" spans="1:13" ht="15.95" customHeight="1" x14ac:dyDescent="0.25">
      <c r="A74" s="32" t="s">
        <v>67</v>
      </c>
      <c r="B74" s="37"/>
      <c r="C74" s="38"/>
      <c r="D74" s="48"/>
      <c r="E74" s="76"/>
      <c r="F74" s="44"/>
      <c r="G74" s="44"/>
      <c r="H74" s="76"/>
      <c r="I74" s="76"/>
      <c r="J74" s="39"/>
      <c r="K74" s="46"/>
      <c r="L74" s="46"/>
      <c r="M74" s="39"/>
    </row>
    <row r="75" spans="1:13" ht="15.95" customHeight="1" x14ac:dyDescent="0.25">
      <c r="A75" s="34" t="s">
        <v>68</v>
      </c>
      <c r="B75" s="35" t="str">
        <f>VLOOKUP(A75,' Рейтинг (раздел 14)'!$A$3:$L$90,2,FALSE)</f>
        <v>14-15</v>
      </c>
      <c r="C75" s="35" t="str">
        <f>RANK(D75,$D$75:$D$86)&amp;IF(COUNTIF($D$75:$D$86,D75)&gt;1,"-"&amp;RANK(D75,$D$75:$D$86)+COUNTIF($D$75:$D$86,D75)-1,"")</f>
        <v>3</v>
      </c>
      <c r="D75" s="47">
        <f t="shared" si="7"/>
        <v>12</v>
      </c>
      <c r="E75" s="75">
        <f>'14.1'!M74</f>
        <v>1</v>
      </c>
      <c r="F75" s="43">
        <f>'14.2'!K77</f>
        <v>0</v>
      </c>
      <c r="G75" s="43">
        <f>'14.3'!I79</f>
        <v>1</v>
      </c>
      <c r="H75" s="75">
        <f>'14.4'!I80</f>
        <v>1</v>
      </c>
      <c r="I75" s="75">
        <f>'14.5'!L79</f>
        <v>2</v>
      </c>
      <c r="J75" s="36">
        <f>'14.6'!K78</f>
        <v>2</v>
      </c>
      <c r="K75" s="45">
        <f>'14.7'!L78</f>
        <v>2</v>
      </c>
      <c r="L75" s="45">
        <f>'14.8'!I77</f>
        <v>2</v>
      </c>
      <c r="M75" s="36">
        <f>'14.9'!G76</f>
        <v>1</v>
      </c>
    </row>
    <row r="76" spans="1:13" ht="15.95" customHeight="1" x14ac:dyDescent="0.25">
      <c r="A76" s="34" t="s">
        <v>69</v>
      </c>
      <c r="B76" s="35" t="str">
        <f>VLOOKUP(A76,' Рейтинг (раздел 14)'!$A$3:$L$90,2,FALSE)</f>
        <v>31</v>
      </c>
      <c r="C76" s="35" t="str">
        <f t="shared" ref="C76:C86" si="8">RANK(D76,$D$75:$D$86)&amp;IF(COUNTIF($D$75:$D$86,D76)&gt;1,"-"&amp;RANK(D76,$D$75:$D$86)+COUNTIF($D$75:$D$86,D76)-1,"")</f>
        <v>5</v>
      </c>
      <c r="D76" s="47">
        <f t="shared" si="7"/>
        <v>8.5</v>
      </c>
      <c r="E76" s="75">
        <f>'14.1'!M75</f>
        <v>0.5</v>
      </c>
      <c r="F76" s="43">
        <f>'14.2'!K78</f>
        <v>0</v>
      </c>
      <c r="G76" s="43">
        <f>'14.3'!I80</f>
        <v>0</v>
      </c>
      <c r="H76" s="75">
        <f>'14.4'!I81</f>
        <v>1</v>
      </c>
      <c r="I76" s="75">
        <f>'14.5'!L80</f>
        <v>0</v>
      </c>
      <c r="J76" s="36">
        <f>'14.6'!K79</f>
        <v>2</v>
      </c>
      <c r="K76" s="45">
        <f>'14.7'!L79</f>
        <v>2</v>
      </c>
      <c r="L76" s="45">
        <f>'14.8'!I78</f>
        <v>2</v>
      </c>
      <c r="M76" s="36">
        <f>'14.9'!G77</f>
        <v>1</v>
      </c>
    </row>
    <row r="77" spans="1:13" ht="15.95" customHeight="1" x14ac:dyDescent="0.25">
      <c r="A77" s="34" t="s">
        <v>70</v>
      </c>
      <c r="B77" s="35" t="str">
        <f>VLOOKUP(A77,' Рейтинг (раздел 14)'!$A$3:$L$90,2,FALSE)</f>
        <v>42-43</v>
      </c>
      <c r="C77" s="35" t="str">
        <f t="shared" si="8"/>
        <v>7</v>
      </c>
      <c r="D77" s="47">
        <f t="shared" si="7"/>
        <v>5.5</v>
      </c>
      <c r="E77" s="75">
        <f>'14.1'!M76</f>
        <v>0.5</v>
      </c>
      <c r="F77" s="43">
        <f>'14.2'!K79</f>
        <v>0</v>
      </c>
      <c r="G77" s="43">
        <f>'14.3'!I81</f>
        <v>1</v>
      </c>
      <c r="H77" s="75">
        <f>'14.4'!I82</f>
        <v>1</v>
      </c>
      <c r="I77" s="75">
        <f>'14.5'!L81</f>
        <v>0</v>
      </c>
      <c r="J77" s="36">
        <f>'14.6'!K80</f>
        <v>1</v>
      </c>
      <c r="K77" s="45">
        <f>'14.7'!L80</f>
        <v>2</v>
      </c>
      <c r="L77" s="45">
        <f>'14.8'!I79</f>
        <v>0</v>
      </c>
      <c r="M77" s="36">
        <f>'14.9'!G78</f>
        <v>0</v>
      </c>
    </row>
    <row r="78" spans="1:13" ht="15.95" customHeight="1" x14ac:dyDescent="0.25">
      <c r="A78" s="34" t="s">
        <v>71</v>
      </c>
      <c r="B78" s="35" t="str">
        <f>VLOOKUP(A78,' Рейтинг (раздел 14)'!$A$3:$L$90,2,FALSE)</f>
        <v>51-85</v>
      </c>
      <c r="C78" s="35" t="str">
        <f t="shared" si="8"/>
        <v>9-12</v>
      </c>
      <c r="D78" s="47">
        <f t="shared" si="7"/>
        <v>0</v>
      </c>
      <c r="E78" s="75">
        <f>'14.1'!M77</f>
        <v>0</v>
      </c>
      <c r="F78" s="43">
        <f>'14.2'!K80</f>
        <v>0</v>
      </c>
      <c r="G78" s="43">
        <f>'14.3'!I82</f>
        <v>0</v>
      </c>
      <c r="H78" s="75">
        <f>'14.4'!I83</f>
        <v>0</v>
      </c>
      <c r="I78" s="75">
        <f>'14.5'!L82</f>
        <v>0</v>
      </c>
      <c r="J78" s="36">
        <f>'14.6'!K81</f>
        <v>0</v>
      </c>
      <c r="K78" s="45">
        <f>'14.7'!L81</f>
        <v>0</v>
      </c>
      <c r="L78" s="45">
        <f>'14.8'!I80</f>
        <v>0</v>
      </c>
      <c r="M78" s="36">
        <f>'14.9'!G79</f>
        <v>0</v>
      </c>
    </row>
    <row r="79" spans="1:13" ht="15.95" customHeight="1" x14ac:dyDescent="0.25">
      <c r="A79" s="34" t="s">
        <v>72</v>
      </c>
      <c r="B79" s="35" t="str">
        <f>VLOOKUP(A79,' Рейтинг (раздел 14)'!$A$3:$L$90,2,FALSE)</f>
        <v>51-85</v>
      </c>
      <c r="C79" s="35" t="str">
        <f t="shared" si="8"/>
        <v>9-12</v>
      </c>
      <c r="D79" s="47">
        <f t="shared" si="7"/>
        <v>0</v>
      </c>
      <c r="E79" s="75">
        <f>'14.1'!M78</f>
        <v>0</v>
      </c>
      <c r="F79" s="43">
        <f>'14.2'!K81</f>
        <v>0</v>
      </c>
      <c r="G79" s="43">
        <f>'14.3'!I83</f>
        <v>0</v>
      </c>
      <c r="H79" s="75">
        <f>'14.4'!I84</f>
        <v>0</v>
      </c>
      <c r="I79" s="75">
        <f>'14.5'!L83</f>
        <v>0</v>
      </c>
      <c r="J79" s="36">
        <f>'14.6'!K82</f>
        <v>0</v>
      </c>
      <c r="K79" s="45">
        <f>'14.7'!L82</f>
        <v>0</v>
      </c>
      <c r="L79" s="45">
        <f>'14.8'!I81</f>
        <v>0</v>
      </c>
      <c r="M79" s="36">
        <f>'14.9'!G80</f>
        <v>0</v>
      </c>
    </row>
    <row r="80" spans="1:13" ht="15.95" customHeight="1" x14ac:dyDescent="0.25">
      <c r="A80" s="34" t="s">
        <v>73</v>
      </c>
      <c r="B80" s="35" t="str">
        <f>VLOOKUP(A80,' Рейтинг (раздел 14)'!$A$3:$L$90,2,FALSE)</f>
        <v>32-35</v>
      </c>
      <c r="C80" s="35" t="str">
        <f t="shared" si="8"/>
        <v>6</v>
      </c>
      <c r="D80" s="47">
        <f t="shared" si="7"/>
        <v>8</v>
      </c>
      <c r="E80" s="75">
        <f>'14.1'!M79</f>
        <v>1</v>
      </c>
      <c r="F80" s="43">
        <f>'14.2'!K82</f>
        <v>2</v>
      </c>
      <c r="G80" s="43">
        <f>'14.3'!I84</f>
        <v>0</v>
      </c>
      <c r="H80" s="75">
        <f>'14.4'!I85</f>
        <v>1</v>
      </c>
      <c r="I80" s="75">
        <f>'14.5'!L84</f>
        <v>0</v>
      </c>
      <c r="J80" s="36">
        <f>'14.6'!K83</f>
        <v>1</v>
      </c>
      <c r="K80" s="45">
        <f>'14.7'!L83</f>
        <v>0</v>
      </c>
      <c r="L80" s="45">
        <f>'14.8'!I82</f>
        <v>2</v>
      </c>
      <c r="M80" s="36">
        <f>'14.9'!G81</f>
        <v>1</v>
      </c>
    </row>
    <row r="81" spans="1:13" ht="15.95" customHeight="1" x14ac:dyDescent="0.25">
      <c r="A81" s="34" t="s">
        <v>74</v>
      </c>
      <c r="B81" s="35" t="str">
        <f>VLOOKUP(A81,' Рейтинг (раздел 14)'!$A$3:$L$90,2,FALSE)</f>
        <v>1-6</v>
      </c>
      <c r="C81" s="35" t="str">
        <f t="shared" si="8"/>
        <v>1-2</v>
      </c>
      <c r="D81" s="47">
        <f t="shared" si="7"/>
        <v>16</v>
      </c>
      <c r="E81" s="75">
        <f>'14.1'!M80</f>
        <v>1</v>
      </c>
      <c r="F81" s="43">
        <f>'14.2'!K83</f>
        <v>2</v>
      </c>
      <c r="G81" s="43">
        <f>'14.3'!I85</f>
        <v>2</v>
      </c>
      <c r="H81" s="75">
        <f>'14.4'!I86</f>
        <v>2</v>
      </c>
      <c r="I81" s="75">
        <f>'14.5'!L85</f>
        <v>2</v>
      </c>
      <c r="J81" s="36">
        <f>'14.6'!K84</f>
        <v>2</v>
      </c>
      <c r="K81" s="45">
        <f>'14.7'!L84</f>
        <v>2</v>
      </c>
      <c r="L81" s="45">
        <f>'14.8'!I83</f>
        <v>2</v>
      </c>
      <c r="M81" s="36">
        <f>'14.9'!G82</f>
        <v>1</v>
      </c>
    </row>
    <row r="82" spans="1:13" ht="15.95" customHeight="1" x14ac:dyDescent="0.25">
      <c r="A82" s="34" t="s">
        <v>75</v>
      </c>
      <c r="B82" s="35" t="str">
        <f>VLOOKUP(A82,' Рейтинг (раздел 14)'!$A$3:$L$90,2,FALSE)</f>
        <v>51-85</v>
      </c>
      <c r="C82" s="35" t="str">
        <f t="shared" si="8"/>
        <v>9-12</v>
      </c>
      <c r="D82" s="47">
        <f t="shared" si="7"/>
        <v>0</v>
      </c>
      <c r="E82" s="75">
        <f>'14.1'!M81</f>
        <v>0</v>
      </c>
      <c r="F82" s="43">
        <f>'14.2'!K84</f>
        <v>0</v>
      </c>
      <c r="G82" s="43">
        <f>'14.3'!I86</f>
        <v>0</v>
      </c>
      <c r="H82" s="75">
        <f>'14.4'!I87</f>
        <v>0</v>
      </c>
      <c r="I82" s="75">
        <f>'14.5'!L86</f>
        <v>0</v>
      </c>
      <c r="J82" s="36">
        <f>'14.6'!K85</f>
        <v>0</v>
      </c>
      <c r="K82" s="45">
        <f>'14.7'!L85</f>
        <v>0</v>
      </c>
      <c r="L82" s="45">
        <f>'14.8'!I84</f>
        <v>0</v>
      </c>
      <c r="M82" s="36">
        <f>'14.9'!G83</f>
        <v>0</v>
      </c>
    </row>
    <row r="83" spans="1:13" ht="15.95" customHeight="1" x14ac:dyDescent="0.25">
      <c r="A83" s="34" t="s">
        <v>76</v>
      </c>
      <c r="B83" s="35" t="str">
        <f>VLOOKUP(A83,' Рейтинг (раздел 14)'!$A$3:$L$90,2,FALSE)</f>
        <v>51-85</v>
      </c>
      <c r="C83" s="35" t="str">
        <f t="shared" si="8"/>
        <v>9-12</v>
      </c>
      <c r="D83" s="47">
        <f t="shared" si="7"/>
        <v>0</v>
      </c>
      <c r="E83" s="75">
        <f>'14.1'!M82</f>
        <v>0</v>
      </c>
      <c r="F83" s="43">
        <f>'14.2'!K85</f>
        <v>0</v>
      </c>
      <c r="G83" s="43">
        <f>'14.3'!I87</f>
        <v>0</v>
      </c>
      <c r="H83" s="75">
        <f>'14.4'!I88</f>
        <v>0</v>
      </c>
      <c r="I83" s="75">
        <f>'14.5'!L87</f>
        <v>0</v>
      </c>
      <c r="J83" s="36">
        <f>'14.6'!K86</f>
        <v>0</v>
      </c>
      <c r="K83" s="45">
        <f>'14.7'!L86</f>
        <v>0</v>
      </c>
      <c r="L83" s="45">
        <f>'14.8'!I85</f>
        <v>0</v>
      </c>
      <c r="M83" s="36">
        <f>'14.9'!G84</f>
        <v>0</v>
      </c>
    </row>
    <row r="84" spans="1:13" ht="15.95" customHeight="1" x14ac:dyDescent="0.25">
      <c r="A84" s="34" t="s">
        <v>77</v>
      </c>
      <c r="B84" s="35" t="str">
        <f>VLOOKUP(A84,' Рейтинг (раздел 14)'!$A$3:$L$90,2,FALSE)</f>
        <v>50</v>
      </c>
      <c r="C84" s="35" t="str">
        <f t="shared" si="8"/>
        <v>8</v>
      </c>
      <c r="D84" s="47">
        <f t="shared" si="7"/>
        <v>0.5</v>
      </c>
      <c r="E84" s="75">
        <f>'14.1'!M83</f>
        <v>0.5</v>
      </c>
      <c r="F84" s="43">
        <f>'14.2'!K86</f>
        <v>0</v>
      </c>
      <c r="G84" s="43">
        <f>'14.3'!I88</f>
        <v>0</v>
      </c>
      <c r="H84" s="75">
        <f>'14.4'!I89</f>
        <v>0</v>
      </c>
      <c r="I84" s="75">
        <f>'14.5'!L88</f>
        <v>0</v>
      </c>
      <c r="J84" s="36">
        <f>'14.6'!K87</f>
        <v>0</v>
      </c>
      <c r="K84" s="45">
        <f>'14.7'!L87</f>
        <v>0</v>
      </c>
      <c r="L84" s="45">
        <f>'14.8'!I86</f>
        <v>0</v>
      </c>
      <c r="M84" s="36">
        <f>'14.9'!G85</f>
        <v>0</v>
      </c>
    </row>
    <row r="85" spans="1:13" ht="15.95" customHeight="1" x14ac:dyDescent="0.25">
      <c r="A85" s="34" t="s">
        <v>78</v>
      </c>
      <c r="B85" s="35" t="str">
        <f>VLOOKUP(A85,' Рейтинг (раздел 14)'!$A$3:$L$90,2,FALSE)</f>
        <v>1-6</v>
      </c>
      <c r="C85" s="35" t="str">
        <f t="shared" si="8"/>
        <v>1-2</v>
      </c>
      <c r="D85" s="47">
        <f t="shared" si="7"/>
        <v>16</v>
      </c>
      <c r="E85" s="75">
        <f>'14.1'!M84</f>
        <v>1</v>
      </c>
      <c r="F85" s="43">
        <f>'14.2'!K87</f>
        <v>2</v>
      </c>
      <c r="G85" s="43">
        <f>'14.3'!I89</f>
        <v>2</v>
      </c>
      <c r="H85" s="75">
        <f>'14.4'!I90</f>
        <v>2</v>
      </c>
      <c r="I85" s="75">
        <f>'14.5'!L89</f>
        <v>2</v>
      </c>
      <c r="J85" s="36">
        <f>'14.6'!K88</f>
        <v>2</v>
      </c>
      <c r="K85" s="45">
        <f>'14.7'!L88</f>
        <v>2</v>
      </c>
      <c r="L85" s="45">
        <f>'14.8'!I87</f>
        <v>2</v>
      </c>
      <c r="M85" s="36">
        <f>'14.9'!G86</f>
        <v>1</v>
      </c>
    </row>
    <row r="86" spans="1:13" ht="15.95" customHeight="1" x14ac:dyDescent="0.25">
      <c r="A86" s="34" t="s">
        <v>79</v>
      </c>
      <c r="B86" s="35" t="str">
        <f>VLOOKUP(A86,' Рейтинг (раздел 14)'!$A$3:$L$90,2,FALSE)</f>
        <v>16-18</v>
      </c>
      <c r="C86" s="35" t="str">
        <f t="shared" si="8"/>
        <v>4</v>
      </c>
      <c r="D86" s="47">
        <f t="shared" si="7"/>
        <v>11.5</v>
      </c>
      <c r="E86" s="75">
        <f>'14.1'!M85</f>
        <v>0.5</v>
      </c>
      <c r="F86" s="43">
        <f>'14.2'!K88</f>
        <v>2</v>
      </c>
      <c r="G86" s="43">
        <f>'14.3'!I90</f>
        <v>0</v>
      </c>
      <c r="H86" s="75">
        <f>'14.4'!I91</f>
        <v>2</v>
      </c>
      <c r="I86" s="75">
        <f>'14.5'!L90</f>
        <v>0</v>
      </c>
      <c r="J86" s="36">
        <f>'14.6'!K89</f>
        <v>2</v>
      </c>
      <c r="K86" s="45">
        <f>'14.7'!L89</f>
        <v>2</v>
      </c>
      <c r="L86" s="45">
        <f>'14.8'!I88</f>
        <v>2</v>
      </c>
      <c r="M86" s="36">
        <f>'14.9'!G87</f>
        <v>1</v>
      </c>
    </row>
    <row r="87" spans="1:13" ht="15.95" customHeight="1" x14ac:dyDescent="0.25">
      <c r="A87" s="32" t="s">
        <v>80</v>
      </c>
      <c r="B87" s="37"/>
      <c r="C87" s="38"/>
      <c r="D87" s="48"/>
      <c r="E87" s="76"/>
      <c r="F87" s="44"/>
      <c r="G87" s="44"/>
      <c r="H87" s="76"/>
      <c r="I87" s="76"/>
      <c r="J87" s="39"/>
      <c r="K87" s="46"/>
      <c r="L87" s="46"/>
      <c r="M87" s="39"/>
    </row>
    <row r="88" spans="1:13" ht="15.95" customHeight="1" x14ac:dyDescent="0.25">
      <c r="A88" s="34" t="s">
        <v>81</v>
      </c>
      <c r="B88" s="35" t="str">
        <f>VLOOKUP(A88,' Рейтинг (раздел 14)'!$A$3:$L$90,2,FALSE)</f>
        <v>51-85</v>
      </c>
      <c r="C88" s="35" t="str">
        <f>RANK(D88,$D$88:$D$96)&amp;IF(COUNTIF($D$88:$D$96,D88)&gt;1,"-"&amp;RANK(D88,$D$88:$D$96)+COUNTIF($D$88:$D$96,D88)-1,"")</f>
        <v>6-9</v>
      </c>
      <c r="D88" s="47">
        <f t="shared" si="7"/>
        <v>0</v>
      </c>
      <c r="E88" s="75">
        <f>'14.1'!M87</f>
        <v>0</v>
      </c>
      <c r="F88" s="43">
        <f>'14.2'!K90</f>
        <v>0</v>
      </c>
      <c r="G88" s="43">
        <f>'14.3'!I92</f>
        <v>0</v>
      </c>
      <c r="H88" s="75">
        <f>'14.4'!I93</f>
        <v>0</v>
      </c>
      <c r="I88" s="75">
        <f>'14.5'!L92</f>
        <v>0</v>
      </c>
      <c r="J88" s="36">
        <f>'14.6'!K91</f>
        <v>0</v>
      </c>
      <c r="K88" s="45">
        <f>'14.7'!L91</f>
        <v>0</v>
      </c>
      <c r="L88" s="45">
        <f>'14.8'!I90</f>
        <v>0</v>
      </c>
      <c r="M88" s="36">
        <f>'14.9'!G89</f>
        <v>0</v>
      </c>
    </row>
    <row r="89" spans="1:13" ht="15.95" customHeight="1" x14ac:dyDescent="0.25">
      <c r="A89" s="34" t="s">
        <v>82</v>
      </c>
      <c r="B89" s="35" t="str">
        <f>VLOOKUP(A89,' Рейтинг (раздел 14)'!$A$3:$L$90,2,FALSE)</f>
        <v>47-48</v>
      </c>
      <c r="C89" s="35" t="str">
        <f t="shared" ref="C89:C96" si="9">RANK(D89,$D$88:$D$96)&amp;IF(COUNTIF($D$88:$D$96,D89)&gt;1,"-"&amp;RANK(D89,$D$88:$D$96)+COUNTIF($D$88:$D$96,D89)-1,"")</f>
        <v>5</v>
      </c>
      <c r="D89" s="47">
        <f t="shared" si="7"/>
        <v>3</v>
      </c>
      <c r="E89" s="75">
        <f>'14.1'!M88</f>
        <v>0.5</v>
      </c>
      <c r="F89" s="43">
        <f>'14.2'!K91</f>
        <v>0</v>
      </c>
      <c r="G89" s="43">
        <f>'14.3'!I93</f>
        <v>0</v>
      </c>
      <c r="H89" s="75">
        <f>'14.4'!I94</f>
        <v>0.5</v>
      </c>
      <c r="I89" s="75">
        <f>'14.5'!L93</f>
        <v>0</v>
      </c>
      <c r="J89" s="36">
        <f>'14.6'!K92</f>
        <v>0</v>
      </c>
      <c r="K89" s="45">
        <f>'14.7'!L92</f>
        <v>0</v>
      </c>
      <c r="L89" s="45">
        <f>'14.8'!I91</f>
        <v>2</v>
      </c>
      <c r="M89" s="36">
        <f>'14.9'!G90</f>
        <v>0</v>
      </c>
    </row>
    <row r="90" spans="1:13" ht="15.95" customHeight="1" x14ac:dyDescent="0.25">
      <c r="A90" s="34" t="s">
        <v>83</v>
      </c>
      <c r="B90" s="35" t="str">
        <f>VLOOKUP(A90,' Рейтинг (раздел 14)'!$A$3:$L$90,2,FALSE)</f>
        <v>38-39</v>
      </c>
      <c r="C90" s="35" t="str">
        <f t="shared" si="9"/>
        <v>4</v>
      </c>
      <c r="D90" s="47">
        <f t="shared" si="7"/>
        <v>7</v>
      </c>
      <c r="E90" s="75">
        <f>'14.1'!M89</f>
        <v>0.5</v>
      </c>
      <c r="F90" s="43">
        <f>'14.2'!K92</f>
        <v>1</v>
      </c>
      <c r="G90" s="43">
        <f>'14.3'!I94</f>
        <v>2</v>
      </c>
      <c r="H90" s="75">
        <f>'14.4'!I95</f>
        <v>1</v>
      </c>
      <c r="I90" s="75">
        <f>'14.5'!L94</f>
        <v>0</v>
      </c>
      <c r="J90" s="36">
        <f>'14.6'!K93</f>
        <v>0</v>
      </c>
      <c r="K90" s="45">
        <f>'14.7'!L93</f>
        <v>0</v>
      </c>
      <c r="L90" s="45">
        <f>'14.8'!I92</f>
        <v>2</v>
      </c>
      <c r="M90" s="36">
        <f>'14.9'!G91</f>
        <v>0.5</v>
      </c>
    </row>
    <row r="91" spans="1:13" ht="15.95" customHeight="1" x14ac:dyDescent="0.25">
      <c r="A91" s="34" t="s">
        <v>84</v>
      </c>
      <c r="B91" s="35" t="str">
        <f>VLOOKUP(A91,' Рейтинг (раздел 14)'!$A$3:$L$90,2,FALSE)</f>
        <v>23</v>
      </c>
      <c r="C91" s="35" t="str">
        <f t="shared" si="9"/>
        <v>1</v>
      </c>
      <c r="D91" s="47">
        <f t="shared" si="7"/>
        <v>10.5</v>
      </c>
      <c r="E91" s="75">
        <f>'14.1'!M90</f>
        <v>0.5</v>
      </c>
      <c r="F91" s="43">
        <f>'14.2'!K93</f>
        <v>2</v>
      </c>
      <c r="G91" s="43">
        <f>'14.3'!I95</f>
        <v>1</v>
      </c>
      <c r="H91" s="75">
        <f>'14.4'!I96</f>
        <v>1</v>
      </c>
      <c r="I91" s="75">
        <f>'14.5'!L95</f>
        <v>0</v>
      </c>
      <c r="J91" s="36">
        <f>'14.6'!K94</f>
        <v>1</v>
      </c>
      <c r="K91" s="45">
        <f>'14.7'!L94</f>
        <v>2</v>
      </c>
      <c r="L91" s="45">
        <f>'14.8'!I93</f>
        <v>2</v>
      </c>
      <c r="M91" s="36">
        <f>'14.9'!G92</f>
        <v>1</v>
      </c>
    </row>
    <row r="92" spans="1:13" ht="15.95" customHeight="1" x14ac:dyDescent="0.25">
      <c r="A92" s="34" t="s">
        <v>85</v>
      </c>
      <c r="B92" s="35" t="str">
        <f>VLOOKUP(A92,' Рейтинг (раздел 14)'!$A$3:$L$90,2,FALSE)</f>
        <v>36-37</v>
      </c>
      <c r="C92" s="35" t="str">
        <f t="shared" si="9"/>
        <v>2-3</v>
      </c>
      <c r="D92" s="47">
        <f t="shared" si="7"/>
        <v>7.5</v>
      </c>
      <c r="E92" s="75">
        <f>'14.1'!M91</f>
        <v>0.5</v>
      </c>
      <c r="F92" s="43">
        <f>'14.2'!K94</f>
        <v>2</v>
      </c>
      <c r="G92" s="43">
        <f>'14.3'!I96</f>
        <v>0</v>
      </c>
      <c r="H92" s="75">
        <f>'14.4'!I97</f>
        <v>0</v>
      </c>
      <c r="I92" s="75">
        <f>'14.5'!L96</f>
        <v>0</v>
      </c>
      <c r="J92" s="36">
        <f>'14.6'!K95</f>
        <v>2</v>
      </c>
      <c r="K92" s="45">
        <f>'14.7'!L95</f>
        <v>0</v>
      </c>
      <c r="L92" s="45">
        <f>'14.8'!I94</f>
        <v>2</v>
      </c>
      <c r="M92" s="36">
        <f>'14.9'!G93</f>
        <v>1</v>
      </c>
    </row>
    <row r="93" spans="1:13" ht="15.95" customHeight="1" x14ac:dyDescent="0.25">
      <c r="A93" s="34" t="s">
        <v>86</v>
      </c>
      <c r="B93" s="35" t="str">
        <f>VLOOKUP(A93,' Рейтинг (раздел 14)'!$A$3:$L$90,2,FALSE)</f>
        <v>51-85</v>
      </c>
      <c r="C93" s="35" t="str">
        <f t="shared" si="9"/>
        <v>6-9</v>
      </c>
      <c r="D93" s="47">
        <f t="shared" si="7"/>
        <v>0</v>
      </c>
      <c r="E93" s="75">
        <f>'14.1'!M92</f>
        <v>0</v>
      </c>
      <c r="F93" s="43">
        <f>'14.2'!K95</f>
        <v>0</v>
      </c>
      <c r="G93" s="43">
        <f>'14.3'!I97</f>
        <v>0</v>
      </c>
      <c r="H93" s="75">
        <f>'14.4'!I98</f>
        <v>0</v>
      </c>
      <c r="I93" s="75">
        <f>'14.5'!L97</f>
        <v>0</v>
      </c>
      <c r="J93" s="36">
        <f>'14.6'!K96</f>
        <v>0</v>
      </c>
      <c r="K93" s="45">
        <f>'14.7'!L96</f>
        <v>0</v>
      </c>
      <c r="L93" s="45">
        <f>'14.8'!I95</f>
        <v>0</v>
      </c>
      <c r="M93" s="36">
        <f>'14.9'!G94</f>
        <v>0</v>
      </c>
    </row>
    <row r="94" spans="1:13" ht="15.95" customHeight="1" x14ac:dyDescent="0.25">
      <c r="A94" s="34" t="s">
        <v>87</v>
      </c>
      <c r="B94" s="35" t="str">
        <f>VLOOKUP(A94,' Рейтинг (раздел 14)'!$A$3:$L$90,2,FALSE)</f>
        <v>36-37</v>
      </c>
      <c r="C94" s="35" t="str">
        <f t="shared" si="9"/>
        <v>2-3</v>
      </c>
      <c r="D94" s="47">
        <f t="shared" si="7"/>
        <v>7.5</v>
      </c>
      <c r="E94" s="75">
        <f>'14.1'!M93</f>
        <v>0.5</v>
      </c>
      <c r="F94" s="43">
        <f>'14.2'!K96</f>
        <v>2</v>
      </c>
      <c r="G94" s="43">
        <f>'14.3'!I98</f>
        <v>2</v>
      </c>
      <c r="H94" s="75">
        <f>'14.4'!I99</f>
        <v>2</v>
      </c>
      <c r="I94" s="75">
        <f>'14.5'!L98</f>
        <v>0</v>
      </c>
      <c r="J94" s="36">
        <f>'14.6'!K97</f>
        <v>0</v>
      </c>
      <c r="K94" s="45">
        <f>'14.7'!L97</f>
        <v>0</v>
      </c>
      <c r="L94" s="45">
        <f>'14.8'!I96</f>
        <v>0</v>
      </c>
      <c r="M94" s="36">
        <f>'14.9'!G95</f>
        <v>1</v>
      </c>
    </row>
    <row r="95" spans="1:13" ht="15.95" customHeight="1" x14ac:dyDescent="0.25">
      <c r="A95" s="34" t="s">
        <v>88</v>
      </c>
      <c r="B95" s="35" t="str">
        <f>VLOOKUP(A95,' Рейтинг (раздел 14)'!$A$3:$L$90,2,FALSE)</f>
        <v>51-85</v>
      </c>
      <c r="C95" s="35" t="str">
        <f t="shared" si="9"/>
        <v>6-9</v>
      </c>
      <c r="D95" s="47">
        <f t="shared" si="7"/>
        <v>0</v>
      </c>
      <c r="E95" s="75">
        <f>'14.1'!M94</f>
        <v>0</v>
      </c>
      <c r="F95" s="43">
        <f>'14.2'!K97</f>
        <v>0</v>
      </c>
      <c r="G95" s="43">
        <f>'14.3'!I99</f>
        <v>0</v>
      </c>
      <c r="H95" s="75">
        <f>'14.4'!I100</f>
        <v>0</v>
      </c>
      <c r="I95" s="75">
        <f>'14.5'!L99</f>
        <v>0</v>
      </c>
      <c r="J95" s="36">
        <f>'14.6'!K98</f>
        <v>0</v>
      </c>
      <c r="K95" s="45">
        <f>'14.7'!L98</f>
        <v>0</v>
      </c>
      <c r="L95" s="45">
        <f>'14.8'!I97</f>
        <v>0</v>
      </c>
      <c r="M95" s="36">
        <f>'14.9'!G96</f>
        <v>0</v>
      </c>
    </row>
    <row r="96" spans="1:13" ht="15.95" customHeight="1" x14ac:dyDescent="0.25">
      <c r="A96" s="34" t="s">
        <v>89</v>
      </c>
      <c r="B96" s="35" t="str">
        <f>VLOOKUP(A96,' Рейтинг (раздел 14)'!$A$3:$L$90,2,FALSE)</f>
        <v>51-85</v>
      </c>
      <c r="C96" s="35" t="str">
        <f t="shared" si="9"/>
        <v>6-9</v>
      </c>
      <c r="D96" s="47">
        <f t="shared" si="7"/>
        <v>0</v>
      </c>
      <c r="E96" s="75">
        <f>'14.1'!M95</f>
        <v>0</v>
      </c>
      <c r="F96" s="43">
        <f>'14.2'!K98</f>
        <v>0</v>
      </c>
      <c r="G96" s="43">
        <f>'14.3'!I100</f>
        <v>0</v>
      </c>
      <c r="H96" s="75">
        <f>'14.4'!I101</f>
        <v>0</v>
      </c>
      <c r="I96" s="75">
        <f>'14.5'!L100</f>
        <v>0</v>
      </c>
      <c r="J96" s="36">
        <f>'14.6'!K99</f>
        <v>0</v>
      </c>
      <c r="K96" s="45">
        <f>'14.7'!L99</f>
        <v>0</v>
      </c>
      <c r="L96" s="45">
        <f>'14.8'!I98</f>
        <v>0</v>
      </c>
      <c r="M96" s="36">
        <f>'14.9'!G97</f>
        <v>0</v>
      </c>
    </row>
    <row r="97" spans="1:13" s="26" customFormat="1" x14ac:dyDescent="0.25">
      <c r="A97" s="32" t="s">
        <v>100</v>
      </c>
      <c r="B97" s="37"/>
      <c r="C97" s="40"/>
      <c r="D97" s="48"/>
      <c r="E97" s="76"/>
      <c r="F97" s="44"/>
      <c r="G97" s="44"/>
      <c r="H97" s="76"/>
      <c r="I97" s="76"/>
      <c r="J97" s="39"/>
      <c r="K97" s="46"/>
      <c r="L97" s="46"/>
      <c r="M97" s="39"/>
    </row>
    <row r="98" spans="1:13" x14ac:dyDescent="0.25">
      <c r="A98" s="34" t="s">
        <v>101</v>
      </c>
      <c r="B98" s="35" t="str">
        <f>VLOOKUP(A98,' Рейтинг (раздел 14)'!$A$3:$L$90,2,FALSE)</f>
        <v>51-85</v>
      </c>
      <c r="C98" s="41" t="str">
        <f>RANK(D98,$D$98:$D$99)&amp;IF(COUNTIF($D$98:$D$99,D98)&gt;1,"-"&amp;RANK(D98,$D$98:$D$99)+COUNTIF($D$98:$D$99,D98)-1,"")</f>
        <v>1-2</v>
      </c>
      <c r="D98" s="47">
        <f t="shared" si="7"/>
        <v>0</v>
      </c>
      <c r="E98" s="75">
        <f>'14.1'!M97</f>
        <v>0</v>
      </c>
      <c r="F98" s="43">
        <f>'14.2'!K100</f>
        <v>0</v>
      </c>
      <c r="G98" s="43">
        <f>'14.3'!I102</f>
        <v>0</v>
      </c>
      <c r="H98" s="75">
        <f>'14.4'!I103</f>
        <v>0</v>
      </c>
      <c r="I98" s="75">
        <f>'14.5'!L102</f>
        <v>0</v>
      </c>
      <c r="J98" s="36">
        <f>'14.6'!K101</f>
        <v>0</v>
      </c>
      <c r="K98" s="45">
        <f>'14.7'!L101</f>
        <v>0</v>
      </c>
      <c r="L98" s="45">
        <f>'14.8'!I100</f>
        <v>0</v>
      </c>
      <c r="M98" s="36">
        <f>'14.9'!G99</f>
        <v>0</v>
      </c>
    </row>
    <row r="99" spans="1:13" x14ac:dyDescent="0.25">
      <c r="A99" s="34" t="s">
        <v>102</v>
      </c>
      <c r="B99" s="35" t="str">
        <f>VLOOKUP(A99,' Рейтинг (раздел 14)'!$A$3:$L$90,2,FALSE)</f>
        <v>51-85</v>
      </c>
      <c r="C99" s="41" t="str">
        <f>RANK(D99,$D$98:$D$99)&amp;IF(COUNTIF($D$98:$D$99,D99)&gt;1,"-"&amp;RANK(D99,$D$98:$D$99)+COUNTIF($D$98:$D$99,D99)-1,"")</f>
        <v>1-2</v>
      </c>
      <c r="D99" s="47">
        <f t="shared" si="7"/>
        <v>0</v>
      </c>
      <c r="E99" s="75">
        <f>'14.1'!M98</f>
        <v>0</v>
      </c>
      <c r="F99" s="43">
        <f>'14.2'!K101</f>
        <v>0</v>
      </c>
      <c r="G99" s="43">
        <f>'14.3'!I103</f>
        <v>0</v>
      </c>
      <c r="H99" s="75">
        <f>'14.4'!I104</f>
        <v>0</v>
      </c>
      <c r="I99" s="75">
        <f>'14.5'!L103</f>
        <v>0</v>
      </c>
      <c r="J99" s="36">
        <f>'14.6'!K102</f>
        <v>0</v>
      </c>
      <c r="K99" s="45">
        <f>'14.7'!L102</f>
        <v>0</v>
      </c>
      <c r="L99" s="45">
        <f>'14.8'!I101</f>
        <v>0</v>
      </c>
      <c r="M99" s="36">
        <f>'14.9'!G100</f>
        <v>0</v>
      </c>
    </row>
    <row r="100" spans="1:13" ht="78" customHeight="1" x14ac:dyDescent="0.25">
      <c r="A100" s="129" t="s">
        <v>511</v>
      </c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</row>
    <row r="102" spans="1:13" x14ac:dyDescent="0.25">
      <c r="D102" s="107"/>
    </row>
  </sheetData>
  <mergeCells count="3">
    <mergeCell ref="A1:M1"/>
    <mergeCell ref="A2:M2"/>
    <mergeCell ref="A100:M100"/>
  </mergeCells>
  <pageMargins left="0.70866141732283472" right="0.70866141732283472" top="0.78740157480314965" bottom="0.78740157480314965" header="0.43307086614173229" footer="0.43307086614173229"/>
  <pageSetup paperSize="9" scale="52" fitToHeight="3" orientation="landscape" r:id="rId1"/>
  <headerFooter scaleWithDoc="0">
    <oddFooter>&amp;C&amp;"Times New Roman,обычный"&amp;8&amp;P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zoomScaleNormal="100" workbookViewId="0">
      <selection activeCell="B12" sqref="B12"/>
    </sheetView>
  </sheetViews>
  <sheetFormatPr defaultRowHeight="15" x14ac:dyDescent="0.25"/>
  <cols>
    <col min="1" max="1" width="7.28515625" customWidth="1"/>
    <col min="2" max="2" width="168" customWidth="1"/>
    <col min="3" max="3" width="10.7109375" customWidth="1"/>
    <col min="4" max="4" width="15.42578125" customWidth="1"/>
    <col min="5" max="5" width="15.7109375" customWidth="1"/>
  </cols>
  <sheetData>
    <row r="1" spans="1:5" x14ac:dyDescent="0.25">
      <c r="A1" s="42" t="s">
        <v>152</v>
      </c>
    </row>
    <row r="2" spans="1:5" x14ac:dyDescent="0.25">
      <c r="A2" s="135" t="s">
        <v>97</v>
      </c>
      <c r="B2" s="135" t="s">
        <v>98</v>
      </c>
      <c r="C2" s="135" t="s">
        <v>164</v>
      </c>
      <c r="D2" s="135" t="s">
        <v>165</v>
      </c>
      <c r="E2" s="135"/>
    </row>
    <row r="3" spans="1:5" ht="50.25" customHeight="1" x14ac:dyDescent="0.25">
      <c r="A3" s="135"/>
      <c r="B3" s="135"/>
      <c r="C3" s="135"/>
      <c r="D3" s="58" t="s">
        <v>166</v>
      </c>
      <c r="E3" s="58" t="s">
        <v>99</v>
      </c>
    </row>
    <row r="4" spans="1:5" x14ac:dyDescent="0.25">
      <c r="A4" s="136">
        <v>14</v>
      </c>
      <c r="B4" s="70" t="s">
        <v>112</v>
      </c>
      <c r="C4" s="138">
        <v>16</v>
      </c>
      <c r="D4" s="140"/>
      <c r="E4" s="140"/>
    </row>
    <row r="5" spans="1:5" ht="48" x14ac:dyDescent="0.25">
      <c r="A5" s="137"/>
      <c r="B5" s="60" t="s">
        <v>153</v>
      </c>
      <c r="C5" s="139"/>
      <c r="D5" s="141"/>
      <c r="E5" s="141"/>
    </row>
    <row r="6" spans="1:5" ht="36" x14ac:dyDescent="0.25">
      <c r="A6" s="137"/>
      <c r="B6" s="61" t="s">
        <v>113</v>
      </c>
      <c r="C6" s="139"/>
      <c r="D6" s="141"/>
      <c r="E6" s="141"/>
    </row>
    <row r="7" spans="1:5" x14ac:dyDescent="0.25">
      <c r="A7" s="68" t="s">
        <v>143</v>
      </c>
      <c r="B7" s="55" t="s">
        <v>154</v>
      </c>
      <c r="C7" s="56"/>
      <c r="D7" s="57"/>
      <c r="E7" s="57"/>
    </row>
    <row r="8" spans="1:5" x14ac:dyDescent="0.25">
      <c r="A8" s="69"/>
      <c r="B8" s="59" t="s">
        <v>114</v>
      </c>
      <c r="C8" s="58">
        <v>1</v>
      </c>
      <c r="D8" s="58"/>
      <c r="E8" s="58">
        <v>0.5</v>
      </c>
    </row>
    <row r="9" spans="1:5" x14ac:dyDescent="0.25">
      <c r="A9" s="69"/>
      <c r="B9" s="59" t="s">
        <v>115</v>
      </c>
      <c r="C9" s="58">
        <v>0</v>
      </c>
      <c r="D9" s="58"/>
      <c r="E9" s="58"/>
    </row>
    <row r="10" spans="1:5" ht="24" x14ac:dyDescent="0.25">
      <c r="A10" s="131" t="s">
        <v>144</v>
      </c>
      <c r="B10" s="62" t="s">
        <v>155</v>
      </c>
      <c r="C10" s="132"/>
      <c r="D10" s="132"/>
      <c r="E10" s="132"/>
    </row>
    <row r="11" spans="1:5" ht="24" x14ac:dyDescent="0.25">
      <c r="A11" s="131"/>
      <c r="B11" s="63" t="s">
        <v>116</v>
      </c>
      <c r="C11" s="132"/>
      <c r="D11" s="132"/>
      <c r="E11" s="132"/>
    </row>
    <row r="12" spans="1:5" x14ac:dyDescent="0.25">
      <c r="A12" s="69"/>
      <c r="B12" s="59" t="s">
        <v>117</v>
      </c>
      <c r="C12" s="58">
        <v>2</v>
      </c>
      <c r="D12" s="58"/>
      <c r="E12" s="58"/>
    </row>
    <row r="13" spans="1:5" x14ac:dyDescent="0.25">
      <c r="A13" s="69"/>
      <c r="B13" s="59" t="s">
        <v>118</v>
      </c>
      <c r="C13" s="58">
        <v>0</v>
      </c>
      <c r="D13" s="58"/>
      <c r="E13" s="58"/>
    </row>
    <row r="14" spans="1:5" x14ac:dyDescent="0.25">
      <c r="A14" s="133" t="s">
        <v>145</v>
      </c>
      <c r="B14" s="64" t="s">
        <v>156</v>
      </c>
      <c r="C14" s="134"/>
      <c r="D14" s="134"/>
      <c r="E14" s="134"/>
    </row>
    <row r="15" spans="1:5" ht="24" x14ac:dyDescent="0.25">
      <c r="A15" s="133"/>
      <c r="B15" s="65" t="s">
        <v>119</v>
      </c>
      <c r="C15" s="134"/>
      <c r="D15" s="134"/>
      <c r="E15" s="134"/>
    </row>
    <row r="16" spans="1:5" ht="24" x14ac:dyDescent="0.25">
      <c r="A16" s="133"/>
      <c r="B16" s="66" t="s">
        <v>157</v>
      </c>
      <c r="C16" s="134"/>
      <c r="D16" s="134"/>
      <c r="E16" s="134"/>
    </row>
    <row r="17" spans="1:5" x14ac:dyDescent="0.25">
      <c r="A17" s="69"/>
      <c r="B17" s="59" t="s">
        <v>120</v>
      </c>
      <c r="C17" s="58">
        <v>2</v>
      </c>
      <c r="D17" s="58"/>
      <c r="E17" s="58">
        <v>0.5</v>
      </c>
    </row>
    <row r="18" spans="1:5" x14ac:dyDescent="0.25">
      <c r="A18" s="69"/>
      <c r="B18" s="59" t="s">
        <v>121</v>
      </c>
      <c r="C18" s="58">
        <v>1</v>
      </c>
      <c r="D18" s="58"/>
      <c r="E18" s="58">
        <v>0.5</v>
      </c>
    </row>
    <row r="19" spans="1:5" x14ac:dyDescent="0.25">
      <c r="A19" s="69"/>
      <c r="B19" s="59" t="s">
        <v>122</v>
      </c>
      <c r="C19" s="58">
        <v>0</v>
      </c>
      <c r="D19" s="58"/>
      <c r="E19" s="58"/>
    </row>
    <row r="20" spans="1:5" x14ac:dyDescent="0.25">
      <c r="A20" s="133" t="s">
        <v>146</v>
      </c>
      <c r="B20" s="64" t="s">
        <v>158</v>
      </c>
      <c r="C20" s="134"/>
      <c r="D20" s="134"/>
      <c r="E20" s="134"/>
    </row>
    <row r="21" spans="1:5" ht="24" x14ac:dyDescent="0.25">
      <c r="A21" s="133"/>
      <c r="B21" s="65" t="s">
        <v>123</v>
      </c>
      <c r="C21" s="134"/>
      <c r="D21" s="134"/>
      <c r="E21" s="134"/>
    </row>
    <row r="22" spans="1:5" ht="48" x14ac:dyDescent="0.25">
      <c r="A22" s="133"/>
      <c r="B22" s="65" t="s">
        <v>124</v>
      </c>
      <c r="C22" s="134"/>
      <c r="D22" s="134"/>
      <c r="E22" s="134"/>
    </row>
    <row r="23" spans="1:5" ht="24" x14ac:dyDescent="0.25">
      <c r="A23" s="133"/>
      <c r="B23" s="66" t="s">
        <v>157</v>
      </c>
      <c r="C23" s="134"/>
      <c r="D23" s="134"/>
      <c r="E23" s="134"/>
    </row>
    <row r="24" spans="1:5" x14ac:dyDescent="0.25">
      <c r="A24" s="69"/>
      <c r="B24" s="59" t="s">
        <v>125</v>
      </c>
      <c r="C24" s="58">
        <v>2</v>
      </c>
      <c r="D24" s="58"/>
      <c r="E24" s="58">
        <v>0.5</v>
      </c>
    </row>
    <row r="25" spans="1:5" x14ac:dyDescent="0.25">
      <c r="A25" s="69"/>
      <c r="B25" s="59" t="s">
        <v>126</v>
      </c>
      <c r="C25" s="58">
        <v>1</v>
      </c>
      <c r="D25" s="58"/>
      <c r="E25" s="58">
        <v>0.5</v>
      </c>
    </row>
    <row r="26" spans="1:5" x14ac:dyDescent="0.25">
      <c r="A26" s="69"/>
      <c r="B26" s="59" t="s">
        <v>127</v>
      </c>
      <c r="C26" s="58">
        <v>0</v>
      </c>
      <c r="D26" s="58"/>
      <c r="E26" s="58"/>
    </row>
    <row r="27" spans="1:5" x14ac:dyDescent="0.25">
      <c r="A27" s="133" t="s">
        <v>147</v>
      </c>
      <c r="B27" s="64" t="s">
        <v>159</v>
      </c>
      <c r="C27" s="134"/>
      <c r="D27" s="134"/>
      <c r="E27" s="134"/>
    </row>
    <row r="28" spans="1:5" ht="48" x14ac:dyDescent="0.25">
      <c r="A28" s="133"/>
      <c r="B28" s="65" t="s">
        <v>128</v>
      </c>
      <c r="C28" s="134"/>
      <c r="D28" s="134"/>
      <c r="E28" s="134"/>
    </row>
    <row r="29" spans="1:5" ht="24" x14ac:dyDescent="0.25">
      <c r="A29" s="133"/>
      <c r="B29" s="66" t="s">
        <v>157</v>
      </c>
      <c r="C29" s="134"/>
      <c r="D29" s="134"/>
      <c r="E29" s="134"/>
    </row>
    <row r="30" spans="1:5" x14ac:dyDescent="0.25">
      <c r="A30" s="69"/>
      <c r="B30" s="59" t="s">
        <v>129</v>
      </c>
      <c r="C30" s="58">
        <v>2</v>
      </c>
      <c r="D30" s="58"/>
      <c r="E30" s="58">
        <v>0.5</v>
      </c>
    </row>
    <row r="31" spans="1:5" x14ac:dyDescent="0.25">
      <c r="A31" s="69"/>
      <c r="B31" s="59" t="s">
        <v>130</v>
      </c>
      <c r="C31" s="58">
        <v>1</v>
      </c>
      <c r="D31" s="58"/>
      <c r="E31" s="58">
        <v>0.5</v>
      </c>
    </row>
    <row r="32" spans="1:5" x14ac:dyDescent="0.25">
      <c r="A32" s="69"/>
      <c r="B32" s="59" t="s">
        <v>127</v>
      </c>
      <c r="C32" s="58">
        <v>0</v>
      </c>
      <c r="D32" s="58"/>
      <c r="E32" s="58"/>
    </row>
    <row r="33" spans="1:5" ht="24" x14ac:dyDescent="0.25">
      <c r="A33" s="133" t="s">
        <v>148</v>
      </c>
      <c r="B33" s="64" t="s">
        <v>160</v>
      </c>
      <c r="C33" s="134"/>
      <c r="D33" s="134"/>
      <c r="E33" s="134"/>
    </row>
    <row r="34" spans="1:5" ht="24" x14ac:dyDescent="0.25">
      <c r="A34" s="133"/>
      <c r="B34" s="66" t="s">
        <v>157</v>
      </c>
      <c r="C34" s="134"/>
      <c r="D34" s="134"/>
      <c r="E34" s="134"/>
    </row>
    <row r="35" spans="1:5" x14ac:dyDescent="0.25">
      <c r="A35" s="69"/>
      <c r="B35" s="59" t="s">
        <v>131</v>
      </c>
      <c r="C35" s="58">
        <v>2</v>
      </c>
      <c r="D35" s="58"/>
      <c r="E35" s="58">
        <v>0.5</v>
      </c>
    </row>
    <row r="36" spans="1:5" x14ac:dyDescent="0.25">
      <c r="A36" s="69"/>
      <c r="B36" s="59" t="s">
        <v>132</v>
      </c>
      <c r="C36" s="58">
        <v>1</v>
      </c>
      <c r="D36" s="58"/>
      <c r="E36" s="58">
        <v>0.5</v>
      </c>
    </row>
    <row r="37" spans="1:5" x14ac:dyDescent="0.25">
      <c r="A37" s="69"/>
      <c r="B37" s="59" t="s">
        <v>133</v>
      </c>
      <c r="C37" s="58">
        <v>0</v>
      </c>
      <c r="D37" s="58"/>
      <c r="E37" s="58"/>
    </row>
    <row r="38" spans="1:5" x14ac:dyDescent="0.25">
      <c r="A38" s="131" t="s">
        <v>149</v>
      </c>
      <c r="B38" s="62" t="s">
        <v>161</v>
      </c>
      <c r="C38" s="132"/>
      <c r="D38" s="132"/>
      <c r="E38" s="132"/>
    </row>
    <row r="39" spans="1:5" ht="36" x14ac:dyDescent="0.25">
      <c r="A39" s="131"/>
      <c r="B39" s="67" t="s">
        <v>134</v>
      </c>
      <c r="C39" s="132"/>
      <c r="D39" s="132"/>
      <c r="E39" s="132"/>
    </row>
    <row r="40" spans="1:5" ht="24" x14ac:dyDescent="0.25">
      <c r="A40" s="131"/>
      <c r="B40" s="63" t="s">
        <v>157</v>
      </c>
      <c r="C40" s="132"/>
      <c r="D40" s="132"/>
      <c r="E40" s="132"/>
    </row>
    <row r="41" spans="1:5" x14ac:dyDescent="0.25">
      <c r="A41" s="69"/>
      <c r="B41" s="59" t="s">
        <v>135</v>
      </c>
      <c r="C41" s="58">
        <v>2</v>
      </c>
      <c r="D41" s="58"/>
      <c r="E41" s="58">
        <v>0.5</v>
      </c>
    </row>
    <row r="42" spans="1:5" x14ac:dyDescent="0.25">
      <c r="A42" s="69"/>
      <c r="B42" s="59" t="s">
        <v>127</v>
      </c>
      <c r="C42" s="58">
        <v>0</v>
      </c>
      <c r="D42" s="58"/>
      <c r="E42" s="58"/>
    </row>
    <row r="43" spans="1:5" x14ac:dyDescent="0.25">
      <c r="A43" s="131" t="s">
        <v>150</v>
      </c>
      <c r="B43" s="62" t="s">
        <v>162</v>
      </c>
      <c r="C43" s="132"/>
      <c r="D43" s="132"/>
      <c r="E43" s="132"/>
    </row>
    <row r="44" spans="1:5" ht="24" x14ac:dyDescent="0.25">
      <c r="A44" s="131"/>
      <c r="B44" s="63" t="s">
        <v>157</v>
      </c>
      <c r="C44" s="132"/>
      <c r="D44" s="132"/>
      <c r="E44" s="132"/>
    </row>
    <row r="45" spans="1:5" x14ac:dyDescent="0.25">
      <c r="A45" s="69"/>
      <c r="B45" s="59" t="s">
        <v>136</v>
      </c>
      <c r="C45" s="58">
        <v>2</v>
      </c>
      <c r="D45" s="58"/>
      <c r="E45" s="58">
        <v>0.5</v>
      </c>
    </row>
    <row r="46" spans="1:5" x14ac:dyDescent="0.25">
      <c r="A46" s="69"/>
      <c r="B46" s="59" t="s">
        <v>137</v>
      </c>
      <c r="C46" s="58">
        <v>0</v>
      </c>
      <c r="D46" s="58"/>
      <c r="E46" s="58"/>
    </row>
    <row r="47" spans="1:5" x14ac:dyDescent="0.25">
      <c r="A47" s="131" t="s">
        <v>151</v>
      </c>
      <c r="B47" s="62" t="s">
        <v>138</v>
      </c>
      <c r="C47" s="132"/>
      <c r="D47" s="132"/>
      <c r="E47" s="132"/>
    </row>
    <row r="48" spans="1:5" ht="24" x14ac:dyDescent="0.25">
      <c r="A48" s="131"/>
      <c r="B48" s="63" t="s">
        <v>139</v>
      </c>
      <c r="C48" s="132"/>
      <c r="D48" s="132"/>
      <c r="E48" s="132"/>
    </row>
    <row r="49" spans="1:5" x14ac:dyDescent="0.25">
      <c r="A49" s="69"/>
      <c r="B49" s="59" t="s">
        <v>140</v>
      </c>
      <c r="C49" s="58">
        <v>1</v>
      </c>
      <c r="D49" s="58"/>
      <c r="E49" s="58">
        <v>0.5</v>
      </c>
    </row>
    <row r="50" spans="1:5" x14ac:dyDescent="0.25">
      <c r="A50" s="69"/>
      <c r="B50" s="59" t="s">
        <v>141</v>
      </c>
      <c r="C50" s="58">
        <v>0</v>
      </c>
      <c r="D50" s="58"/>
      <c r="E50" s="58"/>
    </row>
    <row r="51" spans="1:5" ht="36.75" customHeight="1" x14ac:dyDescent="0.25">
      <c r="A51" s="130" t="s">
        <v>142</v>
      </c>
      <c r="B51" s="130"/>
      <c r="C51" s="130"/>
      <c r="D51" s="130"/>
      <c r="E51" s="130"/>
    </row>
  </sheetData>
  <mergeCells count="41">
    <mergeCell ref="A20:A23"/>
    <mergeCell ref="C20:C23"/>
    <mergeCell ref="D20:D23"/>
    <mergeCell ref="E20:E23"/>
    <mergeCell ref="A27:A29"/>
    <mergeCell ref="C27:C29"/>
    <mergeCell ref="D27:D29"/>
    <mergeCell ref="E27:E29"/>
    <mergeCell ref="A10:A11"/>
    <mergeCell ref="C10:C11"/>
    <mergeCell ref="D10:D11"/>
    <mergeCell ref="E10:E11"/>
    <mergeCell ref="A14:A16"/>
    <mergeCell ref="C14:C16"/>
    <mergeCell ref="D14:D16"/>
    <mergeCell ref="E14:E16"/>
    <mergeCell ref="A2:A3"/>
    <mergeCell ref="B2:B3"/>
    <mergeCell ref="C2:C3"/>
    <mergeCell ref="D2:E2"/>
    <mergeCell ref="A4:A6"/>
    <mergeCell ref="C4:C6"/>
    <mergeCell ref="D4:D6"/>
    <mergeCell ref="E4:E6"/>
    <mergeCell ref="A33:A34"/>
    <mergeCell ref="C33:C34"/>
    <mergeCell ref="D33:D34"/>
    <mergeCell ref="E33:E34"/>
    <mergeCell ref="A38:A40"/>
    <mergeCell ref="C38:C40"/>
    <mergeCell ref="D38:D40"/>
    <mergeCell ref="E38:E40"/>
    <mergeCell ref="A51:E51"/>
    <mergeCell ref="A43:A44"/>
    <mergeCell ref="C43:C44"/>
    <mergeCell ref="D43:D44"/>
    <mergeCell ref="E43:E44"/>
    <mergeCell ref="A47:A48"/>
    <mergeCell ref="C47:C48"/>
    <mergeCell ref="D47:D48"/>
    <mergeCell ref="E47:E48"/>
  </mergeCells>
  <pageMargins left="0.70866141732283472" right="0.70866141732283472" top="0.74803149606299213" bottom="0.74803149606299213" header="0.31496062992125984" footer="0.31496062992125984"/>
  <pageSetup paperSize="9" scale="6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25"/>
  <sheetViews>
    <sheetView zoomScale="90" zoomScaleNormal="90" workbookViewId="0">
      <pane ySplit="4" topLeftCell="A92" activePane="bottomLeft" state="frozen"/>
      <selection pane="bottomLeft" activeCell="C105" sqref="C105"/>
    </sheetView>
  </sheetViews>
  <sheetFormatPr defaultRowHeight="15" x14ac:dyDescent="0.25"/>
  <cols>
    <col min="1" max="1" width="33.42578125" style="3" customWidth="1"/>
    <col min="2" max="2" width="15.5703125" style="3" customWidth="1"/>
    <col min="3" max="3" width="13.5703125" style="3" customWidth="1"/>
    <col min="4" max="4" width="13.7109375" style="3" customWidth="1"/>
    <col min="5" max="5" width="18.42578125" style="3" customWidth="1"/>
    <col min="6" max="7" width="9.7109375" style="3" customWidth="1"/>
    <col min="8" max="8" width="30.7109375" style="3" customWidth="1"/>
    <col min="9" max="9" width="15.28515625" style="3" customWidth="1"/>
    <col min="10" max="10" width="16.42578125" style="3" customWidth="1"/>
    <col min="11" max="11" width="6.7109375" style="3" customWidth="1"/>
    <col min="12" max="12" width="10.7109375" style="3" customWidth="1"/>
    <col min="13" max="13" width="6.7109375" style="5" customWidth="1"/>
    <col min="14" max="14" width="20.7109375" style="81" customWidth="1"/>
    <col min="15" max="15" width="20.7109375" style="2" customWidth="1"/>
  </cols>
  <sheetData>
    <row r="1" spans="1:15" s="1" customFormat="1" ht="29.25" customHeight="1" x14ac:dyDescent="0.2">
      <c r="A1" s="143" t="s">
        <v>169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4"/>
    </row>
    <row r="2" spans="1:15" s="1" customFormat="1" ht="15.95" customHeight="1" x14ac:dyDescent="0.2">
      <c r="A2" s="148" t="s">
        <v>421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ht="61.5" customHeight="1" x14ac:dyDescent="0.25">
      <c r="A3" s="145" t="s">
        <v>103</v>
      </c>
      <c r="B3" s="149" t="s">
        <v>461</v>
      </c>
      <c r="C3" s="149" t="s">
        <v>350</v>
      </c>
      <c r="D3" s="149" t="s">
        <v>351</v>
      </c>
      <c r="E3" s="149" t="s">
        <v>352</v>
      </c>
      <c r="F3" s="151" t="s">
        <v>219</v>
      </c>
      <c r="G3" s="152"/>
      <c r="H3" s="149" t="s">
        <v>507</v>
      </c>
      <c r="I3" s="149" t="s">
        <v>233</v>
      </c>
      <c r="J3" s="145" t="s">
        <v>290</v>
      </c>
      <c r="K3" s="145" t="s">
        <v>167</v>
      </c>
      <c r="L3" s="146"/>
      <c r="M3" s="146"/>
      <c r="N3" s="145" t="s">
        <v>231</v>
      </c>
      <c r="O3" s="145" t="s">
        <v>232</v>
      </c>
    </row>
    <row r="4" spans="1:15" ht="24" customHeight="1" x14ac:dyDescent="0.25">
      <c r="A4" s="146"/>
      <c r="B4" s="150"/>
      <c r="C4" s="150"/>
      <c r="D4" s="150"/>
      <c r="E4" s="150"/>
      <c r="F4" s="114" t="s">
        <v>384</v>
      </c>
      <c r="G4" s="114" t="s">
        <v>385</v>
      </c>
      <c r="H4" s="150"/>
      <c r="I4" s="150"/>
      <c r="J4" s="146"/>
      <c r="K4" s="109" t="s">
        <v>106</v>
      </c>
      <c r="L4" s="109" t="s">
        <v>104</v>
      </c>
      <c r="M4" s="110" t="s">
        <v>105</v>
      </c>
      <c r="N4" s="147"/>
      <c r="O4" s="147"/>
    </row>
    <row r="5" spans="1:15" s="26" customFormat="1" ht="15.95" customHeight="1" x14ac:dyDescent="0.25">
      <c r="A5" s="9" t="s">
        <v>0</v>
      </c>
      <c r="B5" s="9"/>
      <c r="C5" s="9"/>
      <c r="D5" s="9"/>
      <c r="E5" s="9"/>
      <c r="F5" s="9"/>
      <c r="G5" s="9"/>
      <c r="H5" s="54"/>
      <c r="I5" s="54"/>
      <c r="J5" s="9"/>
      <c r="K5" s="9"/>
      <c r="L5" s="9"/>
      <c r="M5" s="14"/>
      <c r="N5" s="14"/>
      <c r="O5" s="12"/>
    </row>
    <row r="6" spans="1:15" s="7" customFormat="1" ht="15.95" customHeight="1" x14ac:dyDescent="0.25">
      <c r="A6" s="10" t="s">
        <v>1</v>
      </c>
      <c r="B6" s="52" t="s">
        <v>236</v>
      </c>
      <c r="C6" s="101">
        <v>42307</v>
      </c>
      <c r="D6" s="101">
        <v>42327</v>
      </c>
      <c r="E6" s="49" t="s">
        <v>225</v>
      </c>
      <c r="F6" s="77">
        <v>42328</v>
      </c>
      <c r="G6" s="77">
        <v>42340</v>
      </c>
      <c r="H6" s="49" t="s">
        <v>466</v>
      </c>
      <c r="I6" s="49" t="s">
        <v>471</v>
      </c>
      <c r="J6" s="52"/>
      <c r="K6" s="49">
        <f>IF(H6="Да, опубликован",1,0)</f>
        <v>0</v>
      </c>
      <c r="L6" s="49"/>
      <c r="M6" s="23">
        <f>K6*(1-L6)</f>
        <v>0</v>
      </c>
      <c r="N6" s="79"/>
      <c r="O6" s="16" t="s">
        <v>220</v>
      </c>
    </row>
    <row r="7" spans="1:15" ht="15.95" customHeight="1" x14ac:dyDescent="0.25">
      <c r="A7" s="10" t="s">
        <v>2</v>
      </c>
      <c r="B7" s="52" t="s">
        <v>236</v>
      </c>
      <c r="C7" s="101">
        <v>42320</v>
      </c>
      <c r="D7" s="49" t="s">
        <v>227</v>
      </c>
      <c r="E7" s="49" t="s">
        <v>459</v>
      </c>
      <c r="F7" s="77">
        <v>42328</v>
      </c>
      <c r="G7" s="77">
        <v>42340</v>
      </c>
      <c r="H7" s="49" t="s">
        <v>107</v>
      </c>
      <c r="I7" s="49" t="s">
        <v>234</v>
      </c>
      <c r="J7" s="52"/>
      <c r="K7" s="49">
        <f t="shared" ref="K7:K70" si="0">IF(H7="Да, опубликован",1,0)</f>
        <v>1</v>
      </c>
      <c r="L7" s="49"/>
      <c r="M7" s="23">
        <f t="shared" ref="M7:M70" si="1">K7*(1-L7)</f>
        <v>1</v>
      </c>
      <c r="N7" s="79"/>
      <c r="O7" s="13" t="s">
        <v>383</v>
      </c>
    </row>
    <row r="8" spans="1:15" ht="15.95" customHeight="1" x14ac:dyDescent="0.25">
      <c r="A8" s="10" t="s">
        <v>3</v>
      </c>
      <c r="B8" s="52" t="s">
        <v>235</v>
      </c>
      <c r="C8" s="101" t="s">
        <v>443</v>
      </c>
      <c r="D8" s="101">
        <v>42331</v>
      </c>
      <c r="E8" s="49" t="s">
        <v>459</v>
      </c>
      <c r="F8" s="77">
        <v>42328</v>
      </c>
      <c r="G8" s="77">
        <v>42340</v>
      </c>
      <c r="H8" s="49" t="s">
        <v>107</v>
      </c>
      <c r="I8" s="49" t="s">
        <v>234</v>
      </c>
      <c r="J8" s="52"/>
      <c r="K8" s="49">
        <f t="shared" si="0"/>
        <v>1</v>
      </c>
      <c r="L8" s="49"/>
      <c r="M8" s="23">
        <f t="shared" si="1"/>
        <v>1</v>
      </c>
      <c r="N8" s="79"/>
      <c r="O8" s="13" t="s">
        <v>221</v>
      </c>
    </row>
    <row r="9" spans="1:15" s="7" customFormat="1" ht="15.95" customHeight="1" x14ac:dyDescent="0.25">
      <c r="A9" s="10" t="s">
        <v>4</v>
      </c>
      <c r="B9" s="52" t="s">
        <v>236</v>
      </c>
      <c r="C9" s="101">
        <v>42328</v>
      </c>
      <c r="D9" s="101">
        <v>42327</v>
      </c>
      <c r="E9" s="49" t="s">
        <v>226</v>
      </c>
      <c r="F9" s="77">
        <v>42328</v>
      </c>
      <c r="G9" s="77">
        <v>42340</v>
      </c>
      <c r="H9" s="49" t="s">
        <v>107</v>
      </c>
      <c r="I9" s="49" t="s">
        <v>234</v>
      </c>
      <c r="J9" s="52" t="s">
        <v>387</v>
      </c>
      <c r="K9" s="49">
        <f t="shared" si="0"/>
        <v>1</v>
      </c>
      <c r="L9" s="49">
        <v>0.5</v>
      </c>
      <c r="M9" s="23">
        <f t="shared" si="1"/>
        <v>0.5</v>
      </c>
      <c r="N9" s="98" t="s">
        <v>246</v>
      </c>
      <c r="O9" s="13" t="s">
        <v>222</v>
      </c>
    </row>
    <row r="10" spans="1:15" s="8" customFormat="1" ht="15.95" customHeight="1" x14ac:dyDescent="0.25">
      <c r="A10" s="10" t="s">
        <v>5</v>
      </c>
      <c r="B10" s="52" t="s">
        <v>236</v>
      </c>
      <c r="C10" s="101" t="s">
        <v>506</v>
      </c>
      <c r="D10" s="101" t="s">
        <v>389</v>
      </c>
      <c r="E10" s="49" t="s">
        <v>226</v>
      </c>
      <c r="F10" s="77">
        <v>42328</v>
      </c>
      <c r="G10" s="77">
        <v>42340</v>
      </c>
      <c r="H10" s="49" t="s">
        <v>107</v>
      </c>
      <c r="I10" s="49" t="s">
        <v>234</v>
      </c>
      <c r="J10" s="52"/>
      <c r="K10" s="49">
        <f t="shared" si="0"/>
        <v>1</v>
      </c>
      <c r="L10" s="49"/>
      <c r="M10" s="23">
        <f t="shared" si="1"/>
        <v>1</v>
      </c>
      <c r="N10" s="79"/>
      <c r="O10" s="13" t="s">
        <v>223</v>
      </c>
    </row>
    <row r="11" spans="1:15" ht="15.95" customHeight="1" x14ac:dyDescent="0.25">
      <c r="A11" s="10" t="s">
        <v>6</v>
      </c>
      <c r="B11" s="52" t="s">
        <v>236</v>
      </c>
      <c r="C11" s="101">
        <v>42320</v>
      </c>
      <c r="D11" s="101">
        <v>42334</v>
      </c>
      <c r="E11" s="49" t="s">
        <v>459</v>
      </c>
      <c r="F11" s="77">
        <v>42328</v>
      </c>
      <c r="G11" s="77">
        <v>42340</v>
      </c>
      <c r="H11" s="49" t="s">
        <v>108</v>
      </c>
      <c r="I11" s="49"/>
      <c r="J11" s="52"/>
      <c r="K11" s="49">
        <f t="shared" si="0"/>
        <v>0</v>
      </c>
      <c r="L11" s="49"/>
      <c r="M11" s="23">
        <f t="shared" si="1"/>
        <v>0</v>
      </c>
      <c r="N11" s="79"/>
      <c r="O11" s="13" t="s">
        <v>224</v>
      </c>
    </row>
    <row r="12" spans="1:15" s="7" customFormat="1" ht="15.95" customHeight="1" x14ac:dyDescent="0.25">
      <c r="A12" s="10" t="s">
        <v>7</v>
      </c>
      <c r="B12" s="52" t="s">
        <v>236</v>
      </c>
      <c r="C12" s="101" t="s">
        <v>444</v>
      </c>
      <c r="D12" s="101">
        <v>42325</v>
      </c>
      <c r="E12" s="49" t="s">
        <v>459</v>
      </c>
      <c r="F12" s="77">
        <v>42328</v>
      </c>
      <c r="G12" s="77">
        <v>42340</v>
      </c>
      <c r="H12" s="52" t="s">
        <v>492</v>
      </c>
      <c r="I12" s="49" t="s">
        <v>471</v>
      </c>
      <c r="J12" s="52" t="s">
        <v>493</v>
      </c>
      <c r="K12" s="49">
        <f t="shared" si="0"/>
        <v>0</v>
      </c>
      <c r="L12" s="49">
        <v>0.5</v>
      </c>
      <c r="M12" s="23">
        <f t="shared" si="1"/>
        <v>0</v>
      </c>
      <c r="N12" s="98" t="s">
        <v>229</v>
      </c>
      <c r="O12" s="13" t="s">
        <v>228</v>
      </c>
    </row>
    <row r="13" spans="1:15" s="8" customFormat="1" ht="15.95" customHeight="1" x14ac:dyDescent="0.25">
      <c r="A13" s="10" t="s">
        <v>8</v>
      </c>
      <c r="B13" s="52" t="s">
        <v>236</v>
      </c>
      <c r="C13" s="101">
        <v>42321</v>
      </c>
      <c r="D13" s="101">
        <v>42325</v>
      </c>
      <c r="E13" s="49" t="s">
        <v>459</v>
      </c>
      <c r="F13" s="77">
        <v>42328</v>
      </c>
      <c r="G13" s="77"/>
      <c r="H13" s="49" t="s">
        <v>107</v>
      </c>
      <c r="I13" s="49" t="s">
        <v>234</v>
      </c>
      <c r="J13" s="52"/>
      <c r="K13" s="49">
        <f t="shared" si="0"/>
        <v>1</v>
      </c>
      <c r="L13" s="49"/>
      <c r="M13" s="23">
        <f t="shared" si="1"/>
        <v>1</v>
      </c>
      <c r="N13" s="79"/>
      <c r="O13" s="13" t="s">
        <v>230</v>
      </c>
    </row>
    <row r="14" spans="1:15" s="8" customFormat="1" ht="15.95" customHeight="1" x14ac:dyDescent="0.25">
      <c r="A14" s="10" t="s">
        <v>9</v>
      </c>
      <c r="B14" s="52" t="s">
        <v>236</v>
      </c>
      <c r="C14" s="101">
        <v>42319</v>
      </c>
      <c r="D14" s="101">
        <v>42327</v>
      </c>
      <c r="E14" s="49" t="s">
        <v>459</v>
      </c>
      <c r="F14" s="77">
        <v>42328</v>
      </c>
      <c r="G14" s="77">
        <v>42340</v>
      </c>
      <c r="H14" s="52" t="s">
        <v>478</v>
      </c>
      <c r="I14" s="49" t="s">
        <v>234</v>
      </c>
      <c r="J14" s="52"/>
      <c r="K14" s="49">
        <f t="shared" si="0"/>
        <v>0</v>
      </c>
      <c r="L14" s="49"/>
      <c r="M14" s="23">
        <f t="shared" si="1"/>
        <v>0</v>
      </c>
      <c r="N14" s="79"/>
      <c r="O14" s="13" t="s">
        <v>238</v>
      </c>
    </row>
    <row r="15" spans="1:15" ht="15.95" customHeight="1" x14ac:dyDescent="0.25">
      <c r="A15" s="10" t="s">
        <v>10</v>
      </c>
      <c r="B15" s="52" t="s">
        <v>235</v>
      </c>
      <c r="C15" s="101">
        <v>42277</v>
      </c>
      <c r="D15" s="101">
        <v>42292</v>
      </c>
      <c r="E15" s="49" t="s">
        <v>459</v>
      </c>
      <c r="F15" s="77">
        <v>42328</v>
      </c>
      <c r="G15" s="77"/>
      <c r="H15" s="49" t="s">
        <v>107</v>
      </c>
      <c r="I15" s="49" t="s">
        <v>234</v>
      </c>
      <c r="J15" s="52"/>
      <c r="K15" s="49">
        <f t="shared" si="0"/>
        <v>1</v>
      </c>
      <c r="L15" s="49"/>
      <c r="M15" s="23">
        <f t="shared" si="1"/>
        <v>1</v>
      </c>
      <c r="N15" s="98" t="s">
        <v>239</v>
      </c>
      <c r="O15" s="13" t="s">
        <v>354</v>
      </c>
    </row>
    <row r="16" spans="1:15" s="7" customFormat="1" ht="15.95" customHeight="1" x14ac:dyDescent="0.25">
      <c r="A16" s="10" t="s">
        <v>11</v>
      </c>
      <c r="B16" s="52" t="s">
        <v>236</v>
      </c>
      <c r="C16" s="101" t="s">
        <v>445</v>
      </c>
      <c r="D16" s="101">
        <v>42333</v>
      </c>
      <c r="E16" s="49" t="s">
        <v>459</v>
      </c>
      <c r="F16" s="77">
        <v>42328</v>
      </c>
      <c r="G16" s="77">
        <v>42340</v>
      </c>
      <c r="H16" s="49" t="s">
        <v>470</v>
      </c>
      <c r="I16" s="49" t="s">
        <v>234</v>
      </c>
      <c r="J16" s="52"/>
      <c r="K16" s="49">
        <f t="shared" si="0"/>
        <v>0</v>
      </c>
      <c r="L16" s="49"/>
      <c r="M16" s="23">
        <f t="shared" si="1"/>
        <v>0</v>
      </c>
      <c r="N16" s="79"/>
      <c r="O16" s="13" t="s">
        <v>240</v>
      </c>
    </row>
    <row r="17" spans="1:15" s="7" customFormat="1" ht="15.95" customHeight="1" x14ac:dyDescent="0.25">
      <c r="A17" s="10" t="s">
        <v>12</v>
      </c>
      <c r="B17" s="52" t="s">
        <v>236</v>
      </c>
      <c r="C17" s="101">
        <v>42320</v>
      </c>
      <c r="D17" s="102">
        <v>42347</v>
      </c>
      <c r="E17" s="49" t="s">
        <v>459</v>
      </c>
      <c r="F17" s="77">
        <v>42328</v>
      </c>
      <c r="G17" s="77">
        <v>42340</v>
      </c>
      <c r="H17" s="49" t="s">
        <v>466</v>
      </c>
      <c r="I17" s="49" t="s">
        <v>234</v>
      </c>
      <c r="J17" s="52"/>
      <c r="K17" s="49">
        <f t="shared" si="0"/>
        <v>0</v>
      </c>
      <c r="L17" s="49"/>
      <c r="M17" s="23">
        <f t="shared" si="1"/>
        <v>0</v>
      </c>
      <c r="N17" s="79"/>
      <c r="O17" s="13" t="s">
        <v>241</v>
      </c>
    </row>
    <row r="18" spans="1:15" s="7" customFormat="1" ht="15.95" customHeight="1" x14ac:dyDescent="0.25">
      <c r="A18" s="10" t="s">
        <v>13</v>
      </c>
      <c r="B18" s="52" t="s">
        <v>236</v>
      </c>
      <c r="C18" s="101" t="s">
        <v>446</v>
      </c>
      <c r="D18" s="102">
        <v>42338</v>
      </c>
      <c r="E18" s="49" t="s">
        <v>459</v>
      </c>
      <c r="F18" s="77">
        <v>42328</v>
      </c>
      <c r="G18" s="77">
        <v>42340</v>
      </c>
      <c r="H18" s="49" t="s">
        <v>107</v>
      </c>
      <c r="I18" s="49" t="s">
        <v>234</v>
      </c>
      <c r="J18" s="52"/>
      <c r="K18" s="49">
        <f t="shared" si="0"/>
        <v>1</v>
      </c>
      <c r="L18" s="49"/>
      <c r="M18" s="23">
        <f t="shared" si="1"/>
        <v>1</v>
      </c>
      <c r="N18" s="79"/>
      <c r="O18" s="13" t="s">
        <v>242</v>
      </c>
    </row>
    <row r="19" spans="1:15" s="8" customFormat="1" ht="15.95" customHeight="1" x14ac:dyDescent="0.25">
      <c r="A19" s="10" t="s">
        <v>14</v>
      </c>
      <c r="B19" s="52" t="s">
        <v>236</v>
      </c>
      <c r="C19" s="101">
        <v>42327</v>
      </c>
      <c r="D19" s="102">
        <v>42349</v>
      </c>
      <c r="E19" s="49" t="s">
        <v>459</v>
      </c>
      <c r="F19" s="77">
        <v>42328</v>
      </c>
      <c r="G19" s="77">
        <v>42340</v>
      </c>
      <c r="H19" s="49" t="s">
        <v>491</v>
      </c>
      <c r="I19" s="49" t="s">
        <v>234</v>
      </c>
      <c r="J19" s="52"/>
      <c r="K19" s="49">
        <f t="shared" si="0"/>
        <v>0</v>
      </c>
      <c r="L19" s="49"/>
      <c r="M19" s="23">
        <f t="shared" si="1"/>
        <v>0</v>
      </c>
      <c r="N19" s="79"/>
      <c r="O19" s="13" t="s">
        <v>243</v>
      </c>
    </row>
    <row r="20" spans="1:15" s="8" customFormat="1" ht="15.95" customHeight="1" x14ac:dyDescent="0.25">
      <c r="A20" s="10" t="s">
        <v>15</v>
      </c>
      <c r="B20" s="52" t="s">
        <v>236</v>
      </c>
      <c r="C20" s="101">
        <v>42319</v>
      </c>
      <c r="D20" s="102">
        <v>42324</v>
      </c>
      <c r="E20" s="49" t="s">
        <v>459</v>
      </c>
      <c r="F20" s="77">
        <v>42328</v>
      </c>
      <c r="G20" s="77">
        <v>42340</v>
      </c>
      <c r="H20" s="49" t="s">
        <v>107</v>
      </c>
      <c r="I20" s="52" t="s">
        <v>489</v>
      </c>
      <c r="J20" s="52"/>
      <c r="K20" s="49">
        <f t="shared" si="0"/>
        <v>1</v>
      </c>
      <c r="L20" s="49"/>
      <c r="M20" s="23">
        <f t="shared" si="1"/>
        <v>1</v>
      </c>
      <c r="N20" s="98" t="s">
        <v>244</v>
      </c>
      <c r="O20" s="13" t="s">
        <v>245</v>
      </c>
    </row>
    <row r="21" spans="1:15" s="7" customFormat="1" ht="15.95" customHeight="1" x14ac:dyDescent="0.25">
      <c r="A21" s="10" t="s">
        <v>16</v>
      </c>
      <c r="B21" s="52" t="s">
        <v>235</v>
      </c>
      <c r="C21" s="101">
        <v>42317</v>
      </c>
      <c r="D21" s="102">
        <v>42327</v>
      </c>
      <c r="E21" s="49" t="s">
        <v>459</v>
      </c>
      <c r="F21" s="77">
        <v>42328</v>
      </c>
      <c r="G21" s="77">
        <v>42341</v>
      </c>
      <c r="H21" s="52" t="s">
        <v>477</v>
      </c>
      <c r="I21" s="49" t="s">
        <v>234</v>
      </c>
      <c r="J21" s="52"/>
      <c r="K21" s="49">
        <f t="shared" si="0"/>
        <v>0</v>
      </c>
      <c r="L21" s="49"/>
      <c r="M21" s="23">
        <f t="shared" si="1"/>
        <v>0</v>
      </c>
      <c r="N21" s="98" t="s">
        <v>402</v>
      </c>
      <c r="O21" s="13" t="s">
        <v>247</v>
      </c>
    </row>
    <row r="22" spans="1:15" ht="15.95" customHeight="1" x14ac:dyDescent="0.25">
      <c r="A22" s="10" t="s">
        <v>17</v>
      </c>
      <c r="B22" s="52" t="s">
        <v>235</v>
      </c>
      <c r="C22" s="101">
        <v>42306</v>
      </c>
      <c r="D22" s="102" t="s">
        <v>227</v>
      </c>
      <c r="E22" s="49" t="s">
        <v>227</v>
      </c>
      <c r="F22" s="77">
        <v>42328</v>
      </c>
      <c r="G22" s="77">
        <v>42341</v>
      </c>
      <c r="H22" s="49" t="s">
        <v>108</v>
      </c>
      <c r="I22" s="49"/>
      <c r="J22" s="52"/>
      <c r="K22" s="49">
        <f t="shared" si="0"/>
        <v>0</v>
      </c>
      <c r="L22" s="49"/>
      <c r="M22" s="23">
        <f t="shared" si="1"/>
        <v>0</v>
      </c>
      <c r="N22" s="79"/>
      <c r="O22" s="13" t="s">
        <v>248</v>
      </c>
    </row>
    <row r="23" spans="1:15" ht="15.95" customHeight="1" x14ac:dyDescent="0.25">
      <c r="A23" s="10" t="s">
        <v>18</v>
      </c>
      <c r="B23" s="52" t="s">
        <v>235</v>
      </c>
      <c r="C23" s="101" t="s">
        <v>447</v>
      </c>
      <c r="D23" s="102" t="s">
        <v>227</v>
      </c>
      <c r="E23" s="89" t="s">
        <v>227</v>
      </c>
      <c r="F23" s="77">
        <v>42328</v>
      </c>
      <c r="G23" s="77">
        <v>42341</v>
      </c>
      <c r="H23" s="49" t="s">
        <v>107</v>
      </c>
      <c r="I23" s="49" t="s">
        <v>490</v>
      </c>
      <c r="J23" s="52" t="s">
        <v>403</v>
      </c>
      <c r="K23" s="49">
        <f t="shared" si="0"/>
        <v>1</v>
      </c>
      <c r="L23" s="49">
        <v>0.5</v>
      </c>
      <c r="M23" s="23">
        <f t="shared" si="1"/>
        <v>0.5</v>
      </c>
      <c r="N23" s="98" t="s">
        <v>249</v>
      </c>
      <c r="O23" s="13" t="s">
        <v>250</v>
      </c>
    </row>
    <row r="24" spans="1:15" s="26" customFormat="1" ht="15.95" customHeight="1" x14ac:dyDescent="0.25">
      <c r="A24" s="9" t="s">
        <v>19</v>
      </c>
      <c r="B24" s="53"/>
      <c r="C24" s="106"/>
      <c r="D24" s="50"/>
      <c r="E24" s="50"/>
      <c r="F24" s="78"/>
      <c r="G24" s="78"/>
      <c r="H24" s="50"/>
      <c r="I24" s="50"/>
      <c r="J24" s="53"/>
      <c r="K24" s="51"/>
      <c r="L24" s="51"/>
      <c r="M24" s="24"/>
      <c r="N24" s="80"/>
      <c r="O24" s="15"/>
    </row>
    <row r="25" spans="1:15" s="7" customFormat="1" ht="15.95" customHeight="1" x14ac:dyDescent="0.25">
      <c r="A25" s="10" t="s">
        <v>20</v>
      </c>
      <c r="B25" s="52" t="s">
        <v>236</v>
      </c>
      <c r="C25" s="101">
        <v>42320</v>
      </c>
      <c r="D25" s="102">
        <v>42331</v>
      </c>
      <c r="E25" s="49" t="s">
        <v>459</v>
      </c>
      <c r="F25" s="77">
        <v>42328</v>
      </c>
      <c r="G25" s="77">
        <v>42341</v>
      </c>
      <c r="H25" s="52" t="s">
        <v>467</v>
      </c>
      <c r="I25" s="49" t="s">
        <v>234</v>
      </c>
      <c r="J25" s="52"/>
      <c r="K25" s="49">
        <f t="shared" si="0"/>
        <v>0</v>
      </c>
      <c r="L25" s="49"/>
      <c r="M25" s="23">
        <f t="shared" si="1"/>
        <v>0</v>
      </c>
      <c r="N25" s="79"/>
      <c r="O25" s="13" t="s">
        <v>251</v>
      </c>
    </row>
    <row r="26" spans="1:15" ht="15.95" customHeight="1" x14ac:dyDescent="0.25">
      <c r="A26" s="10" t="s">
        <v>21</v>
      </c>
      <c r="B26" s="52" t="s">
        <v>235</v>
      </c>
      <c r="C26" s="101" t="s">
        <v>448</v>
      </c>
      <c r="D26" s="102">
        <v>42303</v>
      </c>
      <c r="E26" s="89" t="s">
        <v>225</v>
      </c>
      <c r="F26" s="77">
        <v>42328</v>
      </c>
      <c r="G26" s="77">
        <v>42341</v>
      </c>
      <c r="H26" s="49" t="s">
        <v>108</v>
      </c>
      <c r="I26" s="49"/>
      <c r="J26" s="52"/>
      <c r="K26" s="49">
        <f t="shared" si="0"/>
        <v>0</v>
      </c>
      <c r="L26" s="49"/>
      <c r="M26" s="23">
        <f t="shared" si="1"/>
        <v>0</v>
      </c>
      <c r="N26" s="79"/>
      <c r="O26" s="13" t="s">
        <v>252</v>
      </c>
    </row>
    <row r="27" spans="1:15" ht="15.95" customHeight="1" x14ac:dyDescent="0.25">
      <c r="A27" s="10" t="s">
        <v>22</v>
      </c>
      <c r="B27" s="52" t="s">
        <v>236</v>
      </c>
      <c r="C27" s="101" t="s">
        <v>444</v>
      </c>
      <c r="D27" s="102">
        <v>42328</v>
      </c>
      <c r="E27" s="89" t="s">
        <v>226</v>
      </c>
      <c r="F27" s="77">
        <v>42328</v>
      </c>
      <c r="G27" s="77"/>
      <c r="H27" s="49" t="s">
        <v>107</v>
      </c>
      <c r="I27" s="49" t="s">
        <v>234</v>
      </c>
      <c r="J27" s="52"/>
      <c r="K27" s="49">
        <f t="shared" si="0"/>
        <v>1</v>
      </c>
      <c r="L27" s="49"/>
      <c r="M27" s="23">
        <f t="shared" si="1"/>
        <v>1</v>
      </c>
      <c r="N27" s="79"/>
      <c r="O27" s="13" t="s">
        <v>253</v>
      </c>
    </row>
    <row r="28" spans="1:15" ht="15.95" customHeight="1" x14ac:dyDescent="0.25">
      <c r="A28" s="10" t="s">
        <v>23</v>
      </c>
      <c r="B28" s="52" t="s">
        <v>236</v>
      </c>
      <c r="C28" s="101">
        <v>42307</v>
      </c>
      <c r="D28" s="102">
        <v>42327</v>
      </c>
      <c r="E28" s="49" t="s">
        <v>459</v>
      </c>
      <c r="F28" s="77">
        <v>42328</v>
      </c>
      <c r="G28" s="77"/>
      <c r="H28" s="49" t="s">
        <v>107</v>
      </c>
      <c r="I28" s="49" t="s">
        <v>234</v>
      </c>
      <c r="J28" s="52"/>
      <c r="K28" s="49">
        <f t="shared" si="0"/>
        <v>1</v>
      </c>
      <c r="L28" s="49"/>
      <c r="M28" s="23">
        <f t="shared" si="1"/>
        <v>1</v>
      </c>
      <c r="N28" s="79"/>
      <c r="O28" s="16" t="s">
        <v>256</v>
      </c>
    </row>
    <row r="29" spans="1:15" ht="15.95" customHeight="1" x14ac:dyDescent="0.25">
      <c r="A29" s="10" t="s">
        <v>24</v>
      </c>
      <c r="B29" s="52" t="s">
        <v>236</v>
      </c>
      <c r="C29" s="101">
        <v>42313</v>
      </c>
      <c r="D29" s="102">
        <v>42327</v>
      </c>
      <c r="E29" s="49" t="s">
        <v>459</v>
      </c>
      <c r="F29" s="77">
        <v>42328</v>
      </c>
      <c r="G29" s="77">
        <v>42341</v>
      </c>
      <c r="H29" s="52" t="s">
        <v>477</v>
      </c>
      <c r="I29" s="49" t="s">
        <v>234</v>
      </c>
      <c r="J29" s="52"/>
      <c r="K29" s="49">
        <f t="shared" si="0"/>
        <v>0</v>
      </c>
      <c r="L29" s="49"/>
      <c r="M29" s="23">
        <f t="shared" si="1"/>
        <v>0</v>
      </c>
      <c r="N29" s="79"/>
      <c r="O29" s="13" t="s">
        <v>259</v>
      </c>
    </row>
    <row r="30" spans="1:15" s="91" customFormat="1" ht="15.95" customHeight="1" x14ac:dyDescent="0.25">
      <c r="A30" s="87" t="s">
        <v>25</v>
      </c>
      <c r="B30" s="88" t="s">
        <v>235</v>
      </c>
      <c r="C30" s="102">
        <v>42298</v>
      </c>
      <c r="D30" s="102">
        <v>42317</v>
      </c>
      <c r="E30" s="89" t="s">
        <v>225</v>
      </c>
      <c r="F30" s="86">
        <v>42331</v>
      </c>
      <c r="G30" s="86"/>
      <c r="H30" s="89" t="s">
        <v>107</v>
      </c>
      <c r="I30" s="88" t="s">
        <v>489</v>
      </c>
      <c r="J30" s="88"/>
      <c r="K30" s="89">
        <f t="shared" si="0"/>
        <v>1</v>
      </c>
      <c r="L30" s="89"/>
      <c r="M30" s="90">
        <f t="shared" si="1"/>
        <v>1</v>
      </c>
      <c r="N30" s="99" t="s">
        <v>348</v>
      </c>
      <c r="O30" s="18" t="s">
        <v>419</v>
      </c>
    </row>
    <row r="31" spans="1:15" ht="15.95" customHeight="1" x14ac:dyDescent="0.25">
      <c r="A31" s="10" t="s">
        <v>26</v>
      </c>
      <c r="B31" s="52" t="s">
        <v>236</v>
      </c>
      <c r="C31" s="101">
        <v>42313</v>
      </c>
      <c r="D31" s="102">
        <v>42332</v>
      </c>
      <c r="E31" s="49" t="s">
        <v>459</v>
      </c>
      <c r="F31" s="77">
        <v>42331</v>
      </c>
      <c r="G31" s="77"/>
      <c r="H31" s="49" t="s">
        <v>107</v>
      </c>
      <c r="I31" s="49" t="s">
        <v>234</v>
      </c>
      <c r="J31" s="52"/>
      <c r="K31" s="49">
        <f t="shared" si="0"/>
        <v>1</v>
      </c>
      <c r="L31" s="49"/>
      <c r="M31" s="23">
        <f t="shared" si="1"/>
        <v>1</v>
      </c>
      <c r="N31" s="98" t="s">
        <v>262</v>
      </c>
      <c r="O31" s="13" t="s">
        <v>344</v>
      </c>
    </row>
    <row r="32" spans="1:15" ht="15.95" customHeight="1" x14ac:dyDescent="0.25">
      <c r="A32" s="10" t="s">
        <v>27</v>
      </c>
      <c r="B32" s="52" t="s">
        <v>236</v>
      </c>
      <c r="C32" s="101">
        <v>42321</v>
      </c>
      <c r="D32" s="102">
        <v>42333</v>
      </c>
      <c r="E32" s="89" t="s">
        <v>225</v>
      </c>
      <c r="F32" s="77">
        <v>42331</v>
      </c>
      <c r="G32" s="77">
        <v>42342</v>
      </c>
      <c r="H32" s="49" t="s">
        <v>107</v>
      </c>
      <c r="I32" s="49" t="s">
        <v>234</v>
      </c>
      <c r="J32" s="52"/>
      <c r="K32" s="49">
        <f t="shared" si="0"/>
        <v>1</v>
      </c>
      <c r="L32" s="49"/>
      <c r="M32" s="23">
        <f t="shared" si="1"/>
        <v>1</v>
      </c>
      <c r="N32" s="98" t="s">
        <v>264</v>
      </c>
      <c r="O32" s="13" t="s">
        <v>349</v>
      </c>
    </row>
    <row r="33" spans="1:15" ht="15.95" customHeight="1" x14ac:dyDescent="0.25">
      <c r="A33" s="10" t="s">
        <v>28</v>
      </c>
      <c r="B33" s="52" t="s">
        <v>236</v>
      </c>
      <c r="C33" s="101">
        <v>42331</v>
      </c>
      <c r="D33" s="102">
        <v>42333</v>
      </c>
      <c r="E33" s="89" t="s">
        <v>225</v>
      </c>
      <c r="F33" s="77">
        <v>42331</v>
      </c>
      <c r="G33" s="77">
        <v>42342</v>
      </c>
      <c r="H33" s="52" t="s">
        <v>478</v>
      </c>
      <c r="I33" s="49" t="s">
        <v>234</v>
      </c>
      <c r="J33" s="52"/>
      <c r="K33" s="49">
        <f t="shared" si="0"/>
        <v>0</v>
      </c>
      <c r="L33" s="49"/>
      <c r="M33" s="23">
        <f t="shared" si="1"/>
        <v>0</v>
      </c>
      <c r="N33" s="79"/>
      <c r="O33" s="13" t="s">
        <v>396</v>
      </c>
    </row>
    <row r="34" spans="1:15" ht="15.95" customHeight="1" x14ac:dyDescent="0.25">
      <c r="A34" s="10" t="s">
        <v>29</v>
      </c>
      <c r="B34" s="52" t="s">
        <v>235</v>
      </c>
      <c r="C34" s="101">
        <v>42286</v>
      </c>
      <c r="D34" s="89" t="s">
        <v>433</v>
      </c>
      <c r="E34" s="49" t="s">
        <v>459</v>
      </c>
      <c r="F34" s="77">
        <v>42331</v>
      </c>
      <c r="G34" s="77"/>
      <c r="H34" s="49" t="s">
        <v>107</v>
      </c>
      <c r="I34" s="49" t="s">
        <v>234</v>
      </c>
      <c r="J34" s="52"/>
      <c r="K34" s="49">
        <f t="shared" si="0"/>
        <v>1</v>
      </c>
      <c r="L34" s="49"/>
      <c r="M34" s="23">
        <f t="shared" si="1"/>
        <v>1</v>
      </c>
      <c r="N34" s="79"/>
      <c r="O34" s="13" t="s">
        <v>266</v>
      </c>
    </row>
    <row r="35" spans="1:15" ht="15.95" customHeight="1" x14ac:dyDescent="0.25">
      <c r="A35" s="10" t="s">
        <v>30</v>
      </c>
      <c r="B35" s="52" t="s">
        <v>236</v>
      </c>
      <c r="C35" s="101">
        <v>42318</v>
      </c>
      <c r="D35" s="101">
        <v>42326</v>
      </c>
      <c r="E35" s="49" t="s">
        <v>459</v>
      </c>
      <c r="F35" s="77">
        <v>42332</v>
      </c>
      <c r="G35" s="77">
        <v>42342</v>
      </c>
      <c r="H35" s="52" t="s">
        <v>478</v>
      </c>
      <c r="I35" s="49" t="s">
        <v>234</v>
      </c>
      <c r="J35" s="52"/>
      <c r="K35" s="49">
        <f t="shared" si="0"/>
        <v>0</v>
      </c>
      <c r="L35" s="49"/>
      <c r="M35" s="23">
        <f t="shared" si="1"/>
        <v>0</v>
      </c>
      <c r="N35" s="79"/>
      <c r="O35" s="13" t="s">
        <v>267</v>
      </c>
    </row>
    <row r="36" spans="1:15" s="26" customFormat="1" ht="15.95" customHeight="1" x14ac:dyDescent="0.25">
      <c r="A36" s="9" t="s">
        <v>31</v>
      </c>
      <c r="B36" s="53"/>
      <c r="C36" s="106"/>
      <c r="D36" s="50"/>
      <c r="E36" s="50"/>
      <c r="F36" s="78"/>
      <c r="G36" s="78"/>
      <c r="H36" s="50"/>
      <c r="I36" s="50"/>
      <c r="J36" s="53"/>
      <c r="K36" s="51"/>
      <c r="L36" s="51"/>
      <c r="M36" s="24"/>
      <c r="N36" s="80"/>
      <c r="O36" s="15"/>
    </row>
    <row r="37" spans="1:15" s="8" customFormat="1" ht="15.95" customHeight="1" x14ac:dyDescent="0.25">
      <c r="A37" s="10" t="s">
        <v>32</v>
      </c>
      <c r="B37" s="52" t="s">
        <v>236</v>
      </c>
      <c r="C37" s="101">
        <v>42305</v>
      </c>
      <c r="D37" s="101">
        <v>42300</v>
      </c>
      <c r="E37" s="49" t="s">
        <v>226</v>
      </c>
      <c r="F37" s="77">
        <v>42332</v>
      </c>
      <c r="G37" s="77">
        <v>42342</v>
      </c>
      <c r="H37" s="49" t="s">
        <v>107</v>
      </c>
      <c r="I37" s="49" t="s">
        <v>234</v>
      </c>
      <c r="J37" s="52"/>
      <c r="K37" s="49">
        <f t="shared" si="0"/>
        <v>1</v>
      </c>
      <c r="L37" s="49"/>
      <c r="M37" s="23">
        <f t="shared" si="1"/>
        <v>1</v>
      </c>
      <c r="N37" s="79"/>
      <c r="O37" s="13" t="s">
        <v>268</v>
      </c>
    </row>
    <row r="38" spans="1:15" s="8" customFormat="1" ht="15.95" customHeight="1" x14ac:dyDescent="0.25">
      <c r="A38" s="10" t="s">
        <v>33</v>
      </c>
      <c r="B38" s="52" t="s">
        <v>236</v>
      </c>
      <c r="C38" s="101">
        <v>42320</v>
      </c>
      <c r="D38" s="49" t="s">
        <v>227</v>
      </c>
      <c r="E38" s="49" t="s">
        <v>227</v>
      </c>
      <c r="F38" s="77">
        <v>42332</v>
      </c>
      <c r="G38" s="77">
        <v>42342</v>
      </c>
      <c r="H38" s="49" t="s">
        <v>470</v>
      </c>
      <c r="I38" s="49" t="s">
        <v>234</v>
      </c>
      <c r="J38" s="52"/>
      <c r="K38" s="49">
        <f t="shared" si="0"/>
        <v>0</v>
      </c>
      <c r="L38" s="49"/>
      <c r="M38" s="23">
        <f t="shared" si="1"/>
        <v>0</v>
      </c>
      <c r="N38" s="79"/>
      <c r="O38" s="13" t="s">
        <v>269</v>
      </c>
    </row>
    <row r="39" spans="1:15" ht="15.95" customHeight="1" x14ac:dyDescent="0.25">
      <c r="A39" s="10" t="s">
        <v>34</v>
      </c>
      <c r="B39" s="52" t="s">
        <v>236</v>
      </c>
      <c r="C39" s="101">
        <v>42306</v>
      </c>
      <c r="D39" s="101">
        <v>42331</v>
      </c>
      <c r="E39" s="49" t="s">
        <v>225</v>
      </c>
      <c r="F39" s="77">
        <v>42332</v>
      </c>
      <c r="G39" s="77"/>
      <c r="H39" s="49" t="s">
        <v>107</v>
      </c>
      <c r="I39" s="49" t="s">
        <v>234</v>
      </c>
      <c r="J39" s="52"/>
      <c r="K39" s="49">
        <f t="shared" si="0"/>
        <v>1</v>
      </c>
      <c r="L39" s="49"/>
      <c r="M39" s="23">
        <f t="shared" si="1"/>
        <v>1</v>
      </c>
      <c r="N39" s="98" t="s">
        <v>342</v>
      </c>
      <c r="O39" s="13" t="s">
        <v>270</v>
      </c>
    </row>
    <row r="40" spans="1:15" s="7" customFormat="1" ht="15.95" customHeight="1" x14ac:dyDescent="0.25">
      <c r="A40" s="10" t="s">
        <v>35</v>
      </c>
      <c r="B40" s="52" t="s">
        <v>236</v>
      </c>
      <c r="C40" s="101">
        <v>42324</v>
      </c>
      <c r="D40" s="101">
        <v>42321</v>
      </c>
      <c r="E40" s="49" t="s">
        <v>226</v>
      </c>
      <c r="F40" s="77">
        <v>42333</v>
      </c>
      <c r="G40" s="77">
        <v>42342</v>
      </c>
      <c r="H40" s="49" t="s">
        <v>107</v>
      </c>
      <c r="I40" s="49" t="s">
        <v>234</v>
      </c>
      <c r="J40" s="52"/>
      <c r="K40" s="49">
        <f t="shared" si="0"/>
        <v>1</v>
      </c>
      <c r="L40" s="49"/>
      <c r="M40" s="23">
        <f t="shared" si="1"/>
        <v>1</v>
      </c>
      <c r="N40" s="79"/>
      <c r="O40" s="13" t="s">
        <v>271</v>
      </c>
    </row>
    <row r="41" spans="1:15" s="8" customFormat="1" ht="15.95" customHeight="1" x14ac:dyDescent="0.25">
      <c r="A41" s="10" t="s">
        <v>36</v>
      </c>
      <c r="B41" s="52" t="s">
        <v>235</v>
      </c>
      <c r="C41" s="101">
        <v>42324</v>
      </c>
      <c r="D41" s="101">
        <v>42313</v>
      </c>
      <c r="E41" s="49" t="s">
        <v>225</v>
      </c>
      <c r="F41" s="77">
        <v>42333</v>
      </c>
      <c r="G41" s="77"/>
      <c r="H41" s="49" t="s">
        <v>107</v>
      </c>
      <c r="I41" s="49" t="s">
        <v>234</v>
      </c>
      <c r="J41" s="52" t="s">
        <v>343</v>
      </c>
      <c r="K41" s="49">
        <f t="shared" si="0"/>
        <v>1</v>
      </c>
      <c r="L41" s="49">
        <v>0.5</v>
      </c>
      <c r="M41" s="23">
        <f t="shared" si="1"/>
        <v>0.5</v>
      </c>
      <c r="N41" s="98" t="s">
        <v>275</v>
      </c>
      <c r="O41" s="18" t="s">
        <v>272</v>
      </c>
    </row>
    <row r="42" spans="1:15" s="8" customFormat="1" ht="15.95" customHeight="1" x14ac:dyDescent="0.25">
      <c r="A42" s="10" t="s">
        <v>37</v>
      </c>
      <c r="B42" s="52" t="s">
        <v>236</v>
      </c>
      <c r="C42" s="101">
        <v>42326</v>
      </c>
      <c r="D42" s="101">
        <v>42342</v>
      </c>
      <c r="E42" s="49" t="s">
        <v>459</v>
      </c>
      <c r="F42" s="77">
        <v>42333</v>
      </c>
      <c r="G42" s="77">
        <v>42342</v>
      </c>
      <c r="H42" s="49" t="s">
        <v>107</v>
      </c>
      <c r="I42" s="49" t="s">
        <v>234</v>
      </c>
      <c r="J42" s="52" t="s">
        <v>408</v>
      </c>
      <c r="K42" s="49">
        <f t="shared" si="0"/>
        <v>1</v>
      </c>
      <c r="L42" s="49">
        <v>0.5</v>
      </c>
      <c r="M42" s="23">
        <f t="shared" si="1"/>
        <v>0.5</v>
      </c>
      <c r="N42" s="98" t="s">
        <v>405</v>
      </c>
      <c r="O42" s="19" t="s">
        <v>407</v>
      </c>
    </row>
    <row r="43" spans="1:15" s="26" customFormat="1" ht="15.95" customHeight="1" x14ac:dyDescent="0.25">
      <c r="A43" s="9" t="s">
        <v>38</v>
      </c>
      <c r="B43" s="53"/>
      <c r="C43" s="106"/>
      <c r="D43" s="50"/>
      <c r="E43" s="50"/>
      <c r="F43" s="78"/>
      <c r="G43" s="78"/>
      <c r="H43" s="50"/>
      <c r="I43" s="50"/>
      <c r="J43" s="53"/>
      <c r="K43" s="51"/>
      <c r="L43" s="51"/>
      <c r="M43" s="24"/>
      <c r="N43" s="80"/>
      <c r="O43" s="15"/>
    </row>
    <row r="44" spans="1:15" s="8" customFormat="1" ht="15.95" customHeight="1" x14ac:dyDescent="0.25">
      <c r="A44" s="10" t="s">
        <v>39</v>
      </c>
      <c r="B44" s="52" t="s">
        <v>236</v>
      </c>
      <c r="C44" s="101">
        <v>42324</v>
      </c>
      <c r="D44" s="101">
        <v>42346</v>
      </c>
      <c r="E44" s="49" t="s">
        <v>459</v>
      </c>
      <c r="F44" s="77">
        <v>42333</v>
      </c>
      <c r="G44" s="77">
        <v>42342</v>
      </c>
      <c r="H44" s="49" t="s">
        <v>108</v>
      </c>
      <c r="I44" s="49"/>
      <c r="J44" s="52"/>
      <c r="K44" s="49">
        <f t="shared" si="0"/>
        <v>0</v>
      </c>
      <c r="L44" s="49"/>
      <c r="M44" s="23">
        <f t="shared" si="1"/>
        <v>0</v>
      </c>
      <c r="N44" s="98" t="s">
        <v>276</v>
      </c>
      <c r="O44" s="13" t="s">
        <v>277</v>
      </c>
    </row>
    <row r="45" spans="1:15" s="8" customFormat="1" ht="15.95" customHeight="1" x14ac:dyDescent="0.25">
      <c r="A45" s="10" t="s">
        <v>40</v>
      </c>
      <c r="B45" s="52" t="s">
        <v>236</v>
      </c>
      <c r="C45" s="101">
        <v>42311</v>
      </c>
      <c r="D45" s="101">
        <v>42327</v>
      </c>
      <c r="E45" s="49" t="s">
        <v>459</v>
      </c>
      <c r="F45" s="77">
        <v>42333</v>
      </c>
      <c r="G45" s="77">
        <v>42342</v>
      </c>
      <c r="H45" s="49" t="s">
        <v>108</v>
      </c>
      <c r="I45" s="49"/>
      <c r="J45" s="52"/>
      <c r="K45" s="49">
        <f t="shared" si="0"/>
        <v>0</v>
      </c>
      <c r="L45" s="49"/>
      <c r="M45" s="23">
        <f t="shared" si="1"/>
        <v>0</v>
      </c>
      <c r="N45" s="79"/>
      <c r="O45" s="13" t="s">
        <v>278</v>
      </c>
    </row>
    <row r="46" spans="1:15" ht="15.95" customHeight="1" x14ac:dyDescent="0.25">
      <c r="A46" s="10" t="s">
        <v>41</v>
      </c>
      <c r="B46" s="52" t="s">
        <v>235</v>
      </c>
      <c r="C46" s="101">
        <v>42303</v>
      </c>
      <c r="D46" s="101">
        <v>42326</v>
      </c>
      <c r="E46" s="49" t="s">
        <v>459</v>
      </c>
      <c r="F46" s="77">
        <v>42333</v>
      </c>
      <c r="G46" s="77">
        <v>42342</v>
      </c>
      <c r="H46" s="49" t="s">
        <v>107</v>
      </c>
      <c r="I46" s="49" t="s">
        <v>234</v>
      </c>
      <c r="J46" s="52"/>
      <c r="K46" s="49">
        <f t="shared" si="0"/>
        <v>1</v>
      </c>
      <c r="L46" s="49"/>
      <c r="M46" s="23">
        <f t="shared" si="1"/>
        <v>1</v>
      </c>
      <c r="N46" s="79"/>
      <c r="O46" s="13" t="s">
        <v>279</v>
      </c>
    </row>
    <row r="47" spans="1:15" ht="15.95" customHeight="1" x14ac:dyDescent="0.25">
      <c r="A47" s="10" t="s">
        <v>42</v>
      </c>
      <c r="B47" s="52" t="s">
        <v>236</v>
      </c>
      <c r="C47" s="101" t="s">
        <v>449</v>
      </c>
      <c r="D47" s="49" t="s">
        <v>434</v>
      </c>
      <c r="E47" s="49" t="s">
        <v>459</v>
      </c>
      <c r="F47" s="77">
        <v>42333</v>
      </c>
      <c r="G47" s="77">
        <v>42342</v>
      </c>
      <c r="H47" s="52" t="s">
        <v>478</v>
      </c>
      <c r="I47" s="49" t="s">
        <v>234</v>
      </c>
      <c r="J47" s="52"/>
      <c r="K47" s="49">
        <f t="shared" si="0"/>
        <v>0</v>
      </c>
      <c r="L47" s="49"/>
      <c r="M47" s="23">
        <f t="shared" si="1"/>
        <v>0</v>
      </c>
      <c r="N47" s="79"/>
      <c r="O47" s="13" t="s">
        <v>280</v>
      </c>
    </row>
    <row r="48" spans="1:15" s="8" customFormat="1" ht="15.95" customHeight="1" x14ac:dyDescent="0.25">
      <c r="A48" s="10" t="s">
        <v>92</v>
      </c>
      <c r="B48" s="52" t="s">
        <v>236</v>
      </c>
      <c r="C48" s="101">
        <v>42325</v>
      </c>
      <c r="D48" s="49" t="s">
        <v>435</v>
      </c>
      <c r="E48" s="49" t="s">
        <v>459</v>
      </c>
      <c r="F48" s="77">
        <v>42333</v>
      </c>
      <c r="G48" s="77">
        <v>42342</v>
      </c>
      <c r="H48" s="49" t="s">
        <v>108</v>
      </c>
      <c r="I48" s="49"/>
      <c r="J48" s="52"/>
      <c r="K48" s="49">
        <f t="shared" si="0"/>
        <v>0</v>
      </c>
      <c r="L48" s="49"/>
      <c r="M48" s="23">
        <f t="shared" si="1"/>
        <v>0</v>
      </c>
      <c r="N48" s="79"/>
      <c r="O48" s="13" t="s">
        <v>281</v>
      </c>
    </row>
    <row r="49" spans="1:15" ht="15.95" customHeight="1" x14ac:dyDescent="0.25">
      <c r="A49" s="10" t="s">
        <v>43</v>
      </c>
      <c r="B49" s="52" t="s">
        <v>236</v>
      </c>
      <c r="C49" s="102" t="s">
        <v>450</v>
      </c>
      <c r="D49" s="49" t="s">
        <v>227</v>
      </c>
      <c r="E49" s="49" t="s">
        <v>227</v>
      </c>
      <c r="F49" s="77">
        <v>42333</v>
      </c>
      <c r="G49" s="77">
        <v>42342</v>
      </c>
      <c r="H49" s="49" t="s">
        <v>108</v>
      </c>
      <c r="I49" s="49"/>
      <c r="J49" s="49"/>
      <c r="K49" s="49">
        <f t="shared" si="0"/>
        <v>0</v>
      </c>
      <c r="L49" s="49"/>
      <c r="M49" s="23">
        <f t="shared" si="1"/>
        <v>0</v>
      </c>
      <c r="N49" s="98" t="s">
        <v>282</v>
      </c>
      <c r="O49" s="16" t="s">
        <v>283</v>
      </c>
    </row>
    <row r="50" spans="1:15" ht="15.95" customHeight="1" x14ac:dyDescent="0.25">
      <c r="A50" s="10" t="s">
        <v>44</v>
      </c>
      <c r="B50" s="52" t="s">
        <v>236</v>
      </c>
      <c r="C50" s="101">
        <v>42305</v>
      </c>
      <c r="D50" s="101" t="s">
        <v>436</v>
      </c>
      <c r="E50" s="49" t="s">
        <v>459</v>
      </c>
      <c r="F50" s="77">
        <v>42333</v>
      </c>
      <c r="G50" s="77"/>
      <c r="H50" s="49" t="s">
        <v>107</v>
      </c>
      <c r="I50" s="49" t="s">
        <v>490</v>
      </c>
      <c r="J50" s="52"/>
      <c r="K50" s="49">
        <f t="shared" si="0"/>
        <v>1</v>
      </c>
      <c r="L50" s="49"/>
      <c r="M50" s="23">
        <f t="shared" si="1"/>
        <v>1</v>
      </c>
      <c r="N50" s="79" t="s">
        <v>284</v>
      </c>
      <c r="O50" s="13" t="s">
        <v>353</v>
      </c>
    </row>
    <row r="51" spans="1:15" s="26" customFormat="1" ht="15.95" customHeight="1" x14ac:dyDescent="0.25">
      <c r="A51" s="9" t="s">
        <v>45</v>
      </c>
      <c r="B51" s="53"/>
      <c r="C51" s="106"/>
      <c r="D51" s="50"/>
      <c r="E51" s="50"/>
      <c r="F51" s="78"/>
      <c r="G51" s="78"/>
      <c r="H51" s="50"/>
      <c r="I51" s="50"/>
      <c r="J51" s="53"/>
      <c r="K51" s="51"/>
      <c r="L51" s="51"/>
      <c r="M51" s="24"/>
      <c r="N51" s="80"/>
      <c r="O51" s="15"/>
    </row>
    <row r="52" spans="1:15" s="8" customFormat="1" ht="15.95" customHeight="1" x14ac:dyDescent="0.25">
      <c r="A52" s="10" t="s">
        <v>46</v>
      </c>
      <c r="B52" s="52" t="s">
        <v>235</v>
      </c>
      <c r="C52" s="101">
        <v>42278</v>
      </c>
      <c r="D52" s="49" t="s">
        <v>227</v>
      </c>
      <c r="E52" s="49" t="s">
        <v>227</v>
      </c>
      <c r="F52" s="77">
        <v>42333</v>
      </c>
      <c r="G52" s="77">
        <v>42342</v>
      </c>
      <c r="H52" s="49" t="s">
        <v>475</v>
      </c>
      <c r="I52" s="49" t="s">
        <v>234</v>
      </c>
      <c r="J52" s="52"/>
      <c r="K52" s="49">
        <f t="shared" si="0"/>
        <v>0</v>
      </c>
      <c r="L52" s="49"/>
      <c r="M52" s="23">
        <f t="shared" si="1"/>
        <v>0</v>
      </c>
      <c r="N52" s="79"/>
      <c r="O52" s="13" t="s">
        <v>476</v>
      </c>
    </row>
    <row r="53" spans="1:15" s="8" customFormat="1" ht="15.95" customHeight="1" x14ac:dyDescent="0.25">
      <c r="A53" s="10" t="s">
        <v>47</v>
      </c>
      <c r="B53" s="52" t="s">
        <v>236</v>
      </c>
      <c r="C53" s="101" t="s">
        <v>451</v>
      </c>
      <c r="D53" s="49" t="s">
        <v>437</v>
      </c>
      <c r="E53" s="49" t="s">
        <v>459</v>
      </c>
      <c r="F53" s="77">
        <v>42333</v>
      </c>
      <c r="G53" s="77">
        <v>42342</v>
      </c>
      <c r="H53" s="49" t="s">
        <v>107</v>
      </c>
      <c r="I53" s="49" t="s">
        <v>234</v>
      </c>
      <c r="J53" s="52"/>
      <c r="K53" s="49">
        <f t="shared" si="0"/>
        <v>1</v>
      </c>
      <c r="L53" s="49"/>
      <c r="M53" s="23">
        <f t="shared" si="1"/>
        <v>1</v>
      </c>
      <c r="N53" s="79"/>
      <c r="O53" s="13" t="s">
        <v>291</v>
      </c>
    </row>
    <row r="54" spans="1:15" s="8" customFormat="1" ht="15.95" customHeight="1" x14ac:dyDescent="0.25">
      <c r="A54" s="10" t="s">
        <v>48</v>
      </c>
      <c r="B54" s="52" t="s">
        <v>236</v>
      </c>
      <c r="C54" s="101">
        <v>42323</v>
      </c>
      <c r="D54" s="103" t="s">
        <v>438</v>
      </c>
      <c r="E54" s="49" t="s">
        <v>459</v>
      </c>
      <c r="F54" s="77">
        <v>42333</v>
      </c>
      <c r="G54" s="77">
        <v>42342</v>
      </c>
      <c r="H54" s="49" t="s">
        <v>107</v>
      </c>
      <c r="I54" s="49" t="s">
        <v>234</v>
      </c>
      <c r="J54" s="52"/>
      <c r="K54" s="49">
        <f t="shared" si="0"/>
        <v>1</v>
      </c>
      <c r="L54" s="49"/>
      <c r="M54" s="23">
        <f t="shared" si="1"/>
        <v>1</v>
      </c>
      <c r="N54" s="79"/>
      <c r="O54" s="13" t="s">
        <v>292</v>
      </c>
    </row>
    <row r="55" spans="1:15" s="8" customFormat="1" ht="15.95" customHeight="1" x14ac:dyDescent="0.25">
      <c r="A55" s="10" t="s">
        <v>49</v>
      </c>
      <c r="B55" s="52" t="s">
        <v>236</v>
      </c>
      <c r="C55" s="101">
        <v>42276</v>
      </c>
      <c r="D55" s="49" t="s">
        <v>227</v>
      </c>
      <c r="E55" s="49" t="s">
        <v>227</v>
      </c>
      <c r="F55" s="77">
        <v>42333</v>
      </c>
      <c r="G55" s="77"/>
      <c r="H55" s="49" t="s">
        <v>107</v>
      </c>
      <c r="I55" s="49" t="s">
        <v>234</v>
      </c>
      <c r="J55" s="52"/>
      <c r="K55" s="49">
        <f t="shared" si="0"/>
        <v>1</v>
      </c>
      <c r="L55" s="49"/>
      <c r="M55" s="23">
        <f t="shared" si="1"/>
        <v>1</v>
      </c>
      <c r="N55" s="79"/>
      <c r="O55" s="13" t="s">
        <v>293</v>
      </c>
    </row>
    <row r="56" spans="1:15" ht="15.95" customHeight="1" x14ac:dyDescent="0.25">
      <c r="A56" s="10" t="s">
        <v>50</v>
      </c>
      <c r="B56" s="52" t="s">
        <v>236</v>
      </c>
      <c r="C56" s="101" t="s">
        <v>447</v>
      </c>
      <c r="D56" s="49" t="s">
        <v>227</v>
      </c>
      <c r="E56" s="49" t="s">
        <v>227</v>
      </c>
      <c r="F56" s="77">
        <v>42333</v>
      </c>
      <c r="G56" s="77"/>
      <c r="H56" s="49" t="s">
        <v>107</v>
      </c>
      <c r="I56" s="49" t="s">
        <v>234</v>
      </c>
      <c r="J56" s="52"/>
      <c r="K56" s="49">
        <f t="shared" si="0"/>
        <v>1</v>
      </c>
      <c r="L56" s="49"/>
      <c r="M56" s="23">
        <f t="shared" si="1"/>
        <v>1</v>
      </c>
      <c r="N56" s="79"/>
      <c r="O56" s="13" t="s">
        <v>295</v>
      </c>
    </row>
    <row r="57" spans="1:15" s="8" customFormat="1" ht="15.95" customHeight="1" x14ac:dyDescent="0.25">
      <c r="A57" s="10" t="s">
        <v>51</v>
      </c>
      <c r="B57" s="52" t="s">
        <v>236</v>
      </c>
      <c r="C57" s="101" t="s">
        <v>444</v>
      </c>
      <c r="D57" s="101">
        <v>42325</v>
      </c>
      <c r="E57" s="49" t="s">
        <v>459</v>
      </c>
      <c r="F57" s="77">
        <v>42333</v>
      </c>
      <c r="G57" s="77">
        <v>42342</v>
      </c>
      <c r="H57" s="52" t="s">
        <v>488</v>
      </c>
      <c r="I57" s="49" t="s">
        <v>490</v>
      </c>
      <c r="J57" s="52"/>
      <c r="K57" s="49">
        <f t="shared" si="0"/>
        <v>0</v>
      </c>
      <c r="L57" s="49"/>
      <c r="M57" s="23">
        <f t="shared" si="1"/>
        <v>0</v>
      </c>
      <c r="N57" s="98" t="s">
        <v>296</v>
      </c>
      <c r="O57" s="13" t="s">
        <v>397</v>
      </c>
    </row>
    <row r="58" spans="1:15" s="8" customFormat="1" ht="15.95" customHeight="1" x14ac:dyDescent="0.25">
      <c r="A58" s="10" t="s">
        <v>52</v>
      </c>
      <c r="B58" s="52" t="s">
        <v>235</v>
      </c>
      <c r="C58" s="101">
        <v>42278</v>
      </c>
      <c r="D58" s="101">
        <v>42291</v>
      </c>
      <c r="E58" s="49" t="s">
        <v>459</v>
      </c>
      <c r="F58" s="77">
        <v>42333</v>
      </c>
      <c r="G58" s="77"/>
      <c r="H58" s="49" t="s">
        <v>107</v>
      </c>
      <c r="I58" s="49" t="s">
        <v>490</v>
      </c>
      <c r="J58" s="52" t="s">
        <v>298</v>
      </c>
      <c r="K58" s="49">
        <f t="shared" si="0"/>
        <v>1</v>
      </c>
      <c r="L58" s="49">
        <v>0.5</v>
      </c>
      <c r="M58" s="23">
        <f t="shared" si="1"/>
        <v>0.5</v>
      </c>
      <c r="N58" s="98" t="s">
        <v>297</v>
      </c>
      <c r="O58" s="13" t="s">
        <v>355</v>
      </c>
    </row>
    <row r="59" spans="1:15" s="8" customFormat="1" ht="15.95" customHeight="1" x14ac:dyDescent="0.25">
      <c r="A59" s="10" t="s">
        <v>53</v>
      </c>
      <c r="B59" s="52" t="s">
        <v>236</v>
      </c>
      <c r="C59" s="101" t="s">
        <v>452</v>
      </c>
      <c r="D59" s="101">
        <v>42285</v>
      </c>
      <c r="E59" s="49" t="s">
        <v>225</v>
      </c>
      <c r="F59" s="77">
        <v>42334</v>
      </c>
      <c r="G59" s="77"/>
      <c r="H59" s="49" t="s">
        <v>107</v>
      </c>
      <c r="I59" s="49" t="s">
        <v>234</v>
      </c>
      <c r="J59" s="52"/>
      <c r="K59" s="49">
        <f t="shared" si="0"/>
        <v>1</v>
      </c>
      <c r="L59" s="49"/>
      <c r="M59" s="23">
        <f t="shared" si="1"/>
        <v>1</v>
      </c>
      <c r="N59" s="79"/>
      <c r="O59" s="20" t="s">
        <v>481</v>
      </c>
    </row>
    <row r="60" spans="1:15" s="8" customFormat="1" ht="15.95" customHeight="1" x14ac:dyDescent="0.25">
      <c r="A60" s="10" t="s">
        <v>54</v>
      </c>
      <c r="B60" s="52" t="s">
        <v>236</v>
      </c>
      <c r="C60" s="101" t="s">
        <v>453</v>
      </c>
      <c r="D60" s="101">
        <v>42326</v>
      </c>
      <c r="E60" s="49" t="s">
        <v>226</v>
      </c>
      <c r="F60" s="77">
        <v>42334</v>
      </c>
      <c r="G60" s="77"/>
      <c r="H60" s="49" t="s">
        <v>107</v>
      </c>
      <c r="I60" s="49" t="s">
        <v>234</v>
      </c>
      <c r="J60" s="52" t="s">
        <v>345</v>
      </c>
      <c r="K60" s="49">
        <f t="shared" si="0"/>
        <v>1</v>
      </c>
      <c r="L60" s="49">
        <v>0.5</v>
      </c>
      <c r="M60" s="23">
        <f t="shared" si="1"/>
        <v>0.5</v>
      </c>
      <c r="N60" s="98" t="s">
        <v>304</v>
      </c>
      <c r="O60" s="13" t="s">
        <v>305</v>
      </c>
    </row>
    <row r="61" spans="1:15" s="8" customFormat="1" ht="15.95" customHeight="1" x14ac:dyDescent="0.25">
      <c r="A61" s="10" t="s">
        <v>55</v>
      </c>
      <c r="B61" s="52" t="s">
        <v>236</v>
      </c>
      <c r="C61" s="101" t="s">
        <v>454</v>
      </c>
      <c r="D61" s="101">
        <v>42304</v>
      </c>
      <c r="E61" s="49" t="s">
        <v>459</v>
      </c>
      <c r="F61" s="77">
        <v>42334</v>
      </c>
      <c r="G61" s="77"/>
      <c r="H61" s="49" t="s">
        <v>107</v>
      </c>
      <c r="I61" s="49" t="s">
        <v>234</v>
      </c>
      <c r="J61" s="52"/>
      <c r="K61" s="49">
        <f t="shared" si="0"/>
        <v>1</v>
      </c>
      <c r="L61" s="49"/>
      <c r="M61" s="23">
        <f t="shared" si="1"/>
        <v>1</v>
      </c>
      <c r="N61" s="79"/>
      <c r="O61" s="13" t="s">
        <v>306</v>
      </c>
    </row>
    <row r="62" spans="1:15" ht="15.95" customHeight="1" x14ac:dyDescent="0.25">
      <c r="A62" s="10" t="s">
        <v>56</v>
      </c>
      <c r="B62" s="52" t="s">
        <v>236</v>
      </c>
      <c r="C62" s="101">
        <v>42309</v>
      </c>
      <c r="D62" s="101">
        <v>42320</v>
      </c>
      <c r="E62" s="49" t="s">
        <v>459</v>
      </c>
      <c r="F62" s="77">
        <v>42334</v>
      </c>
      <c r="G62" s="77">
        <v>42342</v>
      </c>
      <c r="H62" s="52" t="s">
        <v>488</v>
      </c>
      <c r="I62" s="49" t="s">
        <v>234</v>
      </c>
      <c r="J62" s="52"/>
      <c r="K62" s="49">
        <f t="shared" si="0"/>
        <v>0</v>
      </c>
      <c r="L62" s="49"/>
      <c r="M62" s="23">
        <f t="shared" si="1"/>
        <v>0</v>
      </c>
      <c r="N62" s="79"/>
      <c r="O62" s="13" t="s">
        <v>308</v>
      </c>
    </row>
    <row r="63" spans="1:15" s="8" customFormat="1" ht="15.95" customHeight="1" x14ac:dyDescent="0.25">
      <c r="A63" s="10" t="s">
        <v>57</v>
      </c>
      <c r="B63" s="52" t="s">
        <v>235</v>
      </c>
      <c r="C63" s="101">
        <v>42307</v>
      </c>
      <c r="D63" s="49" t="s">
        <v>439</v>
      </c>
      <c r="E63" s="49" t="s">
        <v>225</v>
      </c>
      <c r="F63" s="77">
        <v>42334</v>
      </c>
      <c r="G63" s="77">
        <v>42342</v>
      </c>
      <c r="H63" s="49" t="s">
        <v>460</v>
      </c>
      <c r="I63" s="49" t="s">
        <v>234</v>
      </c>
      <c r="J63" s="52"/>
      <c r="K63" s="49">
        <f t="shared" si="0"/>
        <v>0</v>
      </c>
      <c r="L63" s="49"/>
      <c r="M63" s="23">
        <f t="shared" si="1"/>
        <v>0</v>
      </c>
      <c r="N63" s="79"/>
      <c r="O63" s="13" t="s">
        <v>309</v>
      </c>
    </row>
    <row r="64" spans="1:15" s="8" customFormat="1" ht="15.95" customHeight="1" x14ac:dyDescent="0.25">
      <c r="A64" s="10" t="s">
        <v>58</v>
      </c>
      <c r="B64" s="52" t="s">
        <v>236</v>
      </c>
      <c r="C64" s="101">
        <v>42324</v>
      </c>
      <c r="D64" s="101">
        <v>42321</v>
      </c>
      <c r="E64" s="49" t="s">
        <v>225</v>
      </c>
      <c r="F64" s="77">
        <v>42334</v>
      </c>
      <c r="G64" s="77">
        <v>42342</v>
      </c>
      <c r="H64" s="52" t="s">
        <v>488</v>
      </c>
      <c r="I64" s="49" t="s">
        <v>490</v>
      </c>
      <c r="J64" s="52"/>
      <c r="K64" s="49">
        <f t="shared" si="0"/>
        <v>0</v>
      </c>
      <c r="L64" s="49"/>
      <c r="M64" s="23">
        <f t="shared" si="1"/>
        <v>0</v>
      </c>
      <c r="N64" s="98" t="s">
        <v>310</v>
      </c>
      <c r="O64" s="13" t="s">
        <v>398</v>
      </c>
    </row>
    <row r="65" spans="1:15" ht="15.95" customHeight="1" x14ac:dyDescent="0.25">
      <c r="A65" s="10" t="s">
        <v>59</v>
      </c>
      <c r="B65" s="52" t="s">
        <v>236</v>
      </c>
      <c r="C65" s="101">
        <v>42317</v>
      </c>
      <c r="D65" s="101">
        <v>42332</v>
      </c>
      <c r="E65" s="49" t="s">
        <v>459</v>
      </c>
      <c r="F65" s="77">
        <v>42334</v>
      </c>
      <c r="G65" s="77"/>
      <c r="H65" s="49" t="s">
        <v>107</v>
      </c>
      <c r="I65" s="49" t="s">
        <v>234</v>
      </c>
      <c r="J65" s="52"/>
      <c r="K65" s="49">
        <f t="shared" si="0"/>
        <v>1</v>
      </c>
      <c r="L65" s="49"/>
      <c r="M65" s="23">
        <f t="shared" si="1"/>
        <v>1</v>
      </c>
      <c r="N65" s="79"/>
      <c r="O65" s="13" t="s">
        <v>420</v>
      </c>
    </row>
    <row r="66" spans="1:15" s="26" customFormat="1" ht="15.95" customHeight="1" x14ac:dyDescent="0.25">
      <c r="A66" s="9" t="s">
        <v>60</v>
      </c>
      <c r="B66" s="53"/>
      <c r="C66" s="106"/>
      <c r="D66" s="50"/>
      <c r="E66" s="50"/>
      <c r="F66" s="78"/>
      <c r="G66" s="78"/>
      <c r="H66" s="50"/>
      <c r="I66" s="50"/>
      <c r="J66" s="53"/>
      <c r="K66" s="51"/>
      <c r="L66" s="51"/>
      <c r="M66" s="24"/>
      <c r="N66" s="80"/>
      <c r="O66" s="15"/>
    </row>
    <row r="67" spans="1:15" s="8" customFormat="1" ht="15.95" customHeight="1" x14ac:dyDescent="0.25">
      <c r="A67" s="10" t="s">
        <v>61</v>
      </c>
      <c r="B67" s="52" t="s">
        <v>236</v>
      </c>
      <c r="C67" s="102">
        <v>42318</v>
      </c>
      <c r="D67" s="101">
        <v>42342</v>
      </c>
      <c r="E67" s="49" t="s">
        <v>459</v>
      </c>
      <c r="F67" s="77">
        <v>42334</v>
      </c>
      <c r="G67" s="77"/>
      <c r="H67" s="49" t="s">
        <v>107</v>
      </c>
      <c r="I67" s="49" t="s">
        <v>234</v>
      </c>
      <c r="J67" s="52"/>
      <c r="K67" s="49">
        <f t="shared" si="0"/>
        <v>1</v>
      </c>
      <c r="L67" s="49"/>
      <c r="M67" s="23">
        <f t="shared" si="1"/>
        <v>1</v>
      </c>
      <c r="N67" s="79"/>
      <c r="O67" s="13" t="s">
        <v>312</v>
      </c>
    </row>
    <row r="68" spans="1:15" ht="15.95" customHeight="1" x14ac:dyDescent="0.25">
      <c r="A68" s="10" t="s">
        <v>62</v>
      </c>
      <c r="B68" s="52" t="s">
        <v>236</v>
      </c>
      <c r="C68" s="101" t="s">
        <v>449</v>
      </c>
      <c r="D68" s="101">
        <v>42335</v>
      </c>
      <c r="E68" s="49" t="s">
        <v>459</v>
      </c>
      <c r="F68" s="77">
        <v>42338</v>
      </c>
      <c r="G68" s="77"/>
      <c r="H68" s="49" t="s">
        <v>107</v>
      </c>
      <c r="I68" s="49" t="s">
        <v>234</v>
      </c>
      <c r="J68" s="52" t="s">
        <v>343</v>
      </c>
      <c r="K68" s="49">
        <f t="shared" si="0"/>
        <v>1</v>
      </c>
      <c r="L68" s="49"/>
      <c r="M68" s="23">
        <f t="shared" si="1"/>
        <v>1</v>
      </c>
      <c r="N68" s="79" t="s">
        <v>315</v>
      </c>
      <c r="O68" s="16" t="s">
        <v>314</v>
      </c>
    </row>
    <row r="69" spans="1:15" ht="15.95" customHeight="1" x14ac:dyDescent="0.25">
      <c r="A69" s="10" t="s">
        <v>63</v>
      </c>
      <c r="B69" s="52" t="s">
        <v>235</v>
      </c>
      <c r="C69" s="101">
        <v>42307</v>
      </c>
      <c r="D69" s="49" t="s">
        <v>227</v>
      </c>
      <c r="E69" s="49" t="s">
        <v>459</v>
      </c>
      <c r="F69" s="77">
        <v>42338</v>
      </c>
      <c r="G69" s="77"/>
      <c r="H69" s="49" t="s">
        <v>107</v>
      </c>
      <c r="I69" s="49" t="s">
        <v>234</v>
      </c>
      <c r="J69" s="52"/>
      <c r="K69" s="49">
        <f t="shared" si="0"/>
        <v>1</v>
      </c>
      <c r="L69" s="49"/>
      <c r="M69" s="23">
        <f t="shared" si="1"/>
        <v>1</v>
      </c>
      <c r="N69" s="79"/>
      <c r="O69" s="13" t="s">
        <v>317</v>
      </c>
    </row>
    <row r="70" spans="1:15" s="8" customFormat="1" ht="15.95" customHeight="1" x14ac:dyDescent="0.25">
      <c r="A70" s="10" t="s">
        <v>64</v>
      </c>
      <c r="B70" s="52" t="s">
        <v>236</v>
      </c>
      <c r="C70" s="101">
        <v>42327</v>
      </c>
      <c r="D70" s="101">
        <v>42333</v>
      </c>
      <c r="E70" s="49" t="s">
        <v>459</v>
      </c>
      <c r="F70" s="77">
        <v>42338</v>
      </c>
      <c r="G70" s="77"/>
      <c r="H70" s="49" t="s">
        <v>107</v>
      </c>
      <c r="I70" s="49" t="s">
        <v>234</v>
      </c>
      <c r="J70" s="52"/>
      <c r="K70" s="49">
        <f t="shared" si="0"/>
        <v>1</v>
      </c>
      <c r="L70" s="49"/>
      <c r="M70" s="23">
        <f t="shared" si="1"/>
        <v>1</v>
      </c>
      <c r="N70" s="79"/>
      <c r="O70" s="13" t="s">
        <v>319</v>
      </c>
    </row>
    <row r="71" spans="1:15" s="8" customFormat="1" ht="15.95" customHeight="1" x14ac:dyDescent="0.25">
      <c r="A71" s="10" t="s">
        <v>65</v>
      </c>
      <c r="B71" s="52" t="s">
        <v>236</v>
      </c>
      <c r="C71" s="101">
        <v>42314</v>
      </c>
      <c r="D71" s="77">
        <v>42307</v>
      </c>
      <c r="E71" s="49" t="s">
        <v>226</v>
      </c>
      <c r="F71" s="77">
        <v>42338</v>
      </c>
      <c r="G71" s="77"/>
      <c r="H71" s="49" t="s">
        <v>107</v>
      </c>
      <c r="I71" s="49" t="s">
        <v>234</v>
      </c>
      <c r="J71" s="52"/>
      <c r="K71" s="49">
        <f t="shared" ref="K71:K98" si="2">IF(H71="Да, опубликован",1,0)</f>
        <v>1</v>
      </c>
      <c r="L71" s="49"/>
      <c r="M71" s="23">
        <f t="shared" ref="M71:M98" si="3">K71*(1-L71)</f>
        <v>1</v>
      </c>
      <c r="N71" s="79"/>
      <c r="O71" s="13" t="s">
        <v>321</v>
      </c>
    </row>
    <row r="72" spans="1:15" s="8" customFormat="1" ht="15.95" customHeight="1" x14ac:dyDescent="0.25">
      <c r="A72" s="10" t="s">
        <v>66</v>
      </c>
      <c r="B72" s="52" t="s">
        <v>236</v>
      </c>
      <c r="C72" s="101" t="s">
        <v>444</v>
      </c>
      <c r="D72" s="49" t="s">
        <v>227</v>
      </c>
      <c r="E72" s="49" t="s">
        <v>459</v>
      </c>
      <c r="F72" s="77">
        <v>42338</v>
      </c>
      <c r="G72" s="77"/>
      <c r="H72" s="49" t="s">
        <v>107</v>
      </c>
      <c r="I72" s="52" t="s">
        <v>489</v>
      </c>
      <c r="J72" s="52" t="s">
        <v>360</v>
      </c>
      <c r="K72" s="49">
        <f t="shared" si="2"/>
        <v>1</v>
      </c>
      <c r="L72" s="49">
        <v>0.5</v>
      </c>
      <c r="M72" s="23">
        <f t="shared" si="3"/>
        <v>0.5</v>
      </c>
      <c r="N72" s="98" t="s">
        <v>323</v>
      </c>
      <c r="O72" s="13" t="s">
        <v>325</v>
      </c>
    </row>
    <row r="73" spans="1:15" s="26" customFormat="1" ht="15.95" customHeight="1" x14ac:dyDescent="0.25">
      <c r="A73" s="9" t="s">
        <v>67</v>
      </c>
      <c r="B73" s="53"/>
      <c r="C73" s="106"/>
      <c r="D73" s="50"/>
      <c r="E73" s="50"/>
      <c r="F73" s="78"/>
      <c r="G73" s="78"/>
      <c r="H73" s="50"/>
      <c r="I73" s="50"/>
      <c r="J73" s="53"/>
      <c r="K73" s="51"/>
      <c r="L73" s="51"/>
      <c r="M73" s="24"/>
      <c r="N73" s="80"/>
      <c r="O73" s="15"/>
    </row>
    <row r="74" spans="1:15" s="8" customFormat="1" ht="15.95" customHeight="1" x14ac:dyDescent="0.25">
      <c r="A74" s="10" t="s">
        <v>68</v>
      </c>
      <c r="B74" s="52" t="s">
        <v>236</v>
      </c>
      <c r="C74" s="101" t="s">
        <v>447</v>
      </c>
      <c r="D74" s="101">
        <v>42307</v>
      </c>
      <c r="E74" s="49" t="s">
        <v>459</v>
      </c>
      <c r="F74" s="77">
        <v>42338</v>
      </c>
      <c r="G74" s="77">
        <v>42342</v>
      </c>
      <c r="H74" s="49" t="s">
        <v>107</v>
      </c>
      <c r="I74" s="49" t="s">
        <v>234</v>
      </c>
      <c r="J74" s="52"/>
      <c r="K74" s="49">
        <f t="shared" si="2"/>
        <v>1</v>
      </c>
      <c r="L74" s="49"/>
      <c r="M74" s="23">
        <f t="shared" si="3"/>
        <v>1</v>
      </c>
      <c r="N74" s="98" t="s">
        <v>399</v>
      </c>
      <c r="O74" s="13" t="s">
        <v>328</v>
      </c>
    </row>
    <row r="75" spans="1:15" s="8" customFormat="1" ht="15.95" customHeight="1" x14ac:dyDescent="0.25">
      <c r="A75" s="10" t="s">
        <v>69</v>
      </c>
      <c r="B75" s="52" t="s">
        <v>236</v>
      </c>
      <c r="C75" s="101">
        <v>42306</v>
      </c>
      <c r="D75" s="101">
        <v>42319</v>
      </c>
      <c r="E75" s="49" t="s">
        <v>459</v>
      </c>
      <c r="F75" s="77">
        <v>42338</v>
      </c>
      <c r="G75" s="77"/>
      <c r="H75" s="49" t="s">
        <v>107</v>
      </c>
      <c r="I75" s="49" t="s">
        <v>234</v>
      </c>
      <c r="J75" s="52" t="s">
        <v>400</v>
      </c>
      <c r="K75" s="49">
        <f t="shared" si="2"/>
        <v>1</v>
      </c>
      <c r="L75" s="49">
        <v>0.5</v>
      </c>
      <c r="M75" s="23">
        <f t="shared" si="3"/>
        <v>0.5</v>
      </c>
      <c r="N75" s="98" t="s">
        <v>330</v>
      </c>
      <c r="O75" s="13" t="s">
        <v>329</v>
      </c>
    </row>
    <row r="76" spans="1:15" s="8" customFormat="1" ht="15.95" customHeight="1" x14ac:dyDescent="0.25">
      <c r="A76" s="10" t="s">
        <v>70</v>
      </c>
      <c r="B76" s="52" t="s">
        <v>236</v>
      </c>
      <c r="C76" s="101">
        <v>42328</v>
      </c>
      <c r="D76" s="101">
        <v>42341</v>
      </c>
      <c r="E76" s="49" t="s">
        <v>459</v>
      </c>
      <c r="F76" s="77">
        <v>42338</v>
      </c>
      <c r="G76" s="77">
        <v>42342</v>
      </c>
      <c r="H76" s="49" t="s">
        <v>107</v>
      </c>
      <c r="I76" s="49" t="s">
        <v>234</v>
      </c>
      <c r="J76" s="52" t="s">
        <v>400</v>
      </c>
      <c r="K76" s="49">
        <f t="shared" si="2"/>
        <v>1</v>
      </c>
      <c r="L76" s="49">
        <v>0.5</v>
      </c>
      <c r="M76" s="23">
        <f t="shared" si="3"/>
        <v>0.5</v>
      </c>
      <c r="N76" s="98" t="s">
        <v>331</v>
      </c>
      <c r="O76" s="13" t="s">
        <v>332</v>
      </c>
    </row>
    <row r="77" spans="1:15" s="8" customFormat="1" ht="15.95" customHeight="1" x14ac:dyDescent="0.25">
      <c r="A77" s="10" t="s">
        <v>71</v>
      </c>
      <c r="B77" s="52" t="s">
        <v>235</v>
      </c>
      <c r="C77" s="101" t="s">
        <v>448</v>
      </c>
      <c r="D77" s="101">
        <v>42327</v>
      </c>
      <c r="E77" s="49" t="s">
        <v>459</v>
      </c>
      <c r="F77" s="77">
        <v>42338</v>
      </c>
      <c r="G77" s="77">
        <v>42342</v>
      </c>
      <c r="H77" s="49" t="s">
        <v>108</v>
      </c>
      <c r="I77" s="49"/>
      <c r="J77" s="52"/>
      <c r="K77" s="49">
        <f t="shared" si="2"/>
        <v>0</v>
      </c>
      <c r="L77" s="49"/>
      <c r="M77" s="23">
        <f t="shared" si="3"/>
        <v>0</v>
      </c>
      <c r="N77" s="79"/>
      <c r="O77" s="13" t="s">
        <v>333</v>
      </c>
    </row>
    <row r="78" spans="1:15" ht="15.95" customHeight="1" x14ac:dyDescent="0.25">
      <c r="A78" s="10" t="s">
        <v>72</v>
      </c>
      <c r="B78" s="52" t="s">
        <v>236</v>
      </c>
      <c r="C78" s="101">
        <v>42311</v>
      </c>
      <c r="D78" s="102">
        <v>42328</v>
      </c>
      <c r="E78" s="49" t="s">
        <v>459</v>
      </c>
      <c r="F78" s="77">
        <v>42338</v>
      </c>
      <c r="G78" s="77">
        <v>42342</v>
      </c>
      <c r="H78" s="49" t="s">
        <v>468</v>
      </c>
      <c r="I78" s="49" t="s">
        <v>234</v>
      </c>
      <c r="J78" s="52"/>
      <c r="K78" s="49">
        <f t="shared" si="2"/>
        <v>0</v>
      </c>
      <c r="L78" s="49"/>
      <c r="M78" s="23">
        <f t="shared" si="3"/>
        <v>0</v>
      </c>
      <c r="N78" s="79"/>
      <c r="O78" s="21" t="s">
        <v>334</v>
      </c>
    </row>
    <row r="79" spans="1:15" s="8" customFormat="1" ht="15.95" customHeight="1" x14ac:dyDescent="0.25">
      <c r="A79" s="10" t="s">
        <v>73</v>
      </c>
      <c r="B79" s="52" t="s">
        <v>236</v>
      </c>
      <c r="C79" s="101">
        <v>42327</v>
      </c>
      <c r="D79" s="77">
        <v>42341</v>
      </c>
      <c r="E79" s="49" t="s">
        <v>459</v>
      </c>
      <c r="F79" s="77">
        <v>42338</v>
      </c>
      <c r="G79" s="77"/>
      <c r="H79" s="49" t="s">
        <v>107</v>
      </c>
      <c r="I79" s="49" t="s">
        <v>234</v>
      </c>
      <c r="J79" s="52"/>
      <c r="K79" s="49">
        <f t="shared" si="2"/>
        <v>1</v>
      </c>
      <c r="L79" s="49"/>
      <c r="M79" s="23">
        <f t="shared" si="3"/>
        <v>1</v>
      </c>
      <c r="N79" s="79"/>
      <c r="O79" s="13" t="s">
        <v>335</v>
      </c>
    </row>
    <row r="80" spans="1:15" ht="15.95" customHeight="1" x14ac:dyDescent="0.25">
      <c r="A80" s="10" t="s">
        <v>74</v>
      </c>
      <c r="B80" s="52" t="s">
        <v>235</v>
      </c>
      <c r="C80" s="101">
        <v>42292</v>
      </c>
      <c r="D80" s="101">
        <v>42321</v>
      </c>
      <c r="E80" s="49" t="s">
        <v>459</v>
      </c>
      <c r="F80" s="77">
        <v>42338</v>
      </c>
      <c r="G80" s="77"/>
      <c r="H80" s="49" t="s">
        <v>107</v>
      </c>
      <c r="I80" s="52" t="s">
        <v>489</v>
      </c>
      <c r="J80" s="52"/>
      <c r="K80" s="49">
        <f t="shared" si="2"/>
        <v>1</v>
      </c>
      <c r="L80" s="49"/>
      <c r="M80" s="23">
        <f t="shared" si="3"/>
        <v>1</v>
      </c>
      <c r="N80" s="79"/>
      <c r="O80" s="13" t="s">
        <v>337</v>
      </c>
    </row>
    <row r="81" spans="1:15" s="7" customFormat="1" ht="15.95" customHeight="1" x14ac:dyDescent="0.25">
      <c r="A81" s="10" t="s">
        <v>75</v>
      </c>
      <c r="B81" s="52" t="s">
        <v>236</v>
      </c>
      <c r="C81" s="101" t="s">
        <v>455</v>
      </c>
      <c r="D81" s="101">
        <v>42327</v>
      </c>
      <c r="E81" s="49" t="s">
        <v>459</v>
      </c>
      <c r="F81" s="77">
        <v>42338</v>
      </c>
      <c r="G81" s="77">
        <v>42342</v>
      </c>
      <c r="H81" s="49" t="s">
        <v>466</v>
      </c>
      <c r="I81" s="49" t="s">
        <v>234</v>
      </c>
      <c r="J81" s="52"/>
      <c r="K81" s="49">
        <f t="shared" si="2"/>
        <v>0</v>
      </c>
      <c r="L81" s="49"/>
      <c r="M81" s="23">
        <f t="shared" si="3"/>
        <v>0</v>
      </c>
      <c r="N81" s="79"/>
      <c r="O81" s="13" t="s">
        <v>338</v>
      </c>
    </row>
    <row r="82" spans="1:15" s="8" customFormat="1" ht="15.95" customHeight="1" x14ac:dyDescent="0.25">
      <c r="A82" s="10" t="s">
        <v>76</v>
      </c>
      <c r="B82" s="52" t="s">
        <v>236</v>
      </c>
      <c r="C82" s="101">
        <v>42307</v>
      </c>
      <c r="D82" s="101">
        <v>42320</v>
      </c>
      <c r="E82" s="49" t="s">
        <v>459</v>
      </c>
      <c r="F82" s="77">
        <v>42338</v>
      </c>
      <c r="G82" s="77">
        <v>42342</v>
      </c>
      <c r="H82" s="49" t="s">
        <v>466</v>
      </c>
      <c r="I82" s="49" t="s">
        <v>234</v>
      </c>
      <c r="J82" s="52"/>
      <c r="K82" s="49">
        <f t="shared" si="2"/>
        <v>0</v>
      </c>
      <c r="L82" s="49"/>
      <c r="M82" s="23">
        <f t="shared" si="3"/>
        <v>0</v>
      </c>
      <c r="N82" s="79"/>
      <c r="O82" s="13" t="s">
        <v>464</v>
      </c>
    </row>
    <row r="83" spans="1:15" ht="15.95" customHeight="1" x14ac:dyDescent="0.25">
      <c r="A83" s="10" t="s">
        <v>77</v>
      </c>
      <c r="B83" s="52" t="s">
        <v>235</v>
      </c>
      <c r="C83" s="101">
        <v>42304</v>
      </c>
      <c r="D83" s="101">
        <v>42313</v>
      </c>
      <c r="E83" s="49" t="s">
        <v>459</v>
      </c>
      <c r="F83" s="77">
        <v>42339</v>
      </c>
      <c r="G83" s="77">
        <v>42342</v>
      </c>
      <c r="H83" s="49" t="s">
        <v>107</v>
      </c>
      <c r="I83" s="49" t="s">
        <v>234</v>
      </c>
      <c r="J83" s="52" t="s">
        <v>401</v>
      </c>
      <c r="K83" s="49">
        <f t="shared" si="2"/>
        <v>1</v>
      </c>
      <c r="L83" s="49">
        <v>0.5</v>
      </c>
      <c r="M83" s="23">
        <f t="shared" si="3"/>
        <v>0.5</v>
      </c>
      <c r="N83" s="79"/>
      <c r="O83" s="21" t="s">
        <v>339</v>
      </c>
    </row>
    <row r="84" spans="1:15" s="8" customFormat="1" ht="15.95" customHeight="1" x14ac:dyDescent="0.25">
      <c r="A84" s="10" t="s">
        <v>78</v>
      </c>
      <c r="B84" s="52" t="s">
        <v>236</v>
      </c>
      <c r="C84" s="101">
        <v>42313</v>
      </c>
      <c r="D84" s="101">
        <v>42334</v>
      </c>
      <c r="E84" s="49" t="s">
        <v>459</v>
      </c>
      <c r="F84" s="77">
        <v>42339</v>
      </c>
      <c r="G84" s="77"/>
      <c r="H84" s="49" t="s">
        <v>107</v>
      </c>
      <c r="I84" s="49" t="s">
        <v>234</v>
      </c>
      <c r="J84" s="52" t="s">
        <v>341</v>
      </c>
      <c r="K84" s="49">
        <f t="shared" si="2"/>
        <v>1</v>
      </c>
      <c r="L84" s="49"/>
      <c r="M84" s="23">
        <f t="shared" si="3"/>
        <v>1</v>
      </c>
      <c r="N84" s="98" t="s">
        <v>474</v>
      </c>
      <c r="O84" s="13" t="s">
        <v>340</v>
      </c>
    </row>
    <row r="85" spans="1:15" s="8" customFormat="1" ht="15.95" customHeight="1" x14ac:dyDescent="0.25">
      <c r="A85" s="10" t="s">
        <v>79</v>
      </c>
      <c r="B85" s="52" t="s">
        <v>235</v>
      </c>
      <c r="C85" s="101">
        <v>42275</v>
      </c>
      <c r="D85" s="104">
        <v>42278</v>
      </c>
      <c r="E85" s="49" t="s">
        <v>459</v>
      </c>
      <c r="F85" s="77">
        <v>42339</v>
      </c>
      <c r="G85" s="77">
        <v>42342</v>
      </c>
      <c r="H85" s="49" t="s">
        <v>107</v>
      </c>
      <c r="I85" s="49" t="s">
        <v>234</v>
      </c>
      <c r="J85" s="52" t="s">
        <v>400</v>
      </c>
      <c r="K85" s="49">
        <f t="shared" si="2"/>
        <v>1</v>
      </c>
      <c r="L85" s="49">
        <v>0.5</v>
      </c>
      <c r="M85" s="23">
        <f t="shared" si="3"/>
        <v>0.5</v>
      </c>
      <c r="N85" s="98" t="s">
        <v>346</v>
      </c>
      <c r="O85" s="13" t="s">
        <v>347</v>
      </c>
    </row>
    <row r="86" spans="1:15" s="26" customFormat="1" ht="15.95" customHeight="1" x14ac:dyDescent="0.25">
      <c r="A86" s="9" t="s">
        <v>80</v>
      </c>
      <c r="B86" s="53"/>
      <c r="C86" s="106"/>
      <c r="D86" s="50"/>
      <c r="E86" s="50"/>
      <c r="F86" s="78"/>
      <c r="G86" s="78"/>
      <c r="H86" s="50"/>
      <c r="I86" s="50"/>
      <c r="J86" s="53"/>
      <c r="K86" s="51"/>
      <c r="L86" s="51"/>
      <c r="M86" s="24"/>
      <c r="N86" s="80"/>
      <c r="O86" s="15"/>
    </row>
    <row r="87" spans="1:15" s="8" customFormat="1" ht="15.95" customHeight="1" x14ac:dyDescent="0.25">
      <c r="A87" s="10" t="s">
        <v>81</v>
      </c>
      <c r="B87" s="52" t="s">
        <v>236</v>
      </c>
      <c r="C87" s="101">
        <v>42307</v>
      </c>
      <c r="D87" s="101">
        <v>42318</v>
      </c>
      <c r="E87" s="49" t="s">
        <v>459</v>
      </c>
      <c r="F87" s="77">
        <v>42339</v>
      </c>
      <c r="G87" s="77">
        <v>42342</v>
      </c>
      <c r="H87" s="49" t="s">
        <v>468</v>
      </c>
      <c r="I87" s="49" t="s">
        <v>490</v>
      </c>
      <c r="J87" s="52"/>
      <c r="K87" s="49">
        <f t="shared" si="2"/>
        <v>0</v>
      </c>
      <c r="L87" s="49"/>
      <c r="M87" s="23">
        <f t="shared" si="3"/>
        <v>0</v>
      </c>
      <c r="N87" s="98" t="s">
        <v>357</v>
      </c>
      <c r="O87" s="13" t="s">
        <v>356</v>
      </c>
    </row>
    <row r="88" spans="1:15" s="8" customFormat="1" ht="15.95" customHeight="1" x14ac:dyDescent="0.25">
      <c r="A88" s="10" t="s">
        <v>82</v>
      </c>
      <c r="B88" s="52" t="s">
        <v>236</v>
      </c>
      <c r="C88" s="101">
        <v>42311</v>
      </c>
      <c r="D88" s="101">
        <v>42325</v>
      </c>
      <c r="E88" s="49" t="s">
        <v>459</v>
      </c>
      <c r="F88" s="77">
        <v>42339</v>
      </c>
      <c r="G88" s="77"/>
      <c r="H88" s="49" t="s">
        <v>107</v>
      </c>
      <c r="I88" s="52" t="s">
        <v>489</v>
      </c>
      <c r="J88" s="52" t="s">
        <v>360</v>
      </c>
      <c r="K88" s="49">
        <f t="shared" si="2"/>
        <v>1</v>
      </c>
      <c r="L88" s="49">
        <v>0.5</v>
      </c>
      <c r="M88" s="23">
        <f t="shared" si="3"/>
        <v>0.5</v>
      </c>
      <c r="N88" s="79" t="s">
        <v>359</v>
      </c>
      <c r="O88" s="13" t="s">
        <v>358</v>
      </c>
    </row>
    <row r="89" spans="1:15" ht="15.95" customHeight="1" x14ac:dyDescent="0.25">
      <c r="A89" s="10" t="s">
        <v>83</v>
      </c>
      <c r="B89" s="52" t="s">
        <v>236</v>
      </c>
      <c r="C89" s="101">
        <v>42297</v>
      </c>
      <c r="D89" s="101">
        <v>42289</v>
      </c>
      <c r="E89" s="49" t="s">
        <v>226</v>
      </c>
      <c r="F89" s="77">
        <v>42339</v>
      </c>
      <c r="G89" s="77"/>
      <c r="H89" s="49" t="s">
        <v>107</v>
      </c>
      <c r="I89" s="49" t="s">
        <v>490</v>
      </c>
      <c r="J89" s="52" t="s">
        <v>482</v>
      </c>
      <c r="K89" s="49">
        <f t="shared" si="2"/>
        <v>1</v>
      </c>
      <c r="L89" s="49">
        <v>0.5</v>
      </c>
      <c r="M89" s="23">
        <f t="shared" si="3"/>
        <v>0.5</v>
      </c>
      <c r="N89" s="98" t="s">
        <v>365</v>
      </c>
      <c r="O89" s="13" t="s">
        <v>364</v>
      </c>
    </row>
    <row r="90" spans="1:15" ht="15.95" customHeight="1" x14ac:dyDescent="0.25">
      <c r="A90" s="10" t="s">
        <v>84</v>
      </c>
      <c r="B90" s="52" t="s">
        <v>236</v>
      </c>
      <c r="C90" s="101" t="s">
        <v>447</v>
      </c>
      <c r="D90" s="49" t="s">
        <v>227</v>
      </c>
      <c r="E90" s="49" t="s">
        <v>225</v>
      </c>
      <c r="F90" s="77">
        <v>42339</v>
      </c>
      <c r="G90" s="77"/>
      <c r="H90" s="49" t="s">
        <v>107</v>
      </c>
      <c r="I90" s="49" t="s">
        <v>234</v>
      </c>
      <c r="J90" s="52" t="s">
        <v>369</v>
      </c>
      <c r="K90" s="49">
        <f t="shared" si="2"/>
        <v>1</v>
      </c>
      <c r="L90" s="49">
        <v>0.5</v>
      </c>
      <c r="M90" s="23">
        <f t="shared" si="3"/>
        <v>0.5</v>
      </c>
      <c r="N90" s="98" t="s">
        <v>368</v>
      </c>
      <c r="O90" s="13" t="s">
        <v>367</v>
      </c>
    </row>
    <row r="91" spans="1:15" ht="15.95" customHeight="1" x14ac:dyDescent="0.25">
      <c r="A91" s="10" t="s">
        <v>85</v>
      </c>
      <c r="B91" s="52" t="s">
        <v>236</v>
      </c>
      <c r="C91" s="101" t="s">
        <v>456</v>
      </c>
      <c r="D91" s="49" t="s">
        <v>440</v>
      </c>
      <c r="E91" s="49" t="s">
        <v>459</v>
      </c>
      <c r="F91" s="77">
        <v>42339</v>
      </c>
      <c r="G91" s="77"/>
      <c r="H91" s="49" t="s">
        <v>107</v>
      </c>
      <c r="I91" s="49" t="s">
        <v>234</v>
      </c>
      <c r="J91" s="52" t="s">
        <v>372</v>
      </c>
      <c r="K91" s="49">
        <f t="shared" si="2"/>
        <v>1</v>
      </c>
      <c r="L91" s="49">
        <v>0.5</v>
      </c>
      <c r="M91" s="23">
        <f t="shared" si="3"/>
        <v>0.5</v>
      </c>
      <c r="N91" s="79"/>
      <c r="O91" s="13" t="s">
        <v>371</v>
      </c>
    </row>
    <row r="92" spans="1:15" s="8" customFormat="1" ht="15.95" customHeight="1" x14ac:dyDescent="0.25">
      <c r="A92" s="10" t="s">
        <v>86</v>
      </c>
      <c r="B92" s="52" t="s">
        <v>236</v>
      </c>
      <c r="C92" s="101">
        <v>42321</v>
      </c>
      <c r="D92" s="49" t="s">
        <v>441</v>
      </c>
      <c r="E92" s="49" t="s">
        <v>459</v>
      </c>
      <c r="F92" s="77">
        <v>42339</v>
      </c>
      <c r="G92" s="77">
        <v>42342</v>
      </c>
      <c r="H92" s="52" t="s">
        <v>472</v>
      </c>
      <c r="I92" s="49" t="s">
        <v>234</v>
      </c>
      <c r="J92" s="52"/>
      <c r="K92" s="49">
        <f t="shared" si="2"/>
        <v>0</v>
      </c>
      <c r="L92" s="49"/>
      <c r="M92" s="23">
        <f t="shared" si="3"/>
        <v>0</v>
      </c>
      <c r="N92" s="98" t="s">
        <v>473</v>
      </c>
      <c r="O92" s="13" t="s">
        <v>373</v>
      </c>
    </row>
    <row r="93" spans="1:15" s="8" customFormat="1" ht="15.95" customHeight="1" x14ac:dyDescent="0.25">
      <c r="A93" s="10" t="s">
        <v>87</v>
      </c>
      <c r="B93" s="52" t="s">
        <v>236</v>
      </c>
      <c r="C93" s="101" t="s">
        <v>457</v>
      </c>
      <c r="D93" s="52" t="s">
        <v>374</v>
      </c>
      <c r="E93" s="49" t="s">
        <v>226</v>
      </c>
      <c r="F93" s="77">
        <v>42339</v>
      </c>
      <c r="G93" s="77"/>
      <c r="H93" s="49" t="s">
        <v>107</v>
      </c>
      <c r="I93" s="49" t="s">
        <v>234</v>
      </c>
      <c r="J93" s="52" t="s">
        <v>377</v>
      </c>
      <c r="K93" s="49">
        <f t="shared" si="2"/>
        <v>1</v>
      </c>
      <c r="L93" s="49">
        <v>0.5</v>
      </c>
      <c r="M93" s="23">
        <f t="shared" si="3"/>
        <v>0.5</v>
      </c>
      <c r="N93" s="79" t="s">
        <v>376</v>
      </c>
      <c r="O93" s="17" t="s">
        <v>375</v>
      </c>
    </row>
    <row r="94" spans="1:15" s="8" customFormat="1" ht="15.95" customHeight="1" x14ac:dyDescent="0.25">
      <c r="A94" s="10" t="s">
        <v>88</v>
      </c>
      <c r="B94" s="52" t="s">
        <v>236</v>
      </c>
      <c r="C94" s="101">
        <v>42334</v>
      </c>
      <c r="D94" s="101">
        <v>42340</v>
      </c>
      <c r="E94" s="49" t="s">
        <v>459</v>
      </c>
      <c r="F94" s="77">
        <v>42340</v>
      </c>
      <c r="G94" s="77">
        <v>42342</v>
      </c>
      <c r="H94" s="49" t="s">
        <v>108</v>
      </c>
      <c r="I94" s="49"/>
      <c r="J94" s="52"/>
      <c r="K94" s="49">
        <f t="shared" si="2"/>
        <v>0</v>
      </c>
      <c r="L94" s="49"/>
      <c r="M94" s="23">
        <f t="shared" si="3"/>
        <v>0</v>
      </c>
      <c r="N94" s="79"/>
      <c r="O94" s="16" t="s">
        <v>379</v>
      </c>
    </row>
    <row r="95" spans="1:15" s="8" customFormat="1" ht="15.95" customHeight="1" x14ac:dyDescent="0.25">
      <c r="A95" s="10" t="s">
        <v>89</v>
      </c>
      <c r="B95" s="52" t="s">
        <v>236</v>
      </c>
      <c r="C95" s="101" t="s">
        <v>458</v>
      </c>
      <c r="D95" s="101">
        <v>42325</v>
      </c>
      <c r="E95" s="49" t="s">
        <v>459</v>
      </c>
      <c r="F95" s="77">
        <v>42340</v>
      </c>
      <c r="G95" s="77">
        <v>42342</v>
      </c>
      <c r="H95" s="49" t="s">
        <v>108</v>
      </c>
      <c r="I95" s="49"/>
      <c r="J95" s="52"/>
      <c r="K95" s="49">
        <f t="shared" si="2"/>
        <v>0</v>
      </c>
      <c r="L95" s="49"/>
      <c r="M95" s="23">
        <f t="shared" si="3"/>
        <v>0</v>
      </c>
      <c r="N95" s="79"/>
      <c r="O95" s="13" t="s">
        <v>380</v>
      </c>
    </row>
    <row r="96" spans="1:15" s="26" customFormat="1" ht="15.95" customHeight="1" x14ac:dyDescent="0.25">
      <c r="A96" s="9" t="s">
        <v>100</v>
      </c>
      <c r="B96" s="53"/>
      <c r="C96" s="106"/>
      <c r="D96" s="94"/>
      <c r="E96" s="94"/>
      <c r="F96" s="78"/>
      <c r="G96" s="78"/>
      <c r="H96" s="92"/>
      <c r="I96" s="92"/>
      <c r="J96" s="93"/>
      <c r="K96" s="51"/>
      <c r="L96" s="94"/>
      <c r="M96" s="24"/>
      <c r="N96" s="80"/>
      <c r="O96" s="94"/>
    </row>
    <row r="97" spans="1:15" ht="15.95" customHeight="1" x14ac:dyDescent="0.25">
      <c r="A97" s="10" t="s">
        <v>101</v>
      </c>
      <c r="B97" s="52" t="s">
        <v>236</v>
      </c>
      <c r="C97" s="101" t="s">
        <v>449</v>
      </c>
      <c r="D97" s="105">
        <v>42355</v>
      </c>
      <c r="E97" s="111" t="s">
        <v>225</v>
      </c>
      <c r="F97" s="77">
        <v>42340</v>
      </c>
      <c r="G97" s="77">
        <v>42342</v>
      </c>
      <c r="H97" s="95" t="s">
        <v>108</v>
      </c>
      <c r="I97" s="95"/>
      <c r="J97" s="96"/>
      <c r="K97" s="49">
        <f t="shared" si="2"/>
        <v>0</v>
      </c>
      <c r="L97" s="97"/>
      <c r="M97" s="23">
        <f t="shared" si="3"/>
        <v>0</v>
      </c>
      <c r="N97" s="79"/>
      <c r="O97" s="100" t="s">
        <v>381</v>
      </c>
    </row>
    <row r="98" spans="1:15" ht="15.95" customHeight="1" x14ac:dyDescent="0.25">
      <c r="A98" s="10" t="s">
        <v>102</v>
      </c>
      <c r="B98" s="52" t="s">
        <v>236</v>
      </c>
      <c r="C98" s="101" t="s">
        <v>449</v>
      </c>
      <c r="D98" s="111" t="s">
        <v>442</v>
      </c>
      <c r="E98" s="49" t="s">
        <v>459</v>
      </c>
      <c r="F98" s="77">
        <v>42340</v>
      </c>
      <c r="G98" s="77">
        <v>42342</v>
      </c>
      <c r="H98" s="95" t="s">
        <v>108</v>
      </c>
      <c r="I98" s="95"/>
      <c r="J98" s="95"/>
      <c r="K98" s="49">
        <f t="shared" si="2"/>
        <v>0</v>
      </c>
      <c r="L98" s="97"/>
      <c r="M98" s="23">
        <f t="shared" si="3"/>
        <v>0</v>
      </c>
      <c r="N98" s="79"/>
      <c r="O98" s="97" t="s">
        <v>382</v>
      </c>
    </row>
    <row r="99" spans="1:15" ht="83.25" customHeight="1" x14ac:dyDescent="0.25">
      <c r="A99" s="129" t="s">
        <v>511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</row>
    <row r="100" spans="1:15" ht="18.75" x14ac:dyDescent="0.25">
      <c r="A100" s="115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6"/>
      <c r="N100" s="82"/>
    </row>
    <row r="101" spans="1:15" ht="18.75" x14ac:dyDescent="0.25">
      <c r="A101" s="115"/>
    </row>
    <row r="102" spans="1:15" ht="18" x14ac:dyDescent="0.25">
      <c r="A102" s="116"/>
    </row>
    <row r="103" spans="1:15" ht="18" x14ac:dyDescent="0.25">
      <c r="A103" s="116"/>
    </row>
    <row r="107" spans="1:15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6"/>
      <c r="N107" s="82"/>
    </row>
    <row r="111" spans="1:15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6"/>
      <c r="N111" s="82"/>
    </row>
    <row r="114" spans="1:14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6"/>
      <c r="N114" s="82"/>
    </row>
    <row r="118" spans="1:14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6"/>
      <c r="N118" s="82"/>
    </row>
    <row r="121" spans="1:14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6"/>
      <c r="N121" s="82"/>
    </row>
    <row r="125" spans="1:14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6"/>
      <c r="N125" s="82"/>
    </row>
  </sheetData>
  <autoFilter ref="A5:O99"/>
  <mergeCells count="15">
    <mergeCell ref="A99:O99"/>
    <mergeCell ref="A1:O1"/>
    <mergeCell ref="K3:M3"/>
    <mergeCell ref="J3:J4"/>
    <mergeCell ref="A3:A4"/>
    <mergeCell ref="O3:O4"/>
    <mergeCell ref="A2:O2"/>
    <mergeCell ref="C3:C4"/>
    <mergeCell ref="D3:D4"/>
    <mergeCell ref="E3:E4"/>
    <mergeCell ref="H3:H4"/>
    <mergeCell ref="B3:B4"/>
    <mergeCell ref="F3:G3"/>
    <mergeCell ref="N3:N4"/>
    <mergeCell ref="I3:I4"/>
  </mergeCells>
  <dataValidations count="3">
    <dataValidation type="list" allowBlank="1" showInputMessage="1" showErrorMessage="1" sqref="H5:I5">
      <formula1>$H$4:$H$4</formula1>
    </dataValidation>
    <dataValidation type="list" allowBlank="1" showInputMessage="1" showErrorMessage="1" sqref="L5:L98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B6:B98">
      <formula1>$B$4:$B$4</formula1>
    </dataValidation>
  </dataValidations>
  <hyperlinks>
    <hyperlink ref="O8" r:id="rId1"/>
    <hyperlink ref="O9" r:id="rId2"/>
    <hyperlink ref="O10" r:id="rId3"/>
    <hyperlink ref="O12" r:id="rId4"/>
    <hyperlink ref="O13" r:id="rId5"/>
    <hyperlink ref="O14" r:id="rId6"/>
    <hyperlink ref="N41" r:id="rId7"/>
    <hyperlink ref="O60" r:id="rId8"/>
    <hyperlink ref="O75" r:id="rId9"/>
    <hyperlink ref="N75" r:id="rId10"/>
    <hyperlink ref="N9" r:id="rId11"/>
    <hyperlink ref="O11" r:id="rId12"/>
    <hyperlink ref="N15" r:id="rId13"/>
    <hyperlink ref="O18" r:id="rId14"/>
    <hyperlink ref="O19" r:id="rId15"/>
    <hyperlink ref="O20" r:id="rId16"/>
    <hyperlink ref="O21" r:id="rId17"/>
    <hyperlink ref="N12" r:id="rId18"/>
    <hyperlink ref="O33" r:id="rId19"/>
    <hyperlink ref="O49" r:id="rId20"/>
    <hyperlink ref="O63" r:id="rId21"/>
    <hyperlink ref="O71" display="http://www.depfin.admhmao.ru/wps/portal/fin/home/budget/material/project/2ea78772-4172-4daa-946b-67e50d97293d/!ut/p/b1/hY_RboJAEEW_xQ-Q2WVhFx4hUqEIRUCRfTFgGrLIAk3agnx9pe2rOG-TnDtzLnDIMaWMGbrOKJyAt8W3qIpP0bVFM--cnhEzgsBMiBYeLIq840usRX6o6u4cyGfgwVjoN295aXz0"/>
    <hyperlink ref="O92" r:id="rId22"/>
    <hyperlink ref="O95" r:id="rId23"/>
    <hyperlink ref="O97" r:id="rId24"/>
    <hyperlink ref="N20" r:id="rId25"/>
    <hyperlink ref="N72" r:id="rId26"/>
    <hyperlink ref="O45" r:id="rId27"/>
    <hyperlink ref="O46" r:id="rId28"/>
    <hyperlink ref="O76" r:id="rId29"/>
    <hyperlink ref="N49" r:id="rId30"/>
    <hyperlink ref="O87" r:id="rId31"/>
    <hyperlink ref="N87" r:id="rId32"/>
    <hyperlink ref="O22" r:id="rId33"/>
    <hyperlink ref="O25" r:id="rId34"/>
    <hyperlink ref="O26" r:id="rId35"/>
    <hyperlink ref="O29" r:id="rId36"/>
    <hyperlink ref="N32" r:id="rId37"/>
    <hyperlink ref="O32" r:id="rId38"/>
    <hyperlink ref="O37" r:id="rId39"/>
    <hyperlink ref="O38" r:id="rId40"/>
    <hyperlink ref="O40" r:id="rId41"/>
    <hyperlink ref="O44" r:id="rId42"/>
    <hyperlink ref="N44" r:id="rId43"/>
    <hyperlink ref="O47" r:id="rId44"/>
    <hyperlink ref="O48" r:id="rId45"/>
    <hyperlink ref="O52" r:id="rId46"/>
    <hyperlink ref="O53" r:id="rId47"/>
    <hyperlink ref="O54" r:id="rId48"/>
    <hyperlink ref="N60" r:id="rId49"/>
    <hyperlink ref="N57" r:id="rId50"/>
    <hyperlink ref="O62" r:id="rId51"/>
    <hyperlink ref="O64" r:id="rId52"/>
    <hyperlink ref="N64" r:id="rId53"/>
    <hyperlink ref="O77" r:id="rId54"/>
    <hyperlink ref="N76" r:id="rId55"/>
    <hyperlink ref="O78" r:id="rId56"/>
    <hyperlink ref="O81" r:id="rId57"/>
    <hyperlink ref="O85" r:id="rId58"/>
    <hyperlink ref="N85" r:id="rId59"/>
    <hyperlink ref="O94" r:id="rId60"/>
    <hyperlink ref="O6" r:id="rId61"/>
    <hyperlink ref="O23" r:id="rId62"/>
    <hyperlink ref="N23" r:id="rId63"/>
    <hyperlink ref="N42" r:id="rId64"/>
    <hyperlink ref="O74" r:id="rId65"/>
    <hyperlink ref="O83" r:id="rId66"/>
    <hyperlink ref="O42" r:id="rId67"/>
    <hyperlink ref="O28" r:id="rId68"/>
    <hyperlink ref="O7" r:id="rId69"/>
    <hyperlink ref="O27" r:id="rId70"/>
    <hyperlink ref="N30" r:id="rId71"/>
    <hyperlink ref="O31" r:id="rId72"/>
    <hyperlink ref="N31" r:id="rId73" location="idMenu=228"/>
    <hyperlink ref="O34" r:id="rId74"/>
    <hyperlink ref="O39" r:id="rId75"/>
    <hyperlink ref="O41" r:id="rId76"/>
    <hyperlink ref="O55" r:id="rId77"/>
    <hyperlink ref="O56" r:id="rId78"/>
    <hyperlink ref="O59" r:id="rId79" display="http://depfin.kirov.ru/proectnpa/proect2016/"/>
    <hyperlink ref="O61" r:id="rId80"/>
    <hyperlink ref="O67" r:id="rId81"/>
    <hyperlink ref="O69" r:id="rId82"/>
    <hyperlink ref="O70" r:id="rId83"/>
    <hyperlink ref="O72" r:id="rId84"/>
    <hyperlink ref="O79" r:id="rId85"/>
    <hyperlink ref="O80" r:id="rId86"/>
    <hyperlink ref="O84" r:id="rId87"/>
    <hyperlink ref="O88" r:id="rId88"/>
    <hyperlink ref="O89" r:id="rId89"/>
    <hyperlink ref="O90" r:id="rId90"/>
    <hyperlink ref="N90" r:id="rId91"/>
    <hyperlink ref="O17" r:id="rId92"/>
    <hyperlink ref="O16" r:id="rId93"/>
    <hyperlink ref="N39" r:id="rId94"/>
    <hyperlink ref="N84" r:id="rId95"/>
    <hyperlink ref="O35" r:id="rId96"/>
    <hyperlink ref="N21" r:id="rId97"/>
    <hyperlink ref="N58" r:id="rId98"/>
    <hyperlink ref="N89" r:id="rId99"/>
  </hyperlinks>
  <pageMargins left="0.70866141732283472" right="0.70866141732283472" top="0.74803149606299213" bottom="0.74803149606299213" header="0.31496062992125984" footer="0.31496062992125984"/>
  <pageSetup paperSize="9" scale="54" fitToHeight="3" orientation="landscape" r:id="rId100"/>
  <headerFooter>
    <oddFooter>&amp;C&amp;"Times New Roman,обычный"&amp;8&amp;P</oddFooter>
  </headerFooter>
  <legacyDrawing r:id="rId10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28"/>
  <sheetViews>
    <sheetView zoomScaleNormal="100" workbookViewId="0">
      <pane ySplit="7" topLeftCell="A8" activePane="bottomLeft" state="frozen"/>
      <selection pane="bottomLeft" activeCell="H29" sqref="H29"/>
    </sheetView>
  </sheetViews>
  <sheetFormatPr defaultRowHeight="15" x14ac:dyDescent="0.25"/>
  <cols>
    <col min="1" max="1" width="33.42578125" style="3" customWidth="1"/>
    <col min="2" max="2" width="18.28515625" style="3" customWidth="1"/>
    <col min="3" max="3" width="34.28515625" style="3" customWidth="1"/>
    <col min="4" max="4" width="10.7109375" style="3" customWidth="1"/>
    <col min="5" max="6" width="7.7109375" style="3" customWidth="1"/>
    <col min="7" max="7" width="13.7109375" style="3" customWidth="1"/>
    <col min="8" max="8" width="16.85546875" style="3" customWidth="1"/>
    <col min="9" max="9" width="6.7109375" style="3" customWidth="1"/>
    <col min="10" max="10" width="10.7109375" style="3" customWidth="1"/>
    <col min="11" max="11" width="6.7109375" style="5" customWidth="1"/>
    <col min="12" max="12" width="35.7109375" style="2" customWidth="1"/>
  </cols>
  <sheetData>
    <row r="1" spans="1:12" s="1" customFormat="1" ht="29.25" customHeight="1" x14ac:dyDescent="0.2">
      <c r="A1" s="143" t="s">
        <v>168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</row>
    <row r="2" spans="1:12" s="1" customFormat="1" ht="15.95" customHeight="1" x14ac:dyDescent="0.2">
      <c r="A2" s="148" t="str">
        <f>'14.1'!A2:O2</f>
        <v>Мониторинг и оценка показателей раздела проведены в период с 20 ноября по 4 декабря 2015 года.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s="1" customFormat="1" ht="30.75" customHeight="1" x14ac:dyDescent="0.2">
      <c r="A3" s="153" t="s">
        <v>116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72" customHeight="1" x14ac:dyDescent="0.25">
      <c r="A4" s="145" t="s">
        <v>103</v>
      </c>
      <c r="B4" s="149" t="s">
        <v>163</v>
      </c>
      <c r="C4" s="112" t="s">
        <v>170</v>
      </c>
      <c r="D4" s="145" t="s">
        <v>172</v>
      </c>
      <c r="E4" s="145"/>
      <c r="F4" s="145"/>
      <c r="G4" s="145" t="s">
        <v>176</v>
      </c>
      <c r="H4" s="145" t="s">
        <v>290</v>
      </c>
      <c r="I4" s="145" t="s">
        <v>177</v>
      </c>
      <c r="J4" s="146"/>
      <c r="K4" s="146"/>
      <c r="L4" s="145" t="s">
        <v>95</v>
      </c>
    </row>
    <row r="5" spans="1:12" ht="14.1" customHeight="1" x14ac:dyDescent="0.25">
      <c r="A5" s="146"/>
      <c r="B5" s="150"/>
      <c r="C5" s="113" t="s">
        <v>136</v>
      </c>
      <c r="D5" s="157" t="s">
        <v>173</v>
      </c>
      <c r="E5" s="157" t="s">
        <v>174</v>
      </c>
      <c r="F5" s="157" t="s">
        <v>175</v>
      </c>
      <c r="G5" s="146"/>
      <c r="H5" s="146"/>
      <c r="I5" s="145" t="s">
        <v>106</v>
      </c>
      <c r="J5" s="145" t="s">
        <v>104</v>
      </c>
      <c r="K5" s="154" t="s">
        <v>105</v>
      </c>
      <c r="L5" s="147"/>
    </row>
    <row r="6" spans="1:12" ht="14.1" customHeight="1" x14ac:dyDescent="0.25">
      <c r="A6" s="146"/>
      <c r="B6" s="150"/>
      <c r="C6" s="113" t="s">
        <v>171</v>
      </c>
      <c r="D6" s="146"/>
      <c r="E6" s="146"/>
      <c r="F6" s="146"/>
      <c r="G6" s="146"/>
      <c r="H6" s="146"/>
      <c r="I6" s="145"/>
      <c r="J6" s="145"/>
      <c r="K6" s="154"/>
      <c r="L6" s="147"/>
    </row>
    <row r="7" spans="1:12" ht="14.1" customHeight="1" x14ac:dyDescent="0.25">
      <c r="A7" s="146"/>
      <c r="B7" s="156"/>
      <c r="C7" s="113" t="s">
        <v>137</v>
      </c>
      <c r="D7" s="146"/>
      <c r="E7" s="146"/>
      <c r="F7" s="146"/>
      <c r="G7" s="146"/>
      <c r="H7" s="146"/>
      <c r="I7" s="146"/>
      <c r="J7" s="146"/>
      <c r="K7" s="155"/>
      <c r="L7" s="147"/>
    </row>
    <row r="8" spans="1:12" s="26" customFormat="1" ht="15.95" customHeight="1" x14ac:dyDescent="0.25">
      <c r="A8" s="9" t="s">
        <v>0</v>
      </c>
      <c r="B8" s="9"/>
      <c r="C8" s="54"/>
      <c r="D8" s="54"/>
      <c r="E8" s="54"/>
      <c r="F8" s="54"/>
      <c r="G8" s="54"/>
      <c r="H8" s="9"/>
      <c r="I8" s="9"/>
      <c r="J8" s="9"/>
      <c r="K8" s="14"/>
      <c r="L8" s="12"/>
    </row>
    <row r="9" spans="1:12" s="7" customFormat="1" ht="15.95" customHeight="1" x14ac:dyDescent="0.25">
      <c r="A9" s="10" t="s">
        <v>1</v>
      </c>
      <c r="B9" s="52" t="str">
        <f>'14.1'!H6</f>
        <v>Опубликован несвоевременно (07.12.15 г.)</v>
      </c>
      <c r="C9" s="49"/>
      <c r="D9" s="49"/>
      <c r="E9" s="49"/>
      <c r="F9" s="49"/>
      <c r="G9" s="49"/>
      <c r="H9" s="52"/>
      <c r="I9" s="49">
        <f>IF(C9="Да, представлены",2,0)</f>
        <v>0</v>
      </c>
      <c r="J9" s="49"/>
      <c r="K9" s="25">
        <f>I9*(1-J9)</f>
        <v>0</v>
      </c>
      <c r="L9" s="11"/>
    </row>
    <row r="10" spans="1:12" ht="15.95" customHeight="1" x14ac:dyDescent="0.25">
      <c r="A10" s="10" t="s">
        <v>2</v>
      </c>
      <c r="B10" s="52" t="str">
        <f>'14.1'!H7</f>
        <v>Да, опубликован</v>
      </c>
      <c r="C10" s="49" t="s">
        <v>137</v>
      </c>
      <c r="D10" s="49"/>
      <c r="E10" s="49"/>
      <c r="F10" s="49"/>
      <c r="G10" s="49"/>
      <c r="H10" s="52"/>
      <c r="I10" s="49">
        <f t="shared" ref="I10:I73" si="0">IF(C10="Да, представлены",2,0)</f>
        <v>0</v>
      </c>
      <c r="J10" s="49"/>
      <c r="K10" s="25">
        <f t="shared" ref="K10:K73" si="1">I10*(1-J10)</f>
        <v>0</v>
      </c>
      <c r="L10" s="13" t="s">
        <v>383</v>
      </c>
    </row>
    <row r="11" spans="1:12" ht="15.95" customHeight="1" x14ac:dyDescent="0.25">
      <c r="A11" s="10" t="s">
        <v>3</v>
      </c>
      <c r="B11" s="52" t="str">
        <f>'14.1'!H8</f>
        <v>Да, опубликован</v>
      </c>
      <c r="C11" s="49" t="s">
        <v>171</v>
      </c>
      <c r="D11" s="49" t="s">
        <v>109</v>
      </c>
      <c r="E11" s="49" t="s">
        <v>109</v>
      </c>
      <c r="F11" s="49" t="s">
        <v>109</v>
      </c>
      <c r="G11" s="49" t="s">
        <v>110</v>
      </c>
      <c r="H11" s="52"/>
      <c r="I11" s="49">
        <f t="shared" si="0"/>
        <v>0</v>
      </c>
      <c r="J11" s="49"/>
      <c r="K11" s="25">
        <f t="shared" si="1"/>
        <v>0</v>
      </c>
      <c r="L11" s="13" t="s">
        <v>386</v>
      </c>
    </row>
    <row r="12" spans="1:12" s="7" customFormat="1" ht="15.95" customHeight="1" x14ac:dyDescent="0.25">
      <c r="A12" s="10" t="s">
        <v>4</v>
      </c>
      <c r="B12" s="52" t="str">
        <f>'14.1'!H9</f>
        <v>Да, опубликован</v>
      </c>
      <c r="C12" s="49" t="s">
        <v>136</v>
      </c>
      <c r="D12" s="49" t="s">
        <v>109</v>
      </c>
      <c r="E12" s="49" t="s">
        <v>109</v>
      </c>
      <c r="F12" s="49" t="s">
        <v>109</v>
      </c>
      <c r="G12" s="49" t="s">
        <v>109</v>
      </c>
      <c r="H12" s="52"/>
      <c r="I12" s="49">
        <f t="shared" si="0"/>
        <v>2</v>
      </c>
      <c r="J12" s="49"/>
      <c r="K12" s="25">
        <f t="shared" si="1"/>
        <v>2</v>
      </c>
      <c r="L12" s="13" t="s">
        <v>388</v>
      </c>
    </row>
    <row r="13" spans="1:12" s="8" customFormat="1" ht="15.95" customHeight="1" x14ac:dyDescent="0.25">
      <c r="A13" s="10" t="s">
        <v>5</v>
      </c>
      <c r="B13" s="52" t="str">
        <f>'14.1'!H10</f>
        <v>Да, опубликован</v>
      </c>
      <c r="C13" s="49" t="s">
        <v>171</v>
      </c>
      <c r="D13" s="49" t="s">
        <v>109</v>
      </c>
      <c r="E13" s="49" t="s">
        <v>109</v>
      </c>
      <c r="F13" s="49" t="s">
        <v>109</v>
      </c>
      <c r="G13" s="49" t="s">
        <v>110</v>
      </c>
      <c r="H13" s="52"/>
      <c r="I13" s="49">
        <f t="shared" si="0"/>
        <v>0</v>
      </c>
      <c r="J13" s="49"/>
      <c r="K13" s="25">
        <f t="shared" si="1"/>
        <v>0</v>
      </c>
      <c r="L13" s="13" t="s">
        <v>223</v>
      </c>
    </row>
    <row r="14" spans="1:12" ht="15.95" customHeight="1" x14ac:dyDescent="0.25">
      <c r="A14" s="10" t="s">
        <v>6</v>
      </c>
      <c r="B14" s="52" t="str">
        <f>'14.1'!H11</f>
        <v>Нет, не опубликован</v>
      </c>
      <c r="C14" s="49"/>
      <c r="D14" s="49"/>
      <c r="E14" s="49"/>
      <c r="F14" s="49"/>
      <c r="G14" s="49"/>
      <c r="H14" s="52"/>
      <c r="I14" s="49">
        <f t="shared" si="0"/>
        <v>0</v>
      </c>
      <c r="J14" s="49"/>
      <c r="K14" s="25">
        <f t="shared" si="1"/>
        <v>0</v>
      </c>
      <c r="L14" s="13"/>
    </row>
    <row r="15" spans="1:12" s="7" customFormat="1" ht="15.95" customHeight="1" x14ac:dyDescent="0.25">
      <c r="A15" s="10" t="s">
        <v>7</v>
      </c>
      <c r="B15" s="52" t="str">
        <f>'14.1'!H12</f>
        <v>Опубликован несвоевременно (после 02.12.15 г.)</v>
      </c>
      <c r="C15" s="49"/>
      <c r="D15" s="49"/>
      <c r="E15" s="49"/>
      <c r="F15" s="49"/>
      <c r="G15" s="49"/>
      <c r="H15" s="52"/>
      <c r="I15" s="49">
        <f t="shared" si="0"/>
        <v>0</v>
      </c>
      <c r="J15" s="49"/>
      <c r="K15" s="25">
        <f t="shared" si="1"/>
        <v>0</v>
      </c>
      <c r="L15" s="13"/>
    </row>
    <row r="16" spans="1:12" s="8" customFormat="1" ht="15.95" customHeight="1" x14ac:dyDescent="0.25">
      <c r="A16" s="10" t="s">
        <v>8</v>
      </c>
      <c r="B16" s="52" t="str">
        <f>'14.1'!H13</f>
        <v>Да, опубликован</v>
      </c>
      <c r="C16" s="49" t="s">
        <v>171</v>
      </c>
      <c r="D16" s="49" t="s">
        <v>109</v>
      </c>
      <c r="E16" s="49" t="s">
        <v>109</v>
      </c>
      <c r="F16" s="49" t="s">
        <v>109</v>
      </c>
      <c r="G16" s="49" t="s">
        <v>110</v>
      </c>
      <c r="H16" s="52"/>
      <c r="I16" s="49">
        <f t="shared" si="0"/>
        <v>0</v>
      </c>
      <c r="J16" s="49"/>
      <c r="K16" s="25">
        <f t="shared" si="1"/>
        <v>0</v>
      </c>
      <c r="L16" s="13" t="s">
        <v>230</v>
      </c>
    </row>
    <row r="17" spans="1:12" s="8" customFormat="1" ht="15.95" customHeight="1" x14ac:dyDescent="0.25">
      <c r="A17" s="10" t="s">
        <v>9</v>
      </c>
      <c r="B17" s="52" t="str">
        <f>'14.1'!H14</f>
        <v>Опубликован несвоевременно (после 04.12.15 г.)</v>
      </c>
      <c r="C17" s="49"/>
      <c r="D17" s="49"/>
      <c r="E17" s="49"/>
      <c r="F17" s="49"/>
      <c r="G17" s="49"/>
      <c r="H17" s="52"/>
      <c r="I17" s="49">
        <f t="shared" si="0"/>
        <v>0</v>
      </c>
      <c r="J17" s="49"/>
      <c r="K17" s="25">
        <f t="shared" si="1"/>
        <v>0</v>
      </c>
      <c r="L17" s="13"/>
    </row>
    <row r="18" spans="1:12" ht="15.95" customHeight="1" x14ac:dyDescent="0.25">
      <c r="A18" s="10" t="s">
        <v>10</v>
      </c>
      <c r="B18" s="52" t="str">
        <f>'14.1'!H15</f>
        <v>Да, опубликован</v>
      </c>
      <c r="C18" s="49" t="s">
        <v>136</v>
      </c>
      <c r="D18" s="49" t="s">
        <v>109</v>
      </c>
      <c r="E18" s="49" t="s">
        <v>109</v>
      </c>
      <c r="F18" s="49" t="s">
        <v>109</v>
      </c>
      <c r="G18" s="49" t="s">
        <v>109</v>
      </c>
      <c r="H18" s="52"/>
      <c r="I18" s="49">
        <f t="shared" si="0"/>
        <v>2</v>
      </c>
      <c r="J18" s="49"/>
      <c r="K18" s="25">
        <f t="shared" si="1"/>
        <v>2</v>
      </c>
      <c r="L18" s="79" t="s">
        <v>239</v>
      </c>
    </row>
    <row r="19" spans="1:12" s="7" customFormat="1" ht="15.95" customHeight="1" x14ac:dyDescent="0.25">
      <c r="A19" s="10" t="s">
        <v>11</v>
      </c>
      <c r="B19" s="52" t="str">
        <f>'14.1'!H16</f>
        <v>Опубликован несвоевременно (15.12.15 г.)</v>
      </c>
      <c r="C19" s="49"/>
      <c r="D19" s="49"/>
      <c r="E19" s="49"/>
      <c r="F19" s="49"/>
      <c r="G19" s="49"/>
      <c r="H19" s="52"/>
      <c r="I19" s="49">
        <f t="shared" si="0"/>
        <v>0</v>
      </c>
      <c r="J19" s="49"/>
      <c r="K19" s="25">
        <f t="shared" si="1"/>
        <v>0</v>
      </c>
      <c r="L19" s="13"/>
    </row>
    <row r="20" spans="1:12" s="7" customFormat="1" ht="15.95" customHeight="1" x14ac:dyDescent="0.25">
      <c r="A20" s="10" t="s">
        <v>12</v>
      </c>
      <c r="B20" s="52" t="str">
        <f>'14.1'!H17</f>
        <v>Опубликован несвоевременно (07.12.15 г.)</v>
      </c>
      <c r="C20" s="49"/>
      <c r="D20" s="49"/>
      <c r="E20" s="49"/>
      <c r="F20" s="49"/>
      <c r="G20" s="49"/>
      <c r="H20" s="52"/>
      <c r="I20" s="49">
        <f t="shared" si="0"/>
        <v>0</v>
      </c>
      <c r="J20" s="49"/>
      <c r="K20" s="25">
        <f t="shared" si="1"/>
        <v>0</v>
      </c>
      <c r="L20" s="13" t="s">
        <v>241</v>
      </c>
    </row>
    <row r="21" spans="1:12" s="7" customFormat="1" ht="15.95" customHeight="1" x14ac:dyDescent="0.25">
      <c r="A21" s="10" t="s">
        <v>13</v>
      </c>
      <c r="B21" s="52" t="str">
        <f>'14.1'!H18</f>
        <v>Да, опубликован</v>
      </c>
      <c r="C21" s="49" t="s">
        <v>171</v>
      </c>
      <c r="D21" s="49" t="s">
        <v>109</v>
      </c>
      <c r="E21" s="49" t="s">
        <v>109</v>
      </c>
      <c r="F21" s="49" t="s">
        <v>109</v>
      </c>
      <c r="G21" s="49" t="s">
        <v>110</v>
      </c>
      <c r="H21" s="52"/>
      <c r="I21" s="49">
        <f t="shared" si="0"/>
        <v>0</v>
      </c>
      <c r="J21" s="49"/>
      <c r="K21" s="25">
        <f t="shared" si="1"/>
        <v>0</v>
      </c>
      <c r="L21" s="13" t="s">
        <v>242</v>
      </c>
    </row>
    <row r="22" spans="1:12" s="8" customFormat="1" ht="15.95" customHeight="1" x14ac:dyDescent="0.25">
      <c r="A22" s="10" t="s">
        <v>14</v>
      </c>
      <c r="B22" s="52" t="str">
        <f>'14.1'!H19</f>
        <v>Опубликована несвоевременно (10.12.15 г.</v>
      </c>
      <c r="C22" s="49"/>
      <c r="D22" s="49"/>
      <c r="E22" s="49"/>
      <c r="F22" s="49"/>
      <c r="G22" s="49"/>
      <c r="H22" s="52"/>
      <c r="I22" s="49">
        <f t="shared" si="0"/>
        <v>0</v>
      </c>
      <c r="J22" s="49"/>
      <c r="K22" s="25">
        <f t="shared" si="1"/>
        <v>0</v>
      </c>
      <c r="L22" s="13"/>
    </row>
    <row r="23" spans="1:12" s="8" customFormat="1" ht="15.95" customHeight="1" x14ac:dyDescent="0.25">
      <c r="A23" s="10" t="s">
        <v>15</v>
      </c>
      <c r="B23" s="52" t="str">
        <f>'14.1'!H20</f>
        <v>Да, опубликован</v>
      </c>
      <c r="C23" s="49" t="s">
        <v>171</v>
      </c>
      <c r="D23" s="49" t="s">
        <v>109</v>
      </c>
      <c r="E23" s="49" t="s">
        <v>109</v>
      </c>
      <c r="F23" s="49" t="s">
        <v>109</v>
      </c>
      <c r="G23" s="49" t="s">
        <v>110</v>
      </c>
      <c r="H23" s="52"/>
      <c r="I23" s="49">
        <f t="shared" si="0"/>
        <v>0</v>
      </c>
      <c r="J23" s="49"/>
      <c r="K23" s="25">
        <f t="shared" si="1"/>
        <v>0</v>
      </c>
      <c r="L23" s="13" t="s">
        <v>395</v>
      </c>
    </row>
    <row r="24" spans="1:12" s="7" customFormat="1" ht="15.95" customHeight="1" x14ac:dyDescent="0.25">
      <c r="A24" s="10" t="s">
        <v>16</v>
      </c>
      <c r="B24" s="52" t="str">
        <f>'14.1'!H21</f>
        <v>Опубликован несвоевременно (после 03.12.15 г.)</v>
      </c>
      <c r="C24" s="49"/>
      <c r="D24" s="49"/>
      <c r="E24" s="49"/>
      <c r="F24" s="49"/>
      <c r="G24" s="49"/>
      <c r="H24" s="52"/>
      <c r="I24" s="49">
        <f t="shared" si="0"/>
        <v>0</v>
      </c>
      <c r="J24" s="49"/>
      <c r="K24" s="25">
        <f t="shared" si="1"/>
        <v>0</v>
      </c>
      <c r="L24" s="13"/>
    </row>
    <row r="25" spans="1:12" ht="15.95" customHeight="1" x14ac:dyDescent="0.25">
      <c r="A25" s="10" t="s">
        <v>17</v>
      </c>
      <c r="B25" s="52" t="str">
        <f>'14.1'!H22</f>
        <v>Нет, не опубликован</v>
      </c>
      <c r="C25" s="49"/>
      <c r="D25" s="49"/>
      <c r="E25" s="49"/>
      <c r="F25" s="49"/>
      <c r="G25" s="49"/>
      <c r="H25" s="52"/>
      <c r="I25" s="49">
        <f t="shared" si="0"/>
        <v>0</v>
      </c>
      <c r="J25" s="49"/>
      <c r="K25" s="25">
        <f t="shared" si="1"/>
        <v>0</v>
      </c>
      <c r="L25" s="13"/>
    </row>
    <row r="26" spans="1:12" ht="15.95" customHeight="1" x14ac:dyDescent="0.25">
      <c r="A26" s="10" t="s">
        <v>18</v>
      </c>
      <c r="B26" s="52" t="str">
        <f>'14.1'!H23</f>
        <v>Да, опубликован</v>
      </c>
      <c r="C26" s="49" t="s">
        <v>496</v>
      </c>
      <c r="D26" s="49" t="s">
        <v>109</v>
      </c>
      <c r="E26" s="49" t="s">
        <v>109</v>
      </c>
      <c r="F26" s="49" t="s">
        <v>109</v>
      </c>
      <c r="G26" s="49" t="s">
        <v>109</v>
      </c>
      <c r="H26" s="52"/>
      <c r="I26" s="49">
        <f t="shared" si="0"/>
        <v>0</v>
      </c>
      <c r="J26" s="49"/>
      <c r="K26" s="25">
        <f t="shared" si="1"/>
        <v>0</v>
      </c>
      <c r="L26" s="13" t="s">
        <v>495</v>
      </c>
    </row>
    <row r="27" spans="1:12" s="26" customFormat="1" ht="15.95" customHeight="1" x14ac:dyDescent="0.25">
      <c r="A27" s="9" t="s">
        <v>19</v>
      </c>
      <c r="B27" s="12"/>
      <c r="C27" s="50"/>
      <c r="D27" s="50"/>
      <c r="E27" s="50"/>
      <c r="F27" s="50"/>
      <c r="G27" s="50"/>
      <c r="H27" s="53"/>
      <c r="I27" s="51"/>
      <c r="J27" s="51"/>
      <c r="K27" s="22"/>
      <c r="L27" s="15"/>
    </row>
    <row r="28" spans="1:12" s="7" customFormat="1" ht="15.95" customHeight="1" x14ac:dyDescent="0.25">
      <c r="A28" s="10" t="s">
        <v>20</v>
      </c>
      <c r="B28" s="52" t="str">
        <f>'14.1'!H25</f>
        <v>Опубликован несвоевременно (11.12.15 г.)</v>
      </c>
      <c r="C28" s="49"/>
      <c r="D28" s="49"/>
      <c r="E28" s="49"/>
      <c r="F28" s="49"/>
      <c r="G28" s="49"/>
      <c r="H28" s="52"/>
      <c r="I28" s="49">
        <f t="shared" si="0"/>
        <v>0</v>
      </c>
      <c r="J28" s="49"/>
      <c r="K28" s="25">
        <f t="shared" si="1"/>
        <v>0</v>
      </c>
      <c r="L28" s="13"/>
    </row>
    <row r="29" spans="1:12" ht="15.95" customHeight="1" x14ac:dyDescent="0.25">
      <c r="A29" s="10" t="s">
        <v>21</v>
      </c>
      <c r="B29" s="52" t="str">
        <f>'14.1'!H26</f>
        <v>Нет, не опубликован</v>
      </c>
      <c r="C29" s="49"/>
      <c r="D29" s="49"/>
      <c r="E29" s="49"/>
      <c r="F29" s="49"/>
      <c r="G29" s="49"/>
      <c r="H29" s="52"/>
      <c r="I29" s="49">
        <f t="shared" si="0"/>
        <v>0</v>
      </c>
      <c r="J29" s="49"/>
      <c r="K29" s="25">
        <f t="shared" si="1"/>
        <v>0</v>
      </c>
      <c r="L29" s="13"/>
    </row>
    <row r="30" spans="1:12" ht="15.95" customHeight="1" x14ac:dyDescent="0.25">
      <c r="A30" s="10" t="s">
        <v>22</v>
      </c>
      <c r="B30" s="52" t="str">
        <f>'14.1'!H27</f>
        <v>Да, опубликован</v>
      </c>
      <c r="C30" s="49" t="s">
        <v>171</v>
      </c>
      <c r="D30" s="49" t="s">
        <v>109</v>
      </c>
      <c r="E30" s="49" t="s">
        <v>109</v>
      </c>
      <c r="F30" s="49" t="s">
        <v>109</v>
      </c>
      <c r="G30" s="49" t="s">
        <v>110</v>
      </c>
      <c r="H30" s="52"/>
      <c r="I30" s="49">
        <f t="shared" si="0"/>
        <v>0</v>
      </c>
      <c r="J30" s="49"/>
      <c r="K30" s="25">
        <f t="shared" si="1"/>
        <v>0</v>
      </c>
      <c r="L30" s="13" t="s">
        <v>254</v>
      </c>
    </row>
    <row r="31" spans="1:12" ht="15.95" customHeight="1" x14ac:dyDescent="0.25">
      <c r="A31" s="10" t="s">
        <v>23</v>
      </c>
      <c r="B31" s="52" t="str">
        <f>'14.1'!H28</f>
        <v>Да, опубликован</v>
      </c>
      <c r="C31" s="49" t="s">
        <v>171</v>
      </c>
      <c r="D31" s="49" t="s">
        <v>109</v>
      </c>
      <c r="E31" s="49" t="s">
        <v>109</v>
      </c>
      <c r="F31" s="49" t="s">
        <v>110</v>
      </c>
      <c r="G31" s="49" t="s">
        <v>110</v>
      </c>
      <c r="H31" s="52"/>
      <c r="I31" s="49">
        <f t="shared" si="0"/>
        <v>0</v>
      </c>
      <c r="J31" s="49"/>
      <c r="K31" s="25">
        <f t="shared" si="1"/>
        <v>0</v>
      </c>
      <c r="L31" s="16" t="s">
        <v>257</v>
      </c>
    </row>
    <row r="32" spans="1:12" ht="15.95" customHeight="1" x14ac:dyDescent="0.25">
      <c r="A32" s="10" t="s">
        <v>24</v>
      </c>
      <c r="B32" s="52" t="str">
        <f>'14.1'!H29</f>
        <v>Опубликован несвоевременно (после 03.12.15 г.)</v>
      </c>
      <c r="C32" s="49"/>
      <c r="D32" s="49"/>
      <c r="E32" s="49"/>
      <c r="F32" s="49"/>
      <c r="G32" s="49"/>
      <c r="H32" s="52"/>
      <c r="I32" s="49">
        <f t="shared" si="0"/>
        <v>0</v>
      </c>
      <c r="J32" s="49"/>
      <c r="K32" s="25">
        <f t="shared" si="1"/>
        <v>0</v>
      </c>
      <c r="L32" s="17"/>
    </row>
    <row r="33" spans="1:12" s="7" customFormat="1" ht="15.95" customHeight="1" x14ac:dyDescent="0.25">
      <c r="A33" s="10" t="s">
        <v>25</v>
      </c>
      <c r="B33" s="52" t="str">
        <f>'14.1'!H30</f>
        <v>Да, опубликован</v>
      </c>
      <c r="C33" s="49" t="s">
        <v>136</v>
      </c>
      <c r="D33" s="49" t="s">
        <v>109</v>
      </c>
      <c r="E33" s="49" t="s">
        <v>109</v>
      </c>
      <c r="F33" s="49" t="s">
        <v>109</v>
      </c>
      <c r="G33" s="49" t="s">
        <v>109</v>
      </c>
      <c r="H33" s="52" t="s">
        <v>486</v>
      </c>
      <c r="I33" s="49">
        <f t="shared" si="0"/>
        <v>2</v>
      </c>
      <c r="J33" s="49">
        <v>0.5</v>
      </c>
      <c r="K33" s="25">
        <f t="shared" si="1"/>
        <v>1</v>
      </c>
      <c r="L33" s="13" t="s">
        <v>485</v>
      </c>
    </row>
    <row r="34" spans="1:12" ht="15.95" customHeight="1" x14ac:dyDescent="0.25">
      <c r="A34" s="10" t="s">
        <v>26</v>
      </c>
      <c r="B34" s="52" t="str">
        <f>'14.1'!H31</f>
        <v>Да, опубликован</v>
      </c>
      <c r="C34" s="49" t="s">
        <v>171</v>
      </c>
      <c r="D34" s="49" t="s">
        <v>109</v>
      </c>
      <c r="E34" s="49" t="s">
        <v>109</v>
      </c>
      <c r="F34" s="49" t="s">
        <v>110</v>
      </c>
      <c r="G34" s="49" t="s">
        <v>109</v>
      </c>
      <c r="H34" s="52"/>
      <c r="I34" s="49">
        <f t="shared" si="0"/>
        <v>0</v>
      </c>
      <c r="J34" s="49"/>
      <c r="K34" s="25">
        <f t="shared" si="1"/>
        <v>0</v>
      </c>
      <c r="L34" s="13" t="s">
        <v>262</v>
      </c>
    </row>
    <row r="35" spans="1:12" ht="15.95" customHeight="1" x14ac:dyDescent="0.25">
      <c r="A35" s="10" t="s">
        <v>27</v>
      </c>
      <c r="B35" s="52" t="str">
        <f>'14.1'!H32</f>
        <v>Да, опубликован</v>
      </c>
      <c r="C35" s="49" t="s">
        <v>171</v>
      </c>
      <c r="D35" s="49" t="s">
        <v>109</v>
      </c>
      <c r="E35" s="49" t="s">
        <v>109</v>
      </c>
      <c r="F35" s="49" t="s">
        <v>109</v>
      </c>
      <c r="G35" s="49" t="s">
        <v>110</v>
      </c>
      <c r="H35" s="52"/>
      <c r="I35" s="49">
        <f t="shared" si="0"/>
        <v>0</v>
      </c>
      <c r="J35" s="49"/>
      <c r="K35" s="25">
        <f t="shared" si="1"/>
        <v>0</v>
      </c>
      <c r="L35" s="13" t="s">
        <v>404</v>
      </c>
    </row>
    <row r="36" spans="1:12" ht="15.95" customHeight="1" x14ac:dyDescent="0.25">
      <c r="A36" s="10" t="s">
        <v>28</v>
      </c>
      <c r="B36" s="52" t="str">
        <f>'14.1'!H33</f>
        <v>Опубликован несвоевременно (после 04.12.15 г.)</v>
      </c>
      <c r="C36" s="49"/>
      <c r="D36" s="49"/>
      <c r="E36" s="49"/>
      <c r="F36" s="49"/>
      <c r="G36" s="49"/>
      <c r="H36" s="52"/>
      <c r="I36" s="49">
        <f t="shared" si="0"/>
        <v>0</v>
      </c>
      <c r="J36" s="49"/>
      <c r="K36" s="25">
        <f t="shared" si="1"/>
        <v>0</v>
      </c>
      <c r="L36" s="17"/>
    </row>
    <row r="37" spans="1:12" ht="15.95" customHeight="1" x14ac:dyDescent="0.25">
      <c r="A37" s="10" t="s">
        <v>29</v>
      </c>
      <c r="B37" s="52" t="str">
        <f>'14.1'!H34</f>
        <v>Да, опубликован</v>
      </c>
      <c r="C37" s="49" t="s">
        <v>136</v>
      </c>
      <c r="D37" s="49" t="s">
        <v>109</v>
      </c>
      <c r="E37" s="49" t="s">
        <v>109</v>
      </c>
      <c r="F37" s="49" t="s">
        <v>109</v>
      </c>
      <c r="G37" s="49" t="s">
        <v>109</v>
      </c>
      <c r="H37" s="52"/>
      <c r="I37" s="49">
        <f t="shared" si="0"/>
        <v>2</v>
      </c>
      <c r="J37" s="49"/>
      <c r="K37" s="25">
        <f t="shared" si="1"/>
        <v>2</v>
      </c>
      <c r="L37" s="13" t="s">
        <v>265</v>
      </c>
    </row>
    <row r="38" spans="1:12" ht="15.95" customHeight="1" x14ac:dyDescent="0.25">
      <c r="A38" s="10" t="s">
        <v>30</v>
      </c>
      <c r="B38" s="52" t="str">
        <f>'14.1'!H35</f>
        <v>Опубликован несвоевременно (после 04.12.15 г.)</v>
      </c>
      <c r="C38" s="49"/>
      <c r="D38" s="49"/>
      <c r="E38" s="49"/>
      <c r="F38" s="49"/>
      <c r="G38" s="49"/>
      <c r="H38" s="52"/>
      <c r="I38" s="49">
        <f t="shared" si="0"/>
        <v>0</v>
      </c>
      <c r="J38" s="49"/>
      <c r="K38" s="25">
        <f t="shared" si="1"/>
        <v>0</v>
      </c>
      <c r="L38" s="13"/>
    </row>
    <row r="39" spans="1:12" s="26" customFormat="1" ht="15.95" customHeight="1" x14ac:dyDescent="0.25">
      <c r="A39" s="9" t="s">
        <v>31</v>
      </c>
      <c r="B39" s="12"/>
      <c r="C39" s="50"/>
      <c r="D39" s="50"/>
      <c r="E39" s="50"/>
      <c r="F39" s="50"/>
      <c r="G39" s="50"/>
      <c r="H39" s="53"/>
      <c r="I39" s="51"/>
      <c r="J39" s="51"/>
      <c r="K39" s="22"/>
      <c r="L39" s="15"/>
    </row>
    <row r="40" spans="1:12" s="8" customFormat="1" ht="15.95" customHeight="1" x14ac:dyDescent="0.25">
      <c r="A40" s="10" t="s">
        <v>32</v>
      </c>
      <c r="B40" s="52" t="str">
        <f>'14.1'!H37</f>
        <v>Да, опубликован</v>
      </c>
      <c r="C40" s="49" t="s">
        <v>136</v>
      </c>
      <c r="D40" s="49" t="s">
        <v>109</v>
      </c>
      <c r="E40" s="49" t="s">
        <v>109</v>
      </c>
      <c r="F40" s="49" t="s">
        <v>109</v>
      </c>
      <c r="G40" s="49" t="s">
        <v>109</v>
      </c>
      <c r="H40" s="52"/>
      <c r="I40" s="49">
        <f t="shared" si="0"/>
        <v>2</v>
      </c>
      <c r="J40" s="49"/>
      <c r="K40" s="25">
        <f t="shared" si="1"/>
        <v>2</v>
      </c>
      <c r="L40" s="13" t="s">
        <v>268</v>
      </c>
    </row>
    <row r="41" spans="1:12" s="8" customFormat="1" ht="15.95" customHeight="1" x14ac:dyDescent="0.25">
      <c r="A41" s="10" t="s">
        <v>33</v>
      </c>
      <c r="B41" s="52" t="str">
        <f>'14.1'!H38</f>
        <v>Опубликован несвоевременно (15.12.15 г.)</v>
      </c>
      <c r="C41" s="49"/>
      <c r="D41" s="49"/>
      <c r="E41" s="49"/>
      <c r="F41" s="49"/>
      <c r="G41" s="49"/>
      <c r="H41" s="52"/>
      <c r="I41" s="49">
        <f t="shared" si="0"/>
        <v>0</v>
      </c>
      <c r="J41" s="49"/>
      <c r="K41" s="25">
        <f t="shared" si="1"/>
        <v>0</v>
      </c>
      <c r="L41" s="13"/>
    </row>
    <row r="42" spans="1:12" ht="15.95" customHeight="1" x14ac:dyDescent="0.25">
      <c r="A42" s="10" t="s">
        <v>34</v>
      </c>
      <c r="B42" s="52" t="str">
        <f>'14.1'!H39</f>
        <v>Да, опубликован</v>
      </c>
      <c r="C42" s="49" t="s">
        <v>136</v>
      </c>
      <c r="D42" s="49" t="s">
        <v>109</v>
      </c>
      <c r="E42" s="49" t="s">
        <v>109</v>
      </c>
      <c r="F42" s="49" t="s">
        <v>109</v>
      </c>
      <c r="G42" s="49" t="s">
        <v>109</v>
      </c>
      <c r="H42" s="52"/>
      <c r="I42" s="49">
        <f t="shared" si="0"/>
        <v>2</v>
      </c>
      <c r="J42" s="49"/>
      <c r="K42" s="25">
        <f t="shared" si="1"/>
        <v>2</v>
      </c>
      <c r="L42" s="13" t="s">
        <v>270</v>
      </c>
    </row>
    <row r="43" spans="1:12" s="7" customFormat="1" ht="15.95" customHeight="1" x14ac:dyDescent="0.25">
      <c r="A43" s="10" t="s">
        <v>35</v>
      </c>
      <c r="B43" s="52" t="str">
        <f>'14.1'!H40</f>
        <v>Да, опубликован</v>
      </c>
      <c r="C43" s="49" t="s">
        <v>136</v>
      </c>
      <c r="D43" s="49" t="s">
        <v>109</v>
      </c>
      <c r="E43" s="49" t="s">
        <v>109</v>
      </c>
      <c r="F43" s="49" t="s">
        <v>109</v>
      </c>
      <c r="G43" s="49" t="s">
        <v>109</v>
      </c>
      <c r="H43" s="52"/>
      <c r="I43" s="49">
        <f t="shared" si="0"/>
        <v>2</v>
      </c>
      <c r="J43" s="49"/>
      <c r="K43" s="25">
        <f t="shared" si="1"/>
        <v>2</v>
      </c>
      <c r="L43" s="13" t="s">
        <v>271</v>
      </c>
    </row>
    <row r="44" spans="1:12" s="8" customFormat="1" ht="15.95" customHeight="1" x14ac:dyDescent="0.25">
      <c r="A44" s="10" t="s">
        <v>36</v>
      </c>
      <c r="B44" s="52" t="str">
        <f>'14.1'!H41</f>
        <v>Да, опубликован</v>
      </c>
      <c r="C44" s="49" t="s">
        <v>171</v>
      </c>
      <c r="D44" s="49" t="s">
        <v>110</v>
      </c>
      <c r="E44" s="49" t="s">
        <v>109</v>
      </c>
      <c r="F44" s="49" t="s">
        <v>109</v>
      </c>
      <c r="G44" s="49" t="s">
        <v>109</v>
      </c>
      <c r="H44" s="52"/>
      <c r="I44" s="49">
        <f t="shared" si="0"/>
        <v>0</v>
      </c>
      <c r="J44" s="49"/>
      <c r="K44" s="25">
        <f t="shared" si="1"/>
        <v>0</v>
      </c>
      <c r="L44" s="18" t="s">
        <v>273</v>
      </c>
    </row>
    <row r="45" spans="1:12" s="8" customFormat="1" ht="15.95" customHeight="1" x14ac:dyDescent="0.25">
      <c r="A45" s="10" t="s">
        <v>37</v>
      </c>
      <c r="B45" s="52" t="str">
        <f>'14.1'!H42</f>
        <v>Да, опубликован</v>
      </c>
      <c r="C45" s="49" t="s">
        <v>171</v>
      </c>
      <c r="D45" s="49" t="s">
        <v>109</v>
      </c>
      <c r="E45" s="49" t="s">
        <v>109</v>
      </c>
      <c r="F45" s="49" t="s">
        <v>110</v>
      </c>
      <c r="G45" s="49" t="s">
        <v>110</v>
      </c>
      <c r="H45" s="52"/>
      <c r="I45" s="49">
        <f t="shared" si="0"/>
        <v>0</v>
      </c>
      <c r="J45" s="49"/>
      <c r="K45" s="25">
        <f t="shared" si="1"/>
        <v>0</v>
      </c>
      <c r="L45" s="19" t="s">
        <v>406</v>
      </c>
    </row>
    <row r="46" spans="1:12" s="26" customFormat="1" ht="15.95" customHeight="1" x14ac:dyDescent="0.25">
      <c r="A46" s="9" t="s">
        <v>38</v>
      </c>
      <c r="B46" s="12"/>
      <c r="C46" s="50"/>
      <c r="D46" s="50"/>
      <c r="E46" s="50"/>
      <c r="F46" s="50"/>
      <c r="G46" s="50"/>
      <c r="H46" s="53"/>
      <c r="I46" s="51"/>
      <c r="J46" s="51"/>
      <c r="K46" s="22"/>
      <c r="L46" s="15"/>
    </row>
    <row r="47" spans="1:12" s="8" customFormat="1" ht="15.95" customHeight="1" x14ac:dyDescent="0.25">
      <c r="A47" s="10" t="s">
        <v>39</v>
      </c>
      <c r="B47" s="52" t="str">
        <f>'14.1'!H44</f>
        <v>Нет, не опубликован</v>
      </c>
      <c r="C47" s="49"/>
      <c r="D47" s="49"/>
      <c r="E47" s="49"/>
      <c r="F47" s="49"/>
      <c r="G47" s="49"/>
      <c r="H47" s="52"/>
      <c r="I47" s="49">
        <f t="shared" si="0"/>
        <v>0</v>
      </c>
      <c r="J47" s="49"/>
      <c r="K47" s="25">
        <f t="shared" si="1"/>
        <v>0</v>
      </c>
      <c r="L47" s="13"/>
    </row>
    <row r="48" spans="1:12" s="8" customFormat="1" ht="15.95" customHeight="1" x14ac:dyDescent="0.25">
      <c r="A48" s="10" t="s">
        <v>40</v>
      </c>
      <c r="B48" s="52" t="str">
        <f>'14.1'!H45</f>
        <v>Нет, не опубликован</v>
      </c>
      <c r="C48" s="49"/>
      <c r="D48" s="49"/>
      <c r="E48" s="49"/>
      <c r="F48" s="49"/>
      <c r="G48" s="49"/>
      <c r="H48" s="52"/>
      <c r="I48" s="49">
        <f t="shared" si="0"/>
        <v>0</v>
      </c>
      <c r="J48" s="49"/>
      <c r="K48" s="25">
        <f t="shared" si="1"/>
        <v>0</v>
      </c>
      <c r="L48" s="13"/>
    </row>
    <row r="49" spans="1:12" ht="15.95" customHeight="1" x14ac:dyDescent="0.25">
      <c r="A49" s="10" t="s">
        <v>41</v>
      </c>
      <c r="B49" s="52" t="str">
        <f>'14.1'!H46</f>
        <v>Да, опубликован</v>
      </c>
      <c r="C49" s="49" t="s">
        <v>136</v>
      </c>
      <c r="D49" s="49" t="s">
        <v>109</v>
      </c>
      <c r="E49" s="49" t="s">
        <v>109</v>
      </c>
      <c r="F49" s="49" t="s">
        <v>109</v>
      </c>
      <c r="G49" s="49" t="s">
        <v>109</v>
      </c>
      <c r="H49" s="52"/>
      <c r="I49" s="49">
        <f t="shared" si="0"/>
        <v>2</v>
      </c>
      <c r="J49" s="49"/>
      <c r="K49" s="25">
        <f t="shared" si="1"/>
        <v>2</v>
      </c>
      <c r="L49" s="13" t="s">
        <v>409</v>
      </c>
    </row>
    <row r="50" spans="1:12" ht="15.95" customHeight="1" x14ac:dyDescent="0.25">
      <c r="A50" s="10" t="s">
        <v>42</v>
      </c>
      <c r="B50" s="52" t="str">
        <f>'14.1'!H47</f>
        <v>Опубликован несвоевременно (после 04.12.15 г.)</v>
      </c>
      <c r="C50" s="49"/>
      <c r="D50" s="49"/>
      <c r="E50" s="49"/>
      <c r="F50" s="49"/>
      <c r="G50" s="49"/>
      <c r="H50" s="52"/>
      <c r="I50" s="49">
        <f t="shared" si="0"/>
        <v>0</v>
      </c>
      <c r="J50" s="49"/>
      <c r="K50" s="25">
        <f t="shared" si="1"/>
        <v>0</v>
      </c>
      <c r="L50" s="13"/>
    </row>
    <row r="51" spans="1:12" s="8" customFormat="1" ht="15.95" customHeight="1" x14ac:dyDescent="0.25">
      <c r="A51" s="10" t="s">
        <v>92</v>
      </c>
      <c r="B51" s="52" t="str">
        <f>'14.1'!H48</f>
        <v>Нет, не опубликован</v>
      </c>
      <c r="C51" s="49"/>
      <c r="D51" s="49"/>
      <c r="E51" s="49"/>
      <c r="F51" s="49"/>
      <c r="G51" s="49"/>
      <c r="H51" s="52"/>
      <c r="I51" s="49">
        <f t="shared" si="0"/>
        <v>0</v>
      </c>
      <c r="J51" s="49"/>
      <c r="K51" s="25">
        <f t="shared" si="1"/>
        <v>0</v>
      </c>
      <c r="L51" s="13"/>
    </row>
    <row r="52" spans="1:12" ht="15.95" customHeight="1" x14ac:dyDescent="0.25">
      <c r="A52" s="10" t="s">
        <v>43</v>
      </c>
      <c r="B52" s="52" t="str">
        <f>'14.1'!H49</f>
        <v>Нет, не опубликован</v>
      </c>
      <c r="C52" s="49"/>
      <c r="D52" s="49"/>
      <c r="E52" s="49"/>
      <c r="F52" s="49"/>
      <c r="G52" s="49"/>
      <c r="H52" s="49"/>
      <c r="I52" s="49">
        <f t="shared" si="0"/>
        <v>0</v>
      </c>
      <c r="J52" s="49"/>
      <c r="K52" s="25">
        <f t="shared" si="1"/>
        <v>0</v>
      </c>
      <c r="L52" s="16"/>
    </row>
    <row r="53" spans="1:12" ht="15.95" customHeight="1" x14ac:dyDescent="0.25">
      <c r="A53" s="10" t="s">
        <v>44</v>
      </c>
      <c r="B53" s="52" t="str">
        <f>'14.1'!H50</f>
        <v>Да, опубликован</v>
      </c>
      <c r="C53" s="49" t="s">
        <v>171</v>
      </c>
      <c r="D53" s="49" t="s">
        <v>110</v>
      </c>
      <c r="E53" s="49" t="s">
        <v>109</v>
      </c>
      <c r="F53" s="49" t="s">
        <v>109</v>
      </c>
      <c r="G53" s="49" t="s">
        <v>110</v>
      </c>
      <c r="H53" s="52"/>
      <c r="I53" s="49">
        <f t="shared" si="0"/>
        <v>0</v>
      </c>
      <c r="J53" s="49"/>
      <c r="K53" s="25">
        <f t="shared" si="1"/>
        <v>0</v>
      </c>
      <c r="L53" s="13" t="s">
        <v>285</v>
      </c>
    </row>
    <row r="54" spans="1:12" s="26" customFormat="1" ht="15.95" customHeight="1" x14ac:dyDescent="0.25">
      <c r="A54" s="9" t="s">
        <v>45</v>
      </c>
      <c r="B54" s="12"/>
      <c r="C54" s="50"/>
      <c r="D54" s="50"/>
      <c r="E54" s="50"/>
      <c r="F54" s="50"/>
      <c r="G54" s="50"/>
      <c r="H54" s="53"/>
      <c r="I54" s="51"/>
      <c r="J54" s="51"/>
      <c r="K54" s="22"/>
      <c r="L54" s="15"/>
    </row>
    <row r="55" spans="1:12" s="8" customFormat="1" ht="15.95" customHeight="1" x14ac:dyDescent="0.25">
      <c r="A55" s="10" t="s">
        <v>46</v>
      </c>
      <c r="B55" s="52" t="str">
        <f>'14.1'!H52</f>
        <v>Опубликован несвоевременно (05.12.15)</v>
      </c>
      <c r="C55" s="49"/>
      <c r="D55" s="49"/>
      <c r="E55" s="49"/>
      <c r="F55" s="49"/>
      <c r="G55" s="49"/>
      <c r="H55" s="52"/>
      <c r="I55" s="49">
        <f t="shared" si="0"/>
        <v>0</v>
      </c>
      <c r="J55" s="49"/>
      <c r="K55" s="25">
        <f t="shared" si="1"/>
        <v>0</v>
      </c>
      <c r="L55" s="13"/>
    </row>
    <row r="56" spans="1:12" s="8" customFormat="1" ht="15.95" customHeight="1" x14ac:dyDescent="0.25">
      <c r="A56" s="10" t="s">
        <v>47</v>
      </c>
      <c r="B56" s="52" t="str">
        <f>'14.1'!H53</f>
        <v>Да, опубликован</v>
      </c>
      <c r="C56" s="49" t="s">
        <v>171</v>
      </c>
      <c r="D56" s="49" t="s">
        <v>110</v>
      </c>
      <c r="E56" s="49" t="s">
        <v>110</v>
      </c>
      <c r="F56" s="49" t="s">
        <v>109</v>
      </c>
      <c r="G56" s="49" t="s">
        <v>110</v>
      </c>
      <c r="H56" s="52"/>
      <c r="I56" s="49">
        <f t="shared" si="0"/>
        <v>0</v>
      </c>
      <c r="J56" s="49"/>
      <c r="K56" s="25">
        <f t="shared" si="1"/>
        <v>0</v>
      </c>
      <c r="L56" s="13" t="s">
        <v>410</v>
      </c>
    </row>
    <row r="57" spans="1:12" s="8" customFormat="1" ht="15.95" customHeight="1" x14ac:dyDescent="0.25">
      <c r="A57" s="10" t="s">
        <v>48</v>
      </c>
      <c r="B57" s="52" t="str">
        <f>'14.1'!H54</f>
        <v>Да, опубликован</v>
      </c>
      <c r="C57" s="49" t="s">
        <v>171</v>
      </c>
      <c r="D57" s="49" t="s">
        <v>109</v>
      </c>
      <c r="E57" s="49" t="s">
        <v>109</v>
      </c>
      <c r="F57" s="49" t="s">
        <v>109</v>
      </c>
      <c r="G57" s="49" t="s">
        <v>110</v>
      </c>
      <c r="H57" s="52"/>
      <c r="I57" s="49">
        <f t="shared" si="0"/>
        <v>0</v>
      </c>
      <c r="J57" s="49"/>
      <c r="K57" s="25">
        <f t="shared" si="1"/>
        <v>0</v>
      </c>
      <c r="L57" s="13" t="s">
        <v>411</v>
      </c>
    </row>
    <row r="58" spans="1:12" s="8" customFormat="1" ht="15.95" customHeight="1" x14ac:dyDescent="0.25">
      <c r="A58" s="10" t="s">
        <v>49</v>
      </c>
      <c r="B58" s="52" t="str">
        <f>'14.1'!H55</f>
        <v>Да, опубликован</v>
      </c>
      <c r="C58" s="49" t="s">
        <v>171</v>
      </c>
      <c r="D58" s="49" t="s">
        <v>110</v>
      </c>
      <c r="E58" s="49" t="s">
        <v>110</v>
      </c>
      <c r="F58" s="49" t="s">
        <v>109</v>
      </c>
      <c r="G58" s="49" t="s">
        <v>110</v>
      </c>
      <c r="H58" s="52"/>
      <c r="I58" s="49">
        <f t="shared" si="0"/>
        <v>0</v>
      </c>
      <c r="J58" s="49"/>
      <c r="K58" s="25">
        <f t="shared" si="1"/>
        <v>0</v>
      </c>
      <c r="L58" s="13" t="s">
        <v>293</v>
      </c>
    </row>
    <row r="59" spans="1:12" ht="15.95" customHeight="1" x14ac:dyDescent="0.25">
      <c r="A59" s="10" t="s">
        <v>50</v>
      </c>
      <c r="B59" s="52" t="str">
        <f>'14.1'!H56</f>
        <v>Да, опубликован</v>
      </c>
      <c r="C59" s="49" t="s">
        <v>136</v>
      </c>
      <c r="D59" s="49" t="s">
        <v>109</v>
      </c>
      <c r="E59" s="49" t="s">
        <v>109</v>
      </c>
      <c r="F59" s="49" t="s">
        <v>109</v>
      </c>
      <c r="G59" s="49" t="s">
        <v>109</v>
      </c>
      <c r="H59" s="52"/>
      <c r="I59" s="49">
        <f t="shared" si="0"/>
        <v>2</v>
      </c>
      <c r="J59" s="49"/>
      <c r="K59" s="25">
        <f t="shared" si="1"/>
        <v>2</v>
      </c>
      <c r="L59" s="13" t="s">
        <v>295</v>
      </c>
    </row>
    <row r="60" spans="1:12" s="8" customFormat="1" ht="15.95" customHeight="1" x14ac:dyDescent="0.25">
      <c r="A60" s="10" t="s">
        <v>51</v>
      </c>
      <c r="B60" s="52" t="str">
        <f>'14.1'!H57</f>
        <v>Опубликован несвоевременно (после 04.12.15)</v>
      </c>
      <c r="C60" s="49"/>
      <c r="D60" s="49"/>
      <c r="E60" s="49"/>
      <c r="F60" s="49"/>
      <c r="G60" s="49"/>
      <c r="H60" s="52"/>
      <c r="I60" s="49">
        <f t="shared" si="0"/>
        <v>0</v>
      </c>
      <c r="J60" s="49"/>
      <c r="K60" s="25">
        <f t="shared" si="1"/>
        <v>0</v>
      </c>
      <c r="L60" s="13"/>
    </row>
    <row r="61" spans="1:12" s="8" customFormat="1" ht="15.95" customHeight="1" x14ac:dyDescent="0.25">
      <c r="A61" s="10" t="s">
        <v>52</v>
      </c>
      <c r="B61" s="52" t="str">
        <f>'14.1'!H58</f>
        <v>Да, опубликован</v>
      </c>
      <c r="C61" s="49" t="s">
        <v>171</v>
      </c>
      <c r="D61" s="49" t="s">
        <v>109</v>
      </c>
      <c r="E61" s="49" t="s">
        <v>109</v>
      </c>
      <c r="F61" s="49" t="s">
        <v>109</v>
      </c>
      <c r="G61" s="49" t="s">
        <v>109</v>
      </c>
      <c r="H61" s="52"/>
      <c r="I61" s="49">
        <f t="shared" si="0"/>
        <v>0</v>
      </c>
      <c r="J61" s="49"/>
      <c r="K61" s="25">
        <f t="shared" si="1"/>
        <v>0</v>
      </c>
      <c r="L61" s="13" t="s">
        <v>494</v>
      </c>
    </row>
    <row r="62" spans="1:12" s="8" customFormat="1" ht="15.95" customHeight="1" x14ac:dyDescent="0.25">
      <c r="A62" s="10" t="s">
        <v>53</v>
      </c>
      <c r="B62" s="52" t="str">
        <f>'14.1'!H59</f>
        <v>Да, опубликован</v>
      </c>
      <c r="C62" s="49" t="s">
        <v>171</v>
      </c>
      <c r="D62" s="49" t="s">
        <v>109</v>
      </c>
      <c r="E62" s="49" t="s">
        <v>110</v>
      </c>
      <c r="F62" s="49" t="s">
        <v>109</v>
      </c>
      <c r="G62" s="49" t="s">
        <v>110</v>
      </c>
      <c r="H62" s="52"/>
      <c r="I62" s="49">
        <f t="shared" si="0"/>
        <v>0</v>
      </c>
      <c r="J62" s="49"/>
      <c r="K62" s="25">
        <f t="shared" si="1"/>
        <v>0</v>
      </c>
      <c r="L62" s="20" t="s">
        <v>303</v>
      </c>
    </row>
    <row r="63" spans="1:12" s="8" customFormat="1" ht="15.95" customHeight="1" x14ac:dyDescent="0.25">
      <c r="A63" s="10" t="s">
        <v>54</v>
      </c>
      <c r="B63" s="52" t="str">
        <f>'14.1'!H60</f>
        <v>Да, опубликован</v>
      </c>
      <c r="C63" s="49" t="s">
        <v>136</v>
      </c>
      <c r="D63" s="49" t="s">
        <v>109</v>
      </c>
      <c r="E63" s="49" t="s">
        <v>109</v>
      </c>
      <c r="F63" s="49" t="s">
        <v>109</v>
      </c>
      <c r="G63" s="49" t="s">
        <v>109</v>
      </c>
      <c r="H63" s="52"/>
      <c r="I63" s="49">
        <f t="shared" si="0"/>
        <v>2</v>
      </c>
      <c r="J63" s="49"/>
      <c r="K63" s="25">
        <f t="shared" si="1"/>
        <v>2</v>
      </c>
      <c r="L63" s="13" t="s">
        <v>304</v>
      </c>
    </row>
    <row r="64" spans="1:12" s="8" customFormat="1" ht="15.95" customHeight="1" x14ac:dyDescent="0.25">
      <c r="A64" s="10" t="s">
        <v>55</v>
      </c>
      <c r="B64" s="52" t="str">
        <f>'14.1'!H61</f>
        <v>Да, опубликован</v>
      </c>
      <c r="C64" s="49" t="s">
        <v>136</v>
      </c>
      <c r="D64" s="49" t="s">
        <v>109</v>
      </c>
      <c r="E64" s="49" t="s">
        <v>109</v>
      </c>
      <c r="F64" s="49" t="s">
        <v>109</v>
      </c>
      <c r="G64" s="49" t="s">
        <v>109</v>
      </c>
      <c r="H64" s="52"/>
      <c r="I64" s="49">
        <f t="shared" si="0"/>
        <v>2</v>
      </c>
      <c r="J64" s="49"/>
      <c r="K64" s="25">
        <f t="shared" si="1"/>
        <v>2</v>
      </c>
      <c r="L64" s="13" t="s">
        <v>307</v>
      </c>
    </row>
    <row r="65" spans="1:12" ht="15.95" customHeight="1" x14ac:dyDescent="0.25">
      <c r="A65" s="10" t="s">
        <v>56</v>
      </c>
      <c r="B65" s="52" t="str">
        <f>'14.1'!H62</f>
        <v>Опубликован несвоевременно (после 04.12.15)</v>
      </c>
      <c r="C65" s="49"/>
      <c r="D65" s="49"/>
      <c r="E65" s="49"/>
      <c r="F65" s="49"/>
      <c r="G65" s="49"/>
      <c r="H65" s="52"/>
      <c r="I65" s="49">
        <f t="shared" si="0"/>
        <v>0</v>
      </c>
      <c r="J65" s="49"/>
      <c r="K65" s="25">
        <f t="shared" si="1"/>
        <v>0</v>
      </c>
      <c r="L65" s="13"/>
    </row>
    <row r="66" spans="1:12" s="8" customFormat="1" ht="15.95" customHeight="1" x14ac:dyDescent="0.25">
      <c r="A66" s="10" t="s">
        <v>57</v>
      </c>
      <c r="B66" s="52" t="str">
        <f>'14.1'!H63</f>
        <v>Опубликован несвоевременно (07.12.15)</v>
      </c>
      <c r="C66" s="49"/>
      <c r="D66" s="49"/>
      <c r="E66" s="49"/>
      <c r="F66" s="49"/>
      <c r="G66" s="49"/>
      <c r="H66" s="52"/>
      <c r="I66" s="49">
        <f t="shared" si="0"/>
        <v>0</v>
      </c>
      <c r="J66" s="49"/>
      <c r="K66" s="25">
        <f t="shared" si="1"/>
        <v>0</v>
      </c>
      <c r="L66" s="13"/>
    </row>
    <row r="67" spans="1:12" s="8" customFormat="1" ht="15.95" customHeight="1" x14ac:dyDescent="0.25">
      <c r="A67" s="10" t="s">
        <v>58</v>
      </c>
      <c r="B67" s="52" t="str">
        <f>'14.1'!H64</f>
        <v>Опубликован несвоевременно (после 04.12.15)</v>
      </c>
      <c r="C67" s="49"/>
      <c r="D67" s="49"/>
      <c r="E67" s="49"/>
      <c r="F67" s="49"/>
      <c r="G67" s="49"/>
      <c r="H67" s="52"/>
      <c r="I67" s="49">
        <f t="shared" si="0"/>
        <v>0</v>
      </c>
      <c r="J67" s="49"/>
      <c r="K67" s="25">
        <f t="shared" si="1"/>
        <v>0</v>
      </c>
      <c r="L67" s="13"/>
    </row>
    <row r="68" spans="1:12" ht="15.95" customHeight="1" x14ac:dyDescent="0.25">
      <c r="A68" s="10" t="s">
        <v>59</v>
      </c>
      <c r="B68" s="52" t="str">
        <f>'14.1'!H65</f>
        <v>Да, опубликован</v>
      </c>
      <c r="C68" s="49" t="s">
        <v>171</v>
      </c>
      <c r="D68" s="49" t="s">
        <v>109</v>
      </c>
      <c r="E68" s="49" t="s">
        <v>109</v>
      </c>
      <c r="F68" s="49" t="s">
        <v>109</v>
      </c>
      <c r="G68" s="49" t="s">
        <v>110</v>
      </c>
      <c r="H68" s="52"/>
      <c r="I68" s="49">
        <f t="shared" si="0"/>
        <v>0</v>
      </c>
      <c r="J68" s="49"/>
      <c r="K68" s="25">
        <f t="shared" si="1"/>
        <v>0</v>
      </c>
      <c r="L68" s="13" t="s">
        <v>311</v>
      </c>
    </row>
    <row r="69" spans="1:12" s="26" customFormat="1" ht="15.95" customHeight="1" x14ac:dyDescent="0.25">
      <c r="A69" s="9" t="s">
        <v>60</v>
      </c>
      <c r="B69" s="12"/>
      <c r="C69" s="50"/>
      <c r="D69" s="50"/>
      <c r="E69" s="50"/>
      <c r="F69" s="50"/>
      <c r="G69" s="50"/>
      <c r="H69" s="53"/>
      <c r="I69" s="51"/>
      <c r="J69" s="51"/>
      <c r="K69" s="22"/>
      <c r="L69" s="15"/>
    </row>
    <row r="70" spans="1:12" s="8" customFormat="1" ht="15.95" customHeight="1" x14ac:dyDescent="0.25">
      <c r="A70" s="10" t="s">
        <v>61</v>
      </c>
      <c r="B70" s="52" t="str">
        <f>'14.1'!H67</f>
        <v>Да, опубликован</v>
      </c>
      <c r="C70" s="49" t="s">
        <v>136</v>
      </c>
      <c r="D70" s="49" t="s">
        <v>109</v>
      </c>
      <c r="E70" s="49" t="s">
        <v>109</v>
      </c>
      <c r="F70" s="49" t="s">
        <v>109</v>
      </c>
      <c r="G70" s="49" t="s">
        <v>109</v>
      </c>
      <c r="H70" s="52"/>
      <c r="I70" s="49">
        <f t="shared" si="0"/>
        <v>2</v>
      </c>
      <c r="J70" s="49"/>
      <c r="K70" s="25">
        <f t="shared" si="1"/>
        <v>2</v>
      </c>
      <c r="L70" s="13" t="s">
        <v>313</v>
      </c>
    </row>
    <row r="71" spans="1:12" ht="15.95" customHeight="1" x14ac:dyDescent="0.25">
      <c r="A71" s="10" t="s">
        <v>62</v>
      </c>
      <c r="B71" s="52" t="str">
        <f>'14.1'!H68</f>
        <v>Да, опубликован</v>
      </c>
      <c r="C71" s="49" t="s">
        <v>171</v>
      </c>
      <c r="D71" s="49" t="s">
        <v>109</v>
      </c>
      <c r="E71" s="49" t="s">
        <v>109</v>
      </c>
      <c r="F71" s="49" t="s">
        <v>110</v>
      </c>
      <c r="G71" s="49" t="s">
        <v>110</v>
      </c>
      <c r="H71" s="52"/>
      <c r="I71" s="49">
        <f t="shared" si="0"/>
        <v>0</v>
      </c>
      <c r="J71" s="49"/>
      <c r="K71" s="25">
        <f t="shared" si="1"/>
        <v>0</v>
      </c>
      <c r="L71" s="16" t="s">
        <v>316</v>
      </c>
    </row>
    <row r="72" spans="1:12" ht="15.95" customHeight="1" x14ac:dyDescent="0.25">
      <c r="A72" s="10" t="s">
        <v>63</v>
      </c>
      <c r="B72" s="52" t="str">
        <f>'14.1'!H69</f>
        <v>Да, опубликован</v>
      </c>
      <c r="C72" s="49" t="s">
        <v>171</v>
      </c>
      <c r="D72" s="49" t="s">
        <v>109</v>
      </c>
      <c r="E72" s="49" t="s">
        <v>109</v>
      </c>
      <c r="F72" s="49" t="s">
        <v>109</v>
      </c>
      <c r="G72" s="49" t="s">
        <v>255</v>
      </c>
      <c r="H72" s="52"/>
      <c r="I72" s="49">
        <f t="shared" si="0"/>
        <v>0</v>
      </c>
      <c r="J72" s="49"/>
      <c r="K72" s="25">
        <f t="shared" si="1"/>
        <v>0</v>
      </c>
      <c r="L72" s="13" t="s">
        <v>318</v>
      </c>
    </row>
    <row r="73" spans="1:12" s="8" customFormat="1" ht="15.95" customHeight="1" x14ac:dyDescent="0.25">
      <c r="A73" s="10" t="s">
        <v>64</v>
      </c>
      <c r="B73" s="52" t="str">
        <f>'14.1'!H70</f>
        <v>Да, опубликован</v>
      </c>
      <c r="C73" s="49" t="s">
        <v>171</v>
      </c>
      <c r="D73" s="49" t="s">
        <v>109</v>
      </c>
      <c r="E73" s="49" t="s">
        <v>109</v>
      </c>
      <c r="F73" s="49" t="s">
        <v>109</v>
      </c>
      <c r="G73" s="49" t="s">
        <v>110</v>
      </c>
      <c r="H73" s="52"/>
      <c r="I73" s="49">
        <f t="shared" si="0"/>
        <v>0</v>
      </c>
      <c r="J73" s="49"/>
      <c r="K73" s="25">
        <f t="shared" si="1"/>
        <v>0</v>
      </c>
      <c r="L73" s="13" t="s">
        <v>320</v>
      </c>
    </row>
    <row r="74" spans="1:12" s="8" customFormat="1" ht="15.95" customHeight="1" x14ac:dyDescent="0.25">
      <c r="A74" s="10" t="s">
        <v>65</v>
      </c>
      <c r="B74" s="52" t="str">
        <f>'14.1'!H71</f>
        <v>Да, опубликован</v>
      </c>
      <c r="C74" s="49" t="s">
        <v>171</v>
      </c>
      <c r="D74" s="49" t="s">
        <v>110</v>
      </c>
      <c r="E74" s="49" t="s">
        <v>110</v>
      </c>
      <c r="F74" s="49" t="s">
        <v>110</v>
      </c>
      <c r="G74" s="49" t="s">
        <v>110</v>
      </c>
      <c r="H74" s="52"/>
      <c r="I74" s="49">
        <f t="shared" ref="I74:I101" si="2">IF(C74="Да, представлены",2,0)</f>
        <v>0</v>
      </c>
      <c r="J74" s="49"/>
      <c r="K74" s="25">
        <f t="shared" ref="K74:K101" si="3">I74*(1-J74)</f>
        <v>0</v>
      </c>
      <c r="L74" s="13" t="s">
        <v>322</v>
      </c>
    </row>
    <row r="75" spans="1:12" s="8" customFormat="1" ht="15.95" customHeight="1" x14ac:dyDescent="0.25">
      <c r="A75" s="10" t="s">
        <v>66</v>
      </c>
      <c r="B75" s="52" t="str">
        <f>'14.1'!H72</f>
        <v>Да, опубликован</v>
      </c>
      <c r="C75" s="49" t="s">
        <v>136</v>
      </c>
      <c r="D75" s="49" t="s">
        <v>109</v>
      </c>
      <c r="E75" s="49" t="s">
        <v>109</v>
      </c>
      <c r="F75" s="49" t="s">
        <v>109</v>
      </c>
      <c r="G75" s="49" t="s">
        <v>109</v>
      </c>
      <c r="H75" s="52"/>
      <c r="I75" s="49">
        <f t="shared" si="2"/>
        <v>2</v>
      </c>
      <c r="J75" s="49"/>
      <c r="K75" s="25">
        <f t="shared" si="3"/>
        <v>2</v>
      </c>
      <c r="L75" s="13" t="s">
        <v>326</v>
      </c>
    </row>
    <row r="76" spans="1:12" s="26" customFormat="1" ht="15.95" customHeight="1" x14ac:dyDescent="0.25">
      <c r="A76" s="9" t="s">
        <v>67</v>
      </c>
      <c r="B76" s="12"/>
      <c r="C76" s="50"/>
      <c r="D76" s="50"/>
      <c r="E76" s="50"/>
      <c r="F76" s="50"/>
      <c r="G76" s="50"/>
      <c r="H76" s="53"/>
      <c r="I76" s="51"/>
      <c r="J76" s="51"/>
      <c r="K76" s="22"/>
      <c r="L76" s="15"/>
    </row>
    <row r="77" spans="1:12" s="8" customFormat="1" ht="15.95" customHeight="1" x14ac:dyDescent="0.25">
      <c r="A77" s="10" t="s">
        <v>68</v>
      </c>
      <c r="B77" s="52" t="str">
        <f>'14.1'!H74</f>
        <v>Да, опубликован</v>
      </c>
      <c r="C77" s="49" t="s">
        <v>171</v>
      </c>
      <c r="D77" s="49" t="s">
        <v>109</v>
      </c>
      <c r="E77" s="49" t="s">
        <v>109</v>
      </c>
      <c r="F77" s="49" t="s">
        <v>109</v>
      </c>
      <c r="G77" s="49" t="s">
        <v>110</v>
      </c>
      <c r="H77" s="52"/>
      <c r="I77" s="49">
        <f t="shared" si="2"/>
        <v>0</v>
      </c>
      <c r="J77" s="49"/>
      <c r="K77" s="25">
        <f t="shared" si="3"/>
        <v>0</v>
      </c>
      <c r="L77" s="13" t="s">
        <v>412</v>
      </c>
    </row>
    <row r="78" spans="1:12" s="8" customFormat="1" ht="15.95" customHeight="1" x14ac:dyDescent="0.25">
      <c r="A78" s="10" t="s">
        <v>69</v>
      </c>
      <c r="B78" s="52" t="str">
        <f>'14.1'!H75</f>
        <v>Да, опубликован</v>
      </c>
      <c r="C78" s="49" t="s">
        <v>171</v>
      </c>
      <c r="D78" s="49" t="s">
        <v>109</v>
      </c>
      <c r="E78" s="49" t="s">
        <v>109</v>
      </c>
      <c r="F78" s="49" t="s">
        <v>109</v>
      </c>
      <c r="G78" s="49" t="s">
        <v>110</v>
      </c>
      <c r="H78" s="52"/>
      <c r="I78" s="49">
        <f t="shared" si="2"/>
        <v>0</v>
      </c>
      <c r="J78" s="49"/>
      <c r="K78" s="25">
        <f t="shared" si="3"/>
        <v>0</v>
      </c>
      <c r="L78" s="13" t="s">
        <v>329</v>
      </c>
    </row>
    <row r="79" spans="1:12" s="8" customFormat="1" ht="15.95" customHeight="1" x14ac:dyDescent="0.25">
      <c r="A79" s="10" t="s">
        <v>70</v>
      </c>
      <c r="B79" s="52" t="str">
        <f>'14.1'!H76</f>
        <v>Да, опубликован</v>
      </c>
      <c r="C79" s="49" t="s">
        <v>171</v>
      </c>
      <c r="D79" s="49" t="s">
        <v>109</v>
      </c>
      <c r="E79" s="49" t="s">
        <v>109</v>
      </c>
      <c r="F79" s="49" t="s">
        <v>109</v>
      </c>
      <c r="G79" s="49" t="s">
        <v>110</v>
      </c>
      <c r="H79" s="52"/>
      <c r="I79" s="49">
        <f t="shared" si="2"/>
        <v>0</v>
      </c>
      <c r="J79" s="49"/>
      <c r="K79" s="25">
        <f t="shared" si="3"/>
        <v>0</v>
      </c>
      <c r="L79" s="13"/>
    </row>
    <row r="80" spans="1:12" s="8" customFormat="1" ht="15.95" customHeight="1" x14ac:dyDescent="0.25">
      <c r="A80" s="10" t="s">
        <v>71</v>
      </c>
      <c r="B80" s="52" t="str">
        <f>'14.1'!H77</f>
        <v>Нет, не опубликован</v>
      </c>
      <c r="C80" s="49"/>
      <c r="D80" s="49"/>
      <c r="E80" s="49"/>
      <c r="F80" s="49"/>
      <c r="G80" s="49"/>
      <c r="H80" s="52"/>
      <c r="I80" s="49">
        <f t="shared" si="2"/>
        <v>0</v>
      </c>
      <c r="J80" s="49"/>
      <c r="K80" s="25">
        <f t="shared" si="3"/>
        <v>0</v>
      </c>
      <c r="L80" s="13"/>
    </row>
    <row r="81" spans="1:12" ht="15.95" customHeight="1" x14ac:dyDescent="0.25">
      <c r="A81" s="10" t="s">
        <v>72</v>
      </c>
      <c r="B81" s="52" t="str">
        <f>'14.1'!H78</f>
        <v>Опубликован несвоевременно (14.12.15 г.)</v>
      </c>
      <c r="C81" s="49"/>
      <c r="D81" s="49"/>
      <c r="E81" s="49"/>
      <c r="F81" s="49"/>
      <c r="G81" s="49"/>
      <c r="H81" s="52"/>
      <c r="I81" s="49">
        <f t="shared" si="2"/>
        <v>0</v>
      </c>
      <c r="J81" s="49"/>
      <c r="K81" s="25">
        <f t="shared" si="3"/>
        <v>0</v>
      </c>
      <c r="L81" s="21"/>
    </row>
    <row r="82" spans="1:12" s="8" customFormat="1" ht="15.95" customHeight="1" x14ac:dyDescent="0.25">
      <c r="A82" s="10" t="s">
        <v>73</v>
      </c>
      <c r="B82" s="52" t="str">
        <f>'14.1'!H79</f>
        <v>Да, опубликован</v>
      </c>
      <c r="C82" s="49" t="s">
        <v>136</v>
      </c>
      <c r="D82" s="49" t="s">
        <v>109</v>
      </c>
      <c r="E82" s="49" t="s">
        <v>109</v>
      </c>
      <c r="F82" s="49" t="s">
        <v>109</v>
      </c>
      <c r="G82" s="49" t="s">
        <v>109</v>
      </c>
      <c r="H82" s="52"/>
      <c r="I82" s="49">
        <f t="shared" si="2"/>
        <v>2</v>
      </c>
      <c r="J82" s="49"/>
      <c r="K82" s="25">
        <f t="shared" si="3"/>
        <v>2</v>
      </c>
      <c r="L82" s="13" t="s">
        <v>336</v>
      </c>
    </row>
    <row r="83" spans="1:12" ht="15.95" customHeight="1" x14ac:dyDescent="0.25">
      <c r="A83" s="10" t="s">
        <v>74</v>
      </c>
      <c r="B83" s="52" t="str">
        <f>'14.1'!H80</f>
        <v>Да, опубликован</v>
      </c>
      <c r="C83" s="49" t="s">
        <v>136</v>
      </c>
      <c r="D83" s="49" t="s">
        <v>109</v>
      </c>
      <c r="E83" s="49" t="s">
        <v>109</v>
      </c>
      <c r="F83" s="49" t="s">
        <v>109</v>
      </c>
      <c r="G83" s="49" t="s">
        <v>109</v>
      </c>
      <c r="H83" s="52"/>
      <c r="I83" s="49">
        <f t="shared" si="2"/>
        <v>2</v>
      </c>
      <c r="J83" s="49"/>
      <c r="K83" s="25">
        <f t="shared" si="3"/>
        <v>2</v>
      </c>
      <c r="L83" s="13" t="s">
        <v>337</v>
      </c>
    </row>
    <row r="84" spans="1:12" s="7" customFormat="1" ht="15.95" customHeight="1" x14ac:dyDescent="0.25">
      <c r="A84" s="10" t="s">
        <v>75</v>
      </c>
      <c r="B84" s="52" t="str">
        <f>'14.1'!H81</f>
        <v>Опубликован несвоевременно (07.12.15 г.)</v>
      </c>
      <c r="C84" s="49"/>
      <c r="D84" s="49"/>
      <c r="E84" s="49"/>
      <c r="F84" s="49"/>
      <c r="G84" s="49"/>
      <c r="H84" s="52"/>
      <c r="I84" s="49">
        <f t="shared" si="2"/>
        <v>0</v>
      </c>
      <c r="J84" s="49"/>
      <c r="K84" s="25">
        <f t="shared" si="3"/>
        <v>0</v>
      </c>
      <c r="L84" s="13"/>
    </row>
    <row r="85" spans="1:12" s="8" customFormat="1" ht="15.95" customHeight="1" x14ac:dyDescent="0.25">
      <c r="A85" s="10" t="s">
        <v>76</v>
      </c>
      <c r="B85" s="52" t="str">
        <f>'14.1'!H82</f>
        <v>Опубликован несвоевременно (07.12.15 г.)</v>
      </c>
      <c r="C85" s="49"/>
      <c r="D85" s="49"/>
      <c r="E85" s="49"/>
      <c r="F85" s="49"/>
      <c r="G85" s="49"/>
      <c r="H85" s="52"/>
      <c r="I85" s="49">
        <f t="shared" si="2"/>
        <v>0</v>
      </c>
      <c r="J85" s="49"/>
      <c r="K85" s="25">
        <f t="shared" si="3"/>
        <v>0</v>
      </c>
      <c r="L85" s="13"/>
    </row>
    <row r="86" spans="1:12" ht="15.95" customHeight="1" x14ac:dyDescent="0.25">
      <c r="A86" s="10" t="s">
        <v>77</v>
      </c>
      <c r="B86" s="52" t="str">
        <f>'14.1'!H83</f>
        <v>Да, опубликован</v>
      </c>
      <c r="C86" s="49" t="s">
        <v>171</v>
      </c>
      <c r="D86" s="49" t="s">
        <v>110</v>
      </c>
      <c r="E86" s="49" t="s">
        <v>109</v>
      </c>
      <c r="F86" s="49" t="s">
        <v>109</v>
      </c>
      <c r="G86" s="49" t="s">
        <v>110</v>
      </c>
      <c r="H86" s="52"/>
      <c r="I86" s="49">
        <f t="shared" si="2"/>
        <v>0</v>
      </c>
      <c r="J86" s="49"/>
      <c r="K86" s="25">
        <f t="shared" si="3"/>
        <v>0</v>
      </c>
      <c r="L86" s="21" t="s">
        <v>413</v>
      </c>
    </row>
    <row r="87" spans="1:12" s="8" customFormat="1" ht="15.95" customHeight="1" x14ac:dyDescent="0.25">
      <c r="A87" s="10" t="s">
        <v>78</v>
      </c>
      <c r="B87" s="52" t="str">
        <f>'14.1'!H84</f>
        <v>Да, опубликован</v>
      </c>
      <c r="C87" s="49" t="s">
        <v>136</v>
      </c>
      <c r="D87" s="49" t="s">
        <v>109</v>
      </c>
      <c r="E87" s="49" t="s">
        <v>109</v>
      </c>
      <c r="F87" s="49" t="s">
        <v>109</v>
      </c>
      <c r="G87" s="49" t="s">
        <v>109</v>
      </c>
      <c r="H87" s="52"/>
      <c r="I87" s="49">
        <f t="shared" si="2"/>
        <v>2</v>
      </c>
      <c r="J87" s="49"/>
      <c r="K87" s="25">
        <f t="shared" si="3"/>
        <v>2</v>
      </c>
      <c r="L87" s="13" t="s">
        <v>340</v>
      </c>
    </row>
    <row r="88" spans="1:12" s="8" customFormat="1" ht="15.95" customHeight="1" x14ac:dyDescent="0.25">
      <c r="A88" s="10" t="s">
        <v>79</v>
      </c>
      <c r="B88" s="52" t="str">
        <f>'14.1'!H85</f>
        <v>Да, опубликован</v>
      </c>
      <c r="C88" s="49" t="s">
        <v>136</v>
      </c>
      <c r="D88" s="49" t="s">
        <v>109</v>
      </c>
      <c r="E88" s="49" t="s">
        <v>109</v>
      </c>
      <c r="F88" s="49" t="s">
        <v>109</v>
      </c>
      <c r="G88" s="49" t="s">
        <v>109</v>
      </c>
      <c r="H88" s="52"/>
      <c r="I88" s="49">
        <f t="shared" si="2"/>
        <v>2</v>
      </c>
      <c r="J88" s="49"/>
      <c r="K88" s="25">
        <f t="shared" si="3"/>
        <v>2</v>
      </c>
      <c r="L88" s="13" t="s">
        <v>415</v>
      </c>
    </row>
    <row r="89" spans="1:12" s="26" customFormat="1" ht="15.95" customHeight="1" x14ac:dyDescent="0.25">
      <c r="A89" s="9" t="s">
        <v>80</v>
      </c>
      <c r="B89" s="12"/>
      <c r="C89" s="50"/>
      <c r="D89" s="50"/>
      <c r="E89" s="50"/>
      <c r="F89" s="50"/>
      <c r="G89" s="50"/>
      <c r="H89" s="53"/>
      <c r="I89" s="51"/>
      <c r="J89" s="51"/>
      <c r="K89" s="22"/>
      <c r="L89" s="15"/>
    </row>
    <row r="90" spans="1:12" s="8" customFormat="1" ht="15.95" customHeight="1" x14ac:dyDescent="0.25">
      <c r="A90" s="10" t="s">
        <v>81</v>
      </c>
      <c r="B90" s="52" t="str">
        <f>'14.1'!H87</f>
        <v>Опубликован несвоевременно (14.12.15 г.)</v>
      </c>
      <c r="C90" s="49"/>
      <c r="D90" s="49"/>
      <c r="E90" s="49"/>
      <c r="F90" s="49"/>
      <c r="G90" s="49"/>
      <c r="H90" s="52"/>
      <c r="I90" s="49">
        <f t="shared" si="2"/>
        <v>0</v>
      </c>
      <c r="J90" s="49"/>
      <c r="K90" s="25">
        <f t="shared" si="3"/>
        <v>0</v>
      </c>
      <c r="L90" s="13"/>
    </row>
    <row r="91" spans="1:12" s="8" customFormat="1" ht="15.95" customHeight="1" x14ac:dyDescent="0.25">
      <c r="A91" s="10" t="s">
        <v>82</v>
      </c>
      <c r="B91" s="52" t="str">
        <f>'14.1'!H88</f>
        <v>Да, опубликован</v>
      </c>
      <c r="C91" s="49" t="s">
        <v>171</v>
      </c>
      <c r="D91" s="49" t="s">
        <v>110</v>
      </c>
      <c r="E91" s="49" t="s">
        <v>109</v>
      </c>
      <c r="F91" s="49" t="s">
        <v>109</v>
      </c>
      <c r="G91" s="49" t="s">
        <v>110</v>
      </c>
      <c r="H91" s="52"/>
      <c r="I91" s="49">
        <f t="shared" si="2"/>
        <v>0</v>
      </c>
      <c r="J91" s="49"/>
      <c r="K91" s="25">
        <f t="shared" si="3"/>
        <v>0</v>
      </c>
      <c r="L91" s="13" t="s">
        <v>358</v>
      </c>
    </row>
    <row r="92" spans="1:12" ht="15.95" customHeight="1" x14ac:dyDescent="0.25">
      <c r="A92" s="10" t="s">
        <v>83</v>
      </c>
      <c r="B92" s="52" t="str">
        <f>'14.1'!H89</f>
        <v>Да, опубликован</v>
      </c>
      <c r="C92" s="49" t="s">
        <v>136</v>
      </c>
      <c r="D92" s="49" t="s">
        <v>109</v>
      </c>
      <c r="E92" s="49" t="s">
        <v>109</v>
      </c>
      <c r="F92" s="49" t="s">
        <v>109</v>
      </c>
      <c r="G92" s="49" t="s">
        <v>109</v>
      </c>
      <c r="H92" s="52" t="s">
        <v>484</v>
      </c>
      <c r="I92" s="49">
        <f t="shared" si="2"/>
        <v>2</v>
      </c>
      <c r="J92" s="49">
        <v>0.5</v>
      </c>
      <c r="K92" s="25">
        <f t="shared" si="3"/>
        <v>1</v>
      </c>
      <c r="L92" s="13" t="s">
        <v>365</v>
      </c>
    </row>
    <row r="93" spans="1:12" ht="15.95" customHeight="1" x14ac:dyDescent="0.25">
      <c r="A93" s="10" t="s">
        <v>84</v>
      </c>
      <c r="B93" s="52" t="str">
        <f>'14.1'!H90</f>
        <v>Да, опубликован</v>
      </c>
      <c r="C93" s="49" t="s">
        <v>136</v>
      </c>
      <c r="D93" s="49" t="s">
        <v>109</v>
      </c>
      <c r="E93" s="49" t="s">
        <v>109</v>
      </c>
      <c r="F93" s="49" t="s">
        <v>109</v>
      </c>
      <c r="G93" s="49" t="s">
        <v>109</v>
      </c>
      <c r="H93" s="52"/>
      <c r="I93" s="49">
        <f t="shared" si="2"/>
        <v>2</v>
      </c>
      <c r="J93" s="49"/>
      <c r="K93" s="25">
        <f t="shared" si="3"/>
        <v>2</v>
      </c>
      <c r="L93" s="13" t="s">
        <v>367</v>
      </c>
    </row>
    <row r="94" spans="1:12" ht="15.95" customHeight="1" x14ac:dyDescent="0.25">
      <c r="A94" s="10" t="s">
        <v>85</v>
      </c>
      <c r="B94" s="52" t="str">
        <f>'14.1'!H91</f>
        <v>Да, опубликован</v>
      </c>
      <c r="C94" s="49" t="s">
        <v>136</v>
      </c>
      <c r="D94" s="49" t="s">
        <v>109</v>
      </c>
      <c r="E94" s="49" t="s">
        <v>109</v>
      </c>
      <c r="F94" s="49" t="s">
        <v>109</v>
      </c>
      <c r="G94" s="49" t="s">
        <v>109</v>
      </c>
      <c r="H94" s="52"/>
      <c r="I94" s="49">
        <f t="shared" si="2"/>
        <v>2</v>
      </c>
      <c r="J94" s="49"/>
      <c r="K94" s="25">
        <f t="shared" si="3"/>
        <v>2</v>
      </c>
      <c r="L94" s="13" t="s">
        <v>370</v>
      </c>
    </row>
    <row r="95" spans="1:12" s="8" customFormat="1" ht="15.95" customHeight="1" x14ac:dyDescent="0.25">
      <c r="A95" s="10" t="s">
        <v>86</v>
      </c>
      <c r="B95" s="52" t="str">
        <f>'14.1'!H92</f>
        <v>Опубликован несвоевременно (после 04.12.2015 г.)</v>
      </c>
      <c r="C95" s="49"/>
      <c r="D95" s="49"/>
      <c r="E95" s="49"/>
      <c r="F95" s="49"/>
      <c r="G95" s="49"/>
      <c r="H95" s="52"/>
      <c r="I95" s="49">
        <f t="shared" si="2"/>
        <v>0</v>
      </c>
      <c r="J95" s="49"/>
      <c r="K95" s="25">
        <f t="shared" si="3"/>
        <v>0</v>
      </c>
      <c r="L95" s="13"/>
    </row>
    <row r="96" spans="1:12" s="8" customFormat="1" ht="15.95" customHeight="1" x14ac:dyDescent="0.25">
      <c r="A96" s="10" t="s">
        <v>87</v>
      </c>
      <c r="B96" s="52" t="str">
        <f>'14.1'!H93</f>
        <v>Да, опубликован</v>
      </c>
      <c r="C96" s="49" t="s">
        <v>136</v>
      </c>
      <c r="D96" s="49" t="s">
        <v>109</v>
      </c>
      <c r="E96" s="49" t="s">
        <v>109</v>
      </c>
      <c r="F96" s="49" t="s">
        <v>109</v>
      </c>
      <c r="G96" s="49" t="s">
        <v>109</v>
      </c>
      <c r="H96" s="52"/>
      <c r="I96" s="49">
        <f t="shared" si="2"/>
        <v>2</v>
      </c>
      <c r="J96" s="49"/>
      <c r="K96" s="25">
        <f t="shared" si="3"/>
        <v>2</v>
      </c>
      <c r="L96" s="17" t="s">
        <v>378</v>
      </c>
    </row>
    <row r="97" spans="1:12" s="8" customFormat="1" ht="15.95" customHeight="1" x14ac:dyDescent="0.25">
      <c r="A97" s="10" t="s">
        <v>88</v>
      </c>
      <c r="B97" s="52" t="str">
        <f>'14.1'!H94</f>
        <v>Нет, не опубликован</v>
      </c>
      <c r="C97" s="49"/>
      <c r="D97" s="49"/>
      <c r="E97" s="49"/>
      <c r="F97" s="49"/>
      <c r="G97" s="49"/>
      <c r="H97" s="52"/>
      <c r="I97" s="49">
        <f t="shared" si="2"/>
        <v>0</v>
      </c>
      <c r="J97" s="49"/>
      <c r="K97" s="25">
        <f t="shared" si="3"/>
        <v>0</v>
      </c>
      <c r="L97" s="11"/>
    </row>
    <row r="98" spans="1:12" s="8" customFormat="1" ht="15.95" customHeight="1" x14ac:dyDescent="0.25">
      <c r="A98" s="10" t="s">
        <v>89</v>
      </c>
      <c r="B98" s="52" t="str">
        <f>'14.1'!H95</f>
        <v>Нет, не опубликован</v>
      </c>
      <c r="C98" s="49"/>
      <c r="D98" s="49"/>
      <c r="E98" s="49"/>
      <c r="F98" s="49"/>
      <c r="G98" s="49"/>
      <c r="H98" s="52"/>
      <c r="I98" s="49">
        <f t="shared" si="2"/>
        <v>0</v>
      </c>
      <c r="J98" s="49"/>
      <c r="K98" s="25">
        <f t="shared" si="3"/>
        <v>0</v>
      </c>
      <c r="L98" s="13"/>
    </row>
    <row r="99" spans="1:12" s="26" customFormat="1" ht="15.95" customHeight="1" x14ac:dyDescent="0.25">
      <c r="A99" s="9" t="s">
        <v>100</v>
      </c>
      <c r="B99" s="12"/>
      <c r="C99" s="92"/>
      <c r="D99" s="92"/>
      <c r="E99" s="92"/>
      <c r="F99" s="92"/>
      <c r="G99" s="92"/>
      <c r="H99" s="93"/>
      <c r="I99" s="51"/>
      <c r="J99" s="94"/>
      <c r="K99" s="22"/>
      <c r="L99" s="94"/>
    </row>
    <row r="100" spans="1:12" ht="15.95" customHeight="1" x14ac:dyDescent="0.25">
      <c r="A100" s="10" t="s">
        <v>101</v>
      </c>
      <c r="B100" s="52" t="str">
        <f>'14.1'!H97</f>
        <v>Нет, не опубликован</v>
      </c>
      <c r="C100" s="95"/>
      <c r="D100" s="95"/>
      <c r="E100" s="95"/>
      <c r="F100" s="95"/>
      <c r="G100" s="95"/>
      <c r="H100" s="96"/>
      <c r="I100" s="49">
        <f t="shared" si="2"/>
        <v>0</v>
      </c>
      <c r="J100" s="97"/>
      <c r="K100" s="25">
        <f t="shared" si="3"/>
        <v>0</v>
      </c>
      <c r="L100" s="97"/>
    </row>
    <row r="101" spans="1:12" ht="15.95" customHeight="1" x14ac:dyDescent="0.25">
      <c r="A101" s="10" t="s">
        <v>102</v>
      </c>
      <c r="B101" s="52" t="str">
        <f>'14.1'!H98</f>
        <v>Нет, не опубликован</v>
      </c>
      <c r="C101" s="95"/>
      <c r="D101" s="95"/>
      <c r="E101" s="95"/>
      <c r="F101" s="95"/>
      <c r="G101" s="95"/>
      <c r="H101" s="95"/>
      <c r="I101" s="49">
        <f t="shared" si="2"/>
        <v>0</v>
      </c>
      <c r="J101" s="97"/>
      <c r="K101" s="25">
        <f t="shared" si="3"/>
        <v>0</v>
      </c>
      <c r="L101" s="97"/>
    </row>
    <row r="102" spans="1:12" x14ac:dyDescent="0.25">
      <c r="C102" s="3" t="s">
        <v>96</v>
      </c>
    </row>
    <row r="103" spans="1:12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6"/>
    </row>
    <row r="110" spans="1:12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6"/>
    </row>
    <row r="114" spans="1:1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6"/>
    </row>
    <row r="117" spans="1:1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6"/>
    </row>
    <row r="121" spans="1:1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6"/>
    </row>
    <row r="124" spans="1:1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6"/>
    </row>
    <row r="128" spans="1:1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6"/>
    </row>
  </sheetData>
  <autoFilter ref="A8:L8"/>
  <mergeCells count="16">
    <mergeCell ref="A1:L1"/>
    <mergeCell ref="A2:L2"/>
    <mergeCell ref="A3:L3"/>
    <mergeCell ref="A4:A7"/>
    <mergeCell ref="H4:H7"/>
    <mergeCell ref="I4:K4"/>
    <mergeCell ref="L4:L7"/>
    <mergeCell ref="I5:I7"/>
    <mergeCell ref="J5:J7"/>
    <mergeCell ref="K5:K7"/>
    <mergeCell ref="B4:B7"/>
    <mergeCell ref="D4:F4"/>
    <mergeCell ref="D5:D7"/>
    <mergeCell ref="E5:E7"/>
    <mergeCell ref="F5:F7"/>
    <mergeCell ref="G4:G7"/>
  </mergeCells>
  <dataValidations count="2">
    <dataValidation type="list" allowBlank="1" showInputMessage="1" showErrorMessage="1" sqref="J8:J101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D8:G8 C8:C25 C27:C101">
      <formula1>$C$5:$C$7</formula1>
    </dataValidation>
  </dataValidations>
  <hyperlinks>
    <hyperlink ref="L12" r:id="rId1"/>
    <hyperlink ref="L68" r:id="rId2"/>
    <hyperlink ref="L71" r:id="rId3"/>
    <hyperlink ref="L72" r:id="rId4"/>
    <hyperlink ref="L11" r:id="rId5"/>
    <hyperlink ref="L53" r:id="rId6"/>
    <hyperlink ref="L93" r:id="rId7"/>
    <hyperlink ref="L73" r:id="rId8"/>
  </hyperlinks>
  <pageMargins left="0.70866141732283472" right="0.70866141732283472" top="0.74803149606299213" bottom="0.74803149606299213" header="0.31496062992125984" footer="0.31496062992125984"/>
  <pageSetup paperSize="9" scale="74" fitToHeight="3" orientation="landscape" r:id="rId9"/>
  <headerFooter>
    <oddFooter>&amp;C&amp;"Times New Roman,обычный"&amp;8&amp;P</oddFooter>
  </headerFooter>
  <legacy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30"/>
  <sheetViews>
    <sheetView zoomScaleNormal="100" workbookViewId="0">
      <pane ySplit="9" topLeftCell="A10" activePane="bottomLeft" state="frozen"/>
      <selection pane="bottomLeft" activeCell="A5" sqref="A5:A9"/>
    </sheetView>
  </sheetViews>
  <sheetFormatPr defaultRowHeight="15" x14ac:dyDescent="0.25"/>
  <cols>
    <col min="1" max="1" width="33.42578125" style="3" customWidth="1"/>
    <col min="2" max="2" width="14.7109375" style="3" customWidth="1"/>
    <col min="3" max="3" width="19.140625" style="3" customWidth="1"/>
    <col min="4" max="4" width="40" style="3" customWidth="1"/>
    <col min="5" max="5" width="14.5703125" style="3" customWidth="1"/>
    <col min="6" max="6" width="16.42578125" style="3" customWidth="1"/>
    <col min="7" max="7" width="6.7109375" style="3" customWidth="1"/>
    <col min="8" max="8" width="10.7109375" style="3" customWidth="1"/>
    <col min="9" max="9" width="6.7109375" style="5" customWidth="1"/>
    <col min="10" max="10" width="35.7109375" style="2" customWidth="1"/>
  </cols>
  <sheetData>
    <row r="1" spans="1:10" s="1" customFormat="1" ht="29.25" customHeight="1" x14ac:dyDescent="0.2">
      <c r="A1" s="143" t="s">
        <v>179</v>
      </c>
      <c r="B1" s="143"/>
      <c r="C1" s="143"/>
      <c r="D1" s="143"/>
      <c r="E1" s="143"/>
      <c r="F1" s="143"/>
      <c r="G1" s="143"/>
      <c r="H1" s="143"/>
      <c r="I1" s="143"/>
      <c r="J1" s="144"/>
    </row>
    <row r="2" spans="1:10" s="1" customFormat="1" ht="15" customHeight="1" x14ac:dyDescent="0.2">
      <c r="A2" s="148" t="str">
        <f>'14.1'!A2:O2</f>
        <v>Мониторинг и оценка показателей раздела проведены в период с 20 ноября по 4 декабря 2015 года.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s="1" customFormat="1" ht="24" customHeight="1" x14ac:dyDescent="0.2">
      <c r="A3" s="160" t="s">
        <v>119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s="1" customFormat="1" ht="15" customHeight="1" x14ac:dyDescent="0.2">
      <c r="A4" s="160" t="s">
        <v>157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0" ht="52.5" customHeight="1" x14ac:dyDescent="0.25">
      <c r="A5" s="145" t="s">
        <v>103</v>
      </c>
      <c r="B5" s="149" t="str">
        <f>'14.1'!B3</f>
        <v>Срок, на который разработан проект бюджета</v>
      </c>
      <c r="C5" s="145" t="s">
        <v>163</v>
      </c>
      <c r="D5" s="112" t="s">
        <v>178</v>
      </c>
      <c r="E5" s="149" t="s">
        <v>462</v>
      </c>
      <c r="F5" s="145" t="s">
        <v>290</v>
      </c>
      <c r="G5" s="145" t="s">
        <v>180</v>
      </c>
      <c r="H5" s="146"/>
      <c r="I5" s="146"/>
      <c r="J5" s="145" t="s">
        <v>95</v>
      </c>
    </row>
    <row r="6" spans="1:10" ht="14.1" customHeight="1" x14ac:dyDescent="0.25">
      <c r="A6" s="146"/>
      <c r="B6" s="158"/>
      <c r="C6" s="146"/>
      <c r="D6" s="71" t="s">
        <v>182</v>
      </c>
      <c r="E6" s="158"/>
      <c r="F6" s="146"/>
      <c r="G6" s="145" t="s">
        <v>106</v>
      </c>
      <c r="H6" s="145" t="s">
        <v>104</v>
      </c>
      <c r="I6" s="154" t="s">
        <v>105</v>
      </c>
      <c r="J6" s="147"/>
    </row>
    <row r="7" spans="1:10" ht="14.1" customHeight="1" x14ac:dyDescent="0.25">
      <c r="A7" s="146"/>
      <c r="B7" s="158"/>
      <c r="C7" s="146"/>
      <c r="D7" s="71" t="s">
        <v>181</v>
      </c>
      <c r="E7" s="158"/>
      <c r="F7" s="146"/>
      <c r="G7" s="145"/>
      <c r="H7" s="145"/>
      <c r="I7" s="154"/>
      <c r="J7" s="147"/>
    </row>
    <row r="8" spans="1:10" ht="14.1" customHeight="1" x14ac:dyDescent="0.25">
      <c r="A8" s="146"/>
      <c r="B8" s="158"/>
      <c r="C8" s="146"/>
      <c r="D8" s="71" t="s">
        <v>171</v>
      </c>
      <c r="E8" s="158"/>
      <c r="F8" s="146"/>
      <c r="G8" s="145"/>
      <c r="H8" s="145"/>
      <c r="I8" s="154"/>
      <c r="J8" s="147"/>
    </row>
    <row r="9" spans="1:10" ht="14.1" customHeight="1" x14ac:dyDescent="0.25">
      <c r="A9" s="146"/>
      <c r="B9" s="159"/>
      <c r="C9" s="146"/>
      <c r="D9" s="71" t="s">
        <v>137</v>
      </c>
      <c r="E9" s="159"/>
      <c r="F9" s="146"/>
      <c r="G9" s="146"/>
      <c r="H9" s="146"/>
      <c r="I9" s="155"/>
      <c r="J9" s="147"/>
    </row>
    <row r="10" spans="1:10" s="26" customFormat="1" ht="15.95" customHeight="1" x14ac:dyDescent="0.25">
      <c r="A10" s="9" t="s">
        <v>0</v>
      </c>
      <c r="B10" s="74"/>
      <c r="C10" s="74"/>
      <c r="D10" s="54"/>
      <c r="E10" s="54"/>
      <c r="F10" s="9"/>
      <c r="G10" s="9"/>
      <c r="H10" s="9"/>
      <c r="I10" s="14"/>
      <c r="J10" s="12"/>
    </row>
    <row r="11" spans="1:10" s="7" customFormat="1" ht="15.95" customHeight="1" x14ac:dyDescent="0.25">
      <c r="A11" s="10" t="s">
        <v>1</v>
      </c>
      <c r="B11" s="52" t="str">
        <f>'14.1'!B6</f>
        <v>На 2016 год</v>
      </c>
      <c r="C11" s="52" t="str">
        <f>'14.1'!H6</f>
        <v>Опубликован несвоевременно (07.12.15 г.)</v>
      </c>
      <c r="D11" s="52"/>
      <c r="E11" s="52"/>
      <c r="F11" s="52"/>
      <c r="G11" s="49">
        <f t="shared" ref="G11:G28" si="0">IF(D11="Да, представлены, в том числе в разрезе бюджета субъекта РФ и свода бюджетов МО",2,IF(D11="Да, представлены в целом по консолидированному бюджету",1,0))</f>
        <v>0</v>
      </c>
      <c r="H11" s="49"/>
      <c r="I11" s="23">
        <f>G11*(1-H11)</f>
        <v>0</v>
      </c>
      <c r="J11" s="11"/>
    </row>
    <row r="12" spans="1:10" ht="15.95" customHeight="1" x14ac:dyDescent="0.25">
      <c r="A12" s="10" t="s">
        <v>2</v>
      </c>
      <c r="B12" s="52" t="str">
        <f>'14.1'!B7</f>
        <v>На 2016 год</v>
      </c>
      <c r="C12" s="52" t="str">
        <f>'14.1'!H7</f>
        <v>Да, опубликован</v>
      </c>
      <c r="D12" s="52" t="s">
        <v>182</v>
      </c>
      <c r="E12" s="52" t="s">
        <v>236</v>
      </c>
      <c r="F12" s="52"/>
      <c r="G12" s="49">
        <f t="shared" si="0"/>
        <v>2</v>
      </c>
      <c r="H12" s="49"/>
      <c r="I12" s="23">
        <f t="shared" ref="I12:I75" si="1">G12*(1-H12)</f>
        <v>2</v>
      </c>
      <c r="J12" s="13" t="s">
        <v>383</v>
      </c>
    </row>
    <row r="13" spans="1:10" ht="15.95" customHeight="1" x14ac:dyDescent="0.25">
      <c r="A13" s="10" t="s">
        <v>3</v>
      </c>
      <c r="B13" s="52" t="str">
        <f>'14.1'!B8</f>
        <v>На 2016 год и плановый период</v>
      </c>
      <c r="C13" s="52" t="str">
        <f>'14.1'!H8</f>
        <v>Да, опубликован</v>
      </c>
      <c r="D13" s="52" t="s">
        <v>182</v>
      </c>
      <c r="E13" s="52" t="s">
        <v>237</v>
      </c>
      <c r="F13" s="52"/>
      <c r="G13" s="49">
        <f t="shared" si="0"/>
        <v>2</v>
      </c>
      <c r="H13" s="49"/>
      <c r="I13" s="23">
        <f t="shared" si="1"/>
        <v>2</v>
      </c>
      <c r="J13" s="13" t="s">
        <v>386</v>
      </c>
    </row>
    <row r="14" spans="1:10" s="7" customFormat="1" ht="15.95" customHeight="1" x14ac:dyDescent="0.25">
      <c r="A14" s="10" t="s">
        <v>4</v>
      </c>
      <c r="B14" s="52" t="str">
        <f>'14.1'!B9</f>
        <v>На 2016 год</v>
      </c>
      <c r="C14" s="52" t="str">
        <f>'14.1'!H9</f>
        <v>Да, опубликован</v>
      </c>
      <c r="D14" s="52" t="s">
        <v>171</v>
      </c>
      <c r="E14" s="52" t="s">
        <v>236</v>
      </c>
      <c r="F14" s="52"/>
      <c r="G14" s="49">
        <f t="shared" si="0"/>
        <v>0</v>
      </c>
      <c r="H14" s="49"/>
      <c r="I14" s="23">
        <f t="shared" si="1"/>
        <v>0</v>
      </c>
      <c r="J14" s="13" t="s">
        <v>388</v>
      </c>
    </row>
    <row r="15" spans="1:10" s="8" customFormat="1" ht="15.95" customHeight="1" x14ac:dyDescent="0.25">
      <c r="A15" s="10" t="s">
        <v>5</v>
      </c>
      <c r="B15" s="52" t="str">
        <f>'14.1'!B10</f>
        <v>На 2016 год</v>
      </c>
      <c r="C15" s="52" t="str">
        <f>'14.1'!H10</f>
        <v>Да, опубликован</v>
      </c>
      <c r="D15" s="52" t="s">
        <v>182</v>
      </c>
      <c r="E15" s="52" t="s">
        <v>236</v>
      </c>
      <c r="F15" s="52"/>
      <c r="G15" s="49">
        <f t="shared" si="0"/>
        <v>2</v>
      </c>
      <c r="H15" s="49"/>
      <c r="I15" s="23">
        <f t="shared" si="1"/>
        <v>2</v>
      </c>
      <c r="J15" s="13" t="s">
        <v>223</v>
      </c>
    </row>
    <row r="16" spans="1:10" ht="15.95" customHeight="1" x14ac:dyDescent="0.25">
      <c r="A16" s="10" t="s">
        <v>6</v>
      </c>
      <c r="B16" s="52" t="str">
        <f>'14.1'!B11</f>
        <v>На 2016 год</v>
      </c>
      <c r="C16" s="52" t="str">
        <f>'14.1'!H11</f>
        <v>Нет, не опубликован</v>
      </c>
      <c r="D16" s="52"/>
      <c r="E16" s="52"/>
      <c r="F16" s="52"/>
      <c r="G16" s="49">
        <f t="shared" si="0"/>
        <v>0</v>
      </c>
      <c r="H16" s="49"/>
      <c r="I16" s="23">
        <f t="shared" si="1"/>
        <v>0</v>
      </c>
      <c r="J16" s="13"/>
    </row>
    <row r="17" spans="1:10" s="7" customFormat="1" ht="15.95" customHeight="1" x14ac:dyDescent="0.25">
      <c r="A17" s="10" t="s">
        <v>7</v>
      </c>
      <c r="B17" s="52" t="str">
        <f>'14.1'!B12</f>
        <v>На 2016 год</v>
      </c>
      <c r="C17" s="52" t="str">
        <f>'14.1'!H12</f>
        <v>Опубликован несвоевременно (после 02.12.15 г.)</v>
      </c>
      <c r="D17" s="52"/>
      <c r="E17" s="52"/>
      <c r="F17" s="52"/>
      <c r="G17" s="49">
        <f t="shared" si="0"/>
        <v>0</v>
      </c>
      <c r="H17" s="49"/>
      <c r="I17" s="23">
        <f t="shared" si="1"/>
        <v>0</v>
      </c>
      <c r="J17" s="13"/>
    </row>
    <row r="18" spans="1:10" s="8" customFormat="1" ht="15.95" customHeight="1" x14ac:dyDescent="0.25">
      <c r="A18" s="10" t="s">
        <v>8</v>
      </c>
      <c r="B18" s="52" t="str">
        <f>'14.1'!B13</f>
        <v>На 2016 год</v>
      </c>
      <c r="C18" s="52" t="str">
        <f>'14.1'!H13</f>
        <v>Да, опубликован</v>
      </c>
      <c r="D18" s="52" t="s">
        <v>181</v>
      </c>
      <c r="E18" s="52" t="s">
        <v>236</v>
      </c>
      <c r="F18" s="52"/>
      <c r="G18" s="49">
        <f t="shared" si="0"/>
        <v>1</v>
      </c>
      <c r="H18" s="49"/>
      <c r="I18" s="23">
        <f t="shared" si="1"/>
        <v>1</v>
      </c>
      <c r="J18" s="13" t="s">
        <v>230</v>
      </c>
    </row>
    <row r="19" spans="1:10" s="8" customFormat="1" ht="15.95" customHeight="1" x14ac:dyDescent="0.25">
      <c r="A19" s="10" t="s">
        <v>9</v>
      </c>
      <c r="B19" s="52" t="str">
        <f>'14.1'!B14</f>
        <v>На 2016 год</v>
      </c>
      <c r="C19" s="52" t="str">
        <f>'14.1'!H14</f>
        <v>Опубликован несвоевременно (после 04.12.15 г.)</v>
      </c>
      <c r="D19" s="52"/>
      <c r="E19" s="52"/>
      <c r="F19" s="52"/>
      <c r="G19" s="49">
        <f t="shared" si="0"/>
        <v>0</v>
      </c>
      <c r="H19" s="49"/>
      <c r="I19" s="23">
        <f t="shared" si="1"/>
        <v>0</v>
      </c>
      <c r="J19" s="13"/>
    </row>
    <row r="20" spans="1:10" ht="15.95" customHeight="1" x14ac:dyDescent="0.25">
      <c r="A20" s="10" t="s">
        <v>10</v>
      </c>
      <c r="B20" s="52" t="str">
        <f>'14.1'!B15</f>
        <v>На 2016 год и плановый период</v>
      </c>
      <c r="C20" s="52" t="str">
        <f>'14.1'!H15</f>
        <v>Да, опубликован</v>
      </c>
      <c r="D20" s="52" t="s">
        <v>182</v>
      </c>
      <c r="E20" s="52" t="s">
        <v>237</v>
      </c>
      <c r="F20" s="52"/>
      <c r="G20" s="49">
        <f t="shared" si="0"/>
        <v>2</v>
      </c>
      <c r="H20" s="49"/>
      <c r="I20" s="23">
        <f t="shared" si="1"/>
        <v>2</v>
      </c>
      <c r="J20" s="79" t="s">
        <v>239</v>
      </c>
    </row>
    <row r="21" spans="1:10" s="7" customFormat="1" ht="15.95" customHeight="1" x14ac:dyDescent="0.25">
      <c r="A21" s="10" t="s">
        <v>11</v>
      </c>
      <c r="B21" s="52" t="str">
        <f>'14.1'!B16</f>
        <v>На 2016 год</v>
      </c>
      <c r="C21" s="52" t="str">
        <f>'14.1'!H16</f>
        <v>Опубликован несвоевременно (15.12.15 г.)</v>
      </c>
      <c r="D21" s="52"/>
      <c r="E21" s="52"/>
      <c r="F21" s="52"/>
      <c r="G21" s="49">
        <f t="shared" si="0"/>
        <v>0</v>
      </c>
      <c r="H21" s="49"/>
      <c r="I21" s="23">
        <f t="shared" si="1"/>
        <v>0</v>
      </c>
      <c r="J21" s="13"/>
    </row>
    <row r="22" spans="1:10" s="7" customFormat="1" ht="15.95" customHeight="1" x14ac:dyDescent="0.25">
      <c r="A22" s="10" t="s">
        <v>12</v>
      </c>
      <c r="B22" s="52" t="str">
        <f>'14.1'!B17</f>
        <v>На 2016 год</v>
      </c>
      <c r="C22" s="52" t="str">
        <f>'14.1'!H17</f>
        <v>Опубликован несвоевременно (07.12.15 г.)</v>
      </c>
      <c r="D22" s="52"/>
      <c r="E22" s="52"/>
      <c r="F22" s="52"/>
      <c r="G22" s="49">
        <f t="shared" si="0"/>
        <v>0</v>
      </c>
      <c r="H22" s="49"/>
      <c r="I22" s="23">
        <f t="shared" si="1"/>
        <v>0</v>
      </c>
      <c r="J22" s="13" t="s">
        <v>241</v>
      </c>
    </row>
    <row r="23" spans="1:10" s="7" customFormat="1" ht="15.95" customHeight="1" x14ac:dyDescent="0.25">
      <c r="A23" s="10" t="s">
        <v>13</v>
      </c>
      <c r="B23" s="52" t="str">
        <f>'14.1'!B18</f>
        <v>На 2016 год</v>
      </c>
      <c r="C23" s="52" t="str">
        <f>'14.1'!H18</f>
        <v>Да, опубликован</v>
      </c>
      <c r="D23" s="52" t="s">
        <v>182</v>
      </c>
      <c r="E23" s="52" t="s">
        <v>236</v>
      </c>
      <c r="F23" s="52"/>
      <c r="G23" s="49">
        <f t="shared" si="0"/>
        <v>2</v>
      </c>
      <c r="H23" s="49"/>
      <c r="I23" s="23">
        <f t="shared" si="1"/>
        <v>2</v>
      </c>
      <c r="J23" s="13" t="s">
        <v>242</v>
      </c>
    </row>
    <row r="24" spans="1:10" s="8" customFormat="1" ht="15.95" customHeight="1" x14ac:dyDescent="0.25">
      <c r="A24" s="10" t="s">
        <v>14</v>
      </c>
      <c r="B24" s="52" t="str">
        <f>'14.1'!B19</f>
        <v>На 2016 год</v>
      </c>
      <c r="C24" s="52" t="str">
        <f>'14.1'!H19</f>
        <v>Опубликована несвоевременно (10.12.15 г.</v>
      </c>
      <c r="D24" s="52"/>
      <c r="E24" s="52"/>
      <c r="F24" s="52"/>
      <c r="G24" s="49">
        <f t="shared" si="0"/>
        <v>0</v>
      </c>
      <c r="H24" s="49"/>
      <c r="I24" s="23">
        <f t="shared" si="1"/>
        <v>0</v>
      </c>
      <c r="J24" s="13"/>
    </row>
    <row r="25" spans="1:10" s="8" customFormat="1" ht="15.95" customHeight="1" x14ac:dyDescent="0.25">
      <c r="A25" s="10" t="s">
        <v>15</v>
      </c>
      <c r="B25" s="52" t="str">
        <f>'14.1'!B20</f>
        <v>На 2016 год</v>
      </c>
      <c r="C25" s="52" t="str">
        <f>'14.1'!H20</f>
        <v>Да, опубликован</v>
      </c>
      <c r="D25" s="52" t="s">
        <v>137</v>
      </c>
      <c r="E25" s="52"/>
      <c r="F25" s="52"/>
      <c r="G25" s="49">
        <f t="shared" si="0"/>
        <v>0</v>
      </c>
      <c r="H25" s="49"/>
      <c r="I25" s="23">
        <f t="shared" si="1"/>
        <v>0</v>
      </c>
      <c r="J25" s="13" t="s">
        <v>390</v>
      </c>
    </row>
    <row r="26" spans="1:10" s="7" customFormat="1" ht="15.95" customHeight="1" x14ac:dyDescent="0.25">
      <c r="A26" s="10" t="s">
        <v>16</v>
      </c>
      <c r="B26" s="52" t="str">
        <f>'14.1'!B21</f>
        <v>На 2016 год и плановый период</v>
      </c>
      <c r="C26" s="52" t="str">
        <f>'14.1'!H21</f>
        <v>Опубликован несвоевременно (после 03.12.15 г.)</v>
      </c>
      <c r="D26" s="52"/>
      <c r="E26" s="52"/>
      <c r="F26" s="52"/>
      <c r="G26" s="49">
        <f t="shared" si="0"/>
        <v>0</v>
      </c>
      <c r="H26" s="49"/>
      <c r="I26" s="23">
        <f t="shared" si="1"/>
        <v>0</v>
      </c>
      <c r="J26" s="13"/>
    </row>
    <row r="27" spans="1:10" ht="15.95" customHeight="1" x14ac:dyDescent="0.25">
      <c r="A27" s="10" t="s">
        <v>17</v>
      </c>
      <c r="B27" s="52" t="str">
        <f>'14.1'!B22</f>
        <v>На 2016 год и плановый период</v>
      </c>
      <c r="C27" s="52" t="str">
        <f>'14.1'!H22</f>
        <v>Нет, не опубликован</v>
      </c>
      <c r="D27" s="52"/>
      <c r="E27" s="52"/>
      <c r="F27" s="52"/>
      <c r="G27" s="49">
        <f t="shared" si="0"/>
        <v>0</v>
      </c>
      <c r="H27" s="49"/>
      <c r="I27" s="23">
        <f t="shared" si="1"/>
        <v>0</v>
      </c>
      <c r="J27" s="13"/>
    </row>
    <row r="28" spans="1:10" ht="15.95" customHeight="1" x14ac:dyDescent="0.25">
      <c r="A28" s="10" t="s">
        <v>18</v>
      </c>
      <c r="B28" s="52" t="str">
        <f>'14.1'!B23</f>
        <v>На 2016 год и плановый период</v>
      </c>
      <c r="C28" s="52" t="str">
        <f>'14.1'!H23</f>
        <v>Да, опубликован</v>
      </c>
      <c r="D28" s="52" t="s">
        <v>137</v>
      </c>
      <c r="E28" s="52"/>
      <c r="F28" s="52"/>
      <c r="G28" s="49">
        <f t="shared" si="0"/>
        <v>0</v>
      </c>
      <c r="H28" s="49"/>
      <c r="I28" s="23">
        <f t="shared" si="1"/>
        <v>0</v>
      </c>
      <c r="J28" s="13" t="s">
        <v>497</v>
      </c>
    </row>
    <row r="29" spans="1:10" s="26" customFormat="1" ht="15.95" customHeight="1" x14ac:dyDescent="0.25">
      <c r="A29" s="9" t="s">
        <v>19</v>
      </c>
      <c r="B29" s="12"/>
      <c r="C29" s="12"/>
      <c r="D29" s="53"/>
      <c r="E29" s="53"/>
      <c r="F29" s="53"/>
      <c r="G29" s="51"/>
      <c r="H29" s="51"/>
      <c r="I29" s="24"/>
      <c r="J29" s="15"/>
    </row>
    <row r="30" spans="1:10" s="7" customFormat="1" ht="15.95" customHeight="1" x14ac:dyDescent="0.25">
      <c r="A30" s="10" t="s">
        <v>20</v>
      </c>
      <c r="B30" s="52" t="str">
        <f>'14.1'!B25</f>
        <v>На 2016 год</v>
      </c>
      <c r="C30" s="52" t="str">
        <f>'14.1'!H25</f>
        <v>Опубликован несвоевременно (11.12.15 г.)</v>
      </c>
      <c r="D30" s="52"/>
      <c r="E30" s="52"/>
      <c r="F30" s="52"/>
      <c r="G30" s="49">
        <f t="shared" ref="G30:G40" si="2">IF(D30="Да, представлены, в том числе в разрезе бюджета субъекта РФ и свода бюджетов МО",2,IF(D30="Да, представлены в целом по консолидированному бюджету",1,0))</f>
        <v>0</v>
      </c>
      <c r="H30" s="49"/>
      <c r="I30" s="23">
        <f t="shared" si="1"/>
        <v>0</v>
      </c>
      <c r="J30" s="13"/>
    </row>
    <row r="31" spans="1:10" ht="15.95" customHeight="1" x14ac:dyDescent="0.25">
      <c r="A31" s="10" t="s">
        <v>21</v>
      </c>
      <c r="B31" s="52" t="str">
        <f>'14.1'!B26</f>
        <v>На 2016 год и плановый период</v>
      </c>
      <c r="C31" s="52" t="str">
        <f>'14.1'!H26</f>
        <v>Нет, не опубликован</v>
      </c>
      <c r="D31" s="52"/>
      <c r="E31" s="52"/>
      <c r="F31" s="52"/>
      <c r="G31" s="49">
        <f t="shared" si="2"/>
        <v>0</v>
      </c>
      <c r="H31" s="49"/>
      <c r="I31" s="23">
        <f t="shared" si="1"/>
        <v>0</v>
      </c>
      <c r="J31" s="13"/>
    </row>
    <row r="32" spans="1:10" ht="15.95" customHeight="1" x14ac:dyDescent="0.25">
      <c r="A32" s="10" t="s">
        <v>22</v>
      </c>
      <c r="B32" s="52" t="str">
        <f>'14.1'!B27</f>
        <v>На 2016 год</v>
      </c>
      <c r="C32" s="52" t="str">
        <f>'14.1'!H27</f>
        <v>Да, опубликован</v>
      </c>
      <c r="D32" s="52" t="s">
        <v>182</v>
      </c>
      <c r="E32" s="52"/>
      <c r="F32" s="52"/>
      <c r="G32" s="49">
        <f t="shared" si="2"/>
        <v>2</v>
      </c>
      <c r="H32" s="49"/>
      <c r="I32" s="23">
        <f t="shared" si="1"/>
        <v>2</v>
      </c>
      <c r="J32" s="13" t="s">
        <v>254</v>
      </c>
    </row>
    <row r="33" spans="1:10" ht="15.95" customHeight="1" x14ac:dyDescent="0.25">
      <c r="A33" s="10" t="s">
        <v>23</v>
      </c>
      <c r="B33" s="52" t="str">
        <f>'14.1'!B28</f>
        <v>На 2016 год</v>
      </c>
      <c r="C33" s="52" t="str">
        <f>'14.1'!H28</f>
        <v>Да, опубликован</v>
      </c>
      <c r="D33" s="52" t="s">
        <v>181</v>
      </c>
      <c r="E33" s="52" t="s">
        <v>236</v>
      </c>
      <c r="F33" s="52"/>
      <c r="G33" s="49">
        <f t="shared" si="2"/>
        <v>1</v>
      </c>
      <c r="H33" s="49"/>
      <c r="I33" s="23">
        <f t="shared" si="1"/>
        <v>1</v>
      </c>
      <c r="J33" s="16" t="s">
        <v>257</v>
      </c>
    </row>
    <row r="34" spans="1:10" ht="15.95" customHeight="1" x14ac:dyDescent="0.25">
      <c r="A34" s="10" t="s">
        <v>24</v>
      </c>
      <c r="B34" s="52" t="str">
        <f>'14.1'!B29</f>
        <v>На 2016 год</v>
      </c>
      <c r="C34" s="52" t="str">
        <f>'14.1'!H29</f>
        <v>Опубликован несвоевременно (после 03.12.15 г.)</v>
      </c>
      <c r="D34" s="52"/>
      <c r="E34" s="52"/>
      <c r="F34" s="52"/>
      <c r="G34" s="49">
        <f t="shared" si="2"/>
        <v>0</v>
      </c>
      <c r="H34" s="49"/>
      <c r="I34" s="23">
        <f t="shared" si="1"/>
        <v>0</v>
      </c>
      <c r="J34" s="17"/>
    </row>
    <row r="35" spans="1:10" s="7" customFormat="1" ht="15.95" customHeight="1" x14ac:dyDescent="0.25">
      <c r="A35" s="10" t="s">
        <v>25</v>
      </c>
      <c r="B35" s="52" t="str">
        <f>'14.1'!B30</f>
        <v>На 2016 год и плановый период</v>
      </c>
      <c r="C35" s="52" t="str">
        <f>'14.1'!H30</f>
        <v>Да, опубликован</v>
      </c>
      <c r="D35" s="52" t="s">
        <v>181</v>
      </c>
      <c r="E35" s="52" t="s">
        <v>237</v>
      </c>
      <c r="F35" s="52" t="s">
        <v>486</v>
      </c>
      <c r="G35" s="49">
        <f t="shared" si="2"/>
        <v>1</v>
      </c>
      <c r="H35" s="49">
        <v>0.5</v>
      </c>
      <c r="I35" s="23">
        <f t="shared" si="1"/>
        <v>0.5</v>
      </c>
      <c r="J35" s="13" t="s">
        <v>487</v>
      </c>
    </row>
    <row r="36" spans="1:10" ht="15.95" customHeight="1" x14ac:dyDescent="0.25">
      <c r="A36" s="10" t="s">
        <v>26</v>
      </c>
      <c r="B36" s="52" t="str">
        <f>'14.1'!B31</f>
        <v>На 2016 год</v>
      </c>
      <c r="C36" s="52" t="str">
        <f>'14.1'!H31</f>
        <v>Да, опубликован</v>
      </c>
      <c r="D36" s="52" t="s">
        <v>181</v>
      </c>
      <c r="E36" s="52" t="s">
        <v>236</v>
      </c>
      <c r="F36" s="52"/>
      <c r="G36" s="49">
        <f t="shared" si="2"/>
        <v>1</v>
      </c>
      <c r="H36" s="49"/>
      <c r="I36" s="23">
        <f t="shared" si="1"/>
        <v>1</v>
      </c>
      <c r="J36" s="13" t="s">
        <v>262</v>
      </c>
    </row>
    <row r="37" spans="1:10" ht="15.95" customHeight="1" x14ac:dyDescent="0.25">
      <c r="A37" s="10" t="s">
        <v>27</v>
      </c>
      <c r="B37" s="52" t="str">
        <f>'14.1'!B32</f>
        <v>На 2016 год</v>
      </c>
      <c r="C37" s="52" t="str">
        <f>'14.1'!H32</f>
        <v>Да, опубликован</v>
      </c>
      <c r="D37" s="52" t="s">
        <v>181</v>
      </c>
      <c r="E37" s="52" t="s">
        <v>236</v>
      </c>
      <c r="F37" s="52"/>
      <c r="G37" s="49">
        <f t="shared" si="2"/>
        <v>1</v>
      </c>
      <c r="H37" s="49"/>
      <c r="I37" s="23">
        <f t="shared" si="1"/>
        <v>1</v>
      </c>
      <c r="J37" s="13" t="s">
        <v>404</v>
      </c>
    </row>
    <row r="38" spans="1:10" ht="15.95" customHeight="1" x14ac:dyDescent="0.25">
      <c r="A38" s="10" t="s">
        <v>28</v>
      </c>
      <c r="B38" s="52" t="str">
        <f>'14.1'!B33</f>
        <v>На 2016 год</v>
      </c>
      <c r="C38" s="52" t="str">
        <f>'14.1'!H33</f>
        <v>Опубликован несвоевременно (после 04.12.15 г.)</v>
      </c>
      <c r="D38" s="52"/>
      <c r="E38" s="52"/>
      <c r="F38" s="52"/>
      <c r="G38" s="49">
        <f t="shared" si="2"/>
        <v>0</v>
      </c>
      <c r="H38" s="49"/>
      <c r="I38" s="23">
        <f t="shared" si="1"/>
        <v>0</v>
      </c>
      <c r="J38" s="17"/>
    </row>
    <row r="39" spans="1:10" ht="15.95" customHeight="1" x14ac:dyDescent="0.25">
      <c r="A39" s="10" t="s">
        <v>29</v>
      </c>
      <c r="B39" s="52" t="str">
        <f>'14.1'!B34</f>
        <v>На 2016 год и плановый период</v>
      </c>
      <c r="C39" s="52" t="str">
        <f>'14.1'!H34</f>
        <v>Да, опубликован</v>
      </c>
      <c r="D39" s="52" t="s">
        <v>182</v>
      </c>
      <c r="E39" s="52" t="s">
        <v>237</v>
      </c>
      <c r="F39" s="52"/>
      <c r="G39" s="49">
        <f t="shared" si="2"/>
        <v>2</v>
      </c>
      <c r="H39" s="49"/>
      <c r="I39" s="23">
        <f t="shared" si="1"/>
        <v>2</v>
      </c>
      <c r="J39" s="13" t="s">
        <v>265</v>
      </c>
    </row>
    <row r="40" spans="1:10" ht="15.95" customHeight="1" x14ac:dyDescent="0.25">
      <c r="A40" s="10" t="s">
        <v>30</v>
      </c>
      <c r="B40" s="52" t="str">
        <f>'14.1'!B35</f>
        <v>На 2016 год</v>
      </c>
      <c r="C40" s="52" t="str">
        <f>'14.1'!H35</f>
        <v>Опубликован несвоевременно (после 04.12.15 г.)</v>
      </c>
      <c r="D40" s="52"/>
      <c r="E40" s="52"/>
      <c r="F40" s="52"/>
      <c r="G40" s="49">
        <f t="shared" si="2"/>
        <v>0</v>
      </c>
      <c r="H40" s="49"/>
      <c r="I40" s="23">
        <f t="shared" si="1"/>
        <v>0</v>
      </c>
      <c r="J40" s="13"/>
    </row>
    <row r="41" spans="1:10" s="26" customFormat="1" ht="15.95" customHeight="1" x14ac:dyDescent="0.25">
      <c r="A41" s="9" t="s">
        <v>31</v>
      </c>
      <c r="B41" s="12"/>
      <c r="C41" s="12"/>
      <c r="D41" s="53"/>
      <c r="E41" s="53"/>
      <c r="F41" s="53"/>
      <c r="G41" s="51"/>
      <c r="H41" s="51"/>
      <c r="I41" s="24"/>
      <c r="J41" s="15"/>
    </row>
    <row r="42" spans="1:10" s="8" customFormat="1" ht="15.95" customHeight="1" x14ac:dyDescent="0.25">
      <c r="A42" s="10" t="s">
        <v>32</v>
      </c>
      <c r="B42" s="52" t="str">
        <f>'14.1'!B37</f>
        <v>На 2016 год</v>
      </c>
      <c r="C42" s="52" t="str">
        <f>'14.1'!H37</f>
        <v>Да, опубликован</v>
      </c>
      <c r="D42" s="52" t="s">
        <v>182</v>
      </c>
      <c r="E42" s="52" t="s">
        <v>236</v>
      </c>
      <c r="F42" s="52"/>
      <c r="G42" s="49">
        <f t="shared" ref="G42:G47" si="3">IF(D42="Да, представлены, в том числе в разрезе бюджета субъекта РФ и свода бюджетов МО",2,IF(D42="Да, представлены в целом по консолидированному бюджету",1,0))</f>
        <v>2</v>
      </c>
      <c r="H42" s="49"/>
      <c r="I42" s="23">
        <f t="shared" si="1"/>
        <v>2</v>
      </c>
      <c r="J42" s="13" t="s">
        <v>268</v>
      </c>
    </row>
    <row r="43" spans="1:10" s="8" customFormat="1" ht="15.95" customHeight="1" x14ac:dyDescent="0.25">
      <c r="A43" s="10" t="s">
        <v>33</v>
      </c>
      <c r="B43" s="52" t="str">
        <f>'14.1'!B38</f>
        <v>На 2016 год</v>
      </c>
      <c r="C43" s="52" t="str">
        <f>'14.1'!H38</f>
        <v>Опубликован несвоевременно (15.12.15 г.)</v>
      </c>
      <c r="D43" s="52"/>
      <c r="E43" s="52"/>
      <c r="F43" s="52"/>
      <c r="G43" s="49">
        <f t="shared" si="3"/>
        <v>0</v>
      </c>
      <c r="H43" s="49"/>
      <c r="I43" s="23">
        <f t="shared" si="1"/>
        <v>0</v>
      </c>
      <c r="J43" s="13"/>
    </row>
    <row r="44" spans="1:10" ht="15.95" customHeight="1" x14ac:dyDescent="0.25">
      <c r="A44" s="10" t="s">
        <v>34</v>
      </c>
      <c r="B44" s="52" t="str">
        <f>'14.1'!B39</f>
        <v>На 2016 год</v>
      </c>
      <c r="C44" s="52" t="str">
        <f>'14.1'!H39</f>
        <v>Да, опубликован</v>
      </c>
      <c r="D44" s="52" t="s">
        <v>181</v>
      </c>
      <c r="E44" s="52" t="s">
        <v>236</v>
      </c>
      <c r="F44" s="52"/>
      <c r="G44" s="49">
        <f t="shared" si="3"/>
        <v>1</v>
      </c>
      <c r="H44" s="49"/>
      <c r="I44" s="23">
        <f t="shared" si="1"/>
        <v>1</v>
      </c>
      <c r="J44" s="117" t="s">
        <v>270</v>
      </c>
    </row>
    <row r="45" spans="1:10" s="7" customFormat="1" ht="15.95" customHeight="1" x14ac:dyDescent="0.25">
      <c r="A45" s="10" t="s">
        <v>35</v>
      </c>
      <c r="B45" s="52" t="str">
        <f>'14.1'!B40</f>
        <v>На 2016 год</v>
      </c>
      <c r="C45" s="52" t="str">
        <f>'14.1'!H40</f>
        <v>Да, опубликован</v>
      </c>
      <c r="D45" s="52" t="s">
        <v>181</v>
      </c>
      <c r="E45" s="52" t="s">
        <v>236</v>
      </c>
      <c r="F45" s="52"/>
      <c r="G45" s="49">
        <f t="shared" si="3"/>
        <v>1</v>
      </c>
      <c r="H45" s="49"/>
      <c r="I45" s="23">
        <f t="shared" si="1"/>
        <v>1</v>
      </c>
      <c r="J45" s="13" t="s">
        <v>271</v>
      </c>
    </row>
    <row r="46" spans="1:10" s="8" customFormat="1" ht="15.95" customHeight="1" x14ac:dyDescent="0.25">
      <c r="A46" s="10" t="s">
        <v>36</v>
      </c>
      <c r="B46" s="52" t="str">
        <f>'14.1'!B41</f>
        <v>На 2016 год и плановый период</v>
      </c>
      <c r="C46" s="52" t="str">
        <f>'14.1'!H41</f>
        <v>Да, опубликован</v>
      </c>
      <c r="D46" s="52" t="s">
        <v>137</v>
      </c>
      <c r="E46" s="52"/>
      <c r="F46" s="52"/>
      <c r="G46" s="49">
        <f t="shared" si="3"/>
        <v>0</v>
      </c>
      <c r="H46" s="49"/>
      <c r="I46" s="23">
        <f t="shared" si="1"/>
        <v>0</v>
      </c>
      <c r="J46" s="18" t="s">
        <v>273</v>
      </c>
    </row>
    <row r="47" spans="1:10" s="8" customFormat="1" ht="15.95" customHeight="1" x14ac:dyDescent="0.25">
      <c r="A47" s="10" t="s">
        <v>37</v>
      </c>
      <c r="B47" s="52" t="str">
        <f>'14.1'!B42</f>
        <v>На 2016 год</v>
      </c>
      <c r="C47" s="52" t="str">
        <f>'14.1'!H42</f>
        <v>Да, опубликован</v>
      </c>
      <c r="D47" s="52" t="s">
        <v>181</v>
      </c>
      <c r="E47" s="52" t="s">
        <v>236</v>
      </c>
      <c r="F47" s="52"/>
      <c r="G47" s="49">
        <f t="shared" si="3"/>
        <v>1</v>
      </c>
      <c r="H47" s="49"/>
      <c r="I47" s="23">
        <f t="shared" si="1"/>
        <v>1</v>
      </c>
      <c r="J47" s="118" t="s">
        <v>406</v>
      </c>
    </row>
    <row r="48" spans="1:10" s="26" customFormat="1" ht="15.95" customHeight="1" x14ac:dyDescent="0.25">
      <c r="A48" s="9" t="s">
        <v>38</v>
      </c>
      <c r="B48" s="12"/>
      <c r="C48" s="12"/>
      <c r="D48" s="53"/>
      <c r="E48" s="53"/>
      <c r="F48" s="53"/>
      <c r="G48" s="51"/>
      <c r="H48" s="51"/>
      <c r="I48" s="24"/>
      <c r="J48" s="15"/>
    </row>
    <row r="49" spans="1:10" s="8" customFormat="1" ht="15.95" customHeight="1" x14ac:dyDescent="0.25">
      <c r="A49" s="10" t="s">
        <v>39</v>
      </c>
      <c r="B49" s="52" t="str">
        <f>'14.1'!B44</f>
        <v>На 2016 год</v>
      </c>
      <c r="C49" s="52" t="str">
        <f>'14.1'!H44</f>
        <v>Нет, не опубликован</v>
      </c>
      <c r="D49" s="52"/>
      <c r="E49" s="52"/>
      <c r="F49" s="52"/>
      <c r="G49" s="49">
        <f t="shared" ref="G49:G55" si="4">IF(D49="Да, представлены, в том числе в разрезе бюджета субъекта РФ и свода бюджетов МО",2,IF(D49="Да, представлены в целом по консолидированному бюджету",1,0))</f>
        <v>0</v>
      </c>
      <c r="H49" s="49"/>
      <c r="I49" s="23">
        <f t="shared" si="1"/>
        <v>0</v>
      </c>
      <c r="J49" s="13"/>
    </row>
    <row r="50" spans="1:10" s="8" customFormat="1" ht="15.95" customHeight="1" x14ac:dyDescent="0.25">
      <c r="A50" s="10" t="s">
        <v>40</v>
      </c>
      <c r="B50" s="52" t="str">
        <f>'14.1'!B45</f>
        <v>На 2016 год</v>
      </c>
      <c r="C50" s="52" t="str">
        <f>'14.1'!H45</f>
        <v>Нет, не опубликован</v>
      </c>
      <c r="D50" s="52"/>
      <c r="E50" s="52"/>
      <c r="F50" s="52"/>
      <c r="G50" s="49">
        <f t="shared" si="4"/>
        <v>0</v>
      </c>
      <c r="H50" s="49"/>
      <c r="I50" s="23">
        <f t="shared" si="1"/>
        <v>0</v>
      </c>
      <c r="J50" s="13"/>
    </row>
    <row r="51" spans="1:10" ht="15.95" customHeight="1" x14ac:dyDescent="0.25">
      <c r="A51" s="10" t="s">
        <v>41</v>
      </c>
      <c r="B51" s="52" t="str">
        <f>'14.1'!B46</f>
        <v>На 2016 год и плановый период</v>
      </c>
      <c r="C51" s="52" t="str">
        <f>'14.1'!H46</f>
        <v>Да, опубликован</v>
      </c>
      <c r="D51" s="52" t="s">
        <v>182</v>
      </c>
      <c r="E51" s="52" t="s">
        <v>237</v>
      </c>
      <c r="F51" s="52"/>
      <c r="G51" s="49">
        <f t="shared" si="4"/>
        <v>2</v>
      </c>
      <c r="H51" s="49"/>
      <c r="I51" s="23">
        <f t="shared" si="1"/>
        <v>2</v>
      </c>
      <c r="J51" s="13" t="s">
        <v>409</v>
      </c>
    </row>
    <row r="52" spans="1:10" ht="15.95" customHeight="1" x14ac:dyDescent="0.25">
      <c r="A52" s="10" t="s">
        <v>42</v>
      </c>
      <c r="B52" s="52" t="str">
        <f>'14.1'!B47</f>
        <v>На 2016 год</v>
      </c>
      <c r="C52" s="52" t="str">
        <f>'14.1'!H47</f>
        <v>Опубликован несвоевременно (после 04.12.15 г.)</v>
      </c>
      <c r="D52" s="52"/>
      <c r="E52" s="52"/>
      <c r="F52" s="52"/>
      <c r="G52" s="49">
        <f t="shared" si="4"/>
        <v>0</v>
      </c>
      <c r="H52" s="49"/>
      <c r="I52" s="23">
        <f t="shared" si="1"/>
        <v>0</v>
      </c>
      <c r="J52" s="13"/>
    </row>
    <row r="53" spans="1:10" s="8" customFormat="1" ht="15.95" customHeight="1" x14ac:dyDescent="0.25">
      <c r="A53" s="10" t="s">
        <v>92</v>
      </c>
      <c r="B53" s="52" t="str">
        <f>'14.1'!B48</f>
        <v>На 2016 год</v>
      </c>
      <c r="C53" s="52" t="str">
        <f>'14.1'!H48</f>
        <v>Нет, не опубликован</v>
      </c>
      <c r="D53" s="52"/>
      <c r="E53" s="52"/>
      <c r="F53" s="52"/>
      <c r="G53" s="49">
        <f t="shared" si="4"/>
        <v>0</v>
      </c>
      <c r="H53" s="49"/>
      <c r="I53" s="23">
        <f t="shared" si="1"/>
        <v>0</v>
      </c>
      <c r="J53" s="13"/>
    </row>
    <row r="54" spans="1:10" ht="15.95" customHeight="1" x14ac:dyDescent="0.25">
      <c r="A54" s="10" t="s">
        <v>43</v>
      </c>
      <c r="B54" s="52" t="str">
        <f>'14.1'!B49</f>
        <v>На 2016 год</v>
      </c>
      <c r="C54" s="52" t="str">
        <f>'14.1'!H49</f>
        <v>Нет, не опубликован</v>
      </c>
      <c r="D54" s="52"/>
      <c r="E54" s="52"/>
      <c r="F54" s="49"/>
      <c r="G54" s="49">
        <f t="shared" si="4"/>
        <v>0</v>
      </c>
      <c r="H54" s="49"/>
      <c r="I54" s="23">
        <f t="shared" si="1"/>
        <v>0</v>
      </c>
      <c r="J54" s="16"/>
    </row>
    <row r="55" spans="1:10" ht="15.95" customHeight="1" x14ac:dyDescent="0.25">
      <c r="A55" s="10" t="s">
        <v>44</v>
      </c>
      <c r="B55" s="52" t="str">
        <f>'14.1'!B50</f>
        <v>На 2016 год</v>
      </c>
      <c r="C55" s="52" t="str">
        <f>'14.1'!H50</f>
        <v>Да, опубликован</v>
      </c>
      <c r="D55" s="52" t="s">
        <v>479</v>
      </c>
      <c r="E55" s="52"/>
      <c r="F55" s="52"/>
      <c r="G55" s="49">
        <f t="shared" si="4"/>
        <v>0</v>
      </c>
      <c r="H55" s="49"/>
      <c r="I55" s="23">
        <f t="shared" si="1"/>
        <v>0</v>
      </c>
      <c r="J55" s="117" t="s">
        <v>284</v>
      </c>
    </row>
    <row r="56" spans="1:10" s="26" customFormat="1" ht="15.95" customHeight="1" x14ac:dyDescent="0.25">
      <c r="A56" s="9" t="s">
        <v>45</v>
      </c>
      <c r="B56" s="12"/>
      <c r="C56" s="12"/>
      <c r="D56" s="53"/>
      <c r="E56" s="53"/>
      <c r="F56" s="53"/>
      <c r="G56" s="51"/>
      <c r="H56" s="51"/>
      <c r="I56" s="24"/>
      <c r="J56" s="15"/>
    </row>
    <row r="57" spans="1:10" s="8" customFormat="1" ht="15.95" customHeight="1" x14ac:dyDescent="0.25">
      <c r="A57" s="10" t="s">
        <v>46</v>
      </c>
      <c r="B57" s="52" t="str">
        <f>'14.1'!B52</f>
        <v>На 2016 год и плановый период</v>
      </c>
      <c r="C57" s="52" t="str">
        <f>'14.1'!H52</f>
        <v>Опубликован несвоевременно (05.12.15)</v>
      </c>
      <c r="D57" s="52"/>
      <c r="E57" s="52"/>
      <c r="F57" s="52"/>
      <c r="G57" s="49">
        <f t="shared" ref="G57:G70" si="5">IF(D57="Да, представлены, в том числе в разрезе бюджета субъекта РФ и свода бюджетов МО",2,IF(D57="Да, представлены в целом по консолидированному бюджету",1,0))</f>
        <v>0</v>
      </c>
      <c r="H57" s="49"/>
      <c r="I57" s="23">
        <f t="shared" si="1"/>
        <v>0</v>
      </c>
      <c r="J57" s="13"/>
    </row>
    <row r="58" spans="1:10" s="8" customFormat="1" ht="15.95" customHeight="1" x14ac:dyDescent="0.25">
      <c r="A58" s="10" t="s">
        <v>47</v>
      </c>
      <c r="B58" s="52" t="str">
        <f>'14.1'!B53</f>
        <v>На 2016 год</v>
      </c>
      <c r="C58" s="52" t="str">
        <f>'14.1'!H53</f>
        <v>Да, опубликован</v>
      </c>
      <c r="D58" s="52" t="s">
        <v>181</v>
      </c>
      <c r="E58" s="52" t="s">
        <v>236</v>
      </c>
      <c r="F58" s="52"/>
      <c r="G58" s="49">
        <f t="shared" si="5"/>
        <v>1</v>
      </c>
      <c r="H58" s="49"/>
      <c r="I58" s="23">
        <f t="shared" si="1"/>
        <v>1</v>
      </c>
      <c r="J58" s="13" t="s">
        <v>410</v>
      </c>
    </row>
    <row r="59" spans="1:10" s="8" customFormat="1" ht="15.95" customHeight="1" x14ac:dyDescent="0.25">
      <c r="A59" s="10" t="s">
        <v>48</v>
      </c>
      <c r="B59" s="52" t="str">
        <f>'14.1'!B54</f>
        <v>На 2016 год</v>
      </c>
      <c r="C59" s="52" t="str">
        <f>'14.1'!H54</f>
        <v>Да, опубликован</v>
      </c>
      <c r="D59" s="52"/>
      <c r="E59" s="52"/>
      <c r="F59" s="52"/>
      <c r="G59" s="49">
        <f t="shared" si="5"/>
        <v>0</v>
      </c>
      <c r="H59" s="49"/>
      <c r="I59" s="23">
        <f t="shared" si="1"/>
        <v>0</v>
      </c>
      <c r="J59" s="13" t="s">
        <v>411</v>
      </c>
    </row>
    <row r="60" spans="1:10" s="8" customFormat="1" ht="15.95" customHeight="1" x14ac:dyDescent="0.25">
      <c r="A60" s="10" t="s">
        <v>49</v>
      </c>
      <c r="B60" s="52" t="str">
        <f>'14.1'!B55</f>
        <v>На 2016 год</v>
      </c>
      <c r="C60" s="52" t="str">
        <f>'14.1'!H55</f>
        <v>Да, опубликован</v>
      </c>
      <c r="D60" s="52" t="s">
        <v>181</v>
      </c>
      <c r="E60" s="52" t="s">
        <v>236</v>
      </c>
      <c r="F60" s="52"/>
      <c r="G60" s="49">
        <f t="shared" si="5"/>
        <v>1</v>
      </c>
      <c r="H60" s="49"/>
      <c r="I60" s="23">
        <f t="shared" si="1"/>
        <v>1</v>
      </c>
      <c r="J60" s="13" t="s">
        <v>293</v>
      </c>
    </row>
    <row r="61" spans="1:10" ht="15.95" customHeight="1" x14ac:dyDescent="0.25">
      <c r="A61" s="10" t="s">
        <v>50</v>
      </c>
      <c r="B61" s="52" t="str">
        <f>'14.1'!B56</f>
        <v>На 2016 год</v>
      </c>
      <c r="C61" s="52" t="str">
        <f>'14.1'!H56</f>
        <v>Да, опубликован</v>
      </c>
      <c r="D61" s="52" t="s">
        <v>182</v>
      </c>
      <c r="E61" s="52" t="s">
        <v>236</v>
      </c>
      <c r="F61" s="52"/>
      <c r="G61" s="49">
        <f t="shared" si="5"/>
        <v>2</v>
      </c>
      <c r="H61" s="49"/>
      <c r="I61" s="23">
        <f t="shared" si="1"/>
        <v>2</v>
      </c>
      <c r="J61" s="13" t="s">
        <v>295</v>
      </c>
    </row>
    <row r="62" spans="1:10" s="8" customFormat="1" ht="15.95" customHeight="1" x14ac:dyDescent="0.25">
      <c r="A62" s="10" t="s">
        <v>51</v>
      </c>
      <c r="B62" s="52" t="str">
        <f>'14.1'!B57</f>
        <v>На 2016 год</v>
      </c>
      <c r="C62" s="52" t="str">
        <f>'14.1'!H57</f>
        <v>Опубликован несвоевременно (после 04.12.15)</v>
      </c>
      <c r="D62" s="52"/>
      <c r="E62" s="52"/>
      <c r="F62" s="52"/>
      <c r="G62" s="49">
        <f t="shared" si="5"/>
        <v>0</v>
      </c>
      <c r="H62" s="49"/>
      <c r="I62" s="23">
        <f t="shared" si="1"/>
        <v>0</v>
      </c>
      <c r="J62" s="13"/>
    </row>
    <row r="63" spans="1:10" s="8" customFormat="1" ht="15.95" customHeight="1" x14ac:dyDescent="0.25">
      <c r="A63" s="10" t="s">
        <v>52</v>
      </c>
      <c r="B63" s="52" t="str">
        <f>'14.1'!B58</f>
        <v>На 2016 год и плановый период</v>
      </c>
      <c r="C63" s="52" t="str">
        <f>'14.1'!H58</f>
        <v>Да, опубликован</v>
      </c>
      <c r="D63" s="52" t="s">
        <v>137</v>
      </c>
      <c r="E63" s="52"/>
      <c r="F63" s="52"/>
      <c r="G63" s="49">
        <f t="shared" si="5"/>
        <v>0</v>
      </c>
      <c r="H63" s="49"/>
      <c r="I63" s="23">
        <f t="shared" si="1"/>
        <v>0</v>
      </c>
      <c r="J63" s="13" t="s">
        <v>297</v>
      </c>
    </row>
    <row r="64" spans="1:10" s="8" customFormat="1" ht="15.95" customHeight="1" x14ac:dyDescent="0.25">
      <c r="A64" s="10" t="s">
        <v>53</v>
      </c>
      <c r="B64" s="52" t="str">
        <f>'14.1'!B59</f>
        <v>На 2016 год</v>
      </c>
      <c r="C64" s="52" t="str">
        <f>'14.1'!H59</f>
        <v>Да, опубликован</v>
      </c>
      <c r="D64" s="52" t="s">
        <v>182</v>
      </c>
      <c r="E64" s="52" t="s">
        <v>236</v>
      </c>
      <c r="F64" s="52"/>
      <c r="G64" s="49">
        <f t="shared" si="5"/>
        <v>2</v>
      </c>
      <c r="H64" s="49"/>
      <c r="I64" s="23">
        <f t="shared" si="1"/>
        <v>2</v>
      </c>
      <c r="J64" s="20" t="s">
        <v>303</v>
      </c>
    </row>
    <row r="65" spans="1:10" s="8" customFormat="1" ht="15.95" customHeight="1" x14ac:dyDescent="0.25">
      <c r="A65" s="10" t="s">
        <v>54</v>
      </c>
      <c r="B65" s="52" t="str">
        <f>'14.1'!B60</f>
        <v>На 2016 год</v>
      </c>
      <c r="C65" s="52" t="str">
        <f>'14.1'!H60</f>
        <v>Да, опубликован</v>
      </c>
      <c r="D65" s="52" t="s">
        <v>171</v>
      </c>
      <c r="E65" s="52" t="s">
        <v>236</v>
      </c>
      <c r="F65" s="52"/>
      <c r="G65" s="49">
        <f t="shared" si="5"/>
        <v>0</v>
      </c>
      <c r="H65" s="49"/>
      <c r="I65" s="23">
        <f t="shared" si="1"/>
        <v>0</v>
      </c>
      <c r="J65" s="13" t="s">
        <v>304</v>
      </c>
    </row>
    <row r="66" spans="1:10" s="8" customFormat="1" ht="15.95" customHeight="1" x14ac:dyDescent="0.25">
      <c r="A66" s="10" t="s">
        <v>55</v>
      </c>
      <c r="B66" s="52" t="str">
        <f>'14.1'!B61</f>
        <v>На 2016 год</v>
      </c>
      <c r="C66" s="52" t="str">
        <f>'14.1'!H61</f>
        <v>Да, опубликован</v>
      </c>
      <c r="D66" s="52" t="s">
        <v>182</v>
      </c>
      <c r="E66" s="52" t="s">
        <v>237</v>
      </c>
      <c r="F66" s="52"/>
      <c r="G66" s="49">
        <f t="shared" si="5"/>
        <v>2</v>
      </c>
      <c r="H66" s="49"/>
      <c r="I66" s="23">
        <f t="shared" si="1"/>
        <v>2</v>
      </c>
      <c r="J66" s="13" t="s">
        <v>307</v>
      </c>
    </row>
    <row r="67" spans="1:10" ht="15.95" customHeight="1" x14ac:dyDescent="0.25">
      <c r="A67" s="10" t="s">
        <v>56</v>
      </c>
      <c r="B67" s="52" t="str">
        <f>'14.1'!B62</f>
        <v>На 2016 год</v>
      </c>
      <c r="C67" s="52" t="str">
        <f>'14.1'!H62</f>
        <v>Опубликован несвоевременно (после 04.12.15)</v>
      </c>
      <c r="D67" s="52"/>
      <c r="E67" s="52"/>
      <c r="F67" s="52"/>
      <c r="G67" s="49">
        <f t="shared" si="5"/>
        <v>0</v>
      </c>
      <c r="H67" s="49"/>
      <c r="I67" s="23">
        <f t="shared" si="1"/>
        <v>0</v>
      </c>
      <c r="J67" s="13"/>
    </row>
    <row r="68" spans="1:10" s="8" customFormat="1" ht="15.95" customHeight="1" x14ac:dyDescent="0.25">
      <c r="A68" s="10" t="s">
        <v>57</v>
      </c>
      <c r="B68" s="52" t="str">
        <f>'14.1'!B63</f>
        <v>На 2016 год и плановый период</v>
      </c>
      <c r="C68" s="52" t="str">
        <f>'14.1'!H63</f>
        <v>Опубликован несвоевременно (07.12.15)</v>
      </c>
      <c r="D68" s="52"/>
      <c r="E68" s="52"/>
      <c r="F68" s="52"/>
      <c r="G68" s="49">
        <f t="shared" si="5"/>
        <v>0</v>
      </c>
      <c r="H68" s="49"/>
      <c r="I68" s="23">
        <f t="shared" si="1"/>
        <v>0</v>
      </c>
      <c r="J68" s="13"/>
    </row>
    <row r="69" spans="1:10" s="8" customFormat="1" ht="15.95" customHeight="1" x14ac:dyDescent="0.25">
      <c r="A69" s="10" t="s">
        <v>58</v>
      </c>
      <c r="B69" s="52" t="str">
        <f>'14.1'!B64</f>
        <v>На 2016 год</v>
      </c>
      <c r="C69" s="52" t="str">
        <f>'14.1'!H64</f>
        <v>Опубликован несвоевременно (после 04.12.15)</v>
      </c>
      <c r="D69" s="52"/>
      <c r="E69" s="52"/>
      <c r="F69" s="52"/>
      <c r="G69" s="49">
        <f t="shared" si="5"/>
        <v>0</v>
      </c>
      <c r="H69" s="49"/>
      <c r="I69" s="23">
        <f t="shared" si="1"/>
        <v>0</v>
      </c>
      <c r="J69" s="13"/>
    </row>
    <row r="70" spans="1:10" ht="15.95" customHeight="1" x14ac:dyDescent="0.25">
      <c r="A70" s="10" t="s">
        <v>59</v>
      </c>
      <c r="B70" s="52" t="str">
        <f>'14.1'!B65</f>
        <v>На 2016 год</v>
      </c>
      <c r="C70" s="52" t="str">
        <f>'14.1'!H65</f>
        <v>Да, опубликован</v>
      </c>
      <c r="D70" s="52" t="s">
        <v>181</v>
      </c>
      <c r="E70" s="52" t="s">
        <v>237</v>
      </c>
      <c r="F70" s="52"/>
      <c r="G70" s="49">
        <f t="shared" si="5"/>
        <v>1</v>
      </c>
      <c r="H70" s="49"/>
      <c r="I70" s="23">
        <f t="shared" si="1"/>
        <v>1</v>
      </c>
      <c r="J70" s="17" t="s">
        <v>311</v>
      </c>
    </row>
    <row r="71" spans="1:10" s="26" customFormat="1" ht="15.95" customHeight="1" x14ac:dyDescent="0.25">
      <c r="A71" s="9" t="s">
        <v>60</v>
      </c>
      <c r="B71" s="12"/>
      <c r="C71" s="12"/>
      <c r="D71" s="53"/>
      <c r="E71" s="53"/>
      <c r="F71" s="53"/>
      <c r="G71" s="51"/>
      <c r="H71" s="51"/>
      <c r="I71" s="24"/>
      <c r="J71" s="15"/>
    </row>
    <row r="72" spans="1:10" s="8" customFormat="1" ht="15.95" customHeight="1" x14ac:dyDescent="0.25">
      <c r="A72" s="10" t="s">
        <v>61</v>
      </c>
      <c r="B72" s="52" t="str">
        <f>'14.1'!B67</f>
        <v>На 2016 год</v>
      </c>
      <c r="C72" s="52" t="str">
        <f>'14.1'!H67</f>
        <v>Да, опубликован</v>
      </c>
      <c r="D72" s="52" t="s">
        <v>181</v>
      </c>
      <c r="E72" s="52" t="s">
        <v>236</v>
      </c>
      <c r="F72" s="52"/>
      <c r="G72" s="49">
        <f t="shared" ref="G72:G77" si="6">IF(D72="Да, представлены, в том числе в разрезе бюджета субъекта РФ и свода бюджетов МО",2,IF(D72="Да, представлены в целом по консолидированному бюджету",1,0))</f>
        <v>1</v>
      </c>
      <c r="H72" s="49"/>
      <c r="I72" s="23">
        <f t="shared" si="1"/>
        <v>1</v>
      </c>
      <c r="J72" s="13" t="s">
        <v>313</v>
      </c>
    </row>
    <row r="73" spans="1:10" ht="15.95" customHeight="1" x14ac:dyDescent="0.25">
      <c r="A73" s="10" t="s">
        <v>62</v>
      </c>
      <c r="B73" s="52" t="str">
        <f>'14.1'!B68</f>
        <v>На 2016 год</v>
      </c>
      <c r="C73" s="52" t="str">
        <f>'14.1'!H68</f>
        <v>Да, опубликован</v>
      </c>
      <c r="D73" s="52" t="s">
        <v>181</v>
      </c>
      <c r="E73" s="52" t="s">
        <v>236</v>
      </c>
      <c r="F73" s="52"/>
      <c r="G73" s="49">
        <f t="shared" si="6"/>
        <v>1</v>
      </c>
      <c r="H73" s="49"/>
      <c r="I73" s="23">
        <f t="shared" si="1"/>
        <v>1</v>
      </c>
      <c r="J73" s="119" t="s">
        <v>316</v>
      </c>
    </row>
    <row r="74" spans="1:10" ht="15.95" customHeight="1" x14ac:dyDescent="0.25">
      <c r="A74" s="10" t="s">
        <v>63</v>
      </c>
      <c r="B74" s="52" t="str">
        <f>'14.1'!B69</f>
        <v>На 2016 год и плановый период</v>
      </c>
      <c r="C74" s="52" t="str">
        <f>'14.1'!H69</f>
        <v>Да, опубликован</v>
      </c>
      <c r="D74" s="52" t="s">
        <v>181</v>
      </c>
      <c r="E74" s="52" t="s">
        <v>237</v>
      </c>
      <c r="F74" s="52"/>
      <c r="G74" s="49">
        <f t="shared" si="6"/>
        <v>1</v>
      </c>
      <c r="H74" s="49"/>
      <c r="I74" s="23">
        <f t="shared" si="1"/>
        <v>1</v>
      </c>
      <c r="J74" s="13" t="s">
        <v>318</v>
      </c>
    </row>
    <row r="75" spans="1:10" s="8" customFormat="1" ht="15.95" customHeight="1" x14ac:dyDescent="0.25">
      <c r="A75" s="10" t="s">
        <v>64</v>
      </c>
      <c r="B75" s="52" t="str">
        <f>'14.1'!B70</f>
        <v>На 2016 год</v>
      </c>
      <c r="C75" s="52" t="str">
        <f>'14.1'!H70</f>
        <v>Да, опубликован</v>
      </c>
      <c r="D75" s="52" t="s">
        <v>182</v>
      </c>
      <c r="E75" s="52" t="s">
        <v>236</v>
      </c>
      <c r="F75" s="52"/>
      <c r="G75" s="49">
        <f t="shared" si="6"/>
        <v>2</v>
      </c>
      <c r="H75" s="49"/>
      <c r="I75" s="23">
        <f t="shared" si="1"/>
        <v>2</v>
      </c>
      <c r="J75" s="13" t="s">
        <v>320</v>
      </c>
    </row>
    <row r="76" spans="1:10" s="8" customFormat="1" ht="15.95" customHeight="1" x14ac:dyDescent="0.25">
      <c r="A76" s="10" t="s">
        <v>65</v>
      </c>
      <c r="B76" s="52" t="str">
        <f>'14.1'!B71</f>
        <v>На 2016 год</v>
      </c>
      <c r="C76" s="52" t="str">
        <f>'14.1'!H71</f>
        <v>Да, опубликован</v>
      </c>
      <c r="D76" s="52" t="s">
        <v>182</v>
      </c>
      <c r="E76" s="52" t="s">
        <v>236</v>
      </c>
      <c r="F76" s="52"/>
      <c r="G76" s="49">
        <f t="shared" si="6"/>
        <v>2</v>
      </c>
      <c r="H76" s="49"/>
      <c r="I76" s="23">
        <f t="shared" ref="I76:I103" si="7">G76*(1-H76)</f>
        <v>2</v>
      </c>
      <c r="J76" s="13" t="s">
        <v>322</v>
      </c>
    </row>
    <row r="77" spans="1:10" s="8" customFormat="1" ht="15.95" customHeight="1" x14ac:dyDescent="0.25">
      <c r="A77" s="10" t="s">
        <v>66</v>
      </c>
      <c r="B77" s="52" t="str">
        <f>'14.1'!B72</f>
        <v>На 2016 год</v>
      </c>
      <c r="C77" s="52" t="str">
        <f>'14.1'!H72</f>
        <v>Да, опубликован</v>
      </c>
      <c r="D77" s="52" t="s">
        <v>171</v>
      </c>
      <c r="E77" s="52" t="s">
        <v>236</v>
      </c>
      <c r="F77" s="52"/>
      <c r="G77" s="49">
        <f t="shared" si="6"/>
        <v>0</v>
      </c>
      <c r="H77" s="49"/>
      <c r="I77" s="23">
        <f t="shared" si="7"/>
        <v>0</v>
      </c>
      <c r="J77" s="13" t="s">
        <v>326</v>
      </c>
    </row>
    <row r="78" spans="1:10" s="26" customFormat="1" ht="15.95" customHeight="1" x14ac:dyDescent="0.25">
      <c r="A78" s="9" t="s">
        <v>67</v>
      </c>
      <c r="B78" s="12"/>
      <c r="C78" s="12"/>
      <c r="D78" s="53"/>
      <c r="E78" s="53"/>
      <c r="F78" s="53"/>
      <c r="G78" s="51"/>
      <c r="H78" s="51"/>
      <c r="I78" s="24"/>
      <c r="J78" s="15"/>
    </row>
    <row r="79" spans="1:10" s="8" customFormat="1" ht="15.95" customHeight="1" x14ac:dyDescent="0.25">
      <c r="A79" s="10" t="s">
        <v>68</v>
      </c>
      <c r="B79" s="52" t="str">
        <f>'14.1'!B74</f>
        <v>На 2016 год</v>
      </c>
      <c r="C79" s="52" t="str">
        <f>'14.1'!H74</f>
        <v>Да, опубликован</v>
      </c>
      <c r="D79" s="52" t="s">
        <v>181</v>
      </c>
      <c r="E79" s="52" t="s">
        <v>236</v>
      </c>
      <c r="F79" s="52"/>
      <c r="G79" s="49">
        <f t="shared" ref="G79:G90" si="8">IF(D79="Да, представлены, в том числе в разрезе бюджета субъекта РФ и свода бюджетов МО",2,IF(D79="Да, представлены в целом по консолидированному бюджету",1,0))</f>
        <v>1</v>
      </c>
      <c r="H79" s="49"/>
      <c r="I79" s="23">
        <f t="shared" si="7"/>
        <v>1</v>
      </c>
      <c r="J79" s="13" t="s">
        <v>412</v>
      </c>
    </row>
    <row r="80" spans="1:10" s="8" customFormat="1" ht="15.95" customHeight="1" x14ac:dyDescent="0.25">
      <c r="A80" s="10" t="s">
        <v>69</v>
      </c>
      <c r="B80" s="52" t="str">
        <f>'14.1'!B75</f>
        <v>На 2016 год</v>
      </c>
      <c r="C80" s="52" t="str">
        <f>'14.1'!H75</f>
        <v>Да, опубликован</v>
      </c>
      <c r="D80" s="52" t="s">
        <v>137</v>
      </c>
      <c r="E80" s="52"/>
      <c r="F80" s="52"/>
      <c r="G80" s="49">
        <f t="shared" si="8"/>
        <v>0</v>
      </c>
      <c r="H80" s="49"/>
      <c r="I80" s="23">
        <f t="shared" si="7"/>
        <v>0</v>
      </c>
      <c r="J80" s="13" t="s">
        <v>329</v>
      </c>
    </row>
    <row r="81" spans="1:10" s="8" customFormat="1" ht="15.95" customHeight="1" x14ac:dyDescent="0.25">
      <c r="A81" s="10" t="s">
        <v>70</v>
      </c>
      <c r="B81" s="52" t="str">
        <f>'14.1'!B76</f>
        <v>На 2016 год</v>
      </c>
      <c r="C81" s="52" t="str">
        <f>'14.1'!H76</f>
        <v>Да, опубликован</v>
      </c>
      <c r="D81" s="52" t="s">
        <v>181</v>
      </c>
      <c r="E81" s="52" t="s">
        <v>236</v>
      </c>
      <c r="F81" s="52"/>
      <c r="G81" s="49">
        <f t="shared" si="8"/>
        <v>1</v>
      </c>
      <c r="H81" s="49"/>
      <c r="I81" s="23">
        <f t="shared" si="7"/>
        <v>1</v>
      </c>
      <c r="J81" s="13"/>
    </row>
    <row r="82" spans="1:10" s="8" customFormat="1" ht="15.95" customHeight="1" x14ac:dyDescent="0.25">
      <c r="A82" s="10" t="s">
        <v>71</v>
      </c>
      <c r="B82" s="52" t="str">
        <f>'14.1'!B77</f>
        <v>На 2016 год и плановый период</v>
      </c>
      <c r="C82" s="52" t="str">
        <f>'14.1'!H77</f>
        <v>Нет, не опубликован</v>
      </c>
      <c r="D82" s="52"/>
      <c r="E82" s="52"/>
      <c r="F82" s="52"/>
      <c r="G82" s="49">
        <f t="shared" si="8"/>
        <v>0</v>
      </c>
      <c r="H82" s="49"/>
      <c r="I82" s="23">
        <f t="shared" si="7"/>
        <v>0</v>
      </c>
      <c r="J82" s="13"/>
    </row>
    <row r="83" spans="1:10" ht="15.95" customHeight="1" x14ac:dyDescent="0.25">
      <c r="A83" s="10" t="s">
        <v>72</v>
      </c>
      <c r="B83" s="52" t="str">
        <f>'14.1'!B78</f>
        <v>На 2016 год</v>
      </c>
      <c r="C83" s="52" t="str">
        <f>'14.1'!H78</f>
        <v>Опубликован несвоевременно (14.12.15 г.)</v>
      </c>
      <c r="D83" s="52"/>
      <c r="E83" s="52"/>
      <c r="F83" s="52"/>
      <c r="G83" s="49">
        <f t="shared" si="8"/>
        <v>0</v>
      </c>
      <c r="H83" s="49"/>
      <c r="I83" s="23">
        <f t="shared" si="7"/>
        <v>0</v>
      </c>
      <c r="J83" s="21"/>
    </row>
    <row r="84" spans="1:10" s="8" customFormat="1" ht="15.95" customHeight="1" x14ac:dyDescent="0.25">
      <c r="A84" s="10" t="s">
        <v>73</v>
      </c>
      <c r="B84" s="52" t="str">
        <f>'14.1'!B79</f>
        <v>На 2016 год</v>
      </c>
      <c r="C84" s="52" t="str">
        <f>'14.1'!H79</f>
        <v>Да, опубликован</v>
      </c>
      <c r="D84" s="52" t="s">
        <v>137</v>
      </c>
      <c r="E84" s="52"/>
      <c r="F84" s="52"/>
      <c r="G84" s="49">
        <f t="shared" si="8"/>
        <v>0</v>
      </c>
      <c r="H84" s="49"/>
      <c r="I84" s="23">
        <f t="shared" si="7"/>
        <v>0</v>
      </c>
      <c r="J84" s="13" t="s">
        <v>336</v>
      </c>
    </row>
    <row r="85" spans="1:10" ht="15.95" customHeight="1" x14ac:dyDescent="0.25">
      <c r="A85" s="10" t="s">
        <v>74</v>
      </c>
      <c r="B85" s="52" t="str">
        <f>'14.1'!B80</f>
        <v>На 2016 год и плановый период</v>
      </c>
      <c r="C85" s="52" t="str">
        <f>'14.1'!H80</f>
        <v>Да, опубликован</v>
      </c>
      <c r="D85" s="52" t="s">
        <v>182</v>
      </c>
      <c r="E85" s="52" t="s">
        <v>237</v>
      </c>
      <c r="F85" s="52"/>
      <c r="G85" s="49">
        <f t="shared" si="8"/>
        <v>2</v>
      </c>
      <c r="H85" s="49"/>
      <c r="I85" s="23">
        <f t="shared" si="7"/>
        <v>2</v>
      </c>
      <c r="J85" s="13" t="s">
        <v>337</v>
      </c>
    </row>
    <row r="86" spans="1:10" s="7" customFormat="1" ht="15.95" customHeight="1" x14ac:dyDescent="0.25">
      <c r="A86" s="10" t="s">
        <v>75</v>
      </c>
      <c r="B86" s="52" t="str">
        <f>'14.1'!B81</f>
        <v>На 2016 год</v>
      </c>
      <c r="C86" s="52" t="str">
        <f>'14.1'!H81</f>
        <v>Опубликован несвоевременно (07.12.15 г.)</v>
      </c>
      <c r="D86" s="52"/>
      <c r="E86" s="52"/>
      <c r="F86" s="52"/>
      <c r="G86" s="49">
        <f t="shared" si="8"/>
        <v>0</v>
      </c>
      <c r="H86" s="49"/>
      <c r="I86" s="23">
        <f t="shared" si="7"/>
        <v>0</v>
      </c>
      <c r="J86" s="13"/>
    </row>
    <row r="87" spans="1:10" s="8" customFormat="1" ht="15.95" customHeight="1" x14ac:dyDescent="0.25">
      <c r="A87" s="10" t="s">
        <v>76</v>
      </c>
      <c r="B87" s="52" t="str">
        <f>'14.1'!B82</f>
        <v>На 2016 год</v>
      </c>
      <c r="C87" s="52" t="str">
        <f>'14.1'!H82</f>
        <v>Опубликован несвоевременно (07.12.15 г.)</v>
      </c>
      <c r="D87" s="52"/>
      <c r="E87" s="52"/>
      <c r="F87" s="52"/>
      <c r="G87" s="49">
        <f t="shared" si="8"/>
        <v>0</v>
      </c>
      <c r="H87" s="49"/>
      <c r="I87" s="23">
        <f t="shared" si="7"/>
        <v>0</v>
      </c>
      <c r="J87" s="13"/>
    </row>
    <row r="88" spans="1:10" ht="15.95" customHeight="1" x14ac:dyDescent="0.25">
      <c r="A88" s="10" t="s">
        <v>77</v>
      </c>
      <c r="B88" s="52" t="str">
        <f>'14.1'!B83</f>
        <v>На 2016 год и плановый период</v>
      </c>
      <c r="C88" s="52" t="str">
        <f>'14.1'!H83</f>
        <v>Да, опубликован</v>
      </c>
      <c r="D88" s="52" t="s">
        <v>137</v>
      </c>
      <c r="E88" s="52"/>
      <c r="F88" s="52"/>
      <c r="G88" s="49">
        <f t="shared" si="8"/>
        <v>0</v>
      </c>
      <c r="H88" s="49"/>
      <c r="I88" s="23">
        <f t="shared" si="7"/>
        <v>0</v>
      </c>
      <c r="J88" s="21" t="s">
        <v>413</v>
      </c>
    </row>
    <row r="89" spans="1:10" s="8" customFormat="1" ht="15.95" customHeight="1" x14ac:dyDescent="0.25">
      <c r="A89" s="10" t="s">
        <v>78</v>
      </c>
      <c r="B89" s="52" t="str">
        <f>'14.1'!B84</f>
        <v>На 2016 год</v>
      </c>
      <c r="C89" s="52" t="str">
        <f>'14.1'!H84</f>
        <v>Да, опубликован</v>
      </c>
      <c r="D89" s="52" t="s">
        <v>182</v>
      </c>
      <c r="E89" s="52" t="s">
        <v>236</v>
      </c>
      <c r="F89" s="52"/>
      <c r="G89" s="49">
        <f t="shared" si="8"/>
        <v>2</v>
      </c>
      <c r="H89" s="49"/>
      <c r="I89" s="23">
        <f t="shared" si="7"/>
        <v>2</v>
      </c>
      <c r="J89" s="13" t="s">
        <v>340</v>
      </c>
    </row>
    <row r="90" spans="1:10" s="8" customFormat="1" ht="15.95" customHeight="1" x14ac:dyDescent="0.25">
      <c r="A90" s="10" t="s">
        <v>79</v>
      </c>
      <c r="B90" s="52" t="str">
        <f>'14.1'!B85</f>
        <v>На 2016 год и плановый период</v>
      </c>
      <c r="C90" s="52" t="str">
        <f>'14.1'!H85</f>
        <v>Да, опубликован</v>
      </c>
      <c r="D90" s="52" t="s">
        <v>171</v>
      </c>
      <c r="E90" s="52" t="s">
        <v>237</v>
      </c>
      <c r="F90" s="52"/>
      <c r="G90" s="49">
        <f t="shared" si="8"/>
        <v>0</v>
      </c>
      <c r="H90" s="49"/>
      <c r="I90" s="23">
        <f t="shared" si="7"/>
        <v>0</v>
      </c>
      <c r="J90" s="13"/>
    </row>
    <row r="91" spans="1:10" s="26" customFormat="1" ht="15.95" customHeight="1" x14ac:dyDescent="0.25">
      <c r="A91" s="9" t="s">
        <v>80</v>
      </c>
      <c r="B91" s="12"/>
      <c r="C91" s="12"/>
      <c r="D91" s="53"/>
      <c r="E91" s="53"/>
      <c r="F91" s="53"/>
      <c r="G91" s="51"/>
      <c r="H91" s="51"/>
      <c r="I91" s="24"/>
      <c r="J91" s="15"/>
    </row>
    <row r="92" spans="1:10" s="8" customFormat="1" ht="15.95" customHeight="1" x14ac:dyDescent="0.25">
      <c r="A92" s="10" t="s">
        <v>81</v>
      </c>
      <c r="B92" s="52" t="str">
        <f>'14.1'!B87</f>
        <v>На 2016 год</v>
      </c>
      <c r="C92" s="52" t="str">
        <f>'14.1'!H87</f>
        <v>Опубликован несвоевременно (14.12.15 г.)</v>
      </c>
      <c r="D92" s="52"/>
      <c r="E92" s="52"/>
      <c r="F92" s="52"/>
      <c r="G92" s="49">
        <f t="shared" ref="G92:G100" si="9">IF(D92="Да, представлены, в том числе в разрезе бюджета субъекта РФ и свода бюджетов МО",2,IF(D92="Да, представлены в целом по консолидированному бюджету",1,0))</f>
        <v>0</v>
      </c>
      <c r="H92" s="49"/>
      <c r="I92" s="23">
        <f t="shared" si="7"/>
        <v>0</v>
      </c>
      <c r="J92" s="13"/>
    </row>
    <row r="93" spans="1:10" s="8" customFormat="1" ht="15.95" customHeight="1" x14ac:dyDescent="0.25">
      <c r="A93" s="10" t="s">
        <v>82</v>
      </c>
      <c r="B93" s="52" t="str">
        <f>'14.1'!B88</f>
        <v>На 2016 год</v>
      </c>
      <c r="C93" s="52" t="str">
        <f>'14.1'!H88</f>
        <v>Да, опубликован</v>
      </c>
      <c r="D93" s="52" t="s">
        <v>137</v>
      </c>
      <c r="E93" s="52"/>
      <c r="F93" s="52"/>
      <c r="G93" s="49">
        <f t="shared" si="9"/>
        <v>0</v>
      </c>
      <c r="H93" s="49"/>
      <c r="I93" s="23">
        <f t="shared" si="7"/>
        <v>0</v>
      </c>
      <c r="J93" s="13" t="s">
        <v>358</v>
      </c>
    </row>
    <row r="94" spans="1:10" ht="15.95" customHeight="1" x14ac:dyDescent="0.25">
      <c r="A94" s="10" t="s">
        <v>83</v>
      </c>
      <c r="B94" s="52" t="str">
        <f>'14.1'!B89</f>
        <v>На 2016 год</v>
      </c>
      <c r="C94" s="52" t="str">
        <f>'14.1'!H89</f>
        <v>Да, опубликован</v>
      </c>
      <c r="D94" s="52" t="s">
        <v>182</v>
      </c>
      <c r="E94" s="52" t="s">
        <v>236</v>
      </c>
      <c r="F94" s="52"/>
      <c r="G94" s="49">
        <f t="shared" si="9"/>
        <v>2</v>
      </c>
      <c r="H94" s="49"/>
      <c r="I94" s="23">
        <f t="shared" si="7"/>
        <v>2</v>
      </c>
      <c r="J94" s="13" t="s">
        <v>363</v>
      </c>
    </row>
    <row r="95" spans="1:10" ht="15.95" customHeight="1" x14ac:dyDescent="0.25">
      <c r="A95" s="10" t="s">
        <v>84</v>
      </c>
      <c r="B95" s="52" t="str">
        <f>'14.1'!B90</f>
        <v>На 2016 год</v>
      </c>
      <c r="C95" s="52" t="str">
        <f>'14.1'!H90</f>
        <v>Да, опубликован</v>
      </c>
      <c r="D95" s="52" t="s">
        <v>181</v>
      </c>
      <c r="E95" s="52" t="s">
        <v>236</v>
      </c>
      <c r="F95" s="52"/>
      <c r="G95" s="49">
        <f t="shared" si="9"/>
        <v>1</v>
      </c>
      <c r="H95" s="49"/>
      <c r="I95" s="23">
        <f t="shared" si="7"/>
        <v>1</v>
      </c>
      <c r="J95" s="13" t="s">
        <v>367</v>
      </c>
    </row>
    <row r="96" spans="1:10" ht="15.95" customHeight="1" x14ac:dyDescent="0.25">
      <c r="A96" s="10" t="s">
        <v>85</v>
      </c>
      <c r="B96" s="52" t="str">
        <f>'14.1'!B91</f>
        <v>На 2016 год</v>
      </c>
      <c r="C96" s="52" t="str">
        <f>'14.1'!H91</f>
        <v>Да, опубликован</v>
      </c>
      <c r="D96" s="52" t="s">
        <v>137</v>
      </c>
      <c r="E96" s="52"/>
      <c r="F96" s="52"/>
      <c r="G96" s="49">
        <f t="shared" si="9"/>
        <v>0</v>
      </c>
      <c r="H96" s="49"/>
      <c r="I96" s="23">
        <f t="shared" si="7"/>
        <v>0</v>
      </c>
      <c r="J96" s="13" t="s">
        <v>370</v>
      </c>
    </row>
    <row r="97" spans="1:10" s="8" customFormat="1" ht="15.95" customHeight="1" x14ac:dyDescent="0.25">
      <c r="A97" s="10" t="s">
        <v>86</v>
      </c>
      <c r="B97" s="52" t="str">
        <f>'14.1'!B92</f>
        <v>На 2016 год</v>
      </c>
      <c r="C97" s="52" t="str">
        <f>'14.1'!H92</f>
        <v>Опубликован несвоевременно (после 04.12.2015 г.)</v>
      </c>
      <c r="D97" s="52"/>
      <c r="E97" s="52"/>
      <c r="F97" s="52"/>
      <c r="G97" s="49">
        <f t="shared" si="9"/>
        <v>0</v>
      </c>
      <c r="H97" s="49"/>
      <c r="I97" s="23">
        <f t="shared" si="7"/>
        <v>0</v>
      </c>
      <c r="J97" s="13"/>
    </row>
    <row r="98" spans="1:10" s="8" customFormat="1" ht="15.95" customHeight="1" x14ac:dyDescent="0.25">
      <c r="A98" s="10" t="s">
        <v>87</v>
      </c>
      <c r="B98" s="52" t="str">
        <f>'14.1'!B93</f>
        <v>На 2016 год</v>
      </c>
      <c r="C98" s="52" t="str">
        <f>'14.1'!H93</f>
        <v>Да, опубликован</v>
      </c>
      <c r="D98" s="52" t="s">
        <v>182</v>
      </c>
      <c r="E98" s="52" t="s">
        <v>236</v>
      </c>
      <c r="F98" s="52"/>
      <c r="G98" s="49">
        <f t="shared" si="9"/>
        <v>2</v>
      </c>
      <c r="H98" s="49"/>
      <c r="I98" s="23">
        <f t="shared" si="7"/>
        <v>2</v>
      </c>
      <c r="J98" s="17" t="s">
        <v>378</v>
      </c>
    </row>
    <row r="99" spans="1:10" s="8" customFormat="1" ht="15.95" customHeight="1" x14ac:dyDescent="0.25">
      <c r="A99" s="10" t="s">
        <v>88</v>
      </c>
      <c r="B99" s="52" t="str">
        <f>'14.1'!B94</f>
        <v>На 2016 год</v>
      </c>
      <c r="C99" s="52" t="str">
        <f>'14.1'!H94</f>
        <v>Нет, не опубликован</v>
      </c>
      <c r="D99" s="52"/>
      <c r="E99" s="52"/>
      <c r="F99" s="52"/>
      <c r="G99" s="49">
        <f t="shared" si="9"/>
        <v>0</v>
      </c>
      <c r="H99" s="49"/>
      <c r="I99" s="23">
        <f t="shared" si="7"/>
        <v>0</v>
      </c>
      <c r="J99" s="11"/>
    </row>
    <row r="100" spans="1:10" s="8" customFormat="1" ht="15.95" customHeight="1" x14ac:dyDescent="0.25">
      <c r="A100" s="10" t="s">
        <v>89</v>
      </c>
      <c r="B100" s="52" t="str">
        <f>'14.1'!B95</f>
        <v>На 2016 год</v>
      </c>
      <c r="C100" s="52" t="str">
        <f>'14.1'!H95</f>
        <v>Нет, не опубликован</v>
      </c>
      <c r="D100" s="52"/>
      <c r="E100" s="52"/>
      <c r="F100" s="52"/>
      <c r="G100" s="49">
        <f t="shared" si="9"/>
        <v>0</v>
      </c>
      <c r="H100" s="49"/>
      <c r="I100" s="23">
        <f t="shared" si="7"/>
        <v>0</v>
      </c>
      <c r="J100" s="13"/>
    </row>
    <row r="101" spans="1:10" s="26" customFormat="1" ht="15.95" customHeight="1" x14ac:dyDescent="0.25">
      <c r="A101" s="9" t="s">
        <v>100</v>
      </c>
      <c r="B101" s="12"/>
      <c r="C101" s="12"/>
      <c r="D101" s="93"/>
      <c r="E101" s="93"/>
      <c r="F101" s="93"/>
      <c r="G101" s="51"/>
      <c r="H101" s="94"/>
      <c r="I101" s="24"/>
      <c r="J101" s="94"/>
    </row>
    <row r="102" spans="1:10" ht="15.95" customHeight="1" x14ac:dyDescent="0.25">
      <c r="A102" s="10" t="s">
        <v>101</v>
      </c>
      <c r="B102" s="52" t="str">
        <f>'14.1'!B97</f>
        <v>На 2016 год</v>
      </c>
      <c r="C102" s="52" t="str">
        <f>'14.1'!H97</f>
        <v>Нет, не опубликован</v>
      </c>
      <c r="D102" s="96"/>
      <c r="E102" s="96"/>
      <c r="F102" s="96"/>
      <c r="G102" s="49">
        <f>IF(D102="Да, представлены, в том числе в разрезе бюджета субъекта РФ и свода бюджетов МО",2,IF(D102="Да, представлены в целом по консолидированному бюджету",1,0))</f>
        <v>0</v>
      </c>
      <c r="H102" s="97"/>
      <c r="I102" s="23">
        <f t="shared" si="7"/>
        <v>0</v>
      </c>
      <c r="J102" s="97"/>
    </row>
    <row r="103" spans="1:10" ht="15.95" customHeight="1" x14ac:dyDescent="0.25">
      <c r="A103" s="10" t="s">
        <v>102</v>
      </c>
      <c r="B103" s="52" t="str">
        <f>'14.1'!B98</f>
        <v>На 2016 год</v>
      </c>
      <c r="C103" s="52" t="str">
        <f>'14.1'!H98</f>
        <v>Нет, не опубликован</v>
      </c>
      <c r="D103" s="96"/>
      <c r="E103" s="96"/>
      <c r="F103" s="95"/>
      <c r="G103" s="49">
        <f>IF(D103="Да, представлены, в том числе в разрезе бюджета субъекта РФ и свода бюджетов МО",2,IF(D103="Да, представлены в целом по консолидированному бюджету",1,0))</f>
        <v>0</v>
      </c>
      <c r="H103" s="97"/>
      <c r="I103" s="23">
        <f t="shared" si="7"/>
        <v>0</v>
      </c>
      <c r="J103" s="97"/>
    </row>
    <row r="104" spans="1:10" x14ac:dyDescent="0.25">
      <c r="D104" s="3" t="s">
        <v>96</v>
      </c>
      <c r="I104" s="108"/>
    </row>
    <row r="105" spans="1:10" x14ac:dyDescent="0.25">
      <c r="A105" s="4"/>
      <c r="B105" s="4"/>
      <c r="C105" s="4"/>
      <c r="D105" s="4"/>
      <c r="E105" s="4"/>
      <c r="F105" s="4"/>
      <c r="G105" s="4"/>
      <c r="H105" s="4"/>
      <c r="I105" s="108"/>
    </row>
    <row r="106" spans="1:10" x14ac:dyDescent="0.25">
      <c r="I106" s="108"/>
    </row>
    <row r="107" spans="1:10" x14ac:dyDescent="0.25">
      <c r="I107" s="108"/>
    </row>
    <row r="108" spans="1:10" x14ac:dyDescent="0.25">
      <c r="I108" s="108"/>
    </row>
    <row r="109" spans="1:10" x14ac:dyDescent="0.25">
      <c r="I109" s="108"/>
    </row>
    <row r="110" spans="1:10" x14ac:dyDescent="0.25">
      <c r="I110" s="108"/>
    </row>
    <row r="111" spans="1:10" x14ac:dyDescent="0.25">
      <c r="I111" s="108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108"/>
    </row>
    <row r="113" spans="1:9" x14ac:dyDescent="0.25">
      <c r="I113" s="108"/>
    </row>
    <row r="114" spans="1:9" x14ac:dyDescent="0.25">
      <c r="I114" s="108"/>
    </row>
    <row r="115" spans="1:9" x14ac:dyDescent="0.25">
      <c r="I115" s="108"/>
    </row>
    <row r="116" spans="1:9" s="2" customFormat="1" ht="11.25" x14ac:dyDescent="0.2">
      <c r="A116" s="4"/>
      <c r="B116" s="4"/>
      <c r="C116" s="4"/>
      <c r="D116" s="4"/>
      <c r="E116" s="4"/>
      <c r="F116" s="4"/>
      <c r="G116" s="4"/>
      <c r="H116" s="4"/>
      <c r="I116" s="108"/>
    </row>
    <row r="117" spans="1:9" x14ac:dyDescent="0.25">
      <c r="I117" s="108"/>
    </row>
    <row r="118" spans="1:9" x14ac:dyDescent="0.25">
      <c r="I118" s="108"/>
    </row>
    <row r="119" spans="1:9" s="2" customFormat="1" ht="11.25" x14ac:dyDescent="0.2">
      <c r="A119" s="4"/>
      <c r="B119" s="4"/>
      <c r="C119" s="4"/>
      <c r="D119" s="4"/>
      <c r="E119" s="4"/>
      <c r="F119" s="4"/>
      <c r="G119" s="4"/>
      <c r="H119" s="4"/>
      <c r="I119" s="108"/>
    </row>
    <row r="120" spans="1:9" x14ac:dyDescent="0.25">
      <c r="I120" s="108"/>
    </row>
    <row r="121" spans="1:9" x14ac:dyDescent="0.25">
      <c r="I121" s="108"/>
    </row>
    <row r="122" spans="1:9" x14ac:dyDescent="0.25">
      <c r="I122" s="108"/>
    </row>
    <row r="123" spans="1:9" s="2" customFormat="1" ht="11.25" x14ac:dyDescent="0.2">
      <c r="A123" s="4"/>
      <c r="B123" s="4"/>
      <c r="C123" s="4"/>
      <c r="D123" s="4"/>
      <c r="E123" s="4"/>
      <c r="F123" s="4"/>
      <c r="G123" s="4"/>
      <c r="H123" s="4"/>
      <c r="I123" s="6"/>
    </row>
    <row r="126" spans="1:9" s="2" customFormat="1" ht="11.25" x14ac:dyDescent="0.2">
      <c r="A126" s="4"/>
      <c r="B126" s="4"/>
      <c r="C126" s="4"/>
      <c r="D126" s="4"/>
      <c r="E126" s="4"/>
      <c r="F126" s="4"/>
      <c r="G126" s="4"/>
      <c r="H126" s="4"/>
      <c r="I126" s="6"/>
    </row>
    <row r="130" spans="1:9" s="2" customFormat="1" ht="11.25" x14ac:dyDescent="0.2">
      <c r="A130" s="4"/>
      <c r="B130" s="4"/>
      <c r="C130" s="4"/>
      <c r="D130" s="4"/>
      <c r="E130" s="4"/>
      <c r="F130" s="4"/>
      <c r="G130" s="4"/>
      <c r="H130" s="4"/>
      <c r="I130" s="6"/>
    </row>
  </sheetData>
  <autoFilter ref="A10:J104"/>
  <mergeCells count="14">
    <mergeCell ref="B5:B9"/>
    <mergeCell ref="E5:E9"/>
    <mergeCell ref="A1:J1"/>
    <mergeCell ref="A2:J2"/>
    <mergeCell ref="A4:J4"/>
    <mergeCell ref="A5:A9"/>
    <mergeCell ref="F5:F9"/>
    <mergeCell ref="G5:I5"/>
    <mergeCell ref="J5:J9"/>
    <mergeCell ref="C5:C9"/>
    <mergeCell ref="G6:G9"/>
    <mergeCell ref="H6:H9"/>
    <mergeCell ref="I6:I9"/>
    <mergeCell ref="A3:J3"/>
  </mergeCells>
  <dataValidations count="2">
    <dataValidation type="list" allowBlank="1" showInputMessage="1" showErrorMessage="1" sqref="E10 D10:D21 D23:D54 D56:D103">
      <formula1>$D$6:$D$9</formula1>
    </dataValidation>
    <dataValidation type="list" allowBlank="1" showInputMessage="1" showErrorMessage="1" sqref="H10:H103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</dataValidations>
  <hyperlinks>
    <hyperlink ref="J32" r:id="rId1"/>
    <hyperlink ref="J55" r:id="rId2"/>
    <hyperlink ref="J47" r:id="rId3"/>
    <hyperlink ref="J73" r:id="rId4"/>
    <hyperlink ref="J44" r:id="rId5"/>
  </hyperlinks>
  <pageMargins left="0.70866141732283472" right="0.70866141732283472" top="0.74803149606299213" bottom="0.74803149606299213" header="0.31496062992125984" footer="0.31496062992125984"/>
  <pageSetup paperSize="9" scale="74" fitToHeight="3" orientation="landscape" r:id="rId6"/>
  <headerFooter>
    <oddFooter>&amp;C&amp;"Times New Roman,обычный"&amp;8&amp;P</oddFooter>
  </headerFooter>
  <legacyDrawing r:id="rId7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31"/>
  <sheetViews>
    <sheetView zoomScaleNormal="100" workbookViewId="0">
      <pane ySplit="10" topLeftCell="A11" activePane="bottomLeft" state="frozen"/>
      <selection pane="bottomLeft" activeCell="C106" sqref="C106"/>
    </sheetView>
  </sheetViews>
  <sheetFormatPr defaultRowHeight="15" x14ac:dyDescent="0.25"/>
  <cols>
    <col min="1" max="1" width="33.42578125" style="3" customWidth="1"/>
    <col min="2" max="2" width="14.7109375" style="3" customWidth="1"/>
    <col min="3" max="3" width="18.140625" style="3" customWidth="1"/>
    <col min="4" max="4" width="40" style="3" customWidth="1"/>
    <col min="5" max="6" width="16.7109375" style="3" customWidth="1"/>
    <col min="7" max="7" width="6.7109375" style="3" customWidth="1"/>
    <col min="8" max="8" width="10.7109375" style="3" customWidth="1"/>
    <col min="9" max="9" width="6.7109375" style="5" customWidth="1"/>
    <col min="10" max="10" width="35.7109375" style="2" customWidth="1"/>
  </cols>
  <sheetData>
    <row r="1" spans="1:10" s="1" customFormat="1" ht="23.25" customHeight="1" x14ac:dyDescent="0.2">
      <c r="A1" s="143" t="s">
        <v>184</v>
      </c>
      <c r="B1" s="143"/>
      <c r="C1" s="143"/>
      <c r="D1" s="143"/>
      <c r="E1" s="143"/>
      <c r="F1" s="143"/>
      <c r="G1" s="143"/>
      <c r="H1" s="143"/>
      <c r="I1" s="143"/>
      <c r="J1" s="144"/>
    </row>
    <row r="2" spans="1:10" s="1" customFormat="1" ht="15" customHeight="1" x14ac:dyDescent="0.2">
      <c r="A2" s="148" t="str">
        <f>'14.1'!A2:O2</f>
        <v>Мониторинг и оценка показателей раздела проведены в период с 20 ноября по 4 декабря 2015 года.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s="1" customFormat="1" ht="24.75" customHeight="1" x14ac:dyDescent="0.2">
      <c r="A3" s="153" t="s">
        <v>123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0" s="1" customFormat="1" ht="39" customHeight="1" x14ac:dyDescent="0.2">
      <c r="A4" s="153" t="s">
        <v>124</v>
      </c>
      <c r="B4" s="153"/>
      <c r="C4" s="153"/>
      <c r="D4" s="153"/>
      <c r="E4" s="153"/>
      <c r="F4" s="153"/>
      <c r="G4" s="153"/>
      <c r="H4" s="153"/>
      <c r="I4" s="153"/>
      <c r="J4" s="153"/>
    </row>
    <row r="5" spans="1:10" s="1" customFormat="1" ht="14.25" customHeight="1" x14ac:dyDescent="0.2">
      <c r="A5" s="153" t="s">
        <v>157</v>
      </c>
      <c r="B5" s="153"/>
      <c r="C5" s="153"/>
      <c r="D5" s="153"/>
      <c r="E5" s="153"/>
      <c r="F5" s="153"/>
      <c r="G5" s="153"/>
      <c r="H5" s="153"/>
      <c r="I5" s="153"/>
      <c r="J5" s="153"/>
    </row>
    <row r="6" spans="1:10" ht="57" customHeight="1" x14ac:dyDescent="0.25">
      <c r="A6" s="145" t="s">
        <v>103</v>
      </c>
      <c r="B6" s="149" t="str">
        <f>'14.1'!B3</f>
        <v>Срок, на который разработан проект бюджета</v>
      </c>
      <c r="C6" s="149" t="s">
        <v>163</v>
      </c>
      <c r="D6" s="112" t="s">
        <v>185</v>
      </c>
      <c r="E6" s="149" t="s">
        <v>463</v>
      </c>
      <c r="F6" s="145" t="s">
        <v>290</v>
      </c>
      <c r="G6" s="145" t="s">
        <v>188</v>
      </c>
      <c r="H6" s="146"/>
      <c r="I6" s="146"/>
      <c r="J6" s="145" t="s">
        <v>95</v>
      </c>
    </row>
    <row r="7" spans="1:10" ht="14.1" customHeight="1" x14ac:dyDescent="0.25">
      <c r="A7" s="146"/>
      <c r="B7" s="150"/>
      <c r="C7" s="150"/>
      <c r="D7" s="71" t="s">
        <v>125</v>
      </c>
      <c r="E7" s="150"/>
      <c r="F7" s="146"/>
      <c r="G7" s="145" t="s">
        <v>106</v>
      </c>
      <c r="H7" s="145" t="s">
        <v>104</v>
      </c>
      <c r="I7" s="154" t="s">
        <v>105</v>
      </c>
      <c r="J7" s="147"/>
    </row>
    <row r="8" spans="1:10" ht="14.1" customHeight="1" x14ac:dyDescent="0.25">
      <c r="A8" s="146"/>
      <c r="B8" s="150"/>
      <c r="C8" s="150"/>
      <c r="D8" s="71" t="s">
        <v>186</v>
      </c>
      <c r="E8" s="150"/>
      <c r="F8" s="146"/>
      <c r="G8" s="145"/>
      <c r="H8" s="145"/>
      <c r="I8" s="154"/>
      <c r="J8" s="147"/>
    </row>
    <row r="9" spans="1:10" ht="14.1" customHeight="1" x14ac:dyDescent="0.25">
      <c r="A9" s="146"/>
      <c r="B9" s="150"/>
      <c r="C9" s="150"/>
      <c r="D9" s="71" t="s">
        <v>187</v>
      </c>
      <c r="E9" s="150"/>
      <c r="F9" s="146"/>
      <c r="G9" s="145"/>
      <c r="H9" s="145"/>
      <c r="I9" s="154"/>
      <c r="J9" s="147"/>
    </row>
    <row r="10" spans="1:10" ht="14.1" customHeight="1" x14ac:dyDescent="0.25">
      <c r="A10" s="146"/>
      <c r="B10" s="156"/>
      <c r="C10" s="156"/>
      <c r="D10" s="71" t="s">
        <v>137</v>
      </c>
      <c r="E10" s="156"/>
      <c r="F10" s="146"/>
      <c r="G10" s="146"/>
      <c r="H10" s="146"/>
      <c r="I10" s="155"/>
      <c r="J10" s="147"/>
    </row>
    <row r="11" spans="1:10" s="26" customFormat="1" ht="15.95" customHeight="1" x14ac:dyDescent="0.25">
      <c r="A11" s="9" t="s">
        <v>0</v>
      </c>
      <c r="B11" s="74"/>
      <c r="C11" s="74"/>
      <c r="D11" s="54"/>
      <c r="E11" s="54"/>
      <c r="F11" s="9"/>
      <c r="G11" s="9"/>
      <c r="H11" s="9"/>
      <c r="I11" s="14"/>
      <c r="J11" s="12"/>
    </row>
    <row r="12" spans="1:10" s="7" customFormat="1" ht="15.95" customHeight="1" x14ac:dyDescent="0.25">
      <c r="A12" s="10" t="s">
        <v>1</v>
      </c>
      <c r="B12" s="52" t="str">
        <f>'14.1'!B6</f>
        <v>На 2016 год</v>
      </c>
      <c r="C12" s="52" t="str">
        <f>'14.1'!H6</f>
        <v>Опубликован несвоевременно (07.12.15 г.)</v>
      </c>
      <c r="D12" s="52"/>
      <c r="E12" s="52"/>
      <c r="F12" s="52"/>
      <c r="G12" s="49">
        <f t="shared" ref="G12:G29" si="0">IF(D12="Да, представлены сведения по всем перечисленным видам доходов",2,IF(D12="Да, представлены по большинству перечисленных видов доходов",1,0))</f>
        <v>0</v>
      </c>
      <c r="H12" s="49"/>
      <c r="I12" s="23">
        <f>G12*(1-H12)</f>
        <v>0</v>
      </c>
      <c r="J12" s="11"/>
    </row>
    <row r="13" spans="1:10" ht="15.95" customHeight="1" x14ac:dyDescent="0.25">
      <c r="A13" s="10" t="s">
        <v>2</v>
      </c>
      <c r="B13" s="52" t="str">
        <f>'14.1'!B7</f>
        <v>На 2016 год</v>
      </c>
      <c r="C13" s="52" t="str">
        <f>'14.1'!H7</f>
        <v>Да, опубликован</v>
      </c>
      <c r="D13" s="52" t="s">
        <v>125</v>
      </c>
      <c r="E13" s="52" t="s">
        <v>236</v>
      </c>
      <c r="F13" s="52"/>
      <c r="G13" s="49">
        <f t="shared" si="0"/>
        <v>2</v>
      </c>
      <c r="H13" s="49"/>
      <c r="I13" s="23">
        <f t="shared" ref="I13:I76" si="1">G13*(1-H13)</f>
        <v>2</v>
      </c>
      <c r="J13" s="13" t="s">
        <v>383</v>
      </c>
    </row>
    <row r="14" spans="1:10" ht="15.95" customHeight="1" x14ac:dyDescent="0.25">
      <c r="A14" s="10" t="s">
        <v>3</v>
      </c>
      <c r="B14" s="52" t="str">
        <f>'14.1'!B8</f>
        <v>На 2016 год и плановый период</v>
      </c>
      <c r="C14" s="52" t="str">
        <f>'14.1'!H8</f>
        <v>Да, опубликован</v>
      </c>
      <c r="D14" s="52" t="s">
        <v>125</v>
      </c>
      <c r="E14" s="52" t="s">
        <v>237</v>
      </c>
      <c r="F14" s="52"/>
      <c r="G14" s="49">
        <f t="shared" si="0"/>
        <v>2</v>
      </c>
      <c r="H14" s="49"/>
      <c r="I14" s="23">
        <f t="shared" si="1"/>
        <v>2</v>
      </c>
      <c r="J14" s="13" t="s">
        <v>386</v>
      </c>
    </row>
    <row r="15" spans="1:10" s="7" customFormat="1" ht="15.95" customHeight="1" x14ac:dyDescent="0.25">
      <c r="A15" s="10" t="s">
        <v>4</v>
      </c>
      <c r="B15" s="52" t="str">
        <f>'14.1'!B9</f>
        <v>На 2016 год</v>
      </c>
      <c r="C15" s="52" t="str">
        <f>'14.1'!H9</f>
        <v>Да, опубликован</v>
      </c>
      <c r="D15" s="52" t="s">
        <v>125</v>
      </c>
      <c r="E15" s="52" t="s">
        <v>236</v>
      </c>
      <c r="F15" s="52"/>
      <c r="G15" s="49">
        <f t="shared" si="0"/>
        <v>2</v>
      </c>
      <c r="H15" s="49"/>
      <c r="I15" s="23">
        <f t="shared" si="1"/>
        <v>2</v>
      </c>
      <c r="J15" s="13" t="s">
        <v>388</v>
      </c>
    </row>
    <row r="16" spans="1:10" s="8" customFormat="1" ht="15.95" customHeight="1" x14ac:dyDescent="0.25">
      <c r="A16" s="10" t="s">
        <v>5</v>
      </c>
      <c r="B16" s="52" t="str">
        <f>'14.1'!B10</f>
        <v>На 2016 год</v>
      </c>
      <c r="C16" s="52" t="str">
        <f>'14.1'!H10</f>
        <v>Да, опубликован</v>
      </c>
      <c r="D16" s="52" t="s">
        <v>125</v>
      </c>
      <c r="E16" s="52" t="s">
        <v>236</v>
      </c>
      <c r="F16" s="52"/>
      <c r="G16" s="49">
        <f t="shared" si="0"/>
        <v>2</v>
      </c>
      <c r="H16" s="49"/>
      <c r="I16" s="23">
        <f t="shared" si="1"/>
        <v>2</v>
      </c>
      <c r="J16" s="13" t="s">
        <v>223</v>
      </c>
    </row>
    <row r="17" spans="1:10" ht="15.95" customHeight="1" x14ac:dyDescent="0.25">
      <c r="A17" s="10" t="s">
        <v>6</v>
      </c>
      <c r="B17" s="52" t="str">
        <f>'14.1'!B11</f>
        <v>На 2016 год</v>
      </c>
      <c r="C17" s="52" t="str">
        <f>'14.1'!H11</f>
        <v>Нет, не опубликован</v>
      </c>
      <c r="D17" s="52"/>
      <c r="E17" s="52"/>
      <c r="F17" s="52"/>
      <c r="G17" s="49">
        <f t="shared" si="0"/>
        <v>0</v>
      </c>
      <c r="H17" s="49"/>
      <c r="I17" s="23">
        <f t="shared" si="1"/>
        <v>0</v>
      </c>
      <c r="J17" s="13"/>
    </row>
    <row r="18" spans="1:10" s="7" customFormat="1" ht="15.95" customHeight="1" x14ac:dyDescent="0.25">
      <c r="A18" s="10" t="s">
        <v>7</v>
      </c>
      <c r="B18" s="52" t="str">
        <f>'14.1'!B12</f>
        <v>На 2016 год</v>
      </c>
      <c r="C18" s="52" t="str">
        <f>'14.1'!H12</f>
        <v>Опубликован несвоевременно (после 02.12.15 г.)</v>
      </c>
      <c r="D18" s="52"/>
      <c r="E18" s="52"/>
      <c r="F18" s="52"/>
      <c r="G18" s="49">
        <f t="shared" si="0"/>
        <v>0</v>
      </c>
      <c r="H18" s="49"/>
      <c r="I18" s="23">
        <f t="shared" si="1"/>
        <v>0</v>
      </c>
      <c r="J18" s="13"/>
    </row>
    <row r="19" spans="1:10" s="8" customFormat="1" ht="15.95" customHeight="1" x14ac:dyDescent="0.25">
      <c r="A19" s="10" t="s">
        <v>8</v>
      </c>
      <c r="B19" s="52" t="str">
        <f>'14.1'!B13</f>
        <v>На 2016 год</v>
      </c>
      <c r="C19" s="52" t="str">
        <f>'14.1'!H13</f>
        <v>Да, опубликован</v>
      </c>
      <c r="D19" s="52" t="s">
        <v>125</v>
      </c>
      <c r="E19" s="52" t="s">
        <v>236</v>
      </c>
      <c r="F19" s="52"/>
      <c r="G19" s="49">
        <f t="shared" si="0"/>
        <v>2</v>
      </c>
      <c r="H19" s="49"/>
      <c r="I19" s="23">
        <f t="shared" si="1"/>
        <v>2</v>
      </c>
      <c r="J19" s="13" t="s">
        <v>230</v>
      </c>
    </row>
    <row r="20" spans="1:10" s="8" customFormat="1" ht="15.95" customHeight="1" x14ac:dyDescent="0.25">
      <c r="A20" s="10" t="s">
        <v>9</v>
      </c>
      <c r="B20" s="52" t="str">
        <f>'14.1'!B14</f>
        <v>На 2016 год</v>
      </c>
      <c r="C20" s="52" t="str">
        <f>'14.1'!H14</f>
        <v>Опубликован несвоевременно (после 04.12.15 г.)</v>
      </c>
      <c r="D20" s="52"/>
      <c r="E20" s="52"/>
      <c r="F20" s="52"/>
      <c r="G20" s="49">
        <f t="shared" si="0"/>
        <v>0</v>
      </c>
      <c r="H20" s="49"/>
      <c r="I20" s="23">
        <f t="shared" si="1"/>
        <v>0</v>
      </c>
      <c r="J20" s="13"/>
    </row>
    <row r="21" spans="1:10" ht="15.95" customHeight="1" x14ac:dyDescent="0.25">
      <c r="A21" s="10" t="s">
        <v>10</v>
      </c>
      <c r="B21" s="52" t="str">
        <f>'14.1'!B15</f>
        <v>На 2016 год и плановый период</v>
      </c>
      <c r="C21" s="52" t="str">
        <f>'14.1'!H15</f>
        <v>Да, опубликован</v>
      </c>
      <c r="D21" s="52" t="s">
        <v>125</v>
      </c>
      <c r="E21" s="52" t="s">
        <v>237</v>
      </c>
      <c r="F21" s="52"/>
      <c r="G21" s="49">
        <f t="shared" si="0"/>
        <v>2</v>
      </c>
      <c r="H21" s="49"/>
      <c r="I21" s="23">
        <f t="shared" si="1"/>
        <v>2</v>
      </c>
      <c r="J21" s="79" t="s">
        <v>239</v>
      </c>
    </row>
    <row r="22" spans="1:10" s="7" customFormat="1" ht="15.95" customHeight="1" x14ac:dyDescent="0.25">
      <c r="A22" s="10" t="s">
        <v>11</v>
      </c>
      <c r="B22" s="52" t="str">
        <f>'14.1'!B16</f>
        <v>На 2016 год</v>
      </c>
      <c r="C22" s="52" t="str">
        <f>'14.1'!H16</f>
        <v>Опубликован несвоевременно (15.12.15 г.)</v>
      </c>
      <c r="D22" s="52"/>
      <c r="E22" s="52"/>
      <c r="F22" s="52"/>
      <c r="G22" s="49">
        <f t="shared" si="0"/>
        <v>0</v>
      </c>
      <c r="H22" s="49"/>
      <c r="I22" s="23">
        <f t="shared" si="1"/>
        <v>0</v>
      </c>
      <c r="J22" s="13"/>
    </row>
    <row r="23" spans="1:10" s="7" customFormat="1" ht="15.95" customHeight="1" x14ac:dyDescent="0.25">
      <c r="A23" s="10" t="s">
        <v>12</v>
      </c>
      <c r="B23" s="52" t="str">
        <f>'14.1'!B17</f>
        <v>На 2016 год</v>
      </c>
      <c r="C23" s="52" t="str">
        <f>'14.1'!H17</f>
        <v>Опубликован несвоевременно (07.12.15 г.)</v>
      </c>
      <c r="D23" s="52"/>
      <c r="E23" s="52"/>
      <c r="F23" s="52"/>
      <c r="G23" s="49">
        <f t="shared" si="0"/>
        <v>0</v>
      </c>
      <c r="H23" s="49"/>
      <c r="I23" s="23">
        <f t="shared" si="1"/>
        <v>0</v>
      </c>
      <c r="J23" s="13" t="s">
        <v>241</v>
      </c>
    </row>
    <row r="24" spans="1:10" s="7" customFormat="1" ht="15.95" customHeight="1" x14ac:dyDescent="0.25">
      <c r="A24" s="10" t="s">
        <v>13</v>
      </c>
      <c r="B24" s="52" t="str">
        <f>'14.1'!B18</f>
        <v>На 2016 год</v>
      </c>
      <c r="C24" s="52" t="str">
        <f>'14.1'!H18</f>
        <v>Да, опубликован</v>
      </c>
      <c r="D24" s="52" t="s">
        <v>186</v>
      </c>
      <c r="E24" s="52" t="s">
        <v>236</v>
      </c>
      <c r="F24" s="52"/>
      <c r="G24" s="49">
        <f t="shared" si="0"/>
        <v>1</v>
      </c>
      <c r="H24" s="49"/>
      <c r="I24" s="23">
        <f t="shared" si="1"/>
        <v>1</v>
      </c>
      <c r="J24" s="13" t="s">
        <v>242</v>
      </c>
    </row>
    <row r="25" spans="1:10" s="8" customFormat="1" ht="15.95" customHeight="1" x14ac:dyDescent="0.25">
      <c r="A25" s="10" t="s">
        <v>14</v>
      </c>
      <c r="B25" s="52" t="str">
        <f>'14.1'!B19</f>
        <v>На 2016 год</v>
      </c>
      <c r="C25" s="52" t="str">
        <f>'14.1'!H19</f>
        <v>Опубликована несвоевременно (10.12.15 г.</v>
      </c>
      <c r="D25" s="52"/>
      <c r="E25" s="52"/>
      <c r="F25" s="52"/>
      <c r="G25" s="49">
        <f t="shared" si="0"/>
        <v>0</v>
      </c>
      <c r="H25" s="49"/>
      <c r="I25" s="23">
        <f t="shared" si="1"/>
        <v>0</v>
      </c>
      <c r="J25" s="13"/>
    </row>
    <row r="26" spans="1:10" s="8" customFormat="1" ht="15.95" customHeight="1" x14ac:dyDescent="0.25">
      <c r="A26" s="10" t="s">
        <v>15</v>
      </c>
      <c r="B26" s="52" t="str">
        <f>'14.1'!B20</f>
        <v>На 2016 год</v>
      </c>
      <c r="C26" s="52" t="str">
        <f>'14.1'!H20</f>
        <v>Да, опубликован</v>
      </c>
      <c r="D26" s="52" t="s">
        <v>186</v>
      </c>
      <c r="E26" s="52" t="s">
        <v>236</v>
      </c>
      <c r="F26" s="52"/>
      <c r="G26" s="49">
        <f t="shared" si="0"/>
        <v>1</v>
      </c>
      <c r="H26" s="49"/>
      <c r="I26" s="23">
        <f t="shared" si="1"/>
        <v>1</v>
      </c>
      <c r="J26" s="13" t="s">
        <v>392</v>
      </c>
    </row>
    <row r="27" spans="1:10" s="7" customFormat="1" ht="15.95" customHeight="1" x14ac:dyDescent="0.25">
      <c r="A27" s="10" t="s">
        <v>16</v>
      </c>
      <c r="B27" s="52" t="str">
        <f>'14.1'!B21</f>
        <v>На 2016 год и плановый период</v>
      </c>
      <c r="C27" s="52" t="str">
        <f>'14.1'!H21</f>
        <v>Опубликован несвоевременно (после 03.12.15 г.)</v>
      </c>
      <c r="D27" s="52"/>
      <c r="E27" s="52"/>
      <c r="F27" s="52"/>
      <c r="G27" s="49">
        <f t="shared" si="0"/>
        <v>0</v>
      </c>
      <c r="H27" s="49"/>
      <c r="I27" s="23">
        <f t="shared" si="1"/>
        <v>0</v>
      </c>
      <c r="J27" s="13"/>
    </row>
    <row r="28" spans="1:10" ht="15.95" customHeight="1" x14ac:dyDescent="0.25">
      <c r="A28" s="10" t="s">
        <v>17</v>
      </c>
      <c r="B28" s="52" t="str">
        <f>'14.1'!B22</f>
        <v>На 2016 год и плановый период</v>
      </c>
      <c r="C28" s="52" t="str">
        <f>'14.1'!H22</f>
        <v>Нет, не опубликован</v>
      </c>
      <c r="D28" s="52"/>
      <c r="E28" s="52"/>
      <c r="F28" s="52"/>
      <c r="G28" s="49">
        <f t="shared" si="0"/>
        <v>0</v>
      </c>
      <c r="H28" s="49"/>
      <c r="I28" s="23">
        <f t="shared" si="1"/>
        <v>0</v>
      </c>
      <c r="J28" s="13"/>
    </row>
    <row r="29" spans="1:10" ht="15.95" customHeight="1" x14ac:dyDescent="0.25">
      <c r="A29" s="10" t="s">
        <v>18</v>
      </c>
      <c r="B29" s="52" t="str">
        <f>'14.1'!B23</f>
        <v>На 2016 год и плановый период</v>
      </c>
      <c r="C29" s="52" t="str">
        <f>'14.1'!H23</f>
        <v>Да, опубликован</v>
      </c>
      <c r="D29" s="52" t="s">
        <v>496</v>
      </c>
      <c r="E29" s="52" t="s">
        <v>237</v>
      </c>
      <c r="F29" s="52"/>
      <c r="G29" s="49">
        <f t="shared" si="0"/>
        <v>0</v>
      </c>
      <c r="H29" s="49"/>
      <c r="I29" s="23">
        <f t="shared" si="1"/>
        <v>0</v>
      </c>
      <c r="J29" s="13" t="s">
        <v>498</v>
      </c>
    </row>
    <row r="30" spans="1:10" s="26" customFormat="1" ht="15.95" customHeight="1" x14ac:dyDescent="0.25">
      <c r="A30" s="9" t="s">
        <v>19</v>
      </c>
      <c r="B30" s="12"/>
      <c r="C30" s="12"/>
      <c r="D30" s="53"/>
      <c r="E30" s="53"/>
      <c r="F30" s="53"/>
      <c r="G30" s="51"/>
      <c r="H30" s="51"/>
      <c r="I30" s="24"/>
      <c r="J30" s="15"/>
    </row>
    <row r="31" spans="1:10" s="7" customFormat="1" ht="15.95" customHeight="1" x14ac:dyDescent="0.25">
      <c r="A31" s="10" t="s">
        <v>20</v>
      </c>
      <c r="B31" s="52" t="str">
        <f>'14.1'!B25</f>
        <v>На 2016 год</v>
      </c>
      <c r="C31" s="52" t="str">
        <f>'14.1'!H25</f>
        <v>Опубликован несвоевременно (11.12.15 г.)</v>
      </c>
      <c r="D31" s="52"/>
      <c r="E31" s="52"/>
      <c r="F31" s="52"/>
      <c r="G31" s="49">
        <f t="shared" ref="G31:G41" si="2">IF(D31="Да, представлены сведения по всем перечисленным видам доходов",2,IF(D31="Да, представлены по большинству перечисленных видов доходов",1,0))</f>
        <v>0</v>
      </c>
      <c r="H31" s="49"/>
      <c r="I31" s="23">
        <f t="shared" si="1"/>
        <v>0</v>
      </c>
      <c r="J31" s="13"/>
    </row>
    <row r="32" spans="1:10" ht="15.95" customHeight="1" x14ac:dyDescent="0.25">
      <c r="A32" s="10" t="s">
        <v>21</v>
      </c>
      <c r="B32" s="52" t="str">
        <f>'14.1'!B26</f>
        <v>На 2016 год и плановый период</v>
      </c>
      <c r="C32" s="52" t="str">
        <f>'14.1'!H26</f>
        <v>Нет, не опубликован</v>
      </c>
      <c r="D32" s="52"/>
      <c r="E32" s="52"/>
      <c r="F32" s="52"/>
      <c r="G32" s="49">
        <f t="shared" si="2"/>
        <v>0</v>
      </c>
      <c r="H32" s="49"/>
      <c r="I32" s="23">
        <f t="shared" si="1"/>
        <v>0</v>
      </c>
      <c r="J32" s="13"/>
    </row>
    <row r="33" spans="1:10" ht="15.95" customHeight="1" x14ac:dyDescent="0.25">
      <c r="A33" s="10" t="s">
        <v>22</v>
      </c>
      <c r="B33" s="52" t="str">
        <f>'14.1'!B27</f>
        <v>На 2016 год</v>
      </c>
      <c r="C33" s="52" t="str">
        <f>'14.1'!H27</f>
        <v>Да, опубликован</v>
      </c>
      <c r="D33" s="52" t="s">
        <v>125</v>
      </c>
      <c r="E33" s="52" t="s">
        <v>236</v>
      </c>
      <c r="F33" s="52"/>
      <c r="G33" s="49">
        <f t="shared" si="2"/>
        <v>2</v>
      </c>
      <c r="H33" s="49"/>
      <c r="I33" s="23">
        <f t="shared" si="1"/>
        <v>2</v>
      </c>
      <c r="J33" s="13" t="s">
        <v>254</v>
      </c>
    </row>
    <row r="34" spans="1:10" ht="15.95" customHeight="1" x14ac:dyDescent="0.25">
      <c r="A34" s="10" t="s">
        <v>23</v>
      </c>
      <c r="B34" s="52" t="str">
        <f>'14.1'!B28</f>
        <v>На 2016 год</v>
      </c>
      <c r="C34" s="52" t="str">
        <f>'14.1'!H28</f>
        <v>Да, опубликован</v>
      </c>
      <c r="D34" s="52" t="s">
        <v>125</v>
      </c>
      <c r="E34" s="52" t="s">
        <v>236</v>
      </c>
      <c r="F34" s="52"/>
      <c r="G34" s="49">
        <f t="shared" si="2"/>
        <v>2</v>
      </c>
      <c r="H34" s="49"/>
      <c r="I34" s="23">
        <f t="shared" si="1"/>
        <v>2</v>
      </c>
      <c r="J34" s="16" t="s">
        <v>257</v>
      </c>
    </row>
    <row r="35" spans="1:10" ht="15.95" customHeight="1" x14ac:dyDescent="0.25">
      <c r="A35" s="10" t="s">
        <v>24</v>
      </c>
      <c r="B35" s="52" t="str">
        <f>'14.1'!B29</f>
        <v>На 2016 год</v>
      </c>
      <c r="C35" s="52" t="str">
        <f>'14.1'!H29</f>
        <v>Опубликован несвоевременно (после 03.12.15 г.)</v>
      </c>
      <c r="D35" s="52"/>
      <c r="E35" s="52"/>
      <c r="F35" s="52"/>
      <c r="G35" s="49">
        <f t="shared" si="2"/>
        <v>0</v>
      </c>
      <c r="H35" s="49"/>
      <c r="I35" s="23">
        <f t="shared" si="1"/>
        <v>0</v>
      </c>
      <c r="J35" s="17"/>
    </row>
    <row r="36" spans="1:10" s="7" customFormat="1" ht="15.95" customHeight="1" x14ac:dyDescent="0.25">
      <c r="A36" s="10" t="s">
        <v>25</v>
      </c>
      <c r="B36" s="52" t="str">
        <f>'14.1'!B30</f>
        <v>На 2016 год и плановый период</v>
      </c>
      <c r="C36" s="52" t="str">
        <f>'14.1'!H30</f>
        <v>Да, опубликован</v>
      </c>
      <c r="D36" s="52" t="s">
        <v>187</v>
      </c>
      <c r="E36" s="52" t="s">
        <v>236</v>
      </c>
      <c r="F36" s="52"/>
      <c r="G36" s="49">
        <f t="shared" si="2"/>
        <v>0</v>
      </c>
      <c r="H36" s="49"/>
      <c r="I36" s="23">
        <f t="shared" si="1"/>
        <v>0</v>
      </c>
      <c r="J36" s="13" t="s">
        <v>260</v>
      </c>
    </row>
    <row r="37" spans="1:10" ht="15.95" customHeight="1" x14ac:dyDescent="0.25">
      <c r="A37" s="10" t="s">
        <v>26</v>
      </c>
      <c r="B37" s="52" t="str">
        <f>'14.1'!B31</f>
        <v>На 2016 год</v>
      </c>
      <c r="C37" s="52" t="str">
        <f>'14.1'!H31</f>
        <v>Да, опубликован</v>
      </c>
      <c r="D37" s="52" t="s">
        <v>125</v>
      </c>
      <c r="E37" s="52" t="s">
        <v>236</v>
      </c>
      <c r="F37" s="52"/>
      <c r="G37" s="49">
        <f t="shared" si="2"/>
        <v>2</v>
      </c>
      <c r="H37" s="49"/>
      <c r="I37" s="23">
        <f t="shared" si="1"/>
        <v>2</v>
      </c>
      <c r="J37" s="13" t="s">
        <v>262</v>
      </c>
    </row>
    <row r="38" spans="1:10" ht="15.95" customHeight="1" x14ac:dyDescent="0.25">
      <c r="A38" s="10" t="s">
        <v>27</v>
      </c>
      <c r="B38" s="52" t="str">
        <f>'14.1'!B32</f>
        <v>На 2016 год</v>
      </c>
      <c r="C38" s="52" t="str">
        <f>'14.1'!H32</f>
        <v>Да, опубликован</v>
      </c>
      <c r="D38" s="52" t="s">
        <v>186</v>
      </c>
      <c r="E38" s="52" t="s">
        <v>236</v>
      </c>
      <c r="F38" s="52"/>
      <c r="G38" s="49">
        <f t="shared" si="2"/>
        <v>1</v>
      </c>
      <c r="H38" s="49"/>
      <c r="I38" s="23">
        <f t="shared" si="1"/>
        <v>1</v>
      </c>
      <c r="J38" s="13" t="s">
        <v>404</v>
      </c>
    </row>
    <row r="39" spans="1:10" ht="15.95" customHeight="1" x14ac:dyDescent="0.25">
      <c r="A39" s="10" t="s">
        <v>28</v>
      </c>
      <c r="B39" s="52" t="str">
        <f>'14.1'!B33</f>
        <v>На 2016 год</v>
      </c>
      <c r="C39" s="52" t="str">
        <f>'14.1'!H33</f>
        <v>Опубликован несвоевременно (после 04.12.15 г.)</v>
      </c>
      <c r="D39" s="52"/>
      <c r="E39" s="52"/>
      <c r="F39" s="52"/>
      <c r="G39" s="49">
        <f t="shared" si="2"/>
        <v>0</v>
      </c>
      <c r="H39" s="49"/>
      <c r="I39" s="23">
        <f t="shared" si="1"/>
        <v>0</v>
      </c>
      <c r="J39" s="17"/>
    </row>
    <row r="40" spans="1:10" ht="15.95" customHeight="1" x14ac:dyDescent="0.25">
      <c r="A40" s="10" t="s">
        <v>29</v>
      </c>
      <c r="B40" s="52" t="str">
        <f>'14.1'!B34</f>
        <v>На 2016 год и плановый период</v>
      </c>
      <c r="C40" s="52" t="str">
        <f>'14.1'!H34</f>
        <v>Да, опубликован</v>
      </c>
      <c r="D40" s="52" t="s">
        <v>125</v>
      </c>
      <c r="E40" s="52" t="s">
        <v>237</v>
      </c>
      <c r="F40" s="52"/>
      <c r="G40" s="49">
        <f t="shared" si="2"/>
        <v>2</v>
      </c>
      <c r="H40" s="49"/>
      <c r="I40" s="23">
        <f t="shared" si="1"/>
        <v>2</v>
      </c>
      <c r="J40" s="13" t="s">
        <v>265</v>
      </c>
    </row>
    <row r="41" spans="1:10" ht="15.95" customHeight="1" x14ac:dyDescent="0.25">
      <c r="A41" s="10" t="s">
        <v>30</v>
      </c>
      <c r="B41" s="52" t="str">
        <f>'14.1'!B35</f>
        <v>На 2016 год</v>
      </c>
      <c r="C41" s="52" t="str">
        <f>'14.1'!H35</f>
        <v>Опубликован несвоевременно (после 04.12.15 г.)</v>
      </c>
      <c r="D41" s="52"/>
      <c r="E41" s="52"/>
      <c r="F41" s="52"/>
      <c r="G41" s="49">
        <f t="shared" si="2"/>
        <v>0</v>
      </c>
      <c r="H41" s="49"/>
      <c r="I41" s="23">
        <f t="shared" si="1"/>
        <v>0</v>
      </c>
      <c r="J41" s="13"/>
    </row>
    <row r="42" spans="1:10" s="26" customFormat="1" ht="15.95" customHeight="1" x14ac:dyDescent="0.25">
      <c r="A42" s="9" t="s">
        <v>31</v>
      </c>
      <c r="B42" s="12"/>
      <c r="C42" s="12"/>
      <c r="D42" s="53"/>
      <c r="E42" s="53"/>
      <c r="F42" s="53"/>
      <c r="G42" s="51"/>
      <c r="H42" s="51"/>
      <c r="I42" s="24"/>
      <c r="J42" s="15"/>
    </row>
    <row r="43" spans="1:10" s="8" customFormat="1" ht="15.95" customHeight="1" x14ac:dyDescent="0.25">
      <c r="A43" s="10" t="s">
        <v>32</v>
      </c>
      <c r="B43" s="52" t="str">
        <f>'14.1'!B37</f>
        <v>На 2016 год</v>
      </c>
      <c r="C43" s="52" t="str">
        <f>'14.1'!H37</f>
        <v>Да, опубликован</v>
      </c>
      <c r="D43" s="52" t="s">
        <v>125</v>
      </c>
      <c r="E43" s="52" t="s">
        <v>236</v>
      </c>
      <c r="F43" s="52"/>
      <c r="G43" s="49">
        <f t="shared" ref="G43:G48" si="3">IF(D43="Да, представлены сведения по всем перечисленным видам доходов",2,IF(D43="Да, представлены по большинству перечисленных видов доходов",1,0))</f>
        <v>2</v>
      </c>
      <c r="H43" s="49"/>
      <c r="I43" s="23">
        <f t="shared" si="1"/>
        <v>2</v>
      </c>
      <c r="J43" s="13" t="s">
        <v>268</v>
      </c>
    </row>
    <row r="44" spans="1:10" s="8" customFormat="1" ht="15.95" customHeight="1" x14ac:dyDescent="0.25">
      <c r="A44" s="10" t="s">
        <v>33</v>
      </c>
      <c r="B44" s="52" t="str">
        <f>'14.1'!B38</f>
        <v>На 2016 год</v>
      </c>
      <c r="C44" s="52" t="str">
        <f>'14.1'!H38</f>
        <v>Опубликован несвоевременно (15.12.15 г.)</v>
      </c>
      <c r="D44" s="52"/>
      <c r="E44" s="52"/>
      <c r="F44" s="52"/>
      <c r="G44" s="49">
        <f t="shared" si="3"/>
        <v>0</v>
      </c>
      <c r="H44" s="49"/>
      <c r="I44" s="23">
        <f t="shared" si="1"/>
        <v>0</v>
      </c>
      <c r="J44" s="13"/>
    </row>
    <row r="45" spans="1:10" ht="15.95" customHeight="1" x14ac:dyDescent="0.25">
      <c r="A45" s="10" t="s">
        <v>34</v>
      </c>
      <c r="B45" s="52" t="str">
        <f>'14.1'!B39</f>
        <v>На 2016 год</v>
      </c>
      <c r="C45" s="52" t="str">
        <f>'14.1'!H39</f>
        <v>Да, опубликован</v>
      </c>
      <c r="D45" s="52" t="s">
        <v>125</v>
      </c>
      <c r="E45" s="52" t="s">
        <v>236</v>
      </c>
      <c r="F45" s="52"/>
      <c r="G45" s="49">
        <f t="shared" si="3"/>
        <v>2</v>
      </c>
      <c r="H45" s="49"/>
      <c r="I45" s="23">
        <f t="shared" si="1"/>
        <v>2</v>
      </c>
      <c r="J45" s="13" t="s">
        <v>270</v>
      </c>
    </row>
    <row r="46" spans="1:10" s="7" customFormat="1" ht="15.95" customHeight="1" x14ac:dyDescent="0.25">
      <c r="A46" s="10" t="s">
        <v>35</v>
      </c>
      <c r="B46" s="52" t="str">
        <f>'14.1'!B40</f>
        <v>На 2016 год</v>
      </c>
      <c r="C46" s="52" t="str">
        <f>'14.1'!H40</f>
        <v>Да, опубликован</v>
      </c>
      <c r="D46" s="52" t="s">
        <v>125</v>
      </c>
      <c r="E46" s="52" t="s">
        <v>236</v>
      </c>
      <c r="F46" s="52"/>
      <c r="G46" s="49">
        <f t="shared" si="3"/>
        <v>2</v>
      </c>
      <c r="H46" s="49"/>
      <c r="I46" s="23">
        <f t="shared" si="1"/>
        <v>2</v>
      </c>
      <c r="J46" s="13" t="s">
        <v>271</v>
      </c>
    </row>
    <row r="47" spans="1:10" s="8" customFormat="1" ht="15.95" customHeight="1" x14ac:dyDescent="0.25">
      <c r="A47" s="10" t="s">
        <v>36</v>
      </c>
      <c r="B47" s="52" t="str">
        <f>'14.1'!B41</f>
        <v>На 2016 год и плановый период</v>
      </c>
      <c r="C47" s="52" t="str">
        <f>'14.1'!H41</f>
        <v>Да, опубликован</v>
      </c>
      <c r="D47" s="52" t="s">
        <v>186</v>
      </c>
      <c r="E47" s="52" t="s">
        <v>237</v>
      </c>
      <c r="F47" s="52"/>
      <c r="G47" s="49">
        <f t="shared" si="3"/>
        <v>1</v>
      </c>
      <c r="H47" s="49"/>
      <c r="I47" s="23">
        <f t="shared" si="1"/>
        <v>1</v>
      </c>
      <c r="J47" s="18" t="s">
        <v>273</v>
      </c>
    </row>
    <row r="48" spans="1:10" s="8" customFormat="1" ht="15.95" customHeight="1" x14ac:dyDescent="0.25">
      <c r="A48" s="10" t="s">
        <v>37</v>
      </c>
      <c r="B48" s="52" t="str">
        <f>'14.1'!B42</f>
        <v>На 2016 год</v>
      </c>
      <c r="C48" s="52" t="str">
        <f>'14.1'!H42</f>
        <v>Да, опубликован</v>
      </c>
      <c r="D48" s="52" t="s">
        <v>186</v>
      </c>
      <c r="E48" s="52" t="s">
        <v>236</v>
      </c>
      <c r="F48" s="52"/>
      <c r="G48" s="49">
        <f t="shared" si="3"/>
        <v>1</v>
      </c>
      <c r="H48" s="49"/>
      <c r="I48" s="23">
        <f t="shared" si="1"/>
        <v>1</v>
      </c>
      <c r="J48" s="19" t="s">
        <v>406</v>
      </c>
    </row>
    <row r="49" spans="1:10" s="26" customFormat="1" ht="15.95" customHeight="1" x14ac:dyDescent="0.25">
      <c r="A49" s="9" t="s">
        <v>38</v>
      </c>
      <c r="B49" s="12"/>
      <c r="C49" s="12"/>
      <c r="D49" s="53"/>
      <c r="E49" s="53"/>
      <c r="F49" s="53"/>
      <c r="G49" s="51"/>
      <c r="H49" s="51"/>
      <c r="I49" s="24"/>
      <c r="J49" s="15"/>
    </row>
    <row r="50" spans="1:10" s="8" customFormat="1" ht="15.95" customHeight="1" x14ac:dyDescent="0.25">
      <c r="A50" s="10" t="s">
        <v>39</v>
      </c>
      <c r="B50" s="52" t="str">
        <f>'14.1'!B44</f>
        <v>На 2016 год</v>
      </c>
      <c r="C50" s="52" t="str">
        <f>'14.1'!H44</f>
        <v>Нет, не опубликован</v>
      </c>
      <c r="D50" s="52"/>
      <c r="E50" s="52"/>
      <c r="F50" s="52"/>
      <c r="G50" s="49">
        <f t="shared" ref="G50:G56" si="4">IF(D50="Да, представлены сведения по всем перечисленным видам доходов",2,IF(D50="Да, представлены по большинству перечисленных видов доходов",1,0))</f>
        <v>0</v>
      </c>
      <c r="H50" s="49"/>
      <c r="I50" s="23">
        <f t="shared" si="1"/>
        <v>0</v>
      </c>
      <c r="J50" s="13"/>
    </row>
    <row r="51" spans="1:10" s="8" customFormat="1" ht="15.95" customHeight="1" x14ac:dyDescent="0.25">
      <c r="A51" s="10" t="s">
        <v>40</v>
      </c>
      <c r="B51" s="52" t="str">
        <f>'14.1'!B45</f>
        <v>На 2016 год</v>
      </c>
      <c r="C51" s="52" t="str">
        <f>'14.1'!H45</f>
        <v>Нет, не опубликован</v>
      </c>
      <c r="D51" s="52"/>
      <c r="E51" s="52"/>
      <c r="F51" s="52"/>
      <c r="G51" s="49">
        <f t="shared" si="4"/>
        <v>0</v>
      </c>
      <c r="H51" s="49"/>
      <c r="I51" s="23">
        <f t="shared" si="1"/>
        <v>0</v>
      </c>
      <c r="J51" s="13"/>
    </row>
    <row r="52" spans="1:10" ht="15.95" customHeight="1" x14ac:dyDescent="0.25">
      <c r="A52" s="10" t="s">
        <v>41</v>
      </c>
      <c r="B52" s="52" t="str">
        <f>'14.1'!B46</f>
        <v>На 2016 год и плановый период</v>
      </c>
      <c r="C52" s="52" t="str">
        <f>'14.1'!H46</f>
        <v>Да, опубликован</v>
      </c>
      <c r="D52" s="52" t="s">
        <v>187</v>
      </c>
      <c r="E52" s="52" t="s">
        <v>236</v>
      </c>
      <c r="F52" s="52"/>
      <c r="G52" s="49">
        <f t="shared" si="4"/>
        <v>0</v>
      </c>
      <c r="H52" s="49"/>
      <c r="I52" s="23">
        <f t="shared" si="1"/>
        <v>0</v>
      </c>
      <c r="J52" s="13" t="s">
        <v>409</v>
      </c>
    </row>
    <row r="53" spans="1:10" ht="15.95" customHeight="1" x14ac:dyDescent="0.25">
      <c r="A53" s="10" t="s">
        <v>42</v>
      </c>
      <c r="B53" s="52" t="str">
        <f>'14.1'!B47</f>
        <v>На 2016 год</v>
      </c>
      <c r="C53" s="52" t="str">
        <f>'14.1'!H47</f>
        <v>Опубликован несвоевременно (после 04.12.15 г.)</v>
      </c>
      <c r="D53" s="52"/>
      <c r="E53" s="52"/>
      <c r="F53" s="52"/>
      <c r="G53" s="49">
        <f t="shared" si="4"/>
        <v>0</v>
      </c>
      <c r="H53" s="49"/>
      <c r="I53" s="23">
        <f t="shared" si="1"/>
        <v>0</v>
      </c>
      <c r="J53" s="13"/>
    </row>
    <row r="54" spans="1:10" s="8" customFormat="1" ht="15.95" customHeight="1" x14ac:dyDescent="0.25">
      <c r="A54" s="10" t="s">
        <v>92</v>
      </c>
      <c r="B54" s="52" t="str">
        <f>'14.1'!B48</f>
        <v>На 2016 год</v>
      </c>
      <c r="C54" s="52" t="str">
        <f>'14.1'!H48</f>
        <v>Нет, не опубликован</v>
      </c>
      <c r="D54" s="52"/>
      <c r="E54" s="52"/>
      <c r="F54" s="52"/>
      <c r="G54" s="49">
        <f t="shared" si="4"/>
        <v>0</v>
      </c>
      <c r="H54" s="49"/>
      <c r="I54" s="23">
        <f t="shared" si="1"/>
        <v>0</v>
      </c>
      <c r="J54" s="13"/>
    </row>
    <row r="55" spans="1:10" ht="15.95" customHeight="1" x14ac:dyDescent="0.25">
      <c r="A55" s="10" t="s">
        <v>43</v>
      </c>
      <c r="B55" s="52" t="str">
        <f>'14.1'!B49</f>
        <v>На 2016 год</v>
      </c>
      <c r="C55" s="52" t="str">
        <f>'14.1'!H49</f>
        <v>Нет, не опубликован</v>
      </c>
      <c r="D55" s="52"/>
      <c r="E55" s="52"/>
      <c r="F55" s="49"/>
      <c r="G55" s="49">
        <f t="shared" si="4"/>
        <v>0</v>
      </c>
      <c r="H55" s="49"/>
      <c r="I55" s="23">
        <f t="shared" si="1"/>
        <v>0</v>
      </c>
      <c r="J55" s="16"/>
    </row>
    <row r="56" spans="1:10" ht="15.95" customHeight="1" x14ac:dyDescent="0.25">
      <c r="A56" s="10" t="s">
        <v>44</v>
      </c>
      <c r="B56" s="52" t="str">
        <f>'14.1'!B50</f>
        <v>На 2016 год</v>
      </c>
      <c r="C56" s="52" t="str">
        <f>'14.1'!H50</f>
        <v>Да, опубликован</v>
      </c>
      <c r="D56" s="52" t="s">
        <v>125</v>
      </c>
      <c r="E56" s="52" t="s">
        <v>236</v>
      </c>
      <c r="F56" s="52" t="s">
        <v>480</v>
      </c>
      <c r="G56" s="49">
        <f t="shared" si="4"/>
        <v>2</v>
      </c>
      <c r="H56" s="49">
        <v>0.5</v>
      </c>
      <c r="I56" s="23">
        <f t="shared" si="1"/>
        <v>1</v>
      </c>
      <c r="J56" s="13" t="s">
        <v>286</v>
      </c>
    </row>
    <row r="57" spans="1:10" s="26" customFormat="1" ht="15.95" customHeight="1" x14ac:dyDescent="0.25">
      <c r="A57" s="9" t="s">
        <v>45</v>
      </c>
      <c r="B57" s="12"/>
      <c r="C57" s="12"/>
      <c r="D57" s="53"/>
      <c r="E57" s="53"/>
      <c r="F57" s="53"/>
      <c r="G57" s="51"/>
      <c r="H57" s="51"/>
      <c r="I57" s="24"/>
      <c r="J57" s="15"/>
    </row>
    <row r="58" spans="1:10" s="8" customFormat="1" ht="15.95" customHeight="1" x14ac:dyDescent="0.25">
      <c r="A58" s="10" t="s">
        <v>46</v>
      </c>
      <c r="B58" s="52" t="str">
        <f>'14.1'!B52</f>
        <v>На 2016 год и плановый период</v>
      </c>
      <c r="C58" s="52" t="str">
        <f>'14.1'!H52</f>
        <v>Опубликован несвоевременно (05.12.15)</v>
      </c>
      <c r="D58" s="52"/>
      <c r="E58" s="52"/>
      <c r="F58" s="52"/>
      <c r="G58" s="49">
        <f t="shared" ref="G58:G71" si="5">IF(D58="Да, представлены сведения по всем перечисленным видам доходов",2,IF(D58="Да, представлены по большинству перечисленных видов доходов",1,0))</f>
        <v>0</v>
      </c>
      <c r="H58" s="49"/>
      <c r="I58" s="23">
        <f t="shared" si="1"/>
        <v>0</v>
      </c>
      <c r="J58" s="13"/>
    </row>
    <row r="59" spans="1:10" s="8" customFormat="1" ht="15.95" customHeight="1" x14ac:dyDescent="0.25">
      <c r="A59" s="10" t="s">
        <v>47</v>
      </c>
      <c r="B59" s="52" t="str">
        <f>'14.1'!B53</f>
        <v>На 2016 год</v>
      </c>
      <c r="C59" s="52" t="str">
        <f>'14.1'!H53</f>
        <v>Да, опубликован</v>
      </c>
      <c r="D59" s="52" t="s">
        <v>186</v>
      </c>
      <c r="E59" s="52" t="s">
        <v>236</v>
      </c>
      <c r="F59" s="52"/>
      <c r="G59" s="49">
        <f t="shared" si="5"/>
        <v>1</v>
      </c>
      <c r="H59" s="49"/>
      <c r="I59" s="23">
        <f t="shared" si="1"/>
        <v>1</v>
      </c>
      <c r="J59" s="13" t="s">
        <v>410</v>
      </c>
    </row>
    <row r="60" spans="1:10" s="8" customFormat="1" ht="15.95" customHeight="1" x14ac:dyDescent="0.25">
      <c r="A60" s="10" t="s">
        <v>48</v>
      </c>
      <c r="B60" s="52" t="str">
        <f>'14.1'!B54</f>
        <v>На 2016 год</v>
      </c>
      <c r="C60" s="52" t="str">
        <f>'14.1'!H54</f>
        <v>Да, опубликован</v>
      </c>
      <c r="D60" s="52" t="s">
        <v>187</v>
      </c>
      <c r="E60" s="52" t="s">
        <v>236</v>
      </c>
      <c r="F60" s="52"/>
      <c r="G60" s="49">
        <f t="shared" si="5"/>
        <v>0</v>
      </c>
      <c r="H60" s="49"/>
      <c r="I60" s="23">
        <f t="shared" si="1"/>
        <v>0</v>
      </c>
      <c r="J60" s="13" t="s">
        <v>411</v>
      </c>
    </row>
    <row r="61" spans="1:10" s="8" customFormat="1" ht="15.95" customHeight="1" x14ac:dyDescent="0.25">
      <c r="A61" s="10" t="s">
        <v>49</v>
      </c>
      <c r="B61" s="52" t="str">
        <f>'14.1'!B55</f>
        <v>На 2016 год</v>
      </c>
      <c r="C61" s="52" t="str">
        <f>'14.1'!H55</f>
        <v>Да, опубликован</v>
      </c>
      <c r="D61" s="52" t="s">
        <v>186</v>
      </c>
      <c r="E61" s="52" t="s">
        <v>236</v>
      </c>
      <c r="F61" s="52"/>
      <c r="G61" s="49">
        <f t="shared" si="5"/>
        <v>1</v>
      </c>
      <c r="H61" s="49"/>
      <c r="I61" s="23">
        <f t="shared" si="1"/>
        <v>1</v>
      </c>
      <c r="J61" s="13" t="s">
        <v>293</v>
      </c>
    </row>
    <row r="62" spans="1:10" ht="15.95" customHeight="1" x14ac:dyDescent="0.25">
      <c r="A62" s="10" t="s">
        <v>50</v>
      </c>
      <c r="B62" s="52" t="str">
        <f>'14.1'!B56</f>
        <v>На 2016 год</v>
      </c>
      <c r="C62" s="52" t="str">
        <f>'14.1'!H56</f>
        <v>Да, опубликован</v>
      </c>
      <c r="D62" s="52" t="s">
        <v>125</v>
      </c>
      <c r="E62" s="52" t="s">
        <v>236</v>
      </c>
      <c r="F62" s="52"/>
      <c r="G62" s="49">
        <f t="shared" si="5"/>
        <v>2</v>
      </c>
      <c r="H62" s="49"/>
      <c r="I62" s="23">
        <f t="shared" si="1"/>
        <v>2</v>
      </c>
      <c r="J62" s="13" t="s">
        <v>295</v>
      </c>
    </row>
    <row r="63" spans="1:10" s="8" customFormat="1" ht="15.95" customHeight="1" x14ac:dyDescent="0.25">
      <c r="A63" s="10" t="s">
        <v>51</v>
      </c>
      <c r="B63" s="52" t="str">
        <f>'14.1'!B57</f>
        <v>На 2016 год</v>
      </c>
      <c r="C63" s="52" t="str">
        <f>'14.1'!H57</f>
        <v>Опубликован несвоевременно (после 04.12.15)</v>
      </c>
      <c r="D63" s="52"/>
      <c r="E63" s="52"/>
      <c r="F63" s="52"/>
      <c r="G63" s="49">
        <f t="shared" si="5"/>
        <v>0</v>
      </c>
      <c r="H63" s="49"/>
      <c r="I63" s="23">
        <f t="shared" si="1"/>
        <v>0</v>
      </c>
      <c r="J63" s="13"/>
    </row>
    <row r="64" spans="1:10" s="8" customFormat="1" ht="15.95" customHeight="1" x14ac:dyDescent="0.25">
      <c r="A64" s="10" t="s">
        <v>52</v>
      </c>
      <c r="B64" s="52" t="str">
        <f>'14.1'!B58</f>
        <v>На 2016 год и плановый период</v>
      </c>
      <c r="C64" s="52" t="str">
        <f>'14.1'!H58</f>
        <v>Да, опубликован</v>
      </c>
      <c r="D64" s="52" t="s">
        <v>186</v>
      </c>
      <c r="E64" s="52" t="s">
        <v>237</v>
      </c>
      <c r="F64" s="52"/>
      <c r="G64" s="49">
        <f t="shared" si="5"/>
        <v>1</v>
      </c>
      <c r="H64" s="49"/>
      <c r="I64" s="23">
        <f t="shared" si="1"/>
        <v>1</v>
      </c>
      <c r="J64" s="13" t="s">
        <v>299</v>
      </c>
    </row>
    <row r="65" spans="1:10" s="8" customFormat="1" ht="15.95" customHeight="1" x14ac:dyDescent="0.25">
      <c r="A65" s="10" t="s">
        <v>53</v>
      </c>
      <c r="B65" s="52" t="str">
        <f>'14.1'!B59</f>
        <v>На 2016 год</v>
      </c>
      <c r="C65" s="52" t="str">
        <f>'14.1'!H59</f>
        <v>Да, опубликован</v>
      </c>
      <c r="D65" s="52" t="s">
        <v>125</v>
      </c>
      <c r="E65" s="52" t="s">
        <v>236</v>
      </c>
      <c r="F65" s="52"/>
      <c r="G65" s="49">
        <f t="shared" si="5"/>
        <v>2</v>
      </c>
      <c r="H65" s="49"/>
      <c r="I65" s="23">
        <f t="shared" si="1"/>
        <v>2</v>
      </c>
      <c r="J65" s="20" t="s">
        <v>303</v>
      </c>
    </row>
    <row r="66" spans="1:10" s="8" customFormat="1" ht="15.95" customHeight="1" x14ac:dyDescent="0.25">
      <c r="A66" s="10" t="s">
        <v>54</v>
      </c>
      <c r="B66" s="52" t="str">
        <f>'14.1'!B60</f>
        <v>На 2016 год</v>
      </c>
      <c r="C66" s="52" t="str">
        <f>'14.1'!H60</f>
        <v>Да, опубликован</v>
      </c>
      <c r="D66" s="52" t="s">
        <v>186</v>
      </c>
      <c r="E66" s="52" t="s">
        <v>236</v>
      </c>
      <c r="F66" s="52"/>
      <c r="G66" s="49">
        <f t="shared" si="5"/>
        <v>1</v>
      </c>
      <c r="H66" s="49"/>
      <c r="I66" s="23">
        <f t="shared" si="1"/>
        <v>1</v>
      </c>
      <c r="J66" s="13" t="s">
        <v>304</v>
      </c>
    </row>
    <row r="67" spans="1:10" s="8" customFormat="1" ht="15.95" customHeight="1" x14ac:dyDescent="0.25">
      <c r="A67" s="10" t="s">
        <v>55</v>
      </c>
      <c r="B67" s="52" t="str">
        <f>'14.1'!B61</f>
        <v>На 2016 год</v>
      </c>
      <c r="C67" s="52" t="str">
        <f>'14.1'!H61</f>
        <v>Да, опубликован</v>
      </c>
      <c r="D67" s="52" t="s">
        <v>125</v>
      </c>
      <c r="E67" s="52" t="s">
        <v>237</v>
      </c>
      <c r="F67" s="52"/>
      <c r="G67" s="49">
        <f t="shared" si="5"/>
        <v>2</v>
      </c>
      <c r="H67" s="49"/>
      <c r="I67" s="23">
        <f t="shared" si="1"/>
        <v>2</v>
      </c>
      <c r="J67" s="13" t="s">
        <v>307</v>
      </c>
    </row>
    <row r="68" spans="1:10" ht="15.95" customHeight="1" x14ac:dyDescent="0.25">
      <c r="A68" s="10" t="s">
        <v>56</v>
      </c>
      <c r="B68" s="52" t="str">
        <f>'14.1'!B62</f>
        <v>На 2016 год</v>
      </c>
      <c r="C68" s="52" t="str">
        <f>'14.1'!H62</f>
        <v>Опубликован несвоевременно (после 04.12.15)</v>
      </c>
      <c r="D68" s="52"/>
      <c r="E68" s="52"/>
      <c r="F68" s="52"/>
      <c r="G68" s="49">
        <f t="shared" si="5"/>
        <v>0</v>
      </c>
      <c r="H68" s="49"/>
      <c r="I68" s="23">
        <f t="shared" si="1"/>
        <v>0</v>
      </c>
      <c r="J68" s="13"/>
    </row>
    <row r="69" spans="1:10" s="8" customFormat="1" ht="15.95" customHeight="1" x14ac:dyDescent="0.25">
      <c r="A69" s="10" t="s">
        <v>57</v>
      </c>
      <c r="B69" s="52" t="str">
        <f>'14.1'!B63</f>
        <v>На 2016 год и плановый период</v>
      </c>
      <c r="C69" s="52" t="str">
        <f>'14.1'!H63</f>
        <v>Опубликован несвоевременно (07.12.15)</v>
      </c>
      <c r="D69" s="52"/>
      <c r="E69" s="52"/>
      <c r="F69" s="52"/>
      <c r="G69" s="49">
        <f t="shared" si="5"/>
        <v>0</v>
      </c>
      <c r="H69" s="49"/>
      <c r="I69" s="23">
        <f t="shared" si="1"/>
        <v>0</v>
      </c>
      <c r="J69" s="13"/>
    </row>
    <row r="70" spans="1:10" s="8" customFormat="1" ht="15.95" customHeight="1" x14ac:dyDescent="0.25">
      <c r="A70" s="10" t="s">
        <v>58</v>
      </c>
      <c r="B70" s="52" t="str">
        <f>'14.1'!B64</f>
        <v>На 2016 год</v>
      </c>
      <c r="C70" s="52" t="str">
        <f>'14.1'!H64</f>
        <v>Опубликован несвоевременно (после 04.12.15)</v>
      </c>
      <c r="D70" s="52"/>
      <c r="E70" s="52"/>
      <c r="F70" s="52"/>
      <c r="G70" s="49">
        <f t="shared" si="5"/>
        <v>0</v>
      </c>
      <c r="H70" s="49"/>
      <c r="I70" s="23">
        <f t="shared" si="1"/>
        <v>0</v>
      </c>
      <c r="J70" s="13"/>
    </row>
    <row r="71" spans="1:10" ht="15.95" customHeight="1" x14ac:dyDescent="0.25">
      <c r="A71" s="10" t="s">
        <v>59</v>
      </c>
      <c r="B71" s="52" t="str">
        <f>'14.1'!B65</f>
        <v>На 2016 год</v>
      </c>
      <c r="C71" s="52" t="str">
        <f>'14.1'!H65</f>
        <v>Да, опубликован</v>
      </c>
      <c r="D71" s="52" t="s">
        <v>186</v>
      </c>
      <c r="E71" s="52" t="s">
        <v>236</v>
      </c>
      <c r="F71" s="52"/>
      <c r="G71" s="49">
        <f t="shared" si="5"/>
        <v>1</v>
      </c>
      <c r="H71" s="49"/>
      <c r="I71" s="23">
        <f t="shared" si="1"/>
        <v>1</v>
      </c>
      <c r="J71" s="17" t="s">
        <v>311</v>
      </c>
    </row>
    <row r="72" spans="1:10" s="26" customFormat="1" ht="15.95" customHeight="1" x14ac:dyDescent="0.25">
      <c r="A72" s="9" t="s">
        <v>60</v>
      </c>
      <c r="B72" s="12"/>
      <c r="C72" s="12"/>
      <c r="D72" s="53"/>
      <c r="E72" s="53"/>
      <c r="F72" s="53"/>
      <c r="G72" s="51"/>
      <c r="H72" s="51"/>
      <c r="I72" s="24"/>
      <c r="J72" s="15"/>
    </row>
    <row r="73" spans="1:10" s="8" customFormat="1" ht="15.95" customHeight="1" x14ac:dyDescent="0.25">
      <c r="A73" s="10" t="s">
        <v>61</v>
      </c>
      <c r="B73" s="52" t="str">
        <f>'14.1'!B67</f>
        <v>На 2016 год</v>
      </c>
      <c r="C73" s="52" t="str">
        <f>'14.1'!H67</f>
        <v>Да, опубликован</v>
      </c>
      <c r="D73" s="52" t="s">
        <v>125</v>
      </c>
      <c r="E73" s="52" t="s">
        <v>236</v>
      </c>
      <c r="F73" s="52"/>
      <c r="G73" s="49">
        <f t="shared" ref="G73:G78" si="6">IF(D73="Да, представлены сведения по всем перечисленным видам доходов",2,IF(D73="Да, представлены по большинству перечисленных видов доходов",1,0))</f>
        <v>2</v>
      </c>
      <c r="H73" s="49"/>
      <c r="I73" s="23">
        <f t="shared" si="1"/>
        <v>2</v>
      </c>
      <c r="J73" s="13" t="s">
        <v>313</v>
      </c>
    </row>
    <row r="74" spans="1:10" ht="15.95" customHeight="1" x14ac:dyDescent="0.25">
      <c r="A74" s="10" t="s">
        <v>62</v>
      </c>
      <c r="B74" s="52" t="str">
        <f>'14.1'!B68</f>
        <v>На 2016 год</v>
      </c>
      <c r="C74" s="52" t="str">
        <f>'14.1'!H68</f>
        <v>Да, опубликован</v>
      </c>
      <c r="D74" s="52" t="s">
        <v>125</v>
      </c>
      <c r="E74" s="52" t="s">
        <v>236</v>
      </c>
      <c r="F74" s="52"/>
      <c r="G74" s="49">
        <f t="shared" si="6"/>
        <v>2</v>
      </c>
      <c r="H74" s="49"/>
      <c r="I74" s="23">
        <f t="shared" si="1"/>
        <v>2</v>
      </c>
      <c r="J74" s="11" t="s">
        <v>316</v>
      </c>
    </row>
    <row r="75" spans="1:10" ht="15.95" customHeight="1" x14ac:dyDescent="0.25">
      <c r="A75" s="10" t="s">
        <v>63</v>
      </c>
      <c r="B75" s="52" t="str">
        <f>'14.1'!B69</f>
        <v>На 2016 год и плановый период</v>
      </c>
      <c r="C75" s="52" t="str">
        <f>'14.1'!H69</f>
        <v>Да, опубликован</v>
      </c>
      <c r="D75" s="52" t="s">
        <v>186</v>
      </c>
      <c r="E75" s="52" t="s">
        <v>237</v>
      </c>
      <c r="F75" s="52"/>
      <c r="G75" s="49">
        <f t="shared" si="6"/>
        <v>1</v>
      </c>
      <c r="H75" s="49"/>
      <c r="I75" s="23">
        <f t="shared" si="1"/>
        <v>1</v>
      </c>
      <c r="J75" s="13" t="s">
        <v>318</v>
      </c>
    </row>
    <row r="76" spans="1:10" s="8" customFormat="1" ht="15.95" customHeight="1" x14ac:dyDescent="0.25">
      <c r="A76" s="10" t="s">
        <v>64</v>
      </c>
      <c r="B76" s="52" t="str">
        <f>'14.1'!B70</f>
        <v>На 2016 год</v>
      </c>
      <c r="C76" s="52" t="str">
        <f>'14.1'!H70</f>
        <v>Да, опубликован</v>
      </c>
      <c r="D76" s="52" t="s">
        <v>186</v>
      </c>
      <c r="E76" s="52" t="s">
        <v>236</v>
      </c>
      <c r="F76" s="52"/>
      <c r="G76" s="49">
        <f t="shared" si="6"/>
        <v>1</v>
      </c>
      <c r="H76" s="49"/>
      <c r="I76" s="23">
        <f t="shared" si="1"/>
        <v>1</v>
      </c>
      <c r="J76" s="13" t="s">
        <v>320</v>
      </c>
    </row>
    <row r="77" spans="1:10" s="8" customFormat="1" ht="15.95" customHeight="1" x14ac:dyDescent="0.25">
      <c r="A77" s="10" t="s">
        <v>65</v>
      </c>
      <c r="B77" s="52" t="str">
        <f>'14.1'!B71</f>
        <v>На 2016 год</v>
      </c>
      <c r="C77" s="52" t="str">
        <f>'14.1'!H71</f>
        <v>Да, опубликован</v>
      </c>
      <c r="D77" s="52" t="s">
        <v>125</v>
      </c>
      <c r="E77" s="52" t="s">
        <v>236</v>
      </c>
      <c r="F77" s="52"/>
      <c r="G77" s="49">
        <f t="shared" si="6"/>
        <v>2</v>
      </c>
      <c r="H77" s="49"/>
      <c r="I77" s="23">
        <f t="shared" ref="I77:I104" si="7">G77*(1-H77)</f>
        <v>2</v>
      </c>
      <c r="J77" s="13" t="s">
        <v>322</v>
      </c>
    </row>
    <row r="78" spans="1:10" s="8" customFormat="1" ht="15.95" customHeight="1" x14ac:dyDescent="0.25">
      <c r="A78" s="10" t="s">
        <v>66</v>
      </c>
      <c r="B78" s="52" t="str">
        <f>'14.1'!B72</f>
        <v>На 2016 год</v>
      </c>
      <c r="C78" s="52" t="str">
        <f>'14.1'!H72</f>
        <v>Да, опубликован</v>
      </c>
      <c r="D78" s="52" t="s">
        <v>186</v>
      </c>
      <c r="E78" s="52" t="s">
        <v>236</v>
      </c>
      <c r="F78" s="52" t="s">
        <v>417</v>
      </c>
      <c r="G78" s="49">
        <f t="shared" si="6"/>
        <v>1</v>
      </c>
      <c r="H78" s="49">
        <v>0.5</v>
      </c>
      <c r="I78" s="23">
        <f t="shared" si="7"/>
        <v>0.5</v>
      </c>
      <c r="J78" s="13" t="s">
        <v>327</v>
      </c>
    </row>
    <row r="79" spans="1:10" s="26" customFormat="1" ht="15.95" customHeight="1" x14ac:dyDescent="0.25">
      <c r="A79" s="9" t="s">
        <v>67</v>
      </c>
      <c r="B79" s="12"/>
      <c r="C79" s="12"/>
      <c r="D79" s="53"/>
      <c r="E79" s="53"/>
      <c r="F79" s="53"/>
      <c r="G79" s="51"/>
      <c r="H79" s="51"/>
      <c r="I79" s="24"/>
      <c r="J79" s="15"/>
    </row>
    <row r="80" spans="1:10" s="8" customFormat="1" ht="15.95" customHeight="1" x14ac:dyDescent="0.25">
      <c r="A80" s="10" t="s">
        <v>68</v>
      </c>
      <c r="B80" s="52" t="str">
        <f>'14.1'!B74</f>
        <v>На 2016 год</v>
      </c>
      <c r="C80" s="52" t="str">
        <f>'14.1'!H74</f>
        <v>Да, опубликован</v>
      </c>
      <c r="D80" s="52" t="s">
        <v>186</v>
      </c>
      <c r="E80" s="52" t="s">
        <v>236</v>
      </c>
      <c r="F80" s="52"/>
      <c r="G80" s="49">
        <f t="shared" ref="G80:G91" si="8">IF(D80="Да, представлены сведения по всем перечисленным видам доходов",2,IF(D80="Да, представлены по большинству перечисленных видов доходов",1,0))</f>
        <v>1</v>
      </c>
      <c r="H80" s="49"/>
      <c r="I80" s="23">
        <f t="shared" si="7"/>
        <v>1</v>
      </c>
      <c r="J80" s="13" t="s">
        <v>412</v>
      </c>
    </row>
    <row r="81" spans="1:10" s="8" customFormat="1" ht="15.95" customHeight="1" x14ac:dyDescent="0.25">
      <c r="A81" s="10" t="s">
        <v>69</v>
      </c>
      <c r="B81" s="52" t="str">
        <f>'14.1'!B75</f>
        <v>На 2016 год</v>
      </c>
      <c r="C81" s="52" t="str">
        <f>'14.1'!H75</f>
        <v>Да, опубликован</v>
      </c>
      <c r="D81" s="52" t="s">
        <v>186</v>
      </c>
      <c r="E81" s="52" t="s">
        <v>236</v>
      </c>
      <c r="F81" s="52"/>
      <c r="G81" s="49">
        <f t="shared" si="8"/>
        <v>1</v>
      </c>
      <c r="H81" s="49"/>
      <c r="I81" s="23">
        <f t="shared" si="7"/>
        <v>1</v>
      </c>
      <c r="J81" s="13" t="s">
        <v>329</v>
      </c>
    </row>
    <row r="82" spans="1:10" s="8" customFormat="1" ht="15.95" customHeight="1" x14ac:dyDescent="0.25">
      <c r="A82" s="10" t="s">
        <v>70</v>
      </c>
      <c r="B82" s="52" t="str">
        <f>'14.1'!B76</f>
        <v>На 2016 год</v>
      </c>
      <c r="C82" s="52" t="str">
        <f>'14.1'!H76</f>
        <v>Да, опубликован</v>
      </c>
      <c r="D82" s="52" t="s">
        <v>186</v>
      </c>
      <c r="E82" s="52" t="s">
        <v>236</v>
      </c>
      <c r="F82" s="52"/>
      <c r="G82" s="49">
        <f t="shared" si="8"/>
        <v>1</v>
      </c>
      <c r="H82" s="49"/>
      <c r="I82" s="23">
        <f t="shared" si="7"/>
        <v>1</v>
      </c>
      <c r="J82" s="13"/>
    </row>
    <row r="83" spans="1:10" s="8" customFormat="1" ht="15.95" customHeight="1" x14ac:dyDescent="0.25">
      <c r="A83" s="10" t="s">
        <v>71</v>
      </c>
      <c r="B83" s="52" t="str">
        <f>'14.1'!B77</f>
        <v>На 2016 год и плановый период</v>
      </c>
      <c r="C83" s="52" t="str">
        <f>'14.1'!H77</f>
        <v>Нет, не опубликован</v>
      </c>
      <c r="D83" s="52"/>
      <c r="E83" s="52"/>
      <c r="F83" s="52"/>
      <c r="G83" s="49">
        <f t="shared" si="8"/>
        <v>0</v>
      </c>
      <c r="H83" s="49"/>
      <c r="I83" s="23">
        <f t="shared" si="7"/>
        <v>0</v>
      </c>
      <c r="J83" s="13"/>
    </row>
    <row r="84" spans="1:10" ht="15.95" customHeight="1" x14ac:dyDescent="0.25">
      <c r="A84" s="10" t="s">
        <v>72</v>
      </c>
      <c r="B84" s="52" t="str">
        <f>'14.1'!B78</f>
        <v>На 2016 год</v>
      </c>
      <c r="C84" s="52" t="str">
        <f>'14.1'!H78</f>
        <v>Опубликован несвоевременно (14.12.15 г.)</v>
      </c>
      <c r="D84" s="52"/>
      <c r="E84" s="52"/>
      <c r="F84" s="52"/>
      <c r="G84" s="49">
        <f t="shared" si="8"/>
        <v>0</v>
      </c>
      <c r="H84" s="49"/>
      <c r="I84" s="23">
        <f t="shared" si="7"/>
        <v>0</v>
      </c>
      <c r="J84" s="21"/>
    </row>
    <row r="85" spans="1:10" s="8" customFormat="1" ht="15.95" customHeight="1" x14ac:dyDescent="0.25">
      <c r="A85" s="10" t="s">
        <v>73</v>
      </c>
      <c r="B85" s="52" t="str">
        <f>'14.1'!B79</f>
        <v>На 2016 год</v>
      </c>
      <c r="C85" s="52" t="str">
        <f>'14.1'!H79</f>
        <v>Да, опубликован</v>
      </c>
      <c r="D85" s="52" t="s">
        <v>186</v>
      </c>
      <c r="E85" s="52" t="s">
        <v>236</v>
      </c>
      <c r="F85" s="52"/>
      <c r="G85" s="49">
        <f t="shared" si="8"/>
        <v>1</v>
      </c>
      <c r="H85" s="49"/>
      <c r="I85" s="23">
        <f t="shared" si="7"/>
        <v>1</v>
      </c>
      <c r="J85" s="13" t="s">
        <v>336</v>
      </c>
    </row>
    <row r="86" spans="1:10" ht="15.95" customHeight="1" x14ac:dyDescent="0.25">
      <c r="A86" s="10" t="s">
        <v>74</v>
      </c>
      <c r="B86" s="52" t="str">
        <f>'14.1'!B80</f>
        <v>На 2016 год и плановый период</v>
      </c>
      <c r="C86" s="52" t="str">
        <f>'14.1'!H80</f>
        <v>Да, опубликован</v>
      </c>
      <c r="D86" s="52" t="s">
        <v>125</v>
      </c>
      <c r="E86" s="52" t="s">
        <v>237</v>
      </c>
      <c r="F86" s="52"/>
      <c r="G86" s="49">
        <f t="shared" si="8"/>
        <v>2</v>
      </c>
      <c r="H86" s="49"/>
      <c r="I86" s="23">
        <f t="shared" si="7"/>
        <v>2</v>
      </c>
      <c r="J86" s="13" t="s">
        <v>337</v>
      </c>
    </row>
    <row r="87" spans="1:10" s="7" customFormat="1" ht="15.95" customHeight="1" x14ac:dyDescent="0.25">
      <c r="A87" s="10" t="s">
        <v>75</v>
      </c>
      <c r="B87" s="52" t="str">
        <f>'14.1'!B81</f>
        <v>На 2016 год</v>
      </c>
      <c r="C87" s="52" t="str">
        <f>'14.1'!H81</f>
        <v>Опубликован несвоевременно (07.12.15 г.)</v>
      </c>
      <c r="D87" s="52"/>
      <c r="E87" s="52"/>
      <c r="F87" s="52"/>
      <c r="G87" s="49">
        <f t="shared" si="8"/>
        <v>0</v>
      </c>
      <c r="H87" s="49"/>
      <c r="I87" s="23">
        <f t="shared" si="7"/>
        <v>0</v>
      </c>
      <c r="J87" s="13"/>
    </row>
    <row r="88" spans="1:10" s="8" customFormat="1" ht="15.95" customHeight="1" x14ac:dyDescent="0.25">
      <c r="A88" s="10" t="s">
        <v>76</v>
      </c>
      <c r="B88" s="52" t="str">
        <f>'14.1'!B82</f>
        <v>На 2016 год</v>
      </c>
      <c r="C88" s="52" t="str">
        <f>'14.1'!H82</f>
        <v>Опубликован несвоевременно (07.12.15 г.)</v>
      </c>
      <c r="D88" s="52"/>
      <c r="E88" s="52"/>
      <c r="F88" s="52"/>
      <c r="G88" s="49">
        <f t="shared" si="8"/>
        <v>0</v>
      </c>
      <c r="H88" s="49"/>
      <c r="I88" s="23">
        <f t="shared" si="7"/>
        <v>0</v>
      </c>
      <c r="J88" s="13"/>
    </row>
    <row r="89" spans="1:10" ht="15.95" customHeight="1" x14ac:dyDescent="0.25">
      <c r="A89" s="10" t="s">
        <v>77</v>
      </c>
      <c r="B89" s="52" t="str">
        <f>'14.1'!B83</f>
        <v>На 2016 год и плановый период</v>
      </c>
      <c r="C89" s="52" t="str">
        <f>'14.1'!H83</f>
        <v>Да, опубликован</v>
      </c>
      <c r="D89" s="52" t="s">
        <v>187</v>
      </c>
      <c r="E89" s="52" t="s">
        <v>236</v>
      </c>
      <c r="F89" s="52"/>
      <c r="G89" s="49">
        <f t="shared" si="8"/>
        <v>0</v>
      </c>
      <c r="H89" s="49"/>
      <c r="I89" s="23">
        <f t="shared" si="7"/>
        <v>0</v>
      </c>
      <c r="J89" s="21" t="s">
        <v>413</v>
      </c>
    </row>
    <row r="90" spans="1:10" s="8" customFormat="1" ht="15.95" customHeight="1" x14ac:dyDescent="0.25">
      <c r="A90" s="10" t="s">
        <v>78</v>
      </c>
      <c r="B90" s="52" t="str">
        <f>'14.1'!B84</f>
        <v>На 2016 год</v>
      </c>
      <c r="C90" s="52" t="str">
        <f>'14.1'!H84</f>
        <v>Да, опубликован</v>
      </c>
      <c r="D90" s="52" t="s">
        <v>125</v>
      </c>
      <c r="E90" s="52" t="s">
        <v>236</v>
      </c>
      <c r="F90" s="52"/>
      <c r="G90" s="49">
        <f t="shared" si="8"/>
        <v>2</v>
      </c>
      <c r="H90" s="49"/>
      <c r="I90" s="23">
        <f t="shared" si="7"/>
        <v>2</v>
      </c>
      <c r="J90" s="13" t="s">
        <v>340</v>
      </c>
    </row>
    <row r="91" spans="1:10" s="8" customFormat="1" ht="15.95" customHeight="1" x14ac:dyDescent="0.25">
      <c r="A91" s="10" t="s">
        <v>79</v>
      </c>
      <c r="B91" s="52" t="str">
        <f>'14.1'!B85</f>
        <v>На 2016 год и плановый период</v>
      </c>
      <c r="C91" s="52" t="str">
        <f>'14.1'!H85</f>
        <v>Да, опубликован</v>
      </c>
      <c r="D91" s="52" t="s">
        <v>125</v>
      </c>
      <c r="E91" s="52" t="s">
        <v>237</v>
      </c>
      <c r="F91" s="52"/>
      <c r="G91" s="49">
        <f t="shared" si="8"/>
        <v>2</v>
      </c>
      <c r="H91" s="49"/>
      <c r="I91" s="23">
        <f t="shared" si="7"/>
        <v>2</v>
      </c>
      <c r="J91" s="13" t="s">
        <v>415</v>
      </c>
    </row>
    <row r="92" spans="1:10" s="26" customFormat="1" ht="15.95" customHeight="1" x14ac:dyDescent="0.25">
      <c r="A92" s="9" t="s">
        <v>80</v>
      </c>
      <c r="B92" s="12"/>
      <c r="C92" s="12"/>
      <c r="D92" s="53"/>
      <c r="E92" s="53"/>
      <c r="F92" s="53"/>
      <c r="G92" s="51"/>
      <c r="H92" s="51"/>
      <c r="I92" s="24"/>
      <c r="J92" s="15"/>
    </row>
    <row r="93" spans="1:10" s="8" customFormat="1" ht="15.95" customHeight="1" x14ac:dyDescent="0.25">
      <c r="A93" s="10" t="s">
        <v>81</v>
      </c>
      <c r="B93" s="52" t="str">
        <f>'14.1'!B87</f>
        <v>На 2016 год</v>
      </c>
      <c r="C93" s="52" t="str">
        <f>'14.1'!H87</f>
        <v>Опубликован несвоевременно (14.12.15 г.)</v>
      </c>
      <c r="D93" s="52"/>
      <c r="E93" s="52"/>
      <c r="F93" s="52"/>
      <c r="G93" s="49">
        <f t="shared" ref="G93:G101" si="9">IF(D93="Да, представлены сведения по всем перечисленным видам доходов",2,IF(D93="Да, представлены по большинству перечисленных видов доходов",1,0))</f>
        <v>0</v>
      </c>
      <c r="H93" s="49"/>
      <c r="I93" s="23">
        <f t="shared" si="7"/>
        <v>0</v>
      </c>
      <c r="J93" s="13"/>
    </row>
    <row r="94" spans="1:10" s="8" customFormat="1" ht="15.95" customHeight="1" x14ac:dyDescent="0.25">
      <c r="A94" s="10" t="s">
        <v>82</v>
      </c>
      <c r="B94" s="52" t="str">
        <f>'14.1'!B88</f>
        <v>На 2016 год</v>
      </c>
      <c r="C94" s="52" t="str">
        <f>'14.1'!H88</f>
        <v>Да, опубликован</v>
      </c>
      <c r="D94" s="52" t="s">
        <v>186</v>
      </c>
      <c r="E94" s="52" t="s">
        <v>236</v>
      </c>
      <c r="F94" s="52" t="s">
        <v>362</v>
      </c>
      <c r="G94" s="49">
        <f t="shared" si="9"/>
        <v>1</v>
      </c>
      <c r="H94" s="49">
        <v>0.5</v>
      </c>
      <c r="I94" s="23">
        <f t="shared" si="7"/>
        <v>0.5</v>
      </c>
      <c r="J94" s="13" t="s">
        <v>361</v>
      </c>
    </row>
    <row r="95" spans="1:10" ht="15.95" customHeight="1" x14ac:dyDescent="0.25">
      <c r="A95" s="10" t="s">
        <v>83</v>
      </c>
      <c r="B95" s="52" t="str">
        <f>'14.1'!B89</f>
        <v>На 2016 год</v>
      </c>
      <c r="C95" s="52" t="str">
        <f>'14.1'!H89</f>
        <v>Да, опубликован</v>
      </c>
      <c r="D95" s="52" t="s">
        <v>186</v>
      </c>
      <c r="E95" s="52" t="s">
        <v>236</v>
      </c>
      <c r="F95" s="52"/>
      <c r="G95" s="49">
        <f t="shared" si="9"/>
        <v>1</v>
      </c>
      <c r="H95" s="49"/>
      <c r="I95" s="23">
        <f t="shared" si="7"/>
        <v>1</v>
      </c>
      <c r="J95" s="13" t="s">
        <v>363</v>
      </c>
    </row>
    <row r="96" spans="1:10" ht="15.95" customHeight="1" x14ac:dyDescent="0.25">
      <c r="A96" s="10" t="s">
        <v>84</v>
      </c>
      <c r="B96" s="52" t="str">
        <f>'14.1'!B90</f>
        <v>На 2016 год</v>
      </c>
      <c r="C96" s="52" t="str">
        <f>'14.1'!H90</f>
        <v>Да, опубликован</v>
      </c>
      <c r="D96" s="52" t="s">
        <v>186</v>
      </c>
      <c r="E96" s="52" t="s">
        <v>237</v>
      </c>
      <c r="F96" s="52"/>
      <c r="G96" s="49">
        <f t="shared" si="9"/>
        <v>1</v>
      </c>
      <c r="H96" s="49"/>
      <c r="I96" s="23">
        <f t="shared" si="7"/>
        <v>1</v>
      </c>
      <c r="J96" s="13" t="s">
        <v>367</v>
      </c>
    </row>
    <row r="97" spans="1:10" ht="15.95" customHeight="1" x14ac:dyDescent="0.25">
      <c r="A97" s="10" t="s">
        <v>85</v>
      </c>
      <c r="B97" s="52" t="str">
        <f>'14.1'!B91</f>
        <v>На 2016 год</v>
      </c>
      <c r="C97" s="52" t="str">
        <f>'14.1'!H91</f>
        <v>Да, опубликован</v>
      </c>
      <c r="D97" s="52" t="s">
        <v>187</v>
      </c>
      <c r="E97" s="52" t="s">
        <v>236</v>
      </c>
      <c r="F97" s="52"/>
      <c r="G97" s="49">
        <f t="shared" si="9"/>
        <v>0</v>
      </c>
      <c r="H97" s="49"/>
      <c r="I97" s="23">
        <f t="shared" si="7"/>
        <v>0</v>
      </c>
      <c r="J97" s="13" t="s">
        <v>370</v>
      </c>
    </row>
    <row r="98" spans="1:10" s="8" customFormat="1" ht="15.95" customHeight="1" x14ac:dyDescent="0.25">
      <c r="A98" s="10" t="s">
        <v>86</v>
      </c>
      <c r="B98" s="52" t="str">
        <f>'14.1'!B92</f>
        <v>На 2016 год</v>
      </c>
      <c r="C98" s="52" t="str">
        <f>'14.1'!H92</f>
        <v>Опубликован несвоевременно (после 04.12.2015 г.)</v>
      </c>
      <c r="D98" s="52"/>
      <c r="E98" s="52"/>
      <c r="F98" s="52"/>
      <c r="G98" s="49">
        <f t="shared" si="9"/>
        <v>0</v>
      </c>
      <c r="H98" s="49"/>
      <c r="I98" s="23">
        <f t="shared" si="7"/>
        <v>0</v>
      </c>
      <c r="J98" s="13"/>
    </row>
    <row r="99" spans="1:10" s="8" customFormat="1" ht="15.95" customHeight="1" x14ac:dyDescent="0.25">
      <c r="A99" s="10" t="s">
        <v>87</v>
      </c>
      <c r="B99" s="52" t="str">
        <f>'14.1'!B93</f>
        <v>На 2016 год</v>
      </c>
      <c r="C99" s="52" t="str">
        <f>'14.1'!H93</f>
        <v>Да, опубликован</v>
      </c>
      <c r="D99" s="52" t="s">
        <v>125</v>
      </c>
      <c r="E99" s="52" t="s">
        <v>236</v>
      </c>
      <c r="F99" s="52"/>
      <c r="G99" s="49">
        <f t="shared" si="9"/>
        <v>2</v>
      </c>
      <c r="H99" s="49"/>
      <c r="I99" s="23">
        <f t="shared" si="7"/>
        <v>2</v>
      </c>
      <c r="J99" s="17" t="s">
        <v>378</v>
      </c>
    </row>
    <row r="100" spans="1:10" s="8" customFormat="1" ht="15.95" customHeight="1" x14ac:dyDescent="0.25">
      <c r="A100" s="10" t="s">
        <v>88</v>
      </c>
      <c r="B100" s="52" t="str">
        <f>'14.1'!B94</f>
        <v>На 2016 год</v>
      </c>
      <c r="C100" s="52" t="str">
        <f>'14.1'!H94</f>
        <v>Нет, не опубликован</v>
      </c>
      <c r="D100" s="52"/>
      <c r="E100" s="52"/>
      <c r="F100" s="52"/>
      <c r="G100" s="49">
        <f t="shared" si="9"/>
        <v>0</v>
      </c>
      <c r="H100" s="49"/>
      <c r="I100" s="23">
        <f t="shared" si="7"/>
        <v>0</v>
      </c>
      <c r="J100" s="11"/>
    </row>
    <row r="101" spans="1:10" s="8" customFormat="1" ht="15.95" customHeight="1" x14ac:dyDescent="0.25">
      <c r="A101" s="10" t="s">
        <v>89</v>
      </c>
      <c r="B101" s="52" t="str">
        <f>'14.1'!B95</f>
        <v>На 2016 год</v>
      </c>
      <c r="C101" s="52" t="str">
        <f>'14.1'!H95</f>
        <v>Нет, не опубликован</v>
      </c>
      <c r="D101" s="52"/>
      <c r="E101" s="52"/>
      <c r="F101" s="52"/>
      <c r="G101" s="49">
        <f t="shared" si="9"/>
        <v>0</v>
      </c>
      <c r="H101" s="49"/>
      <c r="I101" s="23">
        <f t="shared" si="7"/>
        <v>0</v>
      </c>
      <c r="J101" s="13"/>
    </row>
    <row r="102" spans="1:10" s="26" customFormat="1" ht="15.95" customHeight="1" x14ac:dyDescent="0.25">
      <c r="A102" s="9" t="s">
        <v>100</v>
      </c>
      <c r="B102" s="12"/>
      <c r="C102" s="12"/>
      <c r="D102" s="93"/>
      <c r="E102" s="93"/>
      <c r="F102" s="93"/>
      <c r="G102" s="51"/>
      <c r="H102" s="94"/>
      <c r="I102" s="24"/>
      <c r="J102" s="94"/>
    </row>
    <row r="103" spans="1:10" ht="15.95" customHeight="1" x14ac:dyDescent="0.25">
      <c r="A103" s="10" t="s">
        <v>101</v>
      </c>
      <c r="B103" s="52" t="str">
        <f>'14.1'!B97</f>
        <v>На 2016 год</v>
      </c>
      <c r="C103" s="52" t="str">
        <f>'14.1'!H97</f>
        <v>Нет, не опубликован</v>
      </c>
      <c r="D103" s="96"/>
      <c r="E103" s="96"/>
      <c r="F103" s="96"/>
      <c r="G103" s="49">
        <f>IF(D103="Да, представлены сведения по всем перечисленным видам доходов",2,IF(D103="Да, представлены по большинству перечисленных видов доходов",1,0))</f>
        <v>0</v>
      </c>
      <c r="H103" s="97"/>
      <c r="I103" s="23">
        <f t="shared" si="7"/>
        <v>0</v>
      </c>
      <c r="J103" s="97"/>
    </row>
    <row r="104" spans="1:10" ht="15.95" customHeight="1" x14ac:dyDescent="0.25">
      <c r="A104" s="10" t="s">
        <v>102</v>
      </c>
      <c r="B104" s="52" t="str">
        <f>'14.1'!B98</f>
        <v>На 2016 год</v>
      </c>
      <c r="C104" s="52" t="str">
        <f>'14.1'!H98</f>
        <v>Нет, не опубликован</v>
      </c>
      <c r="D104" s="96"/>
      <c r="E104" s="96"/>
      <c r="F104" s="95"/>
      <c r="G104" s="49">
        <f>IF(D104="Да, представлены сведения по всем перечисленным видам доходов",2,IF(D104="Да, представлены по большинству перечисленных видов доходов",1,0))</f>
        <v>0</v>
      </c>
      <c r="H104" s="97"/>
      <c r="I104" s="23">
        <f t="shared" si="7"/>
        <v>0</v>
      </c>
      <c r="J104" s="97"/>
    </row>
    <row r="105" spans="1:10" x14ac:dyDescent="0.25">
      <c r="D105" s="3" t="s">
        <v>96</v>
      </c>
    </row>
    <row r="106" spans="1:10" x14ac:dyDescent="0.25">
      <c r="A106" s="4"/>
      <c r="B106" s="4"/>
      <c r="C106" s="4"/>
      <c r="D106" s="4"/>
      <c r="E106" s="4"/>
      <c r="F106" s="4"/>
      <c r="G106" s="4"/>
      <c r="H106" s="4"/>
      <c r="I106" s="6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6"/>
    </row>
    <row r="117" spans="1:9" s="2" customFormat="1" ht="11.25" x14ac:dyDescent="0.2">
      <c r="A117" s="4"/>
      <c r="B117" s="4"/>
      <c r="C117" s="4"/>
      <c r="D117" s="4"/>
      <c r="E117" s="4"/>
      <c r="F117" s="4"/>
      <c r="G117" s="4"/>
      <c r="H117" s="4"/>
      <c r="I117" s="6"/>
    </row>
    <row r="120" spans="1:9" s="2" customFormat="1" ht="11.25" x14ac:dyDescent="0.2">
      <c r="A120" s="4"/>
      <c r="B120" s="4"/>
      <c r="C120" s="4"/>
      <c r="D120" s="4"/>
      <c r="E120" s="4"/>
      <c r="F120" s="4"/>
      <c r="G120" s="4"/>
      <c r="H120" s="4"/>
      <c r="I120" s="6"/>
    </row>
    <row r="124" spans="1:9" s="2" customFormat="1" ht="11.25" x14ac:dyDescent="0.2">
      <c r="A124" s="4"/>
      <c r="B124" s="4"/>
      <c r="C124" s="4"/>
      <c r="D124" s="4"/>
      <c r="E124" s="4"/>
      <c r="F124" s="4"/>
      <c r="G124" s="4"/>
      <c r="H124" s="4"/>
      <c r="I124" s="6"/>
    </row>
    <row r="127" spans="1:9" s="2" customFormat="1" ht="11.25" x14ac:dyDescent="0.2">
      <c r="A127" s="4"/>
      <c r="B127" s="4"/>
      <c r="C127" s="4"/>
      <c r="D127" s="4"/>
      <c r="E127" s="4"/>
      <c r="F127" s="4"/>
      <c r="G127" s="4"/>
      <c r="H127" s="4"/>
      <c r="I127" s="6"/>
    </row>
    <row r="131" spans="1:9" s="2" customFormat="1" ht="11.25" x14ac:dyDescent="0.2">
      <c r="A131" s="4"/>
      <c r="B131" s="4"/>
      <c r="C131" s="4"/>
      <c r="D131" s="4"/>
      <c r="E131" s="4"/>
      <c r="F131" s="4"/>
      <c r="G131" s="4"/>
      <c r="H131" s="4"/>
      <c r="I131" s="6"/>
    </row>
  </sheetData>
  <autoFilter ref="A11:J11"/>
  <mergeCells count="15">
    <mergeCell ref="A6:A10"/>
    <mergeCell ref="F6:F10"/>
    <mergeCell ref="G6:I6"/>
    <mergeCell ref="J6:J10"/>
    <mergeCell ref="C6:C10"/>
    <mergeCell ref="G7:G10"/>
    <mergeCell ref="H7:H10"/>
    <mergeCell ref="I7:I10"/>
    <mergeCell ref="B6:B10"/>
    <mergeCell ref="E6:E10"/>
    <mergeCell ref="A4:J4"/>
    <mergeCell ref="A1:J1"/>
    <mergeCell ref="A2:J2"/>
    <mergeCell ref="A3:J3"/>
    <mergeCell ref="A5:J5"/>
  </mergeCells>
  <dataValidations count="2">
    <dataValidation type="list" allowBlank="1" showInputMessage="1" showErrorMessage="1" sqref="H11:H104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E11 D11:D28 D30:D104">
      <formula1>$D$7:$D$10</formula1>
    </dataValidation>
  </dataValidations>
  <hyperlinks>
    <hyperlink ref="J56" r:id="rId1"/>
  </hyperlinks>
  <pageMargins left="0.70866141732283472" right="0.70866141732283472" top="0.74803149606299213" bottom="0.74803149606299213" header="0.31496062992125984" footer="0.31496062992125984"/>
  <pageSetup paperSize="9" scale="74" fitToHeight="3" orientation="landscape" r:id="rId2"/>
  <headerFooter>
    <oddFooter>&amp;C&amp;"Times New Roman,обычный"&amp;8&amp;P</oddFooter>
  </headerFooter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30"/>
  <sheetViews>
    <sheetView zoomScaleNormal="100" workbookViewId="0">
      <pane ySplit="9" topLeftCell="A10" activePane="bottomLeft" state="frozen"/>
      <selection pane="bottomLeft" activeCell="D14" sqref="D14"/>
    </sheetView>
  </sheetViews>
  <sheetFormatPr defaultRowHeight="15" x14ac:dyDescent="0.25"/>
  <cols>
    <col min="1" max="1" width="33.42578125" style="3" customWidth="1"/>
    <col min="2" max="2" width="14.7109375" style="3" customWidth="1"/>
    <col min="3" max="3" width="18.7109375" style="3" customWidth="1"/>
    <col min="4" max="4" width="36.5703125" style="3" customWidth="1"/>
    <col min="5" max="5" width="7.7109375" style="3" customWidth="1"/>
    <col min="6" max="6" width="9.7109375" style="3" customWidth="1"/>
    <col min="7" max="7" width="8.7109375" style="3" customWidth="1"/>
    <col min="8" max="8" width="14.7109375" style="3" customWidth="1"/>
    <col min="9" max="9" width="16.140625" style="3" customWidth="1"/>
    <col min="10" max="10" width="6.7109375" style="3" customWidth="1"/>
    <col min="11" max="11" width="10.7109375" style="3" customWidth="1"/>
    <col min="12" max="12" width="6.7109375" style="5" customWidth="1"/>
    <col min="13" max="13" width="35.7109375" style="2" customWidth="1"/>
  </cols>
  <sheetData>
    <row r="1" spans="1:13" s="1" customFormat="1" ht="29.25" customHeight="1" x14ac:dyDescent="0.2">
      <c r="A1" s="143" t="s">
        <v>190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4"/>
    </row>
    <row r="2" spans="1:13" s="1" customFormat="1" ht="15" customHeight="1" x14ac:dyDescent="0.2">
      <c r="A2" s="148" t="str">
        <f>'14.1'!A2:O2</f>
        <v>Мониторинг и оценка показателей раздела проведены в период с 20 ноября по 4 декабря 2015 года.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s="1" customFormat="1" ht="41.25" customHeight="1" x14ac:dyDescent="0.2">
      <c r="A3" s="153" t="s">
        <v>128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s="1" customFormat="1" ht="16.5" customHeight="1" x14ac:dyDescent="0.2">
      <c r="A4" s="153" t="s">
        <v>157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57" customHeight="1" x14ac:dyDescent="0.25">
      <c r="A5" s="145" t="s">
        <v>103</v>
      </c>
      <c r="B5" s="149" t="str">
        <f>'14.1'!B3</f>
        <v>Срок, на который разработан проект бюджета</v>
      </c>
      <c r="C5" s="149" t="s">
        <v>163</v>
      </c>
      <c r="D5" s="112" t="s">
        <v>195</v>
      </c>
      <c r="E5" s="145" t="s">
        <v>189</v>
      </c>
      <c r="F5" s="146"/>
      <c r="G5" s="146"/>
      <c r="H5" s="149" t="s">
        <v>462</v>
      </c>
      <c r="I5" s="145" t="s">
        <v>290</v>
      </c>
      <c r="J5" s="145" t="s">
        <v>196</v>
      </c>
      <c r="K5" s="146"/>
      <c r="L5" s="146"/>
      <c r="M5" s="145" t="s">
        <v>95</v>
      </c>
    </row>
    <row r="6" spans="1:13" ht="14.1" customHeight="1" x14ac:dyDescent="0.25">
      <c r="A6" s="146"/>
      <c r="B6" s="150"/>
      <c r="C6" s="150"/>
      <c r="D6" s="71" t="s">
        <v>194</v>
      </c>
      <c r="E6" s="145" t="s">
        <v>191</v>
      </c>
      <c r="F6" s="145" t="s">
        <v>192</v>
      </c>
      <c r="G6" s="145" t="s">
        <v>193</v>
      </c>
      <c r="H6" s="150"/>
      <c r="I6" s="146"/>
      <c r="J6" s="145" t="s">
        <v>106</v>
      </c>
      <c r="K6" s="145" t="s">
        <v>104</v>
      </c>
      <c r="L6" s="154" t="s">
        <v>105</v>
      </c>
      <c r="M6" s="147"/>
    </row>
    <row r="7" spans="1:13" ht="14.1" customHeight="1" x14ac:dyDescent="0.25">
      <c r="A7" s="146"/>
      <c r="B7" s="150"/>
      <c r="C7" s="150"/>
      <c r="D7" s="71" t="s">
        <v>130</v>
      </c>
      <c r="E7" s="146"/>
      <c r="F7" s="146"/>
      <c r="G7" s="146"/>
      <c r="H7" s="150"/>
      <c r="I7" s="146"/>
      <c r="J7" s="145"/>
      <c r="K7" s="145"/>
      <c r="L7" s="154"/>
      <c r="M7" s="147"/>
    </row>
    <row r="8" spans="1:13" ht="14.1" customHeight="1" x14ac:dyDescent="0.25">
      <c r="A8" s="146"/>
      <c r="B8" s="150"/>
      <c r="C8" s="150"/>
      <c r="D8" s="71" t="s">
        <v>294</v>
      </c>
      <c r="E8" s="146"/>
      <c r="F8" s="146"/>
      <c r="G8" s="146"/>
      <c r="H8" s="150"/>
      <c r="I8" s="146"/>
      <c r="J8" s="145"/>
      <c r="K8" s="145"/>
      <c r="L8" s="154"/>
      <c r="M8" s="147"/>
    </row>
    <row r="9" spans="1:13" ht="14.1" customHeight="1" x14ac:dyDescent="0.25">
      <c r="A9" s="146"/>
      <c r="B9" s="156"/>
      <c r="C9" s="156"/>
      <c r="D9" s="71" t="s">
        <v>137</v>
      </c>
      <c r="E9" s="146"/>
      <c r="F9" s="146"/>
      <c r="G9" s="146"/>
      <c r="H9" s="156"/>
      <c r="I9" s="146"/>
      <c r="J9" s="146"/>
      <c r="K9" s="146"/>
      <c r="L9" s="155"/>
      <c r="M9" s="147"/>
    </row>
    <row r="10" spans="1:13" s="26" customFormat="1" ht="15.95" customHeight="1" x14ac:dyDescent="0.25">
      <c r="A10" s="9" t="s">
        <v>0</v>
      </c>
      <c r="B10" s="74"/>
      <c r="C10" s="74"/>
      <c r="D10" s="54"/>
      <c r="E10" s="54"/>
      <c r="F10" s="54"/>
      <c r="G10" s="54"/>
      <c r="H10" s="54"/>
      <c r="I10" s="9"/>
      <c r="J10" s="9"/>
      <c r="K10" s="9"/>
      <c r="L10" s="14"/>
      <c r="M10" s="12"/>
    </row>
    <row r="11" spans="1:13" s="7" customFormat="1" ht="15.95" customHeight="1" x14ac:dyDescent="0.25">
      <c r="A11" s="10" t="s">
        <v>1</v>
      </c>
      <c r="B11" s="52" t="str">
        <f>'14.1'!B6</f>
        <v>На 2016 год</v>
      </c>
      <c r="C11" s="52" t="str">
        <f>'14.1'!H6</f>
        <v>Опубликован несвоевременно (07.12.15 г.)</v>
      </c>
      <c r="D11" s="52"/>
      <c r="E11" s="49"/>
      <c r="F11" s="49"/>
      <c r="G11" s="49"/>
      <c r="H11" s="52"/>
      <c r="I11" s="52"/>
      <c r="J11" s="49">
        <f t="shared" ref="J11:J28" si="0">IF(D11="Да, сведения представлены по всем разделам и подразделам, в том числе представлены расходы территориального фонда обязательного медицинского страхования",2,IF(D11="Да, сведения представлены по всем разделам (без подразделов), в том числе представлены расходы территориального фонда обязательного медицинского страхования",1,0))</f>
        <v>0</v>
      </c>
      <c r="K11" s="49"/>
      <c r="L11" s="23">
        <f>J11*(1-K11)</f>
        <v>0</v>
      </c>
      <c r="M11" s="11"/>
    </row>
    <row r="12" spans="1:13" ht="15.95" customHeight="1" x14ac:dyDescent="0.25">
      <c r="A12" s="10" t="s">
        <v>2</v>
      </c>
      <c r="B12" s="52" t="str">
        <f>'14.1'!B7</f>
        <v>На 2016 год</v>
      </c>
      <c r="C12" s="52" t="str">
        <f>'14.1'!H7</f>
        <v>Да, опубликован</v>
      </c>
      <c r="D12" s="52" t="s">
        <v>294</v>
      </c>
      <c r="E12" s="49" t="s">
        <v>109</v>
      </c>
      <c r="F12" s="49" t="s">
        <v>110</v>
      </c>
      <c r="G12" s="49" t="s">
        <v>109</v>
      </c>
      <c r="H12" s="52" t="s">
        <v>236</v>
      </c>
      <c r="I12" s="52"/>
      <c r="J12" s="49">
        <f t="shared" si="0"/>
        <v>0</v>
      </c>
      <c r="K12" s="49"/>
      <c r="L12" s="23">
        <f t="shared" ref="L12:L75" si="1">J12*(1-K12)</f>
        <v>0</v>
      </c>
      <c r="M12" s="13" t="s">
        <v>383</v>
      </c>
    </row>
    <row r="13" spans="1:13" ht="15.95" customHeight="1" x14ac:dyDescent="0.25">
      <c r="A13" s="10" t="s">
        <v>3</v>
      </c>
      <c r="B13" s="52" t="str">
        <f>'14.1'!B8</f>
        <v>На 2016 год и плановый период</v>
      </c>
      <c r="C13" s="52" t="str">
        <f>'14.1'!H8</f>
        <v>Да, опубликован</v>
      </c>
      <c r="D13" s="52" t="s">
        <v>194</v>
      </c>
      <c r="E13" s="49" t="s">
        <v>109</v>
      </c>
      <c r="F13" s="49" t="s">
        <v>109</v>
      </c>
      <c r="G13" s="49" t="s">
        <v>109</v>
      </c>
      <c r="H13" s="52" t="s">
        <v>237</v>
      </c>
      <c r="I13" s="52"/>
      <c r="J13" s="49">
        <f t="shared" si="0"/>
        <v>2</v>
      </c>
      <c r="K13" s="49"/>
      <c r="L13" s="23">
        <f t="shared" si="1"/>
        <v>2</v>
      </c>
      <c r="M13" s="13" t="s">
        <v>386</v>
      </c>
    </row>
    <row r="14" spans="1:13" s="7" customFormat="1" ht="15.95" customHeight="1" x14ac:dyDescent="0.25">
      <c r="A14" s="10" t="s">
        <v>4</v>
      </c>
      <c r="B14" s="52" t="str">
        <f>'14.1'!B9</f>
        <v>На 2016 год</v>
      </c>
      <c r="C14" s="52" t="str">
        <f>'14.1'!H9</f>
        <v>Да, опубликован</v>
      </c>
      <c r="D14" s="52" t="s">
        <v>194</v>
      </c>
      <c r="E14" s="49" t="s">
        <v>109</v>
      </c>
      <c r="F14" s="49" t="s">
        <v>109</v>
      </c>
      <c r="G14" s="49" t="s">
        <v>109</v>
      </c>
      <c r="H14" s="52" t="s">
        <v>236</v>
      </c>
      <c r="I14" s="52"/>
      <c r="J14" s="49">
        <f t="shared" si="0"/>
        <v>2</v>
      </c>
      <c r="K14" s="49"/>
      <c r="L14" s="23">
        <f t="shared" si="1"/>
        <v>2</v>
      </c>
      <c r="M14" s="13" t="s">
        <v>388</v>
      </c>
    </row>
    <row r="15" spans="1:13" s="8" customFormat="1" ht="15.95" customHeight="1" x14ac:dyDescent="0.25">
      <c r="A15" s="10" t="s">
        <v>5</v>
      </c>
      <c r="B15" s="52" t="str">
        <f>'14.1'!B10</f>
        <v>На 2016 год</v>
      </c>
      <c r="C15" s="52" t="str">
        <f>'14.1'!H10</f>
        <v>Да, опубликован</v>
      </c>
      <c r="D15" s="52" t="s">
        <v>294</v>
      </c>
      <c r="E15" s="49" t="s">
        <v>109</v>
      </c>
      <c r="F15" s="49" t="s">
        <v>110</v>
      </c>
      <c r="G15" s="49" t="s">
        <v>109</v>
      </c>
      <c r="H15" s="52" t="s">
        <v>236</v>
      </c>
      <c r="I15" s="52"/>
      <c r="J15" s="49">
        <f t="shared" si="0"/>
        <v>0</v>
      </c>
      <c r="K15" s="49"/>
      <c r="L15" s="23">
        <f t="shared" si="1"/>
        <v>0</v>
      </c>
      <c r="M15" s="13" t="s">
        <v>223</v>
      </c>
    </row>
    <row r="16" spans="1:13" ht="15.95" customHeight="1" x14ac:dyDescent="0.25">
      <c r="A16" s="10" t="s">
        <v>6</v>
      </c>
      <c r="B16" s="52" t="str">
        <f>'14.1'!B11</f>
        <v>На 2016 год</v>
      </c>
      <c r="C16" s="52" t="str">
        <f>'14.1'!H11</f>
        <v>Нет, не опубликован</v>
      </c>
      <c r="D16" s="52"/>
      <c r="E16" s="49"/>
      <c r="F16" s="49"/>
      <c r="G16" s="49"/>
      <c r="H16" s="52"/>
      <c r="I16" s="52"/>
      <c r="J16" s="49">
        <f t="shared" si="0"/>
        <v>0</v>
      </c>
      <c r="K16" s="49"/>
      <c r="L16" s="23">
        <f t="shared" si="1"/>
        <v>0</v>
      </c>
      <c r="M16" s="13"/>
    </row>
    <row r="17" spans="1:13" s="7" customFormat="1" ht="15.95" customHeight="1" x14ac:dyDescent="0.25">
      <c r="A17" s="10" t="s">
        <v>7</v>
      </c>
      <c r="B17" s="52" t="str">
        <f>'14.1'!B12</f>
        <v>На 2016 год</v>
      </c>
      <c r="C17" s="52" t="str">
        <f>'14.1'!H12</f>
        <v>Опубликован несвоевременно (после 02.12.15 г.)</v>
      </c>
      <c r="D17" s="52"/>
      <c r="E17" s="49"/>
      <c r="F17" s="49"/>
      <c r="G17" s="49"/>
      <c r="H17" s="52"/>
      <c r="I17" s="52"/>
      <c r="J17" s="49">
        <f t="shared" si="0"/>
        <v>0</v>
      </c>
      <c r="K17" s="49"/>
      <c r="L17" s="23">
        <f t="shared" si="1"/>
        <v>0</v>
      </c>
      <c r="M17" s="13"/>
    </row>
    <row r="18" spans="1:13" s="8" customFormat="1" ht="15.95" customHeight="1" x14ac:dyDescent="0.25">
      <c r="A18" s="10" t="s">
        <v>8</v>
      </c>
      <c r="B18" s="52" t="str">
        <f>'14.1'!B13</f>
        <v>На 2016 год</v>
      </c>
      <c r="C18" s="52" t="str">
        <f>'14.1'!H13</f>
        <v>Да, опубликован</v>
      </c>
      <c r="D18" s="52" t="s">
        <v>194</v>
      </c>
      <c r="E18" s="49" t="s">
        <v>109</v>
      </c>
      <c r="F18" s="49" t="s">
        <v>109</v>
      </c>
      <c r="G18" s="49" t="s">
        <v>109</v>
      </c>
      <c r="H18" s="52" t="s">
        <v>236</v>
      </c>
      <c r="I18" s="52"/>
      <c r="J18" s="49">
        <f t="shared" si="0"/>
        <v>2</v>
      </c>
      <c r="K18" s="49"/>
      <c r="L18" s="23">
        <f t="shared" si="1"/>
        <v>2</v>
      </c>
      <c r="M18" s="13" t="s">
        <v>230</v>
      </c>
    </row>
    <row r="19" spans="1:13" s="8" customFormat="1" ht="15.95" customHeight="1" x14ac:dyDescent="0.25">
      <c r="A19" s="10" t="s">
        <v>9</v>
      </c>
      <c r="B19" s="52" t="str">
        <f>'14.1'!B14</f>
        <v>На 2016 год</v>
      </c>
      <c r="C19" s="52" t="str">
        <f>'14.1'!H14</f>
        <v>Опубликован несвоевременно (после 04.12.15 г.)</v>
      </c>
      <c r="D19" s="52"/>
      <c r="E19" s="49"/>
      <c r="F19" s="49"/>
      <c r="G19" s="49"/>
      <c r="H19" s="52"/>
      <c r="I19" s="52"/>
      <c r="J19" s="49">
        <f t="shared" si="0"/>
        <v>0</v>
      </c>
      <c r="K19" s="49"/>
      <c r="L19" s="23">
        <f t="shared" si="1"/>
        <v>0</v>
      </c>
      <c r="M19" s="13"/>
    </row>
    <row r="20" spans="1:13" ht="15.95" customHeight="1" x14ac:dyDescent="0.25">
      <c r="A20" s="10" t="s">
        <v>10</v>
      </c>
      <c r="B20" s="52" t="str">
        <f>'14.1'!B15</f>
        <v>На 2016 год и плановый период</v>
      </c>
      <c r="C20" s="52" t="str">
        <f>'14.1'!H15</f>
        <v>Да, опубликован</v>
      </c>
      <c r="D20" s="52" t="s">
        <v>194</v>
      </c>
      <c r="E20" s="49" t="s">
        <v>109</v>
      </c>
      <c r="F20" s="49" t="s">
        <v>109</v>
      </c>
      <c r="G20" s="49" t="s">
        <v>109</v>
      </c>
      <c r="H20" s="52" t="s">
        <v>237</v>
      </c>
      <c r="I20" s="52"/>
      <c r="J20" s="49">
        <f t="shared" si="0"/>
        <v>2</v>
      </c>
      <c r="K20" s="49"/>
      <c r="L20" s="23">
        <f t="shared" si="1"/>
        <v>2</v>
      </c>
      <c r="M20" s="79" t="s">
        <v>239</v>
      </c>
    </row>
    <row r="21" spans="1:13" s="7" customFormat="1" ht="15.95" customHeight="1" x14ac:dyDescent="0.25">
      <c r="A21" s="10" t="s">
        <v>11</v>
      </c>
      <c r="B21" s="52" t="str">
        <f>'14.1'!B16</f>
        <v>На 2016 год</v>
      </c>
      <c r="C21" s="52" t="str">
        <f>'14.1'!H16</f>
        <v>Опубликован несвоевременно (15.12.15 г.)</v>
      </c>
      <c r="D21" s="52"/>
      <c r="E21" s="49"/>
      <c r="F21" s="49"/>
      <c r="G21" s="49"/>
      <c r="H21" s="52"/>
      <c r="I21" s="52"/>
      <c r="J21" s="49">
        <f t="shared" si="0"/>
        <v>0</v>
      </c>
      <c r="K21" s="49"/>
      <c r="L21" s="23">
        <f t="shared" si="1"/>
        <v>0</v>
      </c>
      <c r="M21" s="13"/>
    </row>
    <row r="22" spans="1:13" s="7" customFormat="1" ht="15.95" customHeight="1" x14ac:dyDescent="0.25">
      <c r="A22" s="10" t="s">
        <v>12</v>
      </c>
      <c r="B22" s="52" t="str">
        <f>'14.1'!B17</f>
        <v>На 2016 год</v>
      </c>
      <c r="C22" s="52" t="str">
        <f>'14.1'!H17</f>
        <v>Опубликован несвоевременно (07.12.15 г.)</v>
      </c>
      <c r="D22" s="52"/>
      <c r="E22" s="49"/>
      <c r="F22" s="49"/>
      <c r="G22" s="49"/>
      <c r="H22" s="52"/>
      <c r="I22" s="52"/>
      <c r="J22" s="49">
        <f t="shared" si="0"/>
        <v>0</v>
      </c>
      <c r="K22" s="49"/>
      <c r="L22" s="23">
        <f t="shared" si="1"/>
        <v>0</v>
      </c>
      <c r="M22" s="13" t="s">
        <v>241</v>
      </c>
    </row>
    <row r="23" spans="1:13" s="7" customFormat="1" ht="15.95" customHeight="1" x14ac:dyDescent="0.25">
      <c r="A23" s="10" t="s">
        <v>13</v>
      </c>
      <c r="B23" s="52" t="str">
        <f>'14.1'!B18</f>
        <v>На 2016 год</v>
      </c>
      <c r="C23" s="52" t="str">
        <f>'14.1'!H18</f>
        <v>Да, опубликован</v>
      </c>
      <c r="D23" s="52" t="s">
        <v>294</v>
      </c>
      <c r="E23" s="49" t="s">
        <v>469</v>
      </c>
      <c r="F23" s="49" t="s">
        <v>110</v>
      </c>
      <c r="G23" s="49" t="s">
        <v>110</v>
      </c>
      <c r="H23" s="52" t="s">
        <v>236</v>
      </c>
      <c r="I23" s="52"/>
      <c r="J23" s="49">
        <f t="shared" si="0"/>
        <v>0</v>
      </c>
      <c r="K23" s="49"/>
      <c r="L23" s="23">
        <f t="shared" si="1"/>
        <v>0</v>
      </c>
      <c r="M23" s="13" t="s">
        <v>242</v>
      </c>
    </row>
    <row r="24" spans="1:13" s="8" customFormat="1" ht="15.95" customHeight="1" x14ac:dyDescent="0.25">
      <c r="A24" s="10" t="s">
        <v>14</v>
      </c>
      <c r="B24" s="52" t="str">
        <f>'14.1'!B19</f>
        <v>На 2016 год</v>
      </c>
      <c r="C24" s="52" t="str">
        <f>'14.1'!H19</f>
        <v>Опубликована несвоевременно (10.12.15 г.</v>
      </c>
      <c r="D24" s="52"/>
      <c r="E24" s="49"/>
      <c r="F24" s="49"/>
      <c r="G24" s="49"/>
      <c r="H24" s="52"/>
      <c r="I24" s="52"/>
      <c r="J24" s="49">
        <f t="shared" si="0"/>
        <v>0</v>
      </c>
      <c r="K24" s="49"/>
      <c r="L24" s="23">
        <f t="shared" si="1"/>
        <v>0</v>
      </c>
      <c r="M24" s="13"/>
    </row>
    <row r="25" spans="1:13" s="8" customFormat="1" ht="15.95" customHeight="1" x14ac:dyDescent="0.25">
      <c r="A25" s="10" t="s">
        <v>15</v>
      </c>
      <c r="B25" s="52" t="str">
        <f>'14.1'!B20</f>
        <v>На 2016 год</v>
      </c>
      <c r="C25" s="52" t="str">
        <f>'14.1'!H20</f>
        <v>Да, опубликован</v>
      </c>
      <c r="D25" s="52" t="s">
        <v>294</v>
      </c>
      <c r="E25" s="49" t="s">
        <v>109</v>
      </c>
      <c r="F25" s="49" t="s">
        <v>110</v>
      </c>
      <c r="G25" s="49" t="s">
        <v>110</v>
      </c>
      <c r="H25" s="52" t="s">
        <v>236</v>
      </c>
      <c r="I25" s="52"/>
      <c r="J25" s="49">
        <f t="shared" si="0"/>
        <v>0</v>
      </c>
      <c r="K25" s="49"/>
      <c r="L25" s="23">
        <f t="shared" si="1"/>
        <v>0</v>
      </c>
      <c r="M25" s="13" t="s">
        <v>393</v>
      </c>
    </row>
    <row r="26" spans="1:13" s="7" customFormat="1" ht="15.95" customHeight="1" x14ac:dyDescent="0.25">
      <c r="A26" s="10" t="s">
        <v>16</v>
      </c>
      <c r="B26" s="52" t="str">
        <f>'14.1'!B21</f>
        <v>На 2016 год и плановый период</v>
      </c>
      <c r="C26" s="52" t="str">
        <f>'14.1'!H21</f>
        <v>Опубликован несвоевременно (после 03.12.15 г.)</v>
      </c>
      <c r="D26" s="52"/>
      <c r="E26" s="49"/>
      <c r="F26" s="49"/>
      <c r="G26" s="49"/>
      <c r="H26" s="52"/>
      <c r="I26" s="52"/>
      <c r="J26" s="49">
        <f t="shared" si="0"/>
        <v>0</v>
      </c>
      <c r="K26" s="49"/>
      <c r="L26" s="23">
        <f t="shared" si="1"/>
        <v>0</v>
      </c>
      <c r="M26" s="13"/>
    </row>
    <row r="27" spans="1:13" ht="15.95" customHeight="1" x14ac:dyDescent="0.25">
      <c r="A27" s="10" t="s">
        <v>17</v>
      </c>
      <c r="B27" s="52" t="str">
        <f>'14.1'!B22</f>
        <v>На 2016 год и плановый период</v>
      </c>
      <c r="C27" s="52" t="str">
        <f>'14.1'!H22</f>
        <v>Нет, не опубликован</v>
      </c>
      <c r="D27" s="52"/>
      <c r="E27" s="49"/>
      <c r="F27" s="49"/>
      <c r="G27" s="49"/>
      <c r="H27" s="52"/>
      <c r="I27" s="52"/>
      <c r="J27" s="49">
        <f t="shared" si="0"/>
        <v>0</v>
      </c>
      <c r="K27" s="49"/>
      <c r="L27" s="23">
        <f t="shared" si="1"/>
        <v>0</v>
      </c>
      <c r="M27" s="13"/>
    </row>
    <row r="28" spans="1:13" ht="15.95" customHeight="1" x14ac:dyDescent="0.25">
      <c r="A28" s="10" t="s">
        <v>18</v>
      </c>
      <c r="B28" s="52" t="str">
        <f>'14.1'!B23</f>
        <v>На 2016 год и плановый период</v>
      </c>
      <c r="C28" s="52" t="str">
        <f>'14.1'!H23</f>
        <v>Да, опубликован</v>
      </c>
      <c r="D28" s="52" t="s">
        <v>500</v>
      </c>
      <c r="E28" s="49" t="s">
        <v>109</v>
      </c>
      <c r="F28" s="49" t="s">
        <v>109</v>
      </c>
      <c r="G28" s="49" t="s">
        <v>110</v>
      </c>
      <c r="H28" s="52" t="s">
        <v>237</v>
      </c>
      <c r="I28" s="52"/>
      <c r="J28" s="49">
        <f t="shared" si="0"/>
        <v>0</v>
      </c>
      <c r="K28" s="49"/>
      <c r="L28" s="23">
        <f t="shared" si="1"/>
        <v>0</v>
      </c>
      <c r="M28" s="13" t="s">
        <v>499</v>
      </c>
    </row>
    <row r="29" spans="1:13" s="26" customFormat="1" ht="15.95" customHeight="1" x14ac:dyDescent="0.25">
      <c r="A29" s="9" t="s">
        <v>19</v>
      </c>
      <c r="B29" s="12"/>
      <c r="C29" s="12"/>
      <c r="D29" s="53"/>
      <c r="E29" s="50"/>
      <c r="F29" s="50"/>
      <c r="G29" s="50"/>
      <c r="H29" s="53"/>
      <c r="I29" s="53"/>
      <c r="J29" s="51"/>
      <c r="K29" s="51"/>
      <c r="L29" s="24"/>
      <c r="M29" s="15"/>
    </row>
    <row r="30" spans="1:13" s="7" customFormat="1" ht="15.95" customHeight="1" x14ac:dyDescent="0.25">
      <c r="A30" s="10" t="s">
        <v>20</v>
      </c>
      <c r="B30" s="52" t="str">
        <f>'14.1'!B25</f>
        <v>На 2016 год</v>
      </c>
      <c r="C30" s="52" t="str">
        <f>'14.1'!H25</f>
        <v>Опубликован несвоевременно (11.12.15 г.)</v>
      </c>
      <c r="D30" s="52"/>
      <c r="E30" s="49"/>
      <c r="F30" s="49"/>
      <c r="G30" s="49"/>
      <c r="H30" s="52"/>
      <c r="I30" s="52"/>
      <c r="J30" s="49">
        <f t="shared" ref="J30:J40" si="2">IF(D30="Да, сведения представлены по всем разделам и подразделам, в том числе представлены расходы территориального фонда обязательного медицинского страхования",2,IF(D30="Да, сведения представлены по всем разделам (без подразделов), в том числе представлены расходы территориального фонда обязательного медицинского страхования",1,0))</f>
        <v>0</v>
      </c>
      <c r="K30" s="49"/>
      <c r="L30" s="23">
        <f t="shared" si="1"/>
        <v>0</v>
      </c>
      <c r="M30" s="13"/>
    </row>
    <row r="31" spans="1:13" ht="15.95" customHeight="1" x14ac:dyDescent="0.25">
      <c r="A31" s="10" t="s">
        <v>21</v>
      </c>
      <c r="B31" s="52" t="str">
        <f>'14.1'!B26</f>
        <v>На 2016 год и плановый период</v>
      </c>
      <c r="C31" s="52" t="str">
        <f>'14.1'!H26</f>
        <v>Нет, не опубликован</v>
      </c>
      <c r="D31" s="52"/>
      <c r="E31" s="49"/>
      <c r="F31" s="49"/>
      <c r="G31" s="49"/>
      <c r="H31" s="52"/>
      <c r="I31" s="52"/>
      <c r="J31" s="49">
        <f t="shared" si="2"/>
        <v>0</v>
      </c>
      <c r="K31" s="49"/>
      <c r="L31" s="23">
        <f t="shared" si="1"/>
        <v>0</v>
      </c>
      <c r="M31" s="13"/>
    </row>
    <row r="32" spans="1:13" ht="15.95" customHeight="1" x14ac:dyDescent="0.25">
      <c r="A32" s="10" t="s">
        <v>22</v>
      </c>
      <c r="B32" s="52" t="str">
        <f>'14.1'!B27</f>
        <v>На 2016 год</v>
      </c>
      <c r="C32" s="52" t="str">
        <f>'14.1'!H27</f>
        <v>Да, опубликован</v>
      </c>
      <c r="D32" s="52" t="s">
        <v>294</v>
      </c>
      <c r="E32" s="49" t="s">
        <v>109</v>
      </c>
      <c r="F32" s="49" t="s">
        <v>109</v>
      </c>
      <c r="G32" s="49" t="s">
        <v>255</v>
      </c>
      <c r="H32" s="52" t="s">
        <v>236</v>
      </c>
      <c r="I32" s="52"/>
      <c r="J32" s="49">
        <f t="shared" si="2"/>
        <v>0</v>
      </c>
      <c r="K32" s="49"/>
      <c r="L32" s="23">
        <f t="shared" si="1"/>
        <v>0</v>
      </c>
      <c r="M32" s="13" t="s">
        <v>254</v>
      </c>
    </row>
    <row r="33" spans="1:13" ht="15.95" customHeight="1" x14ac:dyDescent="0.25">
      <c r="A33" s="10" t="s">
        <v>23</v>
      </c>
      <c r="B33" s="52" t="str">
        <f>'14.1'!B28</f>
        <v>На 2016 год</v>
      </c>
      <c r="C33" s="52" t="str">
        <f>'14.1'!H28</f>
        <v>Да, опубликован</v>
      </c>
      <c r="D33" s="52" t="s">
        <v>294</v>
      </c>
      <c r="E33" s="49" t="s">
        <v>109</v>
      </c>
      <c r="F33" s="49" t="s">
        <v>109</v>
      </c>
      <c r="G33" s="49" t="s">
        <v>110</v>
      </c>
      <c r="H33" s="52" t="s">
        <v>236</v>
      </c>
      <c r="I33" s="52"/>
      <c r="J33" s="49">
        <f t="shared" si="2"/>
        <v>0</v>
      </c>
      <c r="K33" s="49"/>
      <c r="L33" s="23">
        <f t="shared" si="1"/>
        <v>0</v>
      </c>
      <c r="M33" s="16" t="s">
        <v>257</v>
      </c>
    </row>
    <row r="34" spans="1:13" ht="15.95" customHeight="1" x14ac:dyDescent="0.25">
      <c r="A34" s="10" t="s">
        <v>24</v>
      </c>
      <c r="B34" s="52" t="str">
        <f>'14.1'!B29</f>
        <v>На 2016 год</v>
      </c>
      <c r="C34" s="52" t="str">
        <f>'14.1'!H29</f>
        <v>Опубликован несвоевременно (после 03.12.15 г.)</v>
      </c>
      <c r="D34" s="52"/>
      <c r="E34" s="49"/>
      <c r="F34" s="49"/>
      <c r="G34" s="49"/>
      <c r="H34" s="52"/>
      <c r="I34" s="52"/>
      <c r="J34" s="49">
        <f t="shared" si="2"/>
        <v>0</v>
      </c>
      <c r="K34" s="49"/>
      <c r="L34" s="23">
        <f t="shared" si="1"/>
        <v>0</v>
      </c>
      <c r="M34" s="17"/>
    </row>
    <row r="35" spans="1:13" s="7" customFormat="1" ht="15.95" customHeight="1" x14ac:dyDescent="0.25">
      <c r="A35" s="10" t="s">
        <v>25</v>
      </c>
      <c r="B35" s="52" t="str">
        <f>'14.1'!B30</f>
        <v>На 2016 год и плановый период</v>
      </c>
      <c r="C35" s="52" t="str">
        <f>'14.1'!H30</f>
        <v>Да, опубликован</v>
      </c>
      <c r="D35" s="52" t="s">
        <v>137</v>
      </c>
      <c r="E35" s="49" t="s">
        <v>110</v>
      </c>
      <c r="F35" s="49" t="s">
        <v>110</v>
      </c>
      <c r="G35" s="49" t="s">
        <v>110</v>
      </c>
      <c r="H35" s="52"/>
      <c r="I35" s="52"/>
      <c r="J35" s="49">
        <f t="shared" si="2"/>
        <v>0</v>
      </c>
      <c r="K35" s="49"/>
      <c r="L35" s="23">
        <f t="shared" si="1"/>
        <v>0</v>
      </c>
      <c r="M35" s="13" t="s">
        <v>260</v>
      </c>
    </row>
    <row r="36" spans="1:13" ht="15.95" customHeight="1" x14ac:dyDescent="0.25">
      <c r="A36" s="10" t="s">
        <v>26</v>
      </c>
      <c r="B36" s="52" t="str">
        <f>'14.1'!B31</f>
        <v>На 2016 год</v>
      </c>
      <c r="C36" s="52" t="str">
        <f>'14.1'!H31</f>
        <v>Да, опубликован</v>
      </c>
      <c r="D36" s="52" t="s">
        <v>194</v>
      </c>
      <c r="E36" s="49" t="s">
        <v>109</v>
      </c>
      <c r="F36" s="49" t="s">
        <v>109</v>
      </c>
      <c r="G36" s="49" t="s">
        <v>109</v>
      </c>
      <c r="H36" s="52" t="s">
        <v>236</v>
      </c>
      <c r="I36" s="52"/>
      <c r="J36" s="49">
        <f t="shared" si="2"/>
        <v>2</v>
      </c>
      <c r="K36" s="49"/>
      <c r="L36" s="23">
        <f t="shared" si="1"/>
        <v>2</v>
      </c>
      <c r="M36" s="13" t="s">
        <v>262</v>
      </c>
    </row>
    <row r="37" spans="1:13" ht="15.95" customHeight="1" x14ac:dyDescent="0.25">
      <c r="A37" s="10" t="s">
        <v>27</v>
      </c>
      <c r="B37" s="52" t="str">
        <f>'14.1'!B32</f>
        <v>На 2016 год</v>
      </c>
      <c r="C37" s="52" t="str">
        <f>'14.1'!H32</f>
        <v>Да, опубликован</v>
      </c>
      <c r="D37" s="52" t="s">
        <v>194</v>
      </c>
      <c r="E37" s="49" t="s">
        <v>109</v>
      </c>
      <c r="F37" s="49" t="s">
        <v>109</v>
      </c>
      <c r="G37" s="49" t="s">
        <v>109</v>
      </c>
      <c r="H37" s="52" t="s">
        <v>236</v>
      </c>
      <c r="I37" s="52"/>
      <c r="J37" s="49">
        <f t="shared" si="2"/>
        <v>2</v>
      </c>
      <c r="K37" s="49"/>
      <c r="L37" s="23">
        <f t="shared" si="1"/>
        <v>2</v>
      </c>
      <c r="M37" s="13" t="s">
        <v>404</v>
      </c>
    </row>
    <row r="38" spans="1:13" ht="15.95" customHeight="1" x14ac:dyDescent="0.25">
      <c r="A38" s="10" t="s">
        <v>28</v>
      </c>
      <c r="B38" s="52" t="str">
        <f>'14.1'!B33</f>
        <v>На 2016 год</v>
      </c>
      <c r="C38" s="52" t="str">
        <f>'14.1'!H33</f>
        <v>Опубликован несвоевременно (после 04.12.15 г.)</v>
      </c>
      <c r="D38" s="52"/>
      <c r="E38" s="49"/>
      <c r="F38" s="49"/>
      <c r="G38" s="49"/>
      <c r="H38" s="52"/>
      <c r="I38" s="52"/>
      <c r="J38" s="49">
        <f t="shared" si="2"/>
        <v>0</v>
      </c>
      <c r="K38" s="49"/>
      <c r="L38" s="23">
        <f t="shared" si="1"/>
        <v>0</v>
      </c>
      <c r="M38" s="17"/>
    </row>
    <row r="39" spans="1:13" ht="15.95" customHeight="1" x14ac:dyDescent="0.25">
      <c r="A39" s="10" t="s">
        <v>29</v>
      </c>
      <c r="B39" s="52" t="str">
        <f>'14.1'!B34</f>
        <v>На 2016 год и плановый период</v>
      </c>
      <c r="C39" s="52" t="str">
        <f>'14.1'!H34</f>
        <v>Да, опубликован</v>
      </c>
      <c r="D39" s="52" t="s">
        <v>194</v>
      </c>
      <c r="E39" s="49" t="s">
        <v>109</v>
      </c>
      <c r="F39" s="49" t="s">
        <v>109</v>
      </c>
      <c r="G39" s="49" t="s">
        <v>109</v>
      </c>
      <c r="H39" s="52" t="s">
        <v>237</v>
      </c>
      <c r="I39" s="52"/>
      <c r="J39" s="49">
        <f t="shared" si="2"/>
        <v>2</v>
      </c>
      <c r="K39" s="49"/>
      <c r="L39" s="23">
        <f t="shared" si="1"/>
        <v>2</v>
      </c>
      <c r="M39" s="13" t="s">
        <v>265</v>
      </c>
    </row>
    <row r="40" spans="1:13" ht="15.95" customHeight="1" x14ac:dyDescent="0.25">
      <c r="A40" s="10" t="s">
        <v>30</v>
      </c>
      <c r="B40" s="52" t="str">
        <f>'14.1'!B35</f>
        <v>На 2016 год</v>
      </c>
      <c r="C40" s="52" t="str">
        <f>'14.1'!H35</f>
        <v>Опубликован несвоевременно (после 04.12.15 г.)</v>
      </c>
      <c r="D40" s="52"/>
      <c r="E40" s="49"/>
      <c r="F40" s="49"/>
      <c r="G40" s="49"/>
      <c r="H40" s="52"/>
      <c r="I40" s="52"/>
      <c r="J40" s="49">
        <f t="shared" si="2"/>
        <v>0</v>
      </c>
      <c r="K40" s="49"/>
      <c r="L40" s="23">
        <f t="shared" si="1"/>
        <v>0</v>
      </c>
      <c r="M40" s="13"/>
    </row>
    <row r="41" spans="1:13" s="26" customFormat="1" ht="15.95" customHeight="1" x14ac:dyDescent="0.25">
      <c r="A41" s="9" t="s">
        <v>31</v>
      </c>
      <c r="B41" s="12"/>
      <c r="C41" s="12"/>
      <c r="D41" s="53"/>
      <c r="E41" s="50"/>
      <c r="F41" s="50"/>
      <c r="G41" s="50"/>
      <c r="H41" s="53"/>
      <c r="I41" s="53"/>
      <c r="J41" s="51"/>
      <c r="K41" s="51"/>
      <c r="L41" s="24"/>
      <c r="M41" s="15"/>
    </row>
    <row r="42" spans="1:13" s="8" customFormat="1" ht="15.95" customHeight="1" x14ac:dyDescent="0.25">
      <c r="A42" s="10" t="s">
        <v>32</v>
      </c>
      <c r="B42" s="52" t="str">
        <f>'14.1'!B37</f>
        <v>На 2016 год</v>
      </c>
      <c r="C42" s="52" t="str">
        <f>'14.1'!H37</f>
        <v>Да, опубликован</v>
      </c>
      <c r="D42" s="52" t="s">
        <v>194</v>
      </c>
      <c r="E42" s="49" t="s">
        <v>109</v>
      </c>
      <c r="F42" s="49" t="s">
        <v>109</v>
      </c>
      <c r="G42" s="49" t="s">
        <v>109</v>
      </c>
      <c r="H42" s="52" t="s">
        <v>236</v>
      </c>
      <c r="I42" s="52"/>
      <c r="J42" s="49">
        <f t="shared" ref="J42:J47" si="3">IF(D42="Да, сведения представлены по всем разделам и подразделам, в том числе представлены расходы территориального фонда обязательного медицинского страхования",2,IF(D42="Да, сведения представлены по всем разделам (без подразделов), в том числе представлены расходы территориального фонда обязательного медицинского страхования",1,0))</f>
        <v>2</v>
      </c>
      <c r="K42" s="49"/>
      <c r="L42" s="23">
        <f t="shared" si="1"/>
        <v>2</v>
      </c>
      <c r="M42" s="13" t="s">
        <v>268</v>
      </c>
    </row>
    <row r="43" spans="1:13" s="8" customFormat="1" ht="15.95" customHeight="1" x14ac:dyDescent="0.25">
      <c r="A43" s="10" t="s">
        <v>33</v>
      </c>
      <c r="B43" s="52" t="str">
        <f>'14.1'!B38</f>
        <v>На 2016 год</v>
      </c>
      <c r="C43" s="52" t="str">
        <f>'14.1'!H38</f>
        <v>Опубликован несвоевременно (15.12.15 г.)</v>
      </c>
      <c r="D43" s="52"/>
      <c r="E43" s="49"/>
      <c r="F43" s="49"/>
      <c r="G43" s="49"/>
      <c r="H43" s="52"/>
      <c r="I43" s="52"/>
      <c r="J43" s="49">
        <f t="shared" si="3"/>
        <v>0</v>
      </c>
      <c r="K43" s="49"/>
      <c r="L43" s="23">
        <f t="shared" si="1"/>
        <v>0</v>
      </c>
      <c r="M43" s="13"/>
    </row>
    <row r="44" spans="1:13" ht="15.95" customHeight="1" x14ac:dyDescent="0.25">
      <c r="A44" s="10" t="s">
        <v>34</v>
      </c>
      <c r="B44" s="52" t="str">
        <f>'14.1'!B39</f>
        <v>На 2016 год</v>
      </c>
      <c r="C44" s="52" t="str">
        <f>'14.1'!H39</f>
        <v>Да, опубликован</v>
      </c>
      <c r="D44" s="52" t="s">
        <v>194</v>
      </c>
      <c r="E44" s="49" t="s">
        <v>109</v>
      </c>
      <c r="F44" s="49" t="s">
        <v>109</v>
      </c>
      <c r="G44" s="49" t="s">
        <v>109</v>
      </c>
      <c r="H44" s="52" t="s">
        <v>236</v>
      </c>
      <c r="I44" s="52"/>
      <c r="J44" s="49">
        <f t="shared" si="3"/>
        <v>2</v>
      </c>
      <c r="K44" s="49"/>
      <c r="L44" s="23">
        <f t="shared" si="1"/>
        <v>2</v>
      </c>
      <c r="M44" s="13" t="s">
        <v>270</v>
      </c>
    </row>
    <row r="45" spans="1:13" s="7" customFormat="1" ht="15.95" customHeight="1" x14ac:dyDescent="0.25">
      <c r="A45" s="10" t="s">
        <v>35</v>
      </c>
      <c r="B45" s="52" t="str">
        <f>'14.1'!B40</f>
        <v>На 2016 год</v>
      </c>
      <c r="C45" s="52" t="str">
        <f>'14.1'!H40</f>
        <v>Да, опубликован</v>
      </c>
      <c r="D45" s="52" t="s">
        <v>194</v>
      </c>
      <c r="E45" s="49" t="s">
        <v>109</v>
      </c>
      <c r="F45" s="49" t="s">
        <v>109</v>
      </c>
      <c r="G45" s="89" t="s">
        <v>109</v>
      </c>
      <c r="H45" s="52" t="s">
        <v>236</v>
      </c>
      <c r="I45" s="52"/>
      <c r="J45" s="49">
        <f t="shared" si="3"/>
        <v>2</v>
      </c>
      <c r="K45" s="49"/>
      <c r="L45" s="23">
        <f t="shared" si="1"/>
        <v>2</v>
      </c>
      <c r="M45" s="13" t="s">
        <v>271</v>
      </c>
    </row>
    <row r="46" spans="1:13" s="8" customFormat="1" ht="15.95" customHeight="1" x14ac:dyDescent="0.25">
      <c r="A46" s="10" t="s">
        <v>36</v>
      </c>
      <c r="B46" s="52" t="str">
        <f>'14.1'!B41</f>
        <v>На 2016 год и плановый период</v>
      </c>
      <c r="C46" s="52" t="str">
        <f>'14.1'!H41</f>
        <v>Да, опубликован</v>
      </c>
      <c r="D46" s="52" t="s">
        <v>137</v>
      </c>
      <c r="E46" s="49"/>
      <c r="F46" s="49"/>
      <c r="G46" s="49"/>
      <c r="H46" s="52"/>
      <c r="I46" s="52"/>
      <c r="J46" s="49">
        <f t="shared" si="3"/>
        <v>0</v>
      </c>
      <c r="K46" s="49"/>
      <c r="L46" s="23">
        <f t="shared" si="1"/>
        <v>0</v>
      </c>
      <c r="M46" s="18" t="s">
        <v>273</v>
      </c>
    </row>
    <row r="47" spans="1:13" s="8" customFormat="1" ht="15.95" customHeight="1" x14ac:dyDescent="0.25">
      <c r="A47" s="10" t="s">
        <v>37</v>
      </c>
      <c r="B47" s="52" t="str">
        <f>'14.1'!B42</f>
        <v>На 2016 год</v>
      </c>
      <c r="C47" s="52" t="str">
        <f>'14.1'!H42</f>
        <v>Да, опубликован</v>
      </c>
      <c r="D47" s="52" t="s">
        <v>294</v>
      </c>
      <c r="E47" s="49" t="s">
        <v>109</v>
      </c>
      <c r="F47" s="49" t="s">
        <v>255</v>
      </c>
      <c r="G47" s="49" t="s">
        <v>109</v>
      </c>
      <c r="H47" s="52" t="s">
        <v>236</v>
      </c>
      <c r="I47" s="52"/>
      <c r="J47" s="49">
        <f t="shared" si="3"/>
        <v>0</v>
      </c>
      <c r="K47" s="49"/>
      <c r="L47" s="23">
        <f t="shared" si="1"/>
        <v>0</v>
      </c>
      <c r="M47" s="19" t="s">
        <v>406</v>
      </c>
    </row>
    <row r="48" spans="1:13" s="26" customFormat="1" ht="15.95" customHeight="1" x14ac:dyDescent="0.25">
      <c r="A48" s="9" t="s">
        <v>38</v>
      </c>
      <c r="B48" s="12"/>
      <c r="C48" s="12"/>
      <c r="D48" s="53"/>
      <c r="E48" s="50"/>
      <c r="F48" s="50"/>
      <c r="G48" s="50"/>
      <c r="H48" s="53"/>
      <c r="I48" s="53"/>
      <c r="J48" s="51"/>
      <c r="K48" s="51"/>
      <c r="L48" s="24"/>
      <c r="M48" s="15"/>
    </row>
    <row r="49" spans="1:13" s="8" customFormat="1" ht="15.95" customHeight="1" x14ac:dyDescent="0.25">
      <c r="A49" s="10" t="s">
        <v>39</v>
      </c>
      <c r="B49" s="52" t="str">
        <f>'14.1'!B44</f>
        <v>На 2016 год</v>
      </c>
      <c r="C49" s="52" t="str">
        <f>'14.1'!H44</f>
        <v>Нет, не опубликован</v>
      </c>
      <c r="D49" s="52"/>
      <c r="E49" s="49"/>
      <c r="F49" s="49"/>
      <c r="G49" s="49"/>
      <c r="H49" s="52"/>
      <c r="I49" s="52"/>
      <c r="J49" s="49">
        <f t="shared" ref="J49:J55" si="4">IF(D49="Да, сведения представлены по всем разделам и подразделам, в том числе представлены расходы территориального фонда обязательного медицинского страхования",2,IF(D49="Да, сведения представлены по всем разделам (без подразделов), в том числе представлены расходы территориального фонда обязательного медицинского страхования",1,0))</f>
        <v>0</v>
      </c>
      <c r="K49" s="49"/>
      <c r="L49" s="23">
        <f t="shared" si="1"/>
        <v>0</v>
      </c>
      <c r="M49" s="13"/>
    </row>
    <row r="50" spans="1:13" s="8" customFormat="1" ht="15.95" customHeight="1" x14ac:dyDescent="0.25">
      <c r="A50" s="10" t="s">
        <v>40</v>
      </c>
      <c r="B50" s="52" t="str">
        <f>'14.1'!B45</f>
        <v>На 2016 год</v>
      </c>
      <c r="C50" s="52" t="str">
        <f>'14.1'!H45</f>
        <v>Нет, не опубликован</v>
      </c>
      <c r="D50" s="52"/>
      <c r="E50" s="49"/>
      <c r="F50" s="49"/>
      <c r="G50" s="49"/>
      <c r="H50" s="52"/>
      <c r="I50" s="52"/>
      <c r="J50" s="49">
        <f t="shared" si="4"/>
        <v>0</v>
      </c>
      <c r="K50" s="49"/>
      <c r="L50" s="23">
        <f t="shared" si="1"/>
        <v>0</v>
      </c>
      <c r="M50" s="13"/>
    </row>
    <row r="51" spans="1:13" ht="15.95" customHeight="1" x14ac:dyDescent="0.25">
      <c r="A51" s="10" t="s">
        <v>41</v>
      </c>
      <c r="B51" s="52" t="str">
        <f>'14.1'!B46</f>
        <v>На 2016 год и плановый период</v>
      </c>
      <c r="C51" s="52" t="str">
        <f>'14.1'!H46</f>
        <v>Да, опубликован</v>
      </c>
      <c r="D51" s="52" t="s">
        <v>294</v>
      </c>
      <c r="E51" s="49" t="s">
        <v>109</v>
      </c>
      <c r="F51" s="49" t="s">
        <v>110</v>
      </c>
      <c r="G51" s="49" t="s">
        <v>110</v>
      </c>
      <c r="H51" s="52" t="s">
        <v>236</v>
      </c>
      <c r="I51" s="52"/>
      <c r="J51" s="49">
        <f t="shared" si="4"/>
        <v>0</v>
      </c>
      <c r="K51" s="49"/>
      <c r="L51" s="23">
        <f t="shared" si="1"/>
        <v>0</v>
      </c>
      <c r="M51" s="13" t="s">
        <v>409</v>
      </c>
    </row>
    <row r="52" spans="1:13" ht="15.95" customHeight="1" x14ac:dyDescent="0.25">
      <c r="A52" s="10" t="s">
        <v>42</v>
      </c>
      <c r="B52" s="52" t="str">
        <f>'14.1'!B47</f>
        <v>На 2016 год</v>
      </c>
      <c r="C52" s="52" t="str">
        <f>'14.1'!H47</f>
        <v>Опубликован несвоевременно (после 04.12.15 г.)</v>
      </c>
      <c r="D52" s="52"/>
      <c r="E52" s="49"/>
      <c r="F52" s="49"/>
      <c r="G52" s="49"/>
      <c r="H52" s="52"/>
      <c r="I52" s="52"/>
      <c r="J52" s="49">
        <f t="shared" si="4"/>
        <v>0</v>
      </c>
      <c r="K52" s="49"/>
      <c r="L52" s="23">
        <f t="shared" si="1"/>
        <v>0</v>
      </c>
      <c r="M52" s="13"/>
    </row>
    <row r="53" spans="1:13" s="8" customFormat="1" ht="15.95" customHeight="1" x14ac:dyDescent="0.25">
      <c r="A53" s="10" t="s">
        <v>92</v>
      </c>
      <c r="B53" s="52" t="str">
        <f>'14.1'!B48</f>
        <v>На 2016 год</v>
      </c>
      <c r="C53" s="52" t="str">
        <f>'14.1'!H48</f>
        <v>Нет, не опубликован</v>
      </c>
      <c r="D53" s="52"/>
      <c r="E53" s="49"/>
      <c r="F53" s="49"/>
      <c r="G53" s="49"/>
      <c r="H53" s="52"/>
      <c r="I53" s="52"/>
      <c r="J53" s="49">
        <f t="shared" si="4"/>
        <v>0</v>
      </c>
      <c r="K53" s="49"/>
      <c r="L53" s="23">
        <f t="shared" si="1"/>
        <v>0</v>
      </c>
      <c r="M53" s="13"/>
    </row>
    <row r="54" spans="1:13" ht="15.95" customHeight="1" x14ac:dyDescent="0.25">
      <c r="A54" s="10" t="s">
        <v>43</v>
      </c>
      <c r="B54" s="52" t="str">
        <f>'14.1'!B49</f>
        <v>На 2016 год</v>
      </c>
      <c r="C54" s="52" t="str">
        <f>'14.1'!H49</f>
        <v>Нет, не опубликован</v>
      </c>
      <c r="D54" s="52"/>
      <c r="E54" s="49"/>
      <c r="F54" s="49"/>
      <c r="G54" s="49"/>
      <c r="H54" s="52"/>
      <c r="I54" s="49"/>
      <c r="J54" s="49">
        <f t="shared" si="4"/>
        <v>0</v>
      </c>
      <c r="K54" s="49"/>
      <c r="L54" s="23">
        <f t="shared" si="1"/>
        <v>0</v>
      </c>
      <c r="M54" s="16"/>
    </row>
    <row r="55" spans="1:13" ht="15.95" customHeight="1" x14ac:dyDescent="0.25">
      <c r="A55" s="10" t="s">
        <v>44</v>
      </c>
      <c r="B55" s="52" t="str">
        <f>'14.1'!B50</f>
        <v>На 2016 год</v>
      </c>
      <c r="C55" s="52" t="str">
        <f>'14.1'!H50</f>
        <v>Да, опубликован</v>
      </c>
      <c r="D55" s="52" t="s">
        <v>294</v>
      </c>
      <c r="E55" s="49" t="s">
        <v>109</v>
      </c>
      <c r="F55" s="49" t="s">
        <v>109</v>
      </c>
      <c r="G55" s="49" t="s">
        <v>110</v>
      </c>
      <c r="H55" s="52" t="s">
        <v>236</v>
      </c>
      <c r="I55" s="52"/>
      <c r="J55" s="49">
        <f t="shared" si="4"/>
        <v>0</v>
      </c>
      <c r="K55" s="49"/>
      <c r="L55" s="23">
        <f t="shared" si="1"/>
        <v>0</v>
      </c>
      <c r="M55" s="13" t="s">
        <v>287</v>
      </c>
    </row>
    <row r="56" spans="1:13" s="26" customFormat="1" ht="15.95" customHeight="1" x14ac:dyDescent="0.25">
      <c r="A56" s="9" t="s">
        <v>45</v>
      </c>
      <c r="B56" s="12"/>
      <c r="C56" s="12"/>
      <c r="D56" s="53"/>
      <c r="E56" s="50"/>
      <c r="F56" s="50"/>
      <c r="G56" s="50"/>
      <c r="H56" s="53"/>
      <c r="I56" s="53"/>
      <c r="J56" s="51"/>
      <c r="K56" s="51"/>
      <c r="L56" s="24"/>
      <c r="M56" s="15"/>
    </row>
    <row r="57" spans="1:13" s="8" customFormat="1" ht="15.95" customHeight="1" x14ac:dyDescent="0.25">
      <c r="A57" s="10" t="s">
        <v>46</v>
      </c>
      <c r="B57" s="52" t="str">
        <f>'14.1'!B52</f>
        <v>На 2016 год и плановый период</v>
      </c>
      <c r="C57" s="52" t="str">
        <f>'14.1'!H52</f>
        <v>Опубликован несвоевременно (05.12.15)</v>
      </c>
      <c r="D57" s="52"/>
      <c r="E57" s="49"/>
      <c r="F57" s="49"/>
      <c r="G57" s="49"/>
      <c r="H57" s="52"/>
      <c r="I57" s="52"/>
      <c r="J57" s="49">
        <f t="shared" ref="J57:J70" si="5">IF(D57="Да, сведения представлены по всем разделам и подразделам, в том числе представлены расходы территориального фонда обязательного медицинского страхования",2,IF(D57="Да, сведения представлены по всем разделам (без подразделов), в том числе представлены расходы территориального фонда обязательного медицинского страхования",1,0))</f>
        <v>0</v>
      </c>
      <c r="K57" s="49"/>
      <c r="L57" s="23">
        <f t="shared" si="1"/>
        <v>0</v>
      </c>
      <c r="M57" s="13"/>
    </row>
    <row r="58" spans="1:13" s="8" customFormat="1" ht="15.95" customHeight="1" x14ac:dyDescent="0.25">
      <c r="A58" s="10" t="s">
        <v>47</v>
      </c>
      <c r="B58" s="52" t="str">
        <f>'14.1'!B53</f>
        <v>На 2016 год</v>
      </c>
      <c r="C58" s="52" t="str">
        <f>'14.1'!H53</f>
        <v>Да, опубликован</v>
      </c>
      <c r="D58" s="52" t="s">
        <v>294</v>
      </c>
      <c r="E58" s="49" t="s">
        <v>109</v>
      </c>
      <c r="F58" s="49" t="s">
        <v>110</v>
      </c>
      <c r="G58" s="49" t="s">
        <v>109</v>
      </c>
      <c r="H58" s="52" t="s">
        <v>236</v>
      </c>
      <c r="I58" s="52"/>
      <c r="J58" s="49">
        <f t="shared" si="5"/>
        <v>0</v>
      </c>
      <c r="K58" s="49"/>
      <c r="L58" s="23">
        <f t="shared" si="1"/>
        <v>0</v>
      </c>
      <c r="M58" s="13" t="s">
        <v>410</v>
      </c>
    </row>
    <row r="59" spans="1:13" s="8" customFormat="1" ht="15.95" customHeight="1" x14ac:dyDescent="0.25">
      <c r="A59" s="10" t="s">
        <v>48</v>
      </c>
      <c r="B59" s="52" t="str">
        <f>'14.1'!B54</f>
        <v>На 2016 год</v>
      </c>
      <c r="C59" s="52" t="str">
        <f>'14.1'!H54</f>
        <v>Да, опубликован</v>
      </c>
      <c r="D59" s="52" t="s">
        <v>294</v>
      </c>
      <c r="E59" s="49" t="s">
        <v>109</v>
      </c>
      <c r="F59" s="49" t="s">
        <v>255</v>
      </c>
      <c r="G59" s="49" t="s">
        <v>110</v>
      </c>
      <c r="H59" s="52" t="s">
        <v>236</v>
      </c>
      <c r="I59" s="52"/>
      <c r="J59" s="49">
        <f t="shared" si="5"/>
        <v>0</v>
      </c>
      <c r="K59" s="49"/>
      <c r="L59" s="23">
        <f t="shared" si="1"/>
        <v>0</v>
      </c>
      <c r="M59" s="13" t="s">
        <v>411</v>
      </c>
    </row>
    <row r="60" spans="1:13" s="8" customFormat="1" ht="15.95" customHeight="1" x14ac:dyDescent="0.25">
      <c r="A60" s="10" t="s">
        <v>49</v>
      </c>
      <c r="B60" s="52" t="str">
        <f>'14.1'!B55</f>
        <v>На 2016 год</v>
      </c>
      <c r="C60" s="52" t="str">
        <f>'14.1'!H55</f>
        <v>Да, опубликован</v>
      </c>
      <c r="D60" s="52" t="s">
        <v>294</v>
      </c>
      <c r="E60" s="49" t="s">
        <v>255</v>
      </c>
      <c r="F60" s="49" t="s">
        <v>255</v>
      </c>
      <c r="G60" s="49" t="s">
        <v>109</v>
      </c>
      <c r="H60" s="52" t="s">
        <v>236</v>
      </c>
      <c r="I60" s="52"/>
      <c r="J60" s="49">
        <f t="shared" si="5"/>
        <v>0</v>
      </c>
      <c r="K60" s="49"/>
      <c r="L60" s="23">
        <f t="shared" si="1"/>
        <v>0</v>
      </c>
      <c r="M60" s="13" t="s">
        <v>293</v>
      </c>
    </row>
    <row r="61" spans="1:13" ht="15.95" customHeight="1" x14ac:dyDescent="0.25">
      <c r="A61" s="10" t="s">
        <v>50</v>
      </c>
      <c r="B61" s="52" t="str">
        <f>'14.1'!B56</f>
        <v>На 2016 год</v>
      </c>
      <c r="C61" s="52" t="str">
        <f>'14.1'!H56</f>
        <v>Да, опубликован</v>
      </c>
      <c r="D61" s="52" t="s">
        <v>194</v>
      </c>
      <c r="E61" s="49" t="s">
        <v>109</v>
      </c>
      <c r="F61" s="49" t="s">
        <v>109</v>
      </c>
      <c r="G61" s="49" t="s">
        <v>109</v>
      </c>
      <c r="H61" s="52" t="s">
        <v>236</v>
      </c>
      <c r="I61" s="52"/>
      <c r="J61" s="49">
        <f t="shared" si="5"/>
        <v>2</v>
      </c>
      <c r="K61" s="49"/>
      <c r="L61" s="23">
        <f t="shared" si="1"/>
        <v>2</v>
      </c>
      <c r="M61" s="13" t="s">
        <v>295</v>
      </c>
    </row>
    <row r="62" spans="1:13" s="8" customFormat="1" ht="15.95" customHeight="1" x14ac:dyDescent="0.25">
      <c r="A62" s="10" t="s">
        <v>51</v>
      </c>
      <c r="B62" s="52" t="str">
        <f>'14.1'!B57</f>
        <v>На 2016 год</v>
      </c>
      <c r="C62" s="52" t="str">
        <f>'14.1'!H57</f>
        <v>Опубликован несвоевременно (после 04.12.15)</v>
      </c>
      <c r="D62" s="52"/>
      <c r="E62" s="49"/>
      <c r="F62" s="49"/>
      <c r="G62" s="49"/>
      <c r="H62" s="52"/>
      <c r="I62" s="52"/>
      <c r="J62" s="49">
        <f t="shared" si="5"/>
        <v>0</v>
      </c>
      <c r="K62" s="49"/>
      <c r="L62" s="23">
        <f t="shared" si="1"/>
        <v>0</v>
      </c>
      <c r="M62" s="13"/>
    </row>
    <row r="63" spans="1:13" s="8" customFormat="1" ht="15.95" customHeight="1" x14ac:dyDescent="0.25">
      <c r="A63" s="10" t="s">
        <v>52</v>
      </c>
      <c r="B63" s="52" t="str">
        <f>'14.1'!B58</f>
        <v>На 2016 год и плановый период</v>
      </c>
      <c r="C63" s="52" t="str">
        <f>'14.1'!H58</f>
        <v>Да, опубликован</v>
      </c>
      <c r="D63" s="52" t="s">
        <v>294</v>
      </c>
      <c r="E63" s="49" t="s">
        <v>109</v>
      </c>
      <c r="F63" s="49" t="s">
        <v>110</v>
      </c>
      <c r="G63" s="49" t="s">
        <v>110</v>
      </c>
      <c r="H63" s="52" t="s">
        <v>237</v>
      </c>
      <c r="I63" s="52"/>
      <c r="J63" s="49">
        <f t="shared" si="5"/>
        <v>0</v>
      </c>
      <c r="K63" s="49"/>
      <c r="L63" s="23">
        <f t="shared" si="1"/>
        <v>0</v>
      </c>
      <c r="M63" s="13" t="s">
        <v>301</v>
      </c>
    </row>
    <row r="64" spans="1:13" s="8" customFormat="1" ht="15.95" customHeight="1" x14ac:dyDescent="0.25">
      <c r="A64" s="10" t="s">
        <v>53</v>
      </c>
      <c r="B64" s="52" t="str">
        <f>'14.1'!B59</f>
        <v>На 2016 год</v>
      </c>
      <c r="C64" s="52" t="str">
        <f>'14.1'!H59</f>
        <v>Да, опубликован</v>
      </c>
      <c r="D64" s="52" t="s">
        <v>294</v>
      </c>
      <c r="E64" s="49" t="s">
        <v>109</v>
      </c>
      <c r="F64" s="49" t="s">
        <v>255</v>
      </c>
      <c r="G64" s="49" t="s">
        <v>109</v>
      </c>
      <c r="H64" s="52" t="s">
        <v>236</v>
      </c>
      <c r="I64" s="52"/>
      <c r="J64" s="49">
        <f t="shared" si="5"/>
        <v>0</v>
      </c>
      <c r="K64" s="49"/>
      <c r="L64" s="23">
        <f t="shared" si="1"/>
        <v>0</v>
      </c>
      <c r="M64" s="20" t="s">
        <v>303</v>
      </c>
    </row>
    <row r="65" spans="1:13" s="8" customFormat="1" ht="15.95" customHeight="1" x14ac:dyDescent="0.25">
      <c r="A65" s="10" t="s">
        <v>54</v>
      </c>
      <c r="B65" s="52" t="str">
        <f>'14.1'!B60</f>
        <v>На 2016 год</v>
      </c>
      <c r="C65" s="52" t="str">
        <f>'14.1'!H60</f>
        <v>Да, опубликован</v>
      </c>
      <c r="D65" s="52" t="s">
        <v>194</v>
      </c>
      <c r="E65" s="49" t="s">
        <v>109</v>
      </c>
      <c r="F65" s="49" t="s">
        <v>109</v>
      </c>
      <c r="G65" s="49" t="s">
        <v>109</v>
      </c>
      <c r="H65" s="52" t="s">
        <v>236</v>
      </c>
      <c r="I65" s="52" t="s">
        <v>465</v>
      </c>
      <c r="J65" s="49">
        <f t="shared" si="5"/>
        <v>2</v>
      </c>
      <c r="K65" s="49">
        <v>0.5</v>
      </c>
      <c r="L65" s="23">
        <f t="shared" si="1"/>
        <v>1</v>
      </c>
      <c r="M65" s="13" t="s">
        <v>304</v>
      </c>
    </row>
    <row r="66" spans="1:13" s="8" customFormat="1" ht="15.95" customHeight="1" x14ac:dyDescent="0.25">
      <c r="A66" s="10" t="s">
        <v>55</v>
      </c>
      <c r="B66" s="52" t="str">
        <f>'14.1'!B61</f>
        <v>На 2016 год</v>
      </c>
      <c r="C66" s="52" t="str">
        <f>'14.1'!H61</f>
        <v>Да, опубликован</v>
      </c>
      <c r="D66" s="52" t="s">
        <v>194</v>
      </c>
      <c r="E66" s="49" t="s">
        <v>109</v>
      </c>
      <c r="F66" s="49" t="s">
        <v>109</v>
      </c>
      <c r="G66" s="49" t="s">
        <v>109</v>
      </c>
      <c r="H66" s="52" t="s">
        <v>237</v>
      </c>
      <c r="I66" s="52"/>
      <c r="J66" s="49">
        <f t="shared" si="5"/>
        <v>2</v>
      </c>
      <c r="K66" s="49"/>
      <c r="L66" s="23">
        <f t="shared" si="1"/>
        <v>2</v>
      </c>
      <c r="M66" s="13" t="s">
        <v>307</v>
      </c>
    </row>
    <row r="67" spans="1:13" ht="15.95" customHeight="1" x14ac:dyDescent="0.25">
      <c r="A67" s="10" t="s">
        <v>56</v>
      </c>
      <c r="B67" s="52" t="str">
        <f>'14.1'!B62</f>
        <v>На 2016 год</v>
      </c>
      <c r="C67" s="52" t="str">
        <f>'14.1'!H62</f>
        <v>Опубликован несвоевременно (после 04.12.15)</v>
      </c>
      <c r="D67" s="52"/>
      <c r="E67" s="49"/>
      <c r="F67" s="49"/>
      <c r="G67" s="49"/>
      <c r="H67" s="52"/>
      <c r="I67" s="52"/>
      <c r="J67" s="49">
        <f t="shared" si="5"/>
        <v>0</v>
      </c>
      <c r="K67" s="49"/>
      <c r="L67" s="23">
        <f t="shared" si="1"/>
        <v>0</v>
      </c>
      <c r="M67" s="13"/>
    </row>
    <row r="68" spans="1:13" s="8" customFormat="1" ht="15.95" customHeight="1" x14ac:dyDescent="0.25">
      <c r="A68" s="10" t="s">
        <v>57</v>
      </c>
      <c r="B68" s="52" t="str">
        <f>'14.1'!B63</f>
        <v>На 2016 год и плановый период</v>
      </c>
      <c r="C68" s="52" t="str">
        <f>'14.1'!H63</f>
        <v>Опубликован несвоевременно (07.12.15)</v>
      </c>
      <c r="D68" s="52"/>
      <c r="E68" s="49"/>
      <c r="F68" s="49"/>
      <c r="G68" s="49"/>
      <c r="H68" s="52"/>
      <c r="I68" s="52"/>
      <c r="J68" s="49">
        <f t="shared" si="5"/>
        <v>0</v>
      </c>
      <c r="K68" s="49"/>
      <c r="L68" s="23">
        <f t="shared" si="1"/>
        <v>0</v>
      </c>
      <c r="M68" s="13"/>
    </row>
    <row r="69" spans="1:13" s="8" customFormat="1" ht="15.95" customHeight="1" x14ac:dyDescent="0.25">
      <c r="A69" s="10" t="s">
        <v>58</v>
      </c>
      <c r="B69" s="52" t="str">
        <f>'14.1'!B64</f>
        <v>На 2016 год</v>
      </c>
      <c r="C69" s="52" t="str">
        <f>'14.1'!H64</f>
        <v>Опубликован несвоевременно (после 04.12.15)</v>
      </c>
      <c r="D69" s="52"/>
      <c r="E69" s="49"/>
      <c r="F69" s="49"/>
      <c r="G69" s="49"/>
      <c r="H69" s="52"/>
      <c r="I69" s="52"/>
      <c r="J69" s="49">
        <f t="shared" si="5"/>
        <v>0</v>
      </c>
      <c r="K69" s="49"/>
      <c r="L69" s="23">
        <f t="shared" si="1"/>
        <v>0</v>
      </c>
      <c r="M69" s="13"/>
    </row>
    <row r="70" spans="1:13" ht="15.95" customHeight="1" x14ac:dyDescent="0.25">
      <c r="A70" s="10" t="s">
        <v>59</v>
      </c>
      <c r="B70" s="52" t="str">
        <f>'14.1'!B65</f>
        <v>На 2016 год</v>
      </c>
      <c r="C70" s="52" t="str">
        <f>'14.1'!H65</f>
        <v>Да, опубликован</v>
      </c>
      <c r="D70" s="52" t="s">
        <v>294</v>
      </c>
      <c r="E70" s="49" t="s">
        <v>109</v>
      </c>
      <c r="F70" s="49" t="s">
        <v>255</v>
      </c>
      <c r="G70" s="49" t="s">
        <v>109</v>
      </c>
      <c r="H70" s="52" t="s">
        <v>236</v>
      </c>
      <c r="I70" s="52"/>
      <c r="J70" s="49">
        <f t="shared" si="5"/>
        <v>0</v>
      </c>
      <c r="K70" s="49"/>
      <c r="L70" s="23">
        <f t="shared" si="1"/>
        <v>0</v>
      </c>
      <c r="M70" s="17" t="s">
        <v>311</v>
      </c>
    </row>
    <row r="71" spans="1:13" s="26" customFormat="1" ht="15.95" customHeight="1" x14ac:dyDescent="0.25">
      <c r="A71" s="9" t="s">
        <v>60</v>
      </c>
      <c r="B71" s="12"/>
      <c r="C71" s="12"/>
      <c r="D71" s="53"/>
      <c r="E71" s="50"/>
      <c r="F71" s="50"/>
      <c r="G71" s="50"/>
      <c r="H71" s="53"/>
      <c r="I71" s="53"/>
      <c r="J71" s="51"/>
      <c r="K71" s="51"/>
      <c r="L71" s="24"/>
      <c r="M71" s="15"/>
    </row>
    <row r="72" spans="1:13" s="8" customFormat="1" ht="15.95" customHeight="1" x14ac:dyDescent="0.25">
      <c r="A72" s="10" t="s">
        <v>61</v>
      </c>
      <c r="B72" s="52" t="str">
        <f>'14.1'!B67</f>
        <v>На 2016 год</v>
      </c>
      <c r="C72" s="52" t="str">
        <f>'14.1'!H67</f>
        <v>Да, опубликован</v>
      </c>
      <c r="D72" s="52" t="s">
        <v>294</v>
      </c>
      <c r="E72" s="49" t="s">
        <v>109</v>
      </c>
      <c r="F72" s="49" t="s">
        <v>110</v>
      </c>
      <c r="G72" s="49" t="s">
        <v>110</v>
      </c>
      <c r="H72" s="52" t="s">
        <v>236</v>
      </c>
      <c r="I72" s="52"/>
      <c r="J72" s="49">
        <f t="shared" ref="J72:J77" si="6">IF(D72="Да, сведения представлены по всем разделам и подразделам, в том числе представлены расходы территориального фонда обязательного медицинского страхования",2,IF(D72="Да, сведения представлены по всем разделам (без подразделов), в том числе представлены расходы территориального фонда обязательного медицинского страхования",1,0))</f>
        <v>0</v>
      </c>
      <c r="K72" s="49"/>
      <c r="L72" s="23">
        <f t="shared" si="1"/>
        <v>0</v>
      </c>
      <c r="M72" s="13" t="s">
        <v>313</v>
      </c>
    </row>
    <row r="73" spans="1:13" ht="15.95" customHeight="1" x14ac:dyDescent="0.25">
      <c r="A73" s="10" t="s">
        <v>62</v>
      </c>
      <c r="B73" s="52" t="str">
        <f>'14.1'!B68</f>
        <v>На 2016 год</v>
      </c>
      <c r="C73" s="52" t="str">
        <f>'14.1'!H68</f>
        <v>Да, опубликован</v>
      </c>
      <c r="D73" s="52" t="s">
        <v>194</v>
      </c>
      <c r="E73" s="49" t="s">
        <v>109</v>
      </c>
      <c r="F73" s="49" t="s">
        <v>109</v>
      </c>
      <c r="G73" s="49" t="s">
        <v>109</v>
      </c>
      <c r="H73" s="52" t="s">
        <v>236</v>
      </c>
      <c r="I73" s="52"/>
      <c r="J73" s="49">
        <f t="shared" si="6"/>
        <v>2</v>
      </c>
      <c r="K73" s="49"/>
      <c r="L73" s="23">
        <f t="shared" si="1"/>
        <v>2</v>
      </c>
      <c r="M73" s="11" t="s">
        <v>316</v>
      </c>
    </row>
    <row r="74" spans="1:13" ht="15.95" customHeight="1" x14ac:dyDescent="0.25">
      <c r="A74" s="10" t="s">
        <v>63</v>
      </c>
      <c r="B74" s="52" t="str">
        <f>'14.1'!B69</f>
        <v>На 2016 год и плановый период</v>
      </c>
      <c r="C74" s="52" t="str">
        <f>'14.1'!H69</f>
        <v>Да, опубликован</v>
      </c>
      <c r="D74" s="52" t="s">
        <v>194</v>
      </c>
      <c r="E74" s="49" t="s">
        <v>109</v>
      </c>
      <c r="F74" s="49" t="s">
        <v>109</v>
      </c>
      <c r="G74" s="49" t="s">
        <v>109</v>
      </c>
      <c r="H74" s="52" t="s">
        <v>237</v>
      </c>
      <c r="I74" s="52"/>
      <c r="J74" s="49">
        <f t="shared" si="6"/>
        <v>2</v>
      </c>
      <c r="K74" s="49"/>
      <c r="L74" s="23">
        <f t="shared" si="1"/>
        <v>2</v>
      </c>
      <c r="M74" s="13" t="s">
        <v>318</v>
      </c>
    </row>
    <row r="75" spans="1:13" s="8" customFormat="1" ht="15.95" customHeight="1" x14ac:dyDescent="0.25">
      <c r="A75" s="10" t="s">
        <v>64</v>
      </c>
      <c r="B75" s="52" t="str">
        <f>'14.1'!B70</f>
        <v>На 2016 год</v>
      </c>
      <c r="C75" s="52" t="str">
        <f>'14.1'!H70</f>
        <v>Да, опубликован</v>
      </c>
      <c r="D75" s="52" t="s">
        <v>294</v>
      </c>
      <c r="E75" s="49" t="s">
        <v>109</v>
      </c>
      <c r="F75" s="49" t="s">
        <v>109</v>
      </c>
      <c r="G75" s="49" t="s">
        <v>110</v>
      </c>
      <c r="H75" s="52" t="s">
        <v>236</v>
      </c>
      <c r="I75" s="52"/>
      <c r="J75" s="49">
        <f t="shared" si="6"/>
        <v>0</v>
      </c>
      <c r="K75" s="49"/>
      <c r="L75" s="23">
        <f t="shared" si="1"/>
        <v>0</v>
      </c>
      <c r="M75" s="13" t="s">
        <v>320</v>
      </c>
    </row>
    <row r="76" spans="1:13" s="8" customFormat="1" ht="15.95" customHeight="1" x14ac:dyDescent="0.25">
      <c r="A76" s="10" t="s">
        <v>65</v>
      </c>
      <c r="B76" s="52" t="str">
        <f>'14.1'!B71</f>
        <v>На 2016 год</v>
      </c>
      <c r="C76" s="52" t="str">
        <f>'14.1'!H71</f>
        <v>Да, опубликован</v>
      </c>
      <c r="D76" s="52" t="s">
        <v>194</v>
      </c>
      <c r="E76" s="49" t="s">
        <v>109</v>
      </c>
      <c r="F76" s="49" t="s">
        <v>109</v>
      </c>
      <c r="G76" s="49" t="s">
        <v>109</v>
      </c>
      <c r="H76" s="52" t="s">
        <v>236</v>
      </c>
      <c r="I76" s="52"/>
      <c r="J76" s="49">
        <f t="shared" si="6"/>
        <v>2</v>
      </c>
      <c r="K76" s="49"/>
      <c r="L76" s="23">
        <f t="shared" ref="L76:L103" si="7">J76*(1-K76)</f>
        <v>2</v>
      </c>
      <c r="M76" s="13" t="s">
        <v>322</v>
      </c>
    </row>
    <row r="77" spans="1:13" s="8" customFormat="1" ht="15.95" customHeight="1" x14ac:dyDescent="0.25">
      <c r="A77" s="10" t="s">
        <v>66</v>
      </c>
      <c r="B77" s="52" t="str">
        <f>'14.1'!B72</f>
        <v>На 2016 год</v>
      </c>
      <c r="C77" s="52" t="str">
        <f>'14.1'!H72</f>
        <v>Да, опубликован</v>
      </c>
      <c r="D77" s="52" t="s">
        <v>294</v>
      </c>
      <c r="E77" s="49" t="s">
        <v>109</v>
      </c>
      <c r="F77" s="49" t="s">
        <v>109</v>
      </c>
      <c r="G77" s="49" t="s">
        <v>110</v>
      </c>
      <c r="H77" s="52" t="s">
        <v>236</v>
      </c>
      <c r="I77" s="52"/>
      <c r="J77" s="49">
        <f t="shared" si="6"/>
        <v>0</v>
      </c>
      <c r="K77" s="49"/>
      <c r="L77" s="23">
        <f t="shared" si="7"/>
        <v>0</v>
      </c>
      <c r="M77" s="13" t="s">
        <v>326</v>
      </c>
    </row>
    <row r="78" spans="1:13" s="26" customFormat="1" ht="15.95" customHeight="1" x14ac:dyDescent="0.25">
      <c r="A78" s="9" t="s">
        <v>67</v>
      </c>
      <c r="B78" s="12"/>
      <c r="C78" s="12"/>
      <c r="D78" s="53"/>
      <c r="E78" s="50"/>
      <c r="F78" s="50"/>
      <c r="G78" s="50"/>
      <c r="H78" s="53"/>
      <c r="I78" s="53"/>
      <c r="J78" s="51"/>
      <c r="K78" s="51"/>
      <c r="L78" s="24"/>
      <c r="M78" s="15"/>
    </row>
    <row r="79" spans="1:13" s="8" customFormat="1" ht="15.95" customHeight="1" x14ac:dyDescent="0.25">
      <c r="A79" s="10" t="s">
        <v>68</v>
      </c>
      <c r="B79" s="52" t="str">
        <f>'14.1'!B74</f>
        <v>На 2016 год</v>
      </c>
      <c r="C79" s="52" t="str">
        <f>'14.1'!H74</f>
        <v>Да, опубликован</v>
      </c>
      <c r="D79" s="52" t="s">
        <v>194</v>
      </c>
      <c r="E79" s="49" t="s">
        <v>109</v>
      </c>
      <c r="F79" s="49" t="s">
        <v>109</v>
      </c>
      <c r="G79" s="49" t="s">
        <v>109</v>
      </c>
      <c r="H79" s="52" t="s">
        <v>236</v>
      </c>
      <c r="I79" s="52"/>
      <c r="J79" s="49">
        <f t="shared" ref="J79:J90" si="8">IF(D79="Да, сведения представлены по всем разделам и подразделам, в том числе представлены расходы территориального фонда обязательного медицинского страхования",2,IF(D79="Да, сведения представлены по всем разделам (без подразделов), в том числе представлены расходы территориального фонда обязательного медицинского страхования",1,0))</f>
        <v>2</v>
      </c>
      <c r="K79" s="49"/>
      <c r="L79" s="23">
        <f t="shared" si="7"/>
        <v>2</v>
      </c>
      <c r="M79" s="13" t="s">
        <v>412</v>
      </c>
    </row>
    <row r="80" spans="1:13" s="8" customFormat="1" ht="15.95" customHeight="1" x14ac:dyDescent="0.25">
      <c r="A80" s="10" t="s">
        <v>69</v>
      </c>
      <c r="B80" s="52" t="str">
        <f>'14.1'!B75</f>
        <v>На 2016 год</v>
      </c>
      <c r="C80" s="52" t="str">
        <f>'14.1'!H75</f>
        <v>Да, опубликован</v>
      </c>
      <c r="D80" s="52" t="s">
        <v>137</v>
      </c>
      <c r="E80" s="49"/>
      <c r="F80" s="49"/>
      <c r="G80" s="49"/>
      <c r="H80" s="52"/>
      <c r="I80" s="52"/>
      <c r="J80" s="49">
        <f t="shared" si="8"/>
        <v>0</v>
      </c>
      <c r="K80" s="49"/>
      <c r="L80" s="23">
        <f t="shared" si="7"/>
        <v>0</v>
      </c>
      <c r="M80" s="13" t="s">
        <v>329</v>
      </c>
    </row>
    <row r="81" spans="1:13" s="8" customFormat="1" ht="15.95" customHeight="1" x14ac:dyDescent="0.25">
      <c r="A81" s="10" t="s">
        <v>70</v>
      </c>
      <c r="B81" s="52" t="str">
        <f>'14.1'!B76</f>
        <v>На 2016 год</v>
      </c>
      <c r="C81" s="52" t="str">
        <f>'14.1'!H76</f>
        <v>Да, опубликован</v>
      </c>
      <c r="D81" s="52" t="s">
        <v>294</v>
      </c>
      <c r="E81" s="49" t="s">
        <v>109</v>
      </c>
      <c r="F81" s="49" t="s">
        <v>255</v>
      </c>
      <c r="G81" s="49" t="s">
        <v>109</v>
      </c>
      <c r="H81" s="52" t="s">
        <v>236</v>
      </c>
      <c r="I81" s="52"/>
      <c r="J81" s="49">
        <f t="shared" si="8"/>
        <v>0</v>
      </c>
      <c r="K81" s="49"/>
      <c r="L81" s="23">
        <f t="shared" si="7"/>
        <v>0</v>
      </c>
      <c r="M81" s="13"/>
    </row>
    <row r="82" spans="1:13" s="8" customFormat="1" ht="15.95" customHeight="1" x14ac:dyDescent="0.25">
      <c r="A82" s="10" t="s">
        <v>71</v>
      </c>
      <c r="B82" s="52" t="str">
        <f>'14.1'!B77</f>
        <v>На 2016 год и плановый период</v>
      </c>
      <c r="C82" s="52" t="str">
        <f>'14.1'!H77</f>
        <v>Нет, не опубликован</v>
      </c>
      <c r="D82" s="52"/>
      <c r="E82" s="49"/>
      <c r="F82" s="49"/>
      <c r="G82" s="49"/>
      <c r="H82" s="52"/>
      <c r="I82" s="52"/>
      <c r="J82" s="49">
        <f t="shared" si="8"/>
        <v>0</v>
      </c>
      <c r="K82" s="49"/>
      <c r="L82" s="23">
        <f t="shared" si="7"/>
        <v>0</v>
      </c>
      <c r="M82" s="13"/>
    </row>
    <row r="83" spans="1:13" ht="15.95" customHeight="1" x14ac:dyDescent="0.25">
      <c r="A83" s="10" t="s">
        <v>72</v>
      </c>
      <c r="B83" s="52" t="str">
        <f>'14.1'!B78</f>
        <v>На 2016 год</v>
      </c>
      <c r="C83" s="52" t="str">
        <f>'14.1'!H78</f>
        <v>Опубликован несвоевременно (14.12.15 г.)</v>
      </c>
      <c r="D83" s="52"/>
      <c r="E83" s="49"/>
      <c r="F83" s="49"/>
      <c r="G83" s="49"/>
      <c r="H83" s="52"/>
      <c r="I83" s="52"/>
      <c r="J83" s="49">
        <f t="shared" si="8"/>
        <v>0</v>
      </c>
      <c r="K83" s="49"/>
      <c r="L83" s="23">
        <f t="shared" si="7"/>
        <v>0</v>
      </c>
      <c r="M83" s="21"/>
    </row>
    <row r="84" spans="1:13" s="8" customFormat="1" ht="15.95" customHeight="1" x14ac:dyDescent="0.25">
      <c r="A84" s="10" t="s">
        <v>73</v>
      </c>
      <c r="B84" s="52" t="str">
        <f>'14.1'!B79</f>
        <v>На 2016 год</v>
      </c>
      <c r="C84" s="52" t="str">
        <f>'14.1'!H79</f>
        <v>Да, опубликован</v>
      </c>
      <c r="D84" s="52" t="s">
        <v>137</v>
      </c>
      <c r="E84" s="49"/>
      <c r="F84" s="49"/>
      <c r="G84" s="49"/>
      <c r="H84" s="52"/>
      <c r="I84" s="52"/>
      <c r="J84" s="49">
        <f t="shared" si="8"/>
        <v>0</v>
      </c>
      <c r="K84" s="49"/>
      <c r="L84" s="23">
        <f t="shared" si="7"/>
        <v>0</v>
      </c>
      <c r="M84" s="13" t="s">
        <v>336</v>
      </c>
    </row>
    <row r="85" spans="1:13" ht="15.95" customHeight="1" x14ac:dyDescent="0.25">
      <c r="A85" s="10" t="s">
        <v>74</v>
      </c>
      <c r="B85" s="52" t="str">
        <f>'14.1'!B80</f>
        <v>На 2016 год и плановый период</v>
      </c>
      <c r="C85" s="52" t="str">
        <f>'14.1'!H80</f>
        <v>Да, опубликован</v>
      </c>
      <c r="D85" s="52" t="s">
        <v>194</v>
      </c>
      <c r="E85" s="49" t="s">
        <v>109</v>
      </c>
      <c r="F85" s="49" t="s">
        <v>109</v>
      </c>
      <c r="G85" s="49" t="s">
        <v>109</v>
      </c>
      <c r="H85" s="52" t="s">
        <v>237</v>
      </c>
      <c r="I85" s="52"/>
      <c r="J85" s="49">
        <f t="shared" si="8"/>
        <v>2</v>
      </c>
      <c r="K85" s="49"/>
      <c r="L85" s="23">
        <f t="shared" si="7"/>
        <v>2</v>
      </c>
      <c r="M85" s="13" t="s">
        <v>337</v>
      </c>
    </row>
    <row r="86" spans="1:13" s="7" customFormat="1" ht="15.95" customHeight="1" x14ac:dyDescent="0.25">
      <c r="A86" s="10" t="s">
        <v>75</v>
      </c>
      <c r="B86" s="52" t="str">
        <f>'14.1'!B81</f>
        <v>На 2016 год</v>
      </c>
      <c r="C86" s="52" t="str">
        <f>'14.1'!H81</f>
        <v>Опубликован несвоевременно (07.12.15 г.)</v>
      </c>
      <c r="D86" s="52"/>
      <c r="E86" s="49"/>
      <c r="F86" s="49"/>
      <c r="G86" s="49"/>
      <c r="H86" s="52"/>
      <c r="I86" s="52"/>
      <c r="J86" s="49">
        <f t="shared" si="8"/>
        <v>0</v>
      </c>
      <c r="K86" s="49"/>
      <c r="L86" s="23">
        <f t="shared" si="7"/>
        <v>0</v>
      </c>
      <c r="M86" s="13"/>
    </row>
    <row r="87" spans="1:13" s="8" customFormat="1" ht="15.95" customHeight="1" x14ac:dyDescent="0.25">
      <c r="A87" s="10" t="s">
        <v>76</v>
      </c>
      <c r="B87" s="52" t="str">
        <f>'14.1'!B82</f>
        <v>На 2016 год</v>
      </c>
      <c r="C87" s="52" t="str">
        <f>'14.1'!H82</f>
        <v>Опубликован несвоевременно (07.12.15 г.)</v>
      </c>
      <c r="D87" s="52"/>
      <c r="E87" s="49"/>
      <c r="F87" s="49"/>
      <c r="G87" s="49"/>
      <c r="H87" s="52"/>
      <c r="I87" s="52"/>
      <c r="J87" s="49">
        <f t="shared" si="8"/>
        <v>0</v>
      </c>
      <c r="K87" s="49"/>
      <c r="L87" s="23">
        <f t="shared" si="7"/>
        <v>0</v>
      </c>
      <c r="M87" s="13"/>
    </row>
    <row r="88" spans="1:13" ht="15.95" customHeight="1" x14ac:dyDescent="0.25">
      <c r="A88" s="10" t="s">
        <v>77</v>
      </c>
      <c r="B88" s="52" t="str">
        <f>'14.1'!B83</f>
        <v>На 2016 год и плановый период</v>
      </c>
      <c r="C88" s="52" t="str">
        <f>'14.1'!H83</f>
        <v>Да, опубликован</v>
      </c>
      <c r="D88" s="52" t="s">
        <v>137</v>
      </c>
      <c r="E88" s="49"/>
      <c r="F88" s="49"/>
      <c r="G88" s="49"/>
      <c r="H88" s="52"/>
      <c r="I88" s="52"/>
      <c r="J88" s="49">
        <f t="shared" si="8"/>
        <v>0</v>
      </c>
      <c r="K88" s="49"/>
      <c r="L88" s="23">
        <f t="shared" si="7"/>
        <v>0</v>
      </c>
      <c r="M88" s="21" t="s">
        <v>413</v>
      </c>
    </row>
    <row r="89" spans="1:13" s="8" customFormat="1" ht="15.95" customHeight="1" x14ac:dyDescent="0.25">
      <c r="A89" s="10" t="s">
        <v>78</v>
      </c>
      <c r="B89" s="52" t="str">
        <f>'14.1'!B84</f>
        <v>На 2016 год</v>
      </c>
      <c r="C89" s="52" t="str">
        <f>'14.1'!H84</f>
        <v>Да, опубликован</v>
      </c>
      <c r="D89" s="52" t="s">
        <v>194</v>
      </c>
      <c r="E89" s="49" t="s">
        <v>109</v>
      </c>
      <c r="F89" s="49" t="s">
        <v>109</v>
      </c>
      <c r="G89" s="89" t="s">
        <v>109</v>
      </c>
      <c r="H89" s="52" t="s">
        <v>236</v>
      </c>
      <c r="I89" s="52"/>
      <c r="J89" s="49">
        <f t="shared" si="8"/>
        <v>2</v>
      </c>
      <c r="K89" s="49"/>
      <c r="L89" s="23">
        <f t="shared" si="7"/>
        <v>2</v>
      </c>
      <c r="M89" s="13" t="s">
        <v>340</v>
      </c>
    </row>
    <row r="90" spans="1:13" s="8" customFormat="1" ht="15.95" customHeight="1" x14ac:dyDescent="0.25">
      <c r="A90" s="10" t="s">
        <v>79</v>
      </c>
      <c r="B90" s="52" t="str">
        <f>'14.1'!B85</f>
        <v>На 2016 год и плановый период</v>
      </c>
      <c r="C90" s="52" t="str">
        <f>'14.1'!H85</f>
        <v>Да, опубликован</v>
      </c>
      <c r="D90" s="52" t="s">
        <v>294</v>
      </c>
      <c r="E90" s="49" t="s">
        <v>109</v>
      </c>
      <c r="F90" s="49" t="s">
        <v>110</v>
      </c>
      <c r="G90" s="49" t="s">
        <v>110</v>
      </c>
      <c r="H90" s="52" t="s">
        <v>237</v>
      </c>
      <c r="I90" s="52"/>
      <c r="J90" s="49">
        <f t="shared" si="8"/>
        <v>0</v>
      </c>
      <c r="K90" s="49"/>
      <c r="L90" s="23">
        <f t="shared" si="7"/>
        <v>0</v>
      </c>
      <c r="M90" s="13" t="s">
        <v>415</v>
      </c>
    </row>
    <row r="91" spans="1:13" s="26" customFormat="1" ht="15.95" customHeight="1" x14ac:dyDescent="0.25">
      <c r="A91" s="9" t="s">
        <v>80</v>
      </c>
      <c r="B91" s="12"/>
      <c r="C91" s="12"/>
      <c r="D91" s="53"/>
      <c r="E91" s="50"/>
      <c r="F91" s="50"/>
      <c r="G91" s="50"/>
      <c r="H91" s="53"/>
      <c r="I91" s="53"/>
      <c r="J91" s="51"/>
      <c r="K91" s="51"/>
      <c r="L91" s="24"/>
      <c r="M91" s="15"/>
    </row>
    <row r="92" spans="1:13" s="8" customFormat="1" ht="15.95" customHeight="1" x14ac:dyDescent="0.25">
      <c r="A92" s="10" t="s">
        <v>81</v>
      </c>
      <c r="B92" s="52" t="str">
        <f>'14.1'!B87</f>
        <v>На 2016 год</v>
      </c>
      <c r="C92" s="52" t="str">
        <f>'14.1'!H87</f>
        <v>Опубликован несвоевременно (14.12.15 г.)</v>
      </c>
      <c r="D92" s="52"/>
      <c r="E92" s="49"/>
      <c r="F92" s="49"/>
      <c r="G92" s="49"/>
      <c r="H92" s="52"/>
      <c r="I92" s="52"/>
      <c r="J92" s="49">
        <f t="shared" ref="J92:J100" si="9">IF(D92="Да, сведения представлены по всем разделам и подразделам, в том числе представлены расходы территориального фонда обязательного медицинского страхования",2,IF(D92="Да, сведения представлены по всем разделам (без подразделов), в том числе представлены расходы территориального фонда обязательного медицинского страхования",1,0))</f>
        <v>0</v>
      </c>
      <c r="K92" s="49"/>
      <c r="L92" s="23">
        <f t="shared" si="7"/>
        <v>0</v>
      </c>
      <c r="M92" s="13"/>
    </row>
    <row r="93" spans="1:13" s="8" customFormat="1" ht="15.95" customHeight="1" x14ac:dyDescent="0.25">
      <c r="A93" s="10" t="s">
        <v>82</v>
      </c>
      <c r="B93" s="52" t="str">
        <f>'14.1'!B88</f>
        <v>На 2016 год</v>
      </c>
      <c r="C93" s="52" t="str">
        <f>'14.1'!H88</f>
        <v>Да, опубликован</v>
      </c>
      <c r="D93" s="52" t="s">
        <v>294</v>
      </c>
      <c r="E93" s="49" t="s">
        <v>109</v>
      </c>
      <c r="F93" s="49" t="s">
        <v>110</v>
      </c>
      <c r="G93" s="49" t="s">
        <v>110</v>
      </c>
      <c r="H93" s="52" t="s">
        <v>236</v>
      </c>
      <c r="I93" s="52"/>
      <c r="J93" s="49">
        <f t="shared" si="9"/>
        <v>0</v>
      </c>
      <c r="K93" s="49"/>
      <c r="L93" s="23">
        <f t="shared" si="7"/>
        <v>0</v>
      </c>
      <c r="M93" s="13" t="s">
        <v>358</v>
      </c>
    </row>
    <row r="94" spans="1:13" ht="15.95" customHeight="1" x14ac:dyDescent="0.25">
      <c r="A94" s="10" t="s">
        <v>83</v>
      </c>
      <c r="B94" s="52" t="str">
        <f>'14.1'!B89</f>
        <v>На 2016 год</v>
      </c>
      <c r="C94" s="52" t="str">
        <f>'14.1'!H89</f>
        <v>Да, опубликован</v>
      </c>
      <c r="D94" s="52" t="s">
        <v>294</v>
      </c>
      <c r="E94" s="49" t="s">
        <v>109</v>
      </c>
      <c r="F94" s="49" t="s">
        <v>110</v>
      </c>
      <c r="G94" s="49" t="s">
        <v>110</v>
      </c>
      <c r="H94" s="52" t="s">
        <v>236</v>
      </c>
      <c r="I94" s="52"/>
      <c r="J94" s="49">
        <f t="shared" si="9"/>
        <v>0</v>
      </c>
      <c r="K94" s="49"/>
      <c r="L94" s="23">
        <f t="shared" si="7"/>
        <v>0</v>
      </c>
      <c r="M94" s="13" t="s">
        <v>363</v>
      </c>
    </row>
    <row r="95" spans="1:13" ht="15.95" customHeight="1" x14ac:dyDescent="0.25">
      <c r="A95" s="10" t="s">
        <v>84</v>
      </c>
      <c r="B95" s="52" t="str">
        <f>'14.1'!B90</f>
        <v>На 2016 год</v>
      </c>
      <c r="C95" s="52" t="str">
        <f>'14.1'!H90</f>
        <v>Да, опубликован</v>
      </c>
      <c r="D95" s="52" t="s">
        <v>294</v>
      </c>
      <c r="E95" s="49" t="s">
        <v>255</v>
      </c>
      <c r="F95" s="49" t="s">
        <v>255</v>
      </c>
      <c r="G95" s="49" t="s">
        <v>110</v>
      </c>
      <c r="H95" s="52" t="s">
        <v>236</v>
      </c>
      <c r="I95" s="52"/>
      <c r="J95" s="49">
        <f t="shared" si="9"/>
        <v>0</v>
      </c>
      <c r="K95" s="49"/>
      <c r="L95" s="23">
        <f t="shared" si="7"/>
        <v>0</v>
      </c>
      <c r="M95" s="13" t="s">
        <v>367</v>
      </c>
    </row>
    <row r="96" spans="1:13" ht="15.95" customHeight="1" x14ac:dyDescent="0.25">
      <c r="A96" s="10" t="s">
        <v>85</v>
      </c>
      <c r="B96" s="52" t="str">
        <f>'14.1'!B91</f>
        <v>На 2016 год</v>
      </c>
      <c r="C96" s="52" t="str">
        <f>'14.1'!H91</f>
        <v>Да, опубликован</v>
      </c>
      <c r="D96" s="52" t="s">
        <v>294</v>
      </c>
      <c r="E96" s="49" t="s">
        <v>109</v>
      </c>
      <c r="F96" s="49" t="s">
        <v>255</v>
      </c>
      <c r="G96" s="49" t="s">
        <v>255</v>
      </c>
      <c r="H96" s="52" t="s">
        <v>236</v>
      </c>
      <c r="I96" s="52"/>
      <c r="J96" s="49">
        <f t="shared" si="9"/>
        <v>0</v>
      </c>
      <c r="K96" s="49"/>
      <c r="L96" s="23">
        <f t="shared" si="7"/>
        <v>0</v>
      </c>
      <c r="M96" s="13" t="s">
        <v>370</v>
      </c>
    </row>
    <row r="97" spans="1:13" s="8" customFormat="1" ht="15.95" customHeight="1" x14ac:dyDescent="0.25">
      <c r="A97" s="10" t="s">
        <v>86</v>
      </c>
      <c r="B97" s="52" t="str">
        <f>'14.1'!B92</f>
        <v>На 2016 год</v>
      </c>
      <c r="C97" s="52" t="str">
        <f>'14.1'!H92</f>
        <v>Опубликован несвоевременно (после 04.12.2015 г.)</v>
      </c>
      <c r="D97" s="52"/>
      <c r="E97" s="49"/>
      <c r="F97" s="49"/>
      <c r="G97" s="49"/>
      <c r="H97" s="52"/>
      <c r="I97" s="52"/>
      <c r="J97" s="49">
        <f t="shared" si="9"/>
        <v>0</v>
      </c>
      <c r="K97" s="49"/>
      <c r="L97" s="23">
        <f t="shared" si="7"/>
        <v>0</v>
      </c>
      <c r="M97" s="13"/>
    </row>
    <row r="98" spans="1:13" s="8" customFormat="1" ht="15.95" customHeight="1" x14ac:dyDescent="0.25">
      <c r="A98" s="10" t="s">
        <v>87</v>
      </c>
      <c r="B98" s="52" t="str">
        <f>'14.1'!B93</f>
        <v>На 2016 год</v>
      </c>
      <c r="C98" s="52" t="str">
        <f>'14.1'!H93</f>
        <v>Да, опубликован</v>
      </c>
      <c r="D98" s="52" t="s">
        <v>294</v>
      </c>
      <c r="E98" s="49" t="s">
        <v>109</v>
      </c>
      <c r="F98" s="49" t="s">
        <v>255</v>
      </c>
      <c r="G98" s="49" t="s">
        <v>109</v>
      </c>
      <c r="H98" s="52" t="s">
        <v>236</v>
      </c>
      <c r="I98" s="52"/>
      <c r="J98" s="49">
        <f t="shared" si="9"/>
        <v>0</v>
      </c>
      <c r="K98" s="49"/>
      <c r="L98" s="23">
        <f t="shared" si="7"/>
        <v>0</v>
      </c>
      <c r="M98" s="17" t="s">
        <v>378</v>
      </c>
    </row>
    <row r="99" spans="1:13" s="8" customFormat="1" ht="15.95" customHeight="1" x14ac:dyDescent="0.25">
      <c r="A99" s="10" t="s">
        <v>88</v>
      </c>
      <c r="B99" s="52" t="str">
        <f>'14.1'!B94</f>
        <v>На 2016 год</v>
      </c>
      <c r="C99" s="52" t="str">
        <f>'14.1'!H94</f>
        <v>Нет, не опубликован</v>
      </c>
      <c r="D99" s="52"/>
      <c r="E99" s="49"/>
      <c r="F99" s="49"/>
      <c r="G99" s="49"/>
      <c r="H99" s="52"/>
      <c r="I99" s="52"/>
      <c r="J99" s="49">
        <f t="shared" si="9"/>
        <v>0</v>
      </c>
      <c r="K99" s="49"/>
      <c r="L99" s="23">
        <f t="shared" si="7"/>
        <v>0</v>
      </c>
      <c r="M99" s="11"/>
    </row>
    <row r="100" spans="1:13" s="8" customFormat="1" ht="15.95" customHeight="1" x14ac:dyDescent="0.25">
      <c r="A100" s="10" t="s">
        <v>89</v>
      </c>
      <c r="B100" s="52" t="str">
        <f>'14.1'!B95</f>
        <v>На 2016 год</v>
      </c>
      <c r="C100" s="52" t="str">
        <f>'14.1'!H95</f>
        <v>Нет, не опубликован</v>
      </c>
      <c r="D100" s="52"/>
      <c r="E100" s="49"/>
      <c r="F100" s="49"/>
      <c r="G100" s="49"/>
      <c r="H100" s="52"/>
      <c r="I100" s="52"/>
      <c r="J100" s="49">
        <f t="shared" si="9"/>
        <v>0</v>
      </c>
      <c r="K100" s="49"/>
      <c r="L100" s="23">
        <f t="shared" si="7"/>
        <v>0</v>
      </c>
      <c r="M100" s="13"/>
    </row>
    <row r="101" spans="1:13" s="26" customFormat="1" ht="15.95" customHeight="1" x14ac:dyDescent="0.25">
      <c r="A101" s="9" t="s">
        <v>100</v>
      </c>
      <c r="B101" s="12"/>
      <c r="C101" s="12"/>
      <c r="D101" s="93"/>
      <c r="E101" s="92"/>
      <c r="F101" s="92"/>
      <c r="G101" s="92"/>
      <c r="H101" s="93"/>
      <c r="I101" s="93"/>
      <c r="J101" s="51"/>
      <c r="K101" s="94"/>
      <c r="L101" s="24"/>
      <c r="M101" s="94"/>
    </row>
    <row r="102" spans="1:13" ht="15.95" customHeight="1" x14ac:dyDescent="0.25">
      <c r="A102" s="10" t="s">
        <v>101</v>
      </c>
      <c r="B102" s="52" t="str">
        <f>'14.1'!B97</f>
        <v>На 2016 год</v>
      </c>
      <c r="C102" s="52" t="str">
        <f>'14.1'!H97</f>
        <v>Нет, не опубликован</v>
      </c>
      <c r="D102" s="96"/>
      <c r="E102" s="95"/>
      <c r="F102" s="95"/>
      <c r="G102" s="95"/>
      <c r="H102" s="96"/>
      <c r="I102" s="96"/>
      <c r="J102" s="49">
        <f>IF(D102="Да, сведения представлены по всем разделам и подразделам, в том числе представлены расходы территориального фонда обязательного медицинского страхования",2,IF(D102="Да, сведения представлены по всем разделам (без подразделов), в том числе представлены расходы территориального фонда обязательного медицинского страхования",1,0))</f>
        <v>0</v>
      </c>
      <c r="K102" s="97"/>
      <c r="L102" s="23">
        <f t="shared" si="7"/>
        <v>0</v>
      </c>
      <c r="M102" s="97"/>
    </row>
    <row r="103" spans="1:13" ht="15.95" customHeight="1" x14ac:dyDescent="0.25">
      <c r="A103" s="10" t="s">
        <v>102</v>
      </c>
      <c r="B103" s="52" t="str">
        <f>'14.1'!B98</f>
        <v>На 2016 год</v>
      </c>
      <c r="C103" s="52" t="str">
        <f>'14.1'!H98</f>
        <v>Нет, не опубликован</v>
      </c>
      <c r="D103" s="96"/>
      <c r="E103" s="95"/>
      <c r="F103" s="95"/>
      <c r="G103" s="95"/>
      <c r="H103" s="96"/>
      <c r="I103" s="95"/>
      <c r="J103" s="49">
        <f>IF(D103="Да, сведения представлены по всем разделам и подразделам, в том числе представлены расходы территориального фонда обязательного медицинского страхования",2,IF(D103="Да, сведения представлены по всем разделам (без подразделов), в том числе представлены расходы территориального фонда обязательного медицинского страхования",1,0))</f>
        <v>0</v>
      </c>
      <c r="K103" s="97"/>
      <c r="L103" s="23">
        <f t="shared" si="7"/>
        <v>0</v>
      </c>
      <c r="M103" s="97"/>
    </row>
    <row r="104" spans="1:13" x14ac:dyDescent="0.25">
      <c r="D104" s="3" t="s">
        <v>96</v>
      </c>
    </row>
    <row r="105" spans="1:13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6"/>
    </row>
    <row r="112" spans="1:13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6"/>
    </row>
    <row r="116" spans="1:12" s="2" customFormat="1" ht="11.2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6"/>
    </row>
    <row r="119" spans="1:12" s="2" customFormat="1" ht="11.2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6"/>
    </row>
    <row r="123" spans="1:12" s="2" customFormat="1" ht="11.2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6"/>
    </row>
    <row r="126" spans="1:12" s="2" customFormat="1" ht="11.2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6"/>
    </row>
    <row r="130" spans="1:12" s="2" customFormat="1" ht="11.2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6"/>
    </row>
  </sheetData>
  <autoFilter ref="A10:M10"/>
  <mergeCells count="18">
    <mergeCell ref="E5:G5"/>
    <mergeCell ref="B5:B9"/>
    <mergeCell ref="H5:H9"/>
    <mergeCell ref="E6:E9"/>
    <mergeCell ref="F6:F9"/>
    <mergeCell ref="G6:G9"/>
    <mergeCell ref="A1:M1"/>
    <mergeCell ref="A2:M2"/>
    <mergeCell ref="A3:M3"/>
    <mergeCell ref="A4:M4"/>
    <mergeCell ref="A5:A9"/>
    <mergeCell ref="I5:I9"/>
    <mergeCell ref="J5:L5"/>
    <mergeCell ref="M5:M9"/>
    <mergeCell ref="C5:C9"/>
    <mergeCell ref="J6:J9"/>
    <mergeCell ref="K6:K9"/>
    <mergeCell ref="L6:L9"/>
  </mergeCells>
  <dataValidations count="2">
    <dataValidation type="list" allowBlank="1" showInputMessage="1" showErrorMessage="1" sqref="E10:H10 D10:D27 D29:D103">
      <formula1>$D$6:$D$9</formula1>
    </dataValidation>
    <dataValidation type="list" allowBlank="1" showInputMessage="1" showErrorMessage="1" sqref="K10:K103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</dataValidations>
  <hyperlinks>
    <hyperlink ref="M89" r:id="rId1"/>
    <hyperlink ref="M96" r:id="rId2"/>
    <hyperlink ref="M15" r:id="rId3"/>
    <hyperlink ref="M63" r:id="rId4"/>
  </hyperlinks>
  <pageMargins left="0.70866141732283472" right="0.70866141732283472" top="0.74803149606299213" bottom="0.74803149606299213" header="0.31496062992125984" footer="0.31496062992125984"/>
  <pageSetup paperSize="9" scale="74" fitToHeight="3" orientation="landscape" r:id="rId5"/>
  <headerFooter>
    <oddFooter>&amp;C&amp;"Times New Roman,обычный"&amp;8&amp;P</oddFooter>
  </headerFooter>
  <legacy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29"/>
  <sheetViews>
    <sheetView zoomScaleNormal="100" workbookViewId="0">
      <pane ySplit="8" topLeftCell="A9" activePane="bottomLeft" state="frozen"/>
      <selection pane="bottomLeft" activeCell="F12" sqref="F12"/>
    </sheetView>
  </sheetViews>
  <sheetFormatPr defaultRowHeight="15" x14ac:dyDescent="0.25"/>
  <cols>
    <col min="1" max="1" width="33.42578125" style="3" customWidth="1"/>
    <col min="2" max="2" width="14.7109375" style="3" customWidth="1"/>
    <col min="3" max="3" width="18.42578125" style="3" customWidth="1"/>
    <col min="4" max="4" width="37.85546875" style="3" customWidth="1"/>
    <col min="5" max="5" width="13.7109375" style="3" customWidth="1"/>
    <col min="6" max="7" width="14.7109375" style="3" customWidth="1"/>
    <col min="8" max="8" width="16.28515625" style="3" customWidth="1"/>
    <col min="9" max="9" width="6.7109375" style="3" customWidth="1"/>
    <col min="10" max="10" width="10.7109375" style="3" customWidth="1"/>
    <col min="11" max="11" width="6.7109375" style="5" customWidth="1"/>
    <col min="12" max="12" width="35.7109375" style="2" customWidth="1"/>
  </cols>
  <sheetData>
    <row r="1" spans="1:12" s="1" customFormat="1" ht="29.25" customHeight="1" x14ac:dyDescent="0.2">
      <c r="A1" s="143" t="s">
        <v>197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</row>
    <row r="2" spans="1:12" s="1" customFormat="1" ht="15" customHeight="1" x14ac:dyDescent="0.2">
      <c r="A2" s="148" t="str">
        <f>'14.1'!A2:O2</f>
        <v>Мониторинг и оценка показателей раздела проведены в период с 20 ноября по 4 декабря 2015 года.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s="1" customFormat="1" ht="16.5" customHeight="1" x14ac:dyDescent="0.2">
      <c r="A3" s="160" t="s">
        <v>157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2" ht="75" customHeight="1" x14ac:dyDescent="0.25">
      <c r="A4" s="145" t="s">
        <v>103</v>
      </c>
      <c r="B4" s="149" t="str">
        <f>'14.1'!B3</f>
        <v>Срок, на который разработан проект бюджета</v>
      </c>
      <c r="C4" s="149" t="s">
        <v>163</v>
      </c>
      <c r="D4" s="112" t="s">
        <v>198</v>
      </c>
      <c r="E4" s="145" t="s">
        <v>201</v>
      </c>
      <c r="F4" s="145"/>
      <c r="G4" s="149" t="s">
        <v>462</v>
      </c>
      <c r="H4" s="145" t="s">
        <v>290</v>
      </c>
      <c r="I4" s="145" t="s">
        <v>199</v>
      </c>
      <c r="J4" s="146"/>
      <c r="K4" s="146"/>
      <c r="L4" s="145" t="s">
        <v>95</v>
      </c>
    </row>
    <row r="5" spans="1:12" ht="14.1" customHeight="1" x14ac:dyDescent="0.25">
      <c r="A5" s="146"/>
      <c r="B5" s="158"/>
      <c r="C5" s="150"/>
      <c r="D5" s="71" t="s">
        <v>204</v>
      </c>
      <c r="E5" s="145" t="s">
        <v>202</v>
      </c>
      <c r="F5" s="145" t="s">
        <v>203</v>
      </c>
      <c r="G5" s="158"/>
      <c r="H5" s="146"/>
      <c r="I5" s="145" t="s">
        <v>106</v>
      </c>
      <c r="J5" s="145" t="s">
        <v>104</v>
      </c>
      <c r="K5" s="154" t="s">
        <v>105</v>
      </c>
      <c r="L5" s="147"/>
    </row>
    <row r="6" spans="1:12" ht="14.1" customHeight="1" x14ac:dyDescent="0.25">
      <c r="A6" s="146"/>
      <c r="B6" s="158"/>
      <c r="C6" s="150"/>
      <c r="D6" s="71" t="s">
        <v>132</v>
      </c>
      <c r="E6" s="145"/>
      <c r="F6" s="145"/>
      <c r="G6" s="158"/>
      <c r="H6" s="146"/>
      <c r="I6" s="145"/>
      <c r="J6" s="145"/>
      <c r="K6" s="154"/>
      <c r="L6" s="147"/>
    </row>
    <row r="7" spans="1:12" ht="14.1" customHeight="1" x14ac:dyDescent="0.25">
      <c r="A7" s="146"/>
      <c r="B7" s="158"/>
      <c r="C7" s="150"/>
      <c r="D7" s="71" t="s">
        <v>200</v>
      </c>
      <c r="E7" s="145"/>
      <c r="F7" s="145"/>
      <c r="G7" s="158"/>
      <c r="H7" s="146"/>
      <c r="I7" s="145"/>
      <c r="J7" s="145"/>
      <c r="K7" s="154"/>
      <c r="L7" s="147"/>
    </row>
    <row r="8" spans="1:12" ht="14.1" customHeight="1" x14ac:dyDescent="0.25">
      <c r="A8" s="146"/>
      <c r="B8" s="159"/>
      <c r="C8" s="156"/>
      <c r="D8" s="71" t="s">
        <v>137</v>
      </c>
      <c r="E8" s="145"/>
      <c r="F8" s="145"/>
      <c r="G8" s="159"/>
      <c r="H8" s="146"/>
      <c r="I8" s="146"/>
      <c r="J8" s="146"/>
      <c r="K8" s="155"/>
      <c r="L8" s="147"/>
    </row>
    <row r="9" spans="1:12" s="26" customFormat="1" ht="15.95" customHeight="1" x14ac:dyDescent="0.25">
      <c r="A9" s="9" t="s">
        <v>0</v>
      </c>
      <c r="B9" s="74"/>
      <c r="C9" s="74"/>
      <c r="D9" s="54"/>
      <c r="E9" s="54"/>
      <c r="F9" s="54"/>
      <c r="G9" s="54"/>
      <c r="H9" s="9"/>
      <c r="I9" s="9"/>
      <c r="J9" s="9"/>
      <c r="K9" s="14"/>
      <c r="L9" s="12"/>
    </row>
    <row r="10" spans="1:12" s="7" customFormat="1" ht="15.95" customHeight="1" x14ac:dyDescent="0.25">
      <c r="A10" s="10" t="s">
        <v>1</v>
      </c>
      <c r="B10" s="52" t="str">
        <f>'14.1'!B6</f>
        <v>На 2016 год</v>
      </c>
      <c r="C10" s="52" t="str">
        <f>'14.1'!H6</f>
        <v>Опубликован несвоевременно (07.12.15 г.)</v>
      </c>
      <c r="D10" s="72"/>
      <c r="E10" s="49"/>
      <c r="F10" s="49"/>
      <c r="G10" s="52"/>
      <c r="H10" s="52"/>
      <c r="I10" s="49">
        <f>IF(D10="Да, сведения представлены по государственным программам, охватывающим свыше 2/3 всех расходов бюджета",2,IF(D10="Да, сведения представлены по государственным программам, охватывающим свыше 1/3, но не более 2/3 всех расходов бюджета",1,0))</f>
        <v>0</v>
      </c>
      <c r="J10" s="49"/>
      <c r="K10" s="23">
        <f>I10*(1-J10)</f>
        <v>0</v>
      </c>
      <c r="L10" s="11"/>
    </row>
    <row r="11" spans="1:12" ht="15.95" customHeight="1" x14ac:dyDescent="0.25">
      <c r="A11" s="10" t="s">
        <v>2</v>
      </c>
      <c r="B11" s="52" t="str">
        <f>'14.1'!B7</f>
        <v>На 2016 год</v>
      </c>
      <c r="C11" s="52" t="str">
        <f>'14.1'!H7</f>
        <v>Да, опубликован</v>
      </c>
      <c r="D11" s="72" t="s">
        <v>204</v>
      </c>
      <c r="E11" s="49" t="s">
        <v>109</v>
      </c>
      <c r="F11" s="49" t="s">
        <v>109</v>
      </c>
      <c r="G11" s="52" t="s">
        <v>236</v>
      </c>
      <c r="H11" s="52"/>
      <c r="I11" s="49">
        <f t="shared" ref="I11:I74" si="0">IF(D11="Да, сведения представлены по государственным программам, охватывающим свыше 2/3 всех расходов бюджета",2,IF(D11="Да, сведения представлены по государственным программам, охватывающим свыше 1/3, но не более 2/3 всех расходов бюджета",1,0))</f>
        <v>2</v>
      </c>
      <c r="J11" s="49"/>
      <c r="K11" s="23">
        <f t="shared" ref="K11:K74" si="1">I11*(1-J11)</f>
        <v>2</v>
      </c>
      <c r="L11" s="13" t="s">
        <v>383</v>
      </c>
    </row>
    <row r="12" spans="1:12" ht="15.95" customHeight="1" x14ac:dyDescent="0.25">
      <c r="A12" s="10" t="s">
        <v>3</v>
      </c>
      <c r="B12" s="52" t="str">
        <f>'14.1'!B8</f>
        <v>На 2016 год и плановый период</v>
      </c>
      <c r="C12" s="52" t="str">
        <f>'14.1'!H8</f>
        <v>Да, опубликован</v>
      </c>
      <c r="D12" s="72" t="s">
        <v>204</v>
      </c>
      <c r="E12" s="49" t="s">
        <v>109</v>
      </c>
      <c r="F12" s="49" t="s">
        <v>109</v>
      </c>
      <c r="G12" s="52" t="s">
        <v>237</v>
      </c>
      <c r="H12" s="52"/>
      <c r="I12" s="49">
        <f t="shared" si="0"/>
        <v>2</v>
      </c>
      <c r="J12" s="49"/>
      <c r="K12" s="23">
        <f t="shared" si="1"/>
        <v>2</v>
      </c>
      <c r="L12" s="13" t="s">
        <v>386</v>
      </c>
    </row>
    <row r="13" spans="1:12" s="7" customFormat="1" ht="15.95" customHeight="1" x14ac:dyDescent="0.25">
      <c r="A13" s="10" t="s">
        <v>4</v>
      </c>
      <c r="B13" s="52" t="str">
        <f>'14.1'!B9</f>
        <v>На 2016 год</v>
      </c>
      <c r="C13" s="52" t="str">
        <f>'14.1'!H9</f>
        <v>Да, опубликован</v>
      </c>
      <c r="D13" s="72" t="s">
        <v>200</v>
      </c>
      <c r="E13" s="49" t="s">
        <v>109</v>
      </c>
      <c r="F13" s="49" t="s">
        <v>110</v>
      </c>
      <c r="G13" s="52" t="s">
        <v>236</v>
      </c>
      <c r="H13" s="52"/>
      <c r="I13" s="49">
        <f t="shared" si="0"/>
        <v>0</v>
      </c>
      <c r="J13" s="49"/>
      <c r="K13" s="23">
        <f t="shared" si="1"/>
        <v>0</v>
      </c>
      <c r="L13" s="13" t="s">
        <v>388</v>
      </c>
    </row>
    <row r="14" spans="1:12" s="8" customFormat="1" ht="15.95" customHeight="1" x14ac:dyDescent="0.25">
      <c r="A14" s="10" t="s">
        <v>5</v>
      </c>
      <c r="B14" s="52" t="str">
        <f>'14.1'!B10</f>
        <v>На 2016 год</v>
      </c>
      <c r="C14" s="52" t="str">
        <f>'14.1'!H10</f>
        <v>Да, опубликован</v>
      </c>
      <c r="D14" s="72" t="s">
        <v>200</v>
      </c>
      <c r="E14" s="49" t="s">
        <v>109</v>
      </c>
      <c r="F14" s="49" t="s">
        <v>110</v>
      </c>
      <c r="G14" s="52" t="s">
        <v>236</v>
      </c>
      <c r="H14" s="52"/>
      <c r="I14" s="49">
        <f t="shared" si="0"/>
        <v>0</v>
      </c>
      <c r="J14" s="49"/>
      <c r="K14" s="23">
        <f t="shared" si="1"/>
        <v>0</v>
      </c>
      <c r="L14" s="13" t="s">
        <v>223</v>
      </c>
    </row>
    <row r="15" spans="1:12" ht="15.95" customHeight="1" x14ac:dyDescent="0.25">
      <c r="A15" s="10" t="s">
        <v>6</v>
      </c>
      <c r="B15" s="52" t="str">
        <f>'14.1'!B11</f>
        <v>На 2016 год</v>
      </c>
      <c r="C15" s="52" t="str">
        <f>'14.1'!H11</f>
        <v>Нет, не опубликован</v>
      </c>
      <c r="D15" s="72"/>
      <c r="E15" s="49"/>
      <c r="F15" s="49"/>
      <c r="G15" s="52"/>
      <c r="H15" s="52"/>
      <c r="I15" s="49">
        <f t="shared" si="0"/>
        <v>0</v>
      </c>
      <c r="J15" s="49"/>
      <c r="K15" s="23">
        <f t="shared" si="1"/>
        <v>0</v>
      </c>
      <c r="L15" s="13"/>
    </row>
    <row r="16" spans="1:12" s="7" customFormat="1" ht="15.95" customHeight="1" x14ac:dyDescent="0.25">
      <c r="A16" s="10" t="s">
        <v>7</v>
      </c>
      <c r="B16" s="52" t="str">
        <f>'14.1'!B12</f>
        <v>На 2016 год</v>
      </c>
      <c r="C16" s="52" t="str">
        <f>'14.1'!H12</f>
        <v>Опубликован несвоевременно (после 02.12.15 г.)</v>
      </c>
      <c r="D16" s="72"/>
      <c r="E16" s="49"/>
      <c r="F16" s="49"/>
      <c r="G16" s="52"/>
      <c r="H16" s="52"/>
      <c r="I16" s="49">
        <f t="shared" si="0"/>
        <v>0</v>
      </c>
      <c r="J16" s="49"/>
      <c r="K16" s="23">
        <f t="shared" si="1"/>
        <v>0</v>
      </c>
      <c r="L16" s="13"/>
    </row>
    <row r="17" spans="1:17" s="8" customFormat="1" ht="15.95" customHeight="1" x14ac:dyDescent="0.25">
      <c r="A17" s="10" t="s">
        <v>8</v>
      </c>
      <c r="B17" s="52" t="str">
        <f>'14.1'!B13</f>
        <v>На 2016 год</v>
      </c>
      <c r="C17" s="52" t="str">
        <f>'14.1'!H13</f>
        <v>Да, опубликован</v>
      </c>
      <c r="D17" s="72" t="s">
        <v>204</v>
      </c>
      <c r="E17" s="49" t="s">
        <v>109</v>
      </c>
      <c r="F17" s="49" t="s">
        <v>109</v>
      </c>
      <c r="G17" s="52" t="s">
        <v>236</v>
      </c>
      <c r="H17" s="52"/>
      <c r="I17" s="49">
        <f t="shared" si="0"/>
        <v>2</v>
      </c>
      <c r="J17" s="49"/>
      <c r="K17" s="23">
        <f t="shared" si="1"/>
        <v>2</v>
      </c>
      <c r="L17" s="13" t="s">
        <v>230</v>
      </c>
    </row>
    <row r="18" spans="1:17" s="8" customFormat="1" ht="15.95" customHeight="1" x14ac:dyDescent="0.25">
      <c r="A18" s="10" t="s">
        <v>9</v>
      </c>
      <c r="B18" s="52" t="str">
        <f>'14.1'!B14</f>
        <v>На 2016 год</v>
      </c>
      <c r="C18" s="52" t="str">
        <f>'14.1'!H14</f>
        <v>Опубликован несвоевременно (после 04.12.15 г.)</v>
      </c>
      <c r="D18" s="72"/>
      <c r="E18" s="49"/>
      <c r="F18" s="49"/>
      <c r="G18" s="52"/>
      <c r="H18" s="52"/>
      <c r="I18" s="49">
        <f t="shared" si="0"/>
        <v>0</v>
      </c>
      <c r="J18" s="49"/>
      <c r="K18" s="23">
        <f t="shared" si="1"/>
        <v>0</v>
      </c>
      <c r="L18" s="13"/>
    </row>
    <row r="19" spans="1:17" ht="15.95" customHeight="1" x14ac:dyDescent="0.25">
      <c r="A19" s="10" t="s">
        <v>10</v>
      </c>
      <c r="B19" s="52" t="str">
        <f>'14.1'!B15</f>
        <v>На 2016 год и плановый период</v>
      </c>
      <c r="C19" s="52" t="str">
        <f>'14.1'!H15</f>
        <v>Да, опубликован</v>
      </c>
      <c r="D19" s="72" t="s">
        <v>204</v>
      </c>
      <c r="E19" s="49" t="s">
        <v>109</v>
      </c>
      <c r="F19" s="49" t="s">
        <v>109</v>
      </c>
      <c r="G19" s="52" t="s">
        <v>237</v>
      </c>
      <c r="H19" s="52"/>
      <c r="I19" s="49">
        <f t="shared" si="0"/>
        <v>2</v>
      </c>
      <c r="J19" s="49"/>
      <c r="K19" s="23">
        <f t="shared" si="1"/>
        <v>2</v>
      </c>
      <c r="L19" s="79" t="s">
        <v>239</v>
      </c>
      <c r="O19" s="8"/>
    </row>
    <row r="20" spans="1:17" s="7" customFormat="1" ht="15.95" customHeight="1" x14ac:dyDescent="0.25">
      <c r="A20" s="10" t="s">
        <v>11</v>
      </c>
      <c r="B20" s="52" t="str">
        <f>'14.1'!B16</f>
        <v>На 2016 год</v>
      </c>
      <c r="C20" s="52" t="str">
        <f>'14.1'!H16</f>
        <v>Опубликован несвоевременно (15.12.15 г.)</v>
      </c>
      <c r="D20" s="72"/>
      <c r="E20" s="49"/>
      <c r="F20" s="49"/>
      <c r="G20" s="52"/>
      <c r="H20" s="52"/>
      <c r="I20" s="49">
        <f t="shared" si="0"/>
        <v>0</v>
      </c>
      <c r="J20" s="49"/>
      <c r="K20" s="23">
        <f t="shared" si="1"/>
        <v>0</v>
      </c>
      <c r="L20" s="13"/>
    </row>
    <row r="21" spans="1:17" s="7" customFormat="1" ht="15.95" customHeight="1" x14ac:dyDescent="0.25">
      <c r="A21" s="10" t="s">
        <v>12</v>
      </c>
      <c r="B21" s="52" t="str">
        <f>'14.1'!B17</f>
        <v>На 2016 год</v>
      </c>
      <c r="C21" s="52" t="str">
        <f>'14.1'!H17</f>
        <v>Опубликован несвоевременно (07.12.15 г.)</v>
      </c>
      <c r="D21" s="72"/>
      <c r="E21" s="49"/>
      <c r="F21" s="49"/>
      <c r="G21" s="52"/>
      <c r="H21" s="52"/>
      <c r="I21" s="49">
        <f t="shared" si="0"/>
        <v>0</v>
      </c>
      <c r="J21" s="49"/>
      <c r="K21" s="23">
        <f t="shared" si="1"/>
        <v>0</v>
      </c>
      <c r="L21" s="13" t="s">
        <v>241</v>
      </c>
    </row>
    <row r="22" spans="1:17" s="7" customFormat="1" ht="15.95" customHeight="1" x14ac:dyDescent="0.25">
      <c r="A22" s="10" t="s">
        <v>13</v>
      </c>
      <c r="B22" s="52" t="str">
        <f>'14.1'!B18</f>
        <v>На 2016 год</v>
      </c>
      <c r="C22" s="52" t="str">
        <f>'14.1'!H18</f>
        <v>Да, опубликован</v>
      </c>
      <c r="D22" s="72" t="s">
        <v>204</v>
      </c>
      <c r="E22" s="49" t="s">
        <v>109</v>
      </c>
      <c r="F22" s="49" t="s">
        <v>109</v>
      </c>
      <c r="G22" s="52" t="s">
        <v>236</v>
      </c>
      <c r="H22" s="52"/>
      <c r="I22" s="49">
        <f t="shared" si="0"/>
        <v>2</v>
      </c>
      <c r="J22" s="49"/>
      <c r="K22" s="23">
        <f t="shared" si="1"/>
        <v>2</v>
      </c>
      <c r="L22" s="13" t="s">
        <v>242</v>
      </c>
    </row>
    <row r="23" spans="1:17" s="8" customFormat="1" ht="15.95" customHeight="1" x14ac:dyDescent="0.25">
      <c r="A23" s="10" t="s">
        <v>14</v>
      </c>
      <c r="B23" s="52" t="str">
        <f>'14.1'!B19</f>
        <v>На 2016 год</v>
      </c>
      <c r="C23" s="52" t="str">
        <f>'14.1'!H19</f>
        <v>Опубликована несвоевременно (10.12.15 г.</v>
      </c>
      <c r="D23" s="72"/>
      <c r="E23" s="49"/>
      <c r="F23" s="49"/>
      <c r="G23" s="52"/>
      <c r="H23" s="52"/>
      <c r="I23" s="49">
        <f t="shared" si="0"/>
        <v>0</v>
      </c>
      <c r="J23" s="49"/>
      <c r="K23" s="23">
        <f t="shared" si="1"/>
        <v>0</v>
      </c>
      <c r="L23" s="13"/>
    </row>
    <row r="24" spans="1:17" s="8" customFormat="1" ht="15.95" customHeight="1" x14ac:dyDescent="0.25">
      <c r="A24" s="10" t="s">
        <v>15</v>
      </c>
      <c r="B24" s="52" t="str">
        <f>'14.1'!B20</f>
        <v>На 2016 год</v>
      </c>
      <c r="C24" s="52" t="str">
        <f>'14.1'!H20</f>
        <v>Да, опубликован</v>
      </c>
      <c r="D24" s="72" t="s">
        <v>200</v>
      </c>
      <c r="E24" s="49" t="s">
        <v>109</v>
      </c>
      <c r="F24" s="49" t="s">
        <v>110</v>
      </c>
      <c r="G24" s="52" t="s">
        <v>236</v>
      </c>
      <c r="H24" s="52"/>
      <c r="I24" s="49">
        <f t="shared" si="0"/>
        <v>0</v>
      </c>
      <c r="J24" s="49"/>
      <c r="K24" s="23">
        <f t="shared" si="1"/>
        <v>0</v>
      </c>
      <c r="L24" s="13" t="s">
        <v>390</v>
      </c>
    </row>
    <row r="25" spans="1:17" s="7" customFormat="1" ht="15.95" customHeight="1" x14ac:dyDescent="0.25">
      <c r="A25" s="10" t="s">
        <v>16</v>
      </c>
      <c r="B25" s="52" t="str">
        <f>'14.1'!B21</f>
        <v>На 2016 год и плановый период</v>
      </c>
      <c r="C25" s="52" t="str">
        <f>'14.1'!H21</f>
        <v>Опубликован несвоевременно (после 03.12.15 г.)</v>
      </c>
      <c r="D25" s="72"/>
      <c r="E25" s="49"/>
      <c r="F25" s="49"/>
      <c r="G25" s="52"/>
      <c r="H25" s="52"/>
      <c r="I25" s="49">
        <f t="shared" si="0"/>
        <v>0</v>
      </c>
      <c r="J25" s="49"/>
      <c r="K25" s="23">
        <f t="shared" si="1"/>
        <v>0</v>
      </c>
      <c r="L25" s="13"/>
    </row>
    <row r="26" spans="1:17" ht="15.95" customHeight="1" x14ac:dyDescent="0.25">
      <c r="A26" s="10" t="s">
        <v>17</v>
      </c>
      <c r="B26" s="52" t="str">
        <f>'14.1'!B22</f>
        <v>На 2016 год и плановый период</v>
      </c>
      <c r="C26" s="52" t="str">
        <f>'14.1'!H22</f>
        <v>Нет, не опубликован</v>
      </c>
      <c r="D26" s="72"/>
      <c r="E26" s="49"/>
      <c r="F26" s="49"/>
      <c r="G26" s="52"/>
      <c r="H26" s="52"/>
      <c r="I26" s="49">
        <f t="shared" si="0"/>
        <v>0</v>
      </c>
      <c r="J26" s="49"/>
      <c r="K26" s="23">
        <f t="shared" si="1"/>
        <v>0</v>
      </c>
      <c r="L26" s="13"/>
      <c r="Q26" s="7"/>
    </row>
    <row r="27" spans="1:17" ht="15.95" customHeight="1" x14ac:dyDescent="0.25">
      <c r="A27" s="10" t="s">
        <v>18</v>
      </c>
      <c r="B27" s="52" t="str">
        <f>'14.1'!B23</f>
        <v>На 2016 год и плановый период</v>
      </c>
      <c r="C27" s="52" t="str">
        <f>'14.1'!H23</f>
        <v>Да, опубликован</v>
      </c>
      <c r="D27" s="72" t="s">
        <v>200</v>
      </c>
      <c r="E27" s="49" t="s">
        <v>109</v>
      </c>
      <c r="F27" s="49" t="s">
        <v>110</v>
      </c>
      <c r="G27" s="52" t="s">
        <v>237</v>
      </c>
      <c r="H27" s="52"/>
      <c r="I27" s="49">
        <f t="shared" si="0"/>
        <v>0</v>
      </c>
      <c r="J27" s="49"/>
      <c r="K27" s="23">
        <f t="shared" si="1"/>
        <v>0</v>
      </c>
      <c r="L27" s="13" t="s">
        <v>501</v>
      </c>
      <c r="Q27" s="7"/>
    </row>
    <row r="28" spans="1:17" s="26" customFormat="1" ht="15.95" customHeight="1" x14ac:dyDescent="0.25">
      <c r="A28" s="9" t="s">
        <v>19</v>
      </c>
      <c r="B28" s="12"/>
      <c r="C28" s="12"/>
      <c r="D28" s="73"/>
      <c r="E28" s="50"/>
      <c r="F28" s="50"/>
      <c r="G28" s="53"/>
      <c r="H28" s="53"/>
      <c r="I28" s="51"/>
      <c r="J28" s="51"/>
      <c r="K28" s="24"/>
      <c r="L28" s="15"/>
    </row>
    <row r="29" spans="1:17" s="7" customFormat="1" ht="15.95" customHeight="1" x14ac:dyDescent="0.25">
      <c r="A29" s="10" t="s">
        <v>20</v>
      </c>
      <c r="B29" s="52" t="str">
        <f>'14.1'!B25</f>
        <v>На 2016 год</v>
      </c>
      <c r="C29" s="52" t="str">
        <f>'14.1'!H25</f>
        <v>Опубликован несвоевременно (11.12.15 г.)</v>
      </c>
      <c r="D29" s="72"/>
      <c r="E29" s="49"/>
      <c r="F29" s="49"/>
      <c r="G29" s="52"/>
      <c r="H29" s="52"/>
      <c r="I29" s="49">
        <f t="shared" si="0"/>
        <v>0</v>
      </c>
      <c r="J29" s="49"/>
      <c r="K29" s="23">
        <f t="shared" si="1"/>
        <v>0</v>
      </c>
      <c r="L29" s="13"/>
    </row>
    <row r="30" spans="1:17" ht="15.95" customHeight="1" x14ac:dyDescent="0.25">
      <c r="A30" s="10" t="s">
        <v>21</v>
      </c>
      <c r="B30" s="52" t="str">
        <f>'14.1'!B26</f>
        <v>На 2016 год и плановый период</v>
      </c>
      <c r="C30" s="52" t="str">
        <f>'14.1'!H26</f>
        <v>Нет, не опубликован</v>
      </c>
      <c r="D30" s="72"/>
      <c r="E30" s="49"/>
      <c r="F30" s="49"/>
      <c r="G30" s="52"/>
      <c r="H30" s="52"/>
      <c r="I30" s="49">
        <f t="shared" si="0"/>
        <v>0</v>
      </c>
      <c r="J30" s="49"/>
      <c r="K30" s="23">
        <f t="shared" si="1"/>
        <v>0</v>
      </c>
      <c r="L30" s="13"/>
    </row>
    <row r="31" spans="1:17" ht="15.95" customHeight="1" x14ac:dyDescent="0.25">
      <c r="A31" s="10" t="s">
        <v>22</v>
      </c>
      <c r="B31" s="52" t="str">
        <f>'14.1'!B27</f>
        <v>На 2016 год</v>
      </c>
      <c r="C31" s="52" t="str">
        <f>'14.1'!H27</f>
        <v>Да, опубликован</v>
      </c>
      <c r="D31" s="72" t="s">
        <v>204</v>
      </c>
      <c r="E31" s="49" t="s">
        <v>109</v>
      </c>
      <c r="F31" s="49" t="s">
        <v>109</v>
      </c>
      <c r="G31" s="52" t="s">
        <v>236</v>
      </c>
      <c r="H31" s="52"/>
      <c r="I31" s="49">
        <f t="shared" si="0"/>
        <v>2</v>
      </c>
      <c r="J31" s="49"/>
      <c r="K31" s="23">
        <f t="shared" si="1"/>
        <v>2</v>
      </c>
      <c r="L31" s="13" t="s">
        <v>254</v>
      </c>
    </row>
    <row r="32" spans="1:17" ht="15.95" customHeight="1" x14ac:dyDescent="0.25">
      <c r="A32" s="10" t="s">
        <v>23</v>
      </c>
      <c r="B32" s="52" t="str">
        <f>'14.1'!B28</f>
        <v>На 2016 год</v>
      </c>
      <c r="C32" s="52" t="str">
        <f>'14.1'!H28</f>
        <v>Да, опубликован</v>
      </c>
      <c r="D32" s="72" t="s">
        <v>204</v>
      </c>
      <c r="E32" s="49" t="s">
        <v>109</v>
      </c>
      <c r="F32" s="49" t="s">
        <v>109</v>
      </c>
      <c r="G32" s="52" t="s">
        <v>236</v>
      </c>
      <c r="H32" s="52"/>
      <c r="I32" s="49">
        <f t="shared" si="0"/>
        <v>2</v>
      </c>
      <c r="J32" s="49"/>
      <c r="K32" s="23">
        <f t="shared" si="1"/>
        <v>2</v>
      </c>
      <c r="L32" s="16" t="s">
        <v>257</v>
      </c>
    </row>
    <row r="33" spans="1:12" ht="15.95" customHeight="1" x14ac:dyDescent="0.25">
      <c r="A33" s="10" t="s">
        <v>24</v>
      </c>
      <c r="B33" s="52" t="str">
        <f>'14.1'!B29</f>
        <v>На 2016 год</v>
      </c>
      <c r="C33" s="52" t="str">
        <f>'14.1'!H29</f>
        <v>Опубликован несвоевременно (после 03.12.15 г.)</v>
      </c>
      <c r="D33" s="72"/>
      <c r="E33" s="49"/>
      <c r="F33" s="49"/>
      <c r="G33" s="52"/>
      <c r="H33" s="52"/>
      <c r="I33" s="49">
        <f t="shared" si="0"/>
        <v>0</v>
      </c>
      <c r="J33" s="49"/>
      <c r="K33" s="23">
        <f t="shared" si="1"/>
        <v>0</v>
      </c>
      <c r="L33" s="17"/>
    </row>
    <row r="34" spans="1:12" s="7" customFormat="1" ht="15.95" customHeight="1" x14ac:dyDescent="0.25">
      <c r="A34" s="10" t="s">
        <v>25</v>
      </c>
      <c r="B34" s="52" t="str">
        <f>'14.1'!B30</f>
        <v>На 2016 год и плановый период</v>
      </c>
      <c r="C34" s="52" t="str">
        <f>'14.1'!H30</f>
        <v>Да, опубликован</v>
      </c>
      <c r="D34" s="72" t="s">
        <v>204</v>
      </c>
      <c r="E34" s="49" t="s">
        <v>109</v>
      </c>
      <c r="F34" s="49" t="s">
        <v>109</v>
      </c>
      <c r="G34" s="52" t="s">
        <v>237</v>
      </c>
      <c r="H34" s="52"/>
      <c r="I34" s="49">
        <f t="shared" si="0"/>
        <v>2</v>
      </c>
      <c r="J34" s="49"/>
      <c r="K34" s="23">
        <f t="shared" si="1"/>
        <v>2</v>
      </c>
      <c r="L34" s="13" t="s">
        <v>260</v>
      </c>
    </row>
    <row r="35" spans="1:12" ht="15.95" customHeight="1" x14ac:dyDescent="0.25">
      <c r="A35" s="10" t="s">
        <v>26</v>
      </c>
      <c r="B35" s="52" t="str">
        <f>'14.1'!B31</f>
        <v>На 2016 год</v>
      </c>
      <c r="C35" s="52" t="str">
        <f>'14.1'!H31</f>
        <v>Да, опубликован</v>
      </c>
      <c r="D35" s="72" t="s">
        <v>204</v>
      </c>
      <c r="E35" s="49" t="s">
        <v>109</v>
      </c>
      <c r="F35" s="49" t="s">
        <v>109</v>
      </c>
      <c r="G35" s="52" t="s">
        <v>263</v>
      </c>
      <c r="H35" s="52"/>
      <c r="I35" s="49">
        <f t="shared" si="0"/>
        <v>2</v>
      </c>
      <c r="J35" s="49"/>
      <c r="K35" s="23">
        <f t="shared" si="1"/>
        <v>2</v>
      </c>
      <c r="L35" s="13" t="s">
        <v>262</v>
      </c>
    </row>
    <row r="36" spans="1:12" ht="15.95" customHeight="1" x14ac:dyDescent="0.25">
      <c r="A36" s="10" t="s">
        <v>27</v>
      </c>
      <c r="B36" s="52" t="str">
        <f>'14.1'!B32</f>
        <v>На 2016 год</v>
      </c>
      <c r="C36" s="52" t="str">
        <f>'14.1'!H32</f>
        <v>Да, опубликован</v>
      </c>
      <c r="D36" s="72" t="s">
        <v>137</v>
      </c>
      <c r="E36" s="49"/>
      <c r="F36" s="49"/>
      <c r="G36" s="52"/>
      <c r="H36" s="52"/>
      <c r="I36" s="49">
        <f t="shared" si="0"/>
        <v>0</v>
      </c>
      <c r="J36" s="49"/>
      <c r="K36" s="23">
        <f t="shared" si="1"/>
        <v>0</v>
      </c>
      <c r="L36" s="13" t="s">
        <v>404</v>
      </c>
    </row>
    <row r="37" spans="1:12" ht="15.95" customHeight="1" x14ac:dyDescent="0.25">
      <c r="A37" s="10" t="s">
        <v>28</v>
      </c>
      <c r="B37" s="52" t="str">
        <f>'14.1'!B33</f>
        <v>На 2016 год</v>
      </c>
      <c r="C37" s="52" t="str">
        <f>'14.1'!H33</f>
        <v>Опубликован несвоевременно (после 04.12.15 г.)</v>
      </c>
      <c r="D37" s="72"/>
      <c r="E37" s="49"/>
      <c r="F37" s="49"/>
      <c r="G37" s="52"/>
      <c r="H37" s="52"/>
      <c r="I37" s="49">
        <f t="shared" si="0"/>
        <v>0</v>
      </c>
      <c r="J37" s="49"/>
      <c r="K37" s="23">
        <f t="shared" si="1"/>
        <v>0</v>
      </c>
      <c r="L37" s="17"/>
    </row>
    <row r="38" spans="1:12" ht="15.95" customHeight="1" x14ac:dyDescent="0.25">
      <c r="A38" s="10" t="s">
        <v>29</v>
      </c>
      <c r="B38" s="52" t="str">
        <f>'14.1'!B34</f>
        <v>На 2016 год и плановый период</v>
      </c>
      <c r="C38" s="52" t="str">
        <f>'14.1'!H34</f>
        <v>Да, опубликован</v>
      </c>
      <c r="D38" s="72" t="s">
        <v>204</v>
      </c>
      <c r="E38" s="49" t="s">
        <v>109</v>
      </c>
      <c r="F38" s="49" t="s">
        <v>109</v>
      </c>
      <c r="G38" s="52" t="s">
        <v>237</v>
      </c>
      <c r="H38" s="52"/>
      <c r="I38" s="49">
        <f t="shared" si="0"/>
        <v>2</v>
      </c>
      <c r="J38" s="49"/>
      <c r="K38" s="23">
        <f t="shared" si="1"/>
        <v>2</v>
      </c>
      <c r="L38" s="13" t="s">
        <v>265</v>
      </c>
    </row>
    <row r="39" spans="1:12" ht="15.95" customHeight="1" x14ac:dyDescent="0.25">
      <c r="A39" s="10" t="s">
        <v>30</v>
      </c>
      <c r="B39" s="52" t="str">
        <f>'14.1'!B35</f>
        <v>На 2016 год</v>
      </c>
      <c r="C39" s="52" t="str">
        <f>'14.1'!H35</f>
        <v>Опубликован несвоевременно (после 04.12.15 г.)</v>
      </c>
      <c r="D39" s="72"/>
      <c r="E39" s="49"/>
      <c r="F39" s="49"/>
      <c r="G39" s="52"/>
      <c r="H39" s="52"/>
      <c r="I39" s="49">
        <f t="shared" si="0"/>
        <v>0</v>
      </c>
      <c r="J39" s="49"/>
      <c r="K39" s="23">
        <f t="shared" si="1"/>
        <v>0</v>
      </c>
      <c r="L39" s="13"/>
    </row>
    <row r="40" spans="1:12" s="26" customFormat="1" ht="15.95" customHeight="1" x14ac:dyDescent="0.25">
      <c r="A40" s="9" t="s">
        <v>31</v>
      </c>
      <c r="B40" s="12"/>
      <c r="C40" s="12"/>
      <c r="D40" s="73"/>
      <c r="E40" s="50"/>
      <c r="F40" s="50"/>
      <c r="G40" s="53"/>
      <c r="H40" s="53"/>
      <c r="I40" s="51"/>
      <c r="J40" s="51"/>
      <c r="K40" s="24"/>
      <c r="L40" s="15"/>
    </row>
    <row r="41" spans="1:12" s="8" customFormat="1" ht="15.95" customHeight="1" x14ac:dyDescent="0.25">
      <c r="A41" s="10" t="s">
        <v>32</v>
      </c>
      <c r="B41" s="52" t="str">
        <f>'14.1'!B37</f>
        <v>На 2016 год</v>
      </c>
      <c r="C41" s="52" t="str">
        <f>'14.1'!H37</f>
        <v>Да, опубликован</v>
      </c>
      <c r="D41" s="72" t="s">
        <v>204</v>
      </c>
      <c r="E41" s="49" t="s">
        <v>109</v>
      </c>
      <c r="F41" s="49" t="s">
        <v>109</v>
      </c>
      <c r="G41" s="52" t="s">
        <v>236</v>
      </c>
      <c r="H41" s="52"/>
      <c r="I41" s="49">
        <f t="shared" si="0"/>
        <v>2</v>
      </c>
      <c r="J41" s="49"/>
      <c r="K41" s="23">
        <f t="shared" si="1"/>
        <v>2</v>
      </c>
      <c r="L41" s="13" t="s">
        <v>268</v>
      </c>
    </row>
    <row r="42" spans="1:12" s="8" customFormat="1" ht="15.95" customHeight="1" x14ac:dyDescent="0.25">
      <c r="A42" s="10" t="s">
        <v>33</v>
      </c>
      <c r="B42" s="52" t="str">
        <f>'14.1'!B38</f>
        <v>На 2016 год</v>
      </c>
      <c r="C42" s="52" t="str">
        <f>'14.1'!H38</f>
        <v>Опубликован несвоевременно (15.12.15 г.)</v>
      </c>
      <c r="D42" s="72"/>
      <c r="E42" s="49"/>
      <c r="F42" s="49"/>
      <c r="G42" s="52"/>
      <c r="H42" s="52"/>
      <c r="I42" s="49">
        <f t="shared" si="0"/>
        <v>0</v>
      </c>
      <c r="J42" s="49"/>
      <c r="K42" s="23">
        <f t="shared" si="1"/>
        <v>0</v>
      </c>
      <c r="L42" s="13"/>
    </row>
    <row r="43" spans="1:12" ht="15.95" customHeight="1" x14ac:dyDescent="0.25">
      <c r="A43" s="10" t="s">
        <v>34</v>
      </c>
      <c r="B43" s="52" t="str">
        <f>'14.1'!B39</f>
        <v>На 2016 год</v>
      </c>
      <c r="C43" s="52" t="str">
        <f>'14.1'!H39</f>
        <v>Да, опубликован</v>
      </c>
      <c r="D43" s="72" t="s">
        <v>204</v>
      </c>
      <c r="E43" s="49" t="s">
        <v>109</v>
      </c>
      <c r="F43" s="49" t="s">
        <v>109</v>
      </c>
      <c r="G43" s="52" t="s">
        <v>236</v>
      </c>
      <c r="H43" s="52"/>
      <c r="I43" s="49">
        <f t="shared" si="0"/>
        <v>2</v>
      </c>
      <c r="J43" s="49"/>
      <c r="K43" s="23">
        <f t="shared" si="1"/>
        <v>2</v>
      </c>
      <c r="L43" s="13" t="s">
        <v>270</v>
      </c>
    </row>
    <row r="44" spans="1:12" s="7" customFormat="1" ht="15.95" customHeight="1" x14ac:dyDescent="0.25">
      <c r="A44" s="10" t="s">
        <v>35</v>
      </c>
      <c r="B44" s="52" t="str">
        <f>'14.1'!B40</f>
        <v>На 2016 год</v>
      </c>
      <c r="C44" s="52" t="str">
        <f>'14.1'!H40</f>
        <v>Да, опубликован</v>
      </c>
      <c r="D44" s="72" t="s">
        <v>200</v>
      </c>
      <c r="E44" s="49" t="s">
        <v>109</v>
      </c>
      <c r="F44" s="49" t="s">
        <v>255</v>
      </c>
      <c r="G44" s="52" t="s">
        <v>236</v>
      </c>
      <c r="H44" s="52"/>
      <c r="I44" s="49">
        <f t="shared" si="0"/>
        <v>0</v>
      </c>
      <c r="J44" s="49"/>
      <c r="K44" s="23">
        <f t="shared" si="1"/>
        <v>0</v>
      </c>
      <c r="L44" s="13" t="s">
        <v>271</v>
      </c>
    </row>
    <row r="45" spans="1:12" s="8" customFormat="1" ht="15.95" customHeight="1" x14ac:dyDescent="0.25">
      <c r="A45" s="10" t="s">
        <v>36</v>
      </c>
      <c r="B45" s="52" t="str">
        <f>'14.1'!B41</f>
        <v>На 2016 год и плановый период</v>
      </c>
      <c r="C45" s="52" t="str">
        <f>'14.1'!H41</f>
        <v>Да, опубликован</v>
      </c>
      <c r="D45" s="72" t="s">
        <v>137</v>
      </c>
      <c r="E45" s="49" t="s">
        <v>109</v>
      </c>
      <c r="F45" s="49" t="s">
        <v>110</v>
      </c>
      <c r="G45" s="52" t="s">
        <v>236</v>
      </c>
      <c r="H45" s="52"/>
      <c r="I45" s="49">
        <f t="shared" si="0"/>
        <v>0</v>
      </c>
      <c r="J45" s="49"/>
      <c r="K45" s="23">
        <f t="shared" si="1"/>
        <v>0</v>
      </c>
      <c r="L45" s="18" t="s">
        <v>273</v>
      </c>
    </row>
    <row r="46" spans="1:12" s="8" customFormat="1" ht="15.95" customHeight="1" x14ac:dyDescent="0.25">
      <c r="A46" s="10" t="s">
        <v>37</v>
      </c>
      <c r="B46" s="52" t="str">
        <f>'14.1'!B42</f>
        <v>На 2016 год</v>
      </c>
      <c r="C46" s="52" t="str">
        <f>'14.1'!H42</f>
        <v>Да, опубликован</v>
      </c>
      <c r="D46" s="72" t="s">
        <v>200</v>
      </c>
      <c r="E46" s="49" t="s">
        <v>255</v>
      </c>
      <c r="F46" s="49" t="s">
        <v>255</v>
      </c>
      <c r="G46" s="52" t="s">
        <v>236</v>
      </c>
      <c r="H46" s="52"/>
      <c r="I46" s="49">
        <f t="shared" si="0"/>
        <v>0</v>
      </c>
      <c r="J46" s="49"/>
      <c r="K46" s="23">
        <f t="shared" si="1"/>
        <v>0</v>
      </c>
      <c r="L46" s="19" t="s">
        <v>406</v>
      </c>
    </row>
    <row r="47" spans="1:12" s="26" customFormat="1" ht="15.95" customHeight="1" x14ac:dyDescent="0.25">
      <c r="A47" s="9" t="s">
        <v>38</v>
      </c>
      <c r="B47" s="12"/>
      <c r="C47" s="12"/>
      <c r="D47" s="73"/>
      <c r="E47" s="50"/>
      <c r="F47" s="50"/>
      <c r="G47" s="53"/>
      <c r="H47" s="53"/>
      <c r="I47" s="51"/>
      <c r="J47" s="51"/>
      <c r="K47" s="24"/>
      <c r="L47" s="15"/>
    </row>
    <row r="48" spans="1:12" s="8" customFormat="1" ht="15.95" customHeight="1" x14ac:dyDescent="0.25">
      <c r="A48" s="10" t="s">
        <v>39</v>
      </c>
      <c r="B48" s="52" t="str">
        <f>'14.1'!B44</f>
        <v>На 2016 год</v>
      </c>
      <c r="C48" s="52" t="str">
        <f>'14.1'!H44</f>
        <v>Нет, не опубликован</v>
      </c>
      <c r="D48" s="72"/>
      <c r="E48" s="49"/>
      <c r="F48" s="49"/>
      <c r="G48" s="52"/>
      <c r="H48" s="52"/>
      <c r="I48" s="49">
        <f t="shared" si="0"/>
        <v>0</v>
      </c>
      <c r="J48" s="49"/>
      <c r="K48" s="23">
        <f t="shared" si="1"/>
        <v>0</v>
      </c>
      <c r="L48" s="13"/>
    </row>
    <row r="49" spans="1:12" s="8" customFormat="1" ht="15.95" customHeight="1" x14ac:dyDescent="0.25">
      <c r="A49" s="10" t="s">
        <v>40</v>
      </c>
      <c r="B49" s="52" t="str">
        <f>'14.1'!B45</f>
        <v>На 2016 год</v>
      </c>
      <c r="C49" s="52" t="str">
        <f>'14.1'!H45</f>
        <v>Нет, не опубликован</v>
      </c>
      <c r="D49" s="72"/>
      <c r="E49" s="49"/>
      <c r="F49" s="49"/>
      <c r="G49" s="52"/>
      <c r="H49" s="52"/>
      <c r="I49" s="49">
        <f t="shared" si="0"/>
        <v>0</v>
      </c>
      <c r="J49" s="49"/>
      <c r="K49" s="23">
        <f t="shared" si="1"/>
        <v>0</v>
      </c>
      <c r="L49" s="13"/>
    </row>
    <row r="50" spans="1:12" ht="15.95" customHeight="1" x14ac:dyDescent="0.25">
      <c r="A50" s="10" t="s">
        <v>41</v>
      </c>
      <c r="B50" s="52" t="str">
        <f>'14.1'!B46</f>
        <v>На 2016 год и плановый период</v>
      </c>
      <c r="C50" s="52" t="str">
        <f>'14.1'!H46</f>
        <v>Да, опубликован</v>
      </c>
      <c r="D50" s="72" t="s">
        <v>200</v>
      </c>
      <c r="E50" s="49" t="s">
        <v>109</v>
      </c>
      <c r="F50" s="49" t="s">
        <v>110</v>
      </c>
      <c r="G50" s="52" t="s">
        <v>237</v>
      </c>
      <c r="H50" s="52"/>
      <c r="I50" s="49">
        <f t="shared" si="0"/>
        <v>0</v>
      </c>
      <c r="J50" s="49"/>
      <c r="K50" s="23">
        <f t="shared" si="1"/>
        <v>0</v>
      </c>
      <c r="L50" s="13" t="s">
        <v>409</v>
      </c>
    </row>
    <row r="51" spans="1:12" ht="15.95" customHeight="1" x14ac:dyDescent="0.25">
      <c r="A51" s="10" t="s">
        <v>42</v>
      </c>
      <c r="B51" s="52" t="str">
        <f>'14.1'!B47</f>
        <v>На 2016 год</v>
      </c>
      <c r="C51" s="52" t="str">
        <f>'14.1'!H47</f>
        <v>Опубликован несвоевременно (после 04.12.15 г.)</v>
      </c>
      <c r="D51" s="72"/>
      <c r="E51" s="49"/>
      <c r="F51" s="49"/>
      <c r="G51" s="52"/>
      <c r="H51" s="52"/>
      <c r="I51" s="49">
        <f t="shared" si="0"/>
        <v>0</v>
      </c>
      <c r="J51" s="49"/>
      <c r="K51" s="23">
        <f t="shared" si="1"/>
        <v>0</v>
      </c>
      <c r="L51" s="13"/>
    </row>
    <row r="52" spans="1:12" s="8" customFormat="1" ht="15.95" customHeight="1" x14ac:dyDescent="0.25">
      <c r="A52" s="10" t="s">
        <v>92</v>
      </c>
      <c r="B52" s="52" t="str">
        <f>'14.1'!B48</f>
        <v>На 2016 год</v>
      </c>
      <c r="C52" s="52" t="str">
        <f>'14.1'!H48</f>
        <v>Нет, не опубликован</v>
      </c>
      <c r="D52" s="72"/>
      <c r="E52" s="49"/>
      <c r="F52" s="49"/>
      <c r="G52" s="52"/>
      <c r="H52" s="52"/>
      <c r="I52" s="49">
        <f t="shared" si="0"/>
        <v>0</v>
      </c>
      <c r="J52" s="49"/>
      <c r="K52" s="23">
        <f t="shared" si="1"/>
        <v>0</v>
      </c>
      <c r="L52" s="13"/>
    </row>
    <row r="53" spans="1:12" ht="15.95" customHeight="1" x14ac:dyDescent="0.25">
      <c r="A53" s="10" t="s">
        <v>43</v>
      </c>
      <c r="B53" s="52" t="str">
        <f>'14.1'!B49</f>
        <v>На 2016 год</v>
      </c>
      <c r="C53" s="52" t="str">
        <f>'14.1'!H49</f>
        <v>Нет, не опубликован</v>
      </c>
      <c r="D53" s="72"/>
      <c r="E53" s="49"/>
      <c r="F53" s="49"/>
      <c r="G53" s="52"/>
      <c r="H53" s="49"/>
      <c r="I53" s="49">
        <f t="shared" si="0"/>
        <v>0</v>
      </c>
      <c r="J53" s="49"/>
      <c r="K53" s="23">
        <f t="shared" si="1"/>
        <v>0</v>
      </c>
      <c r="L53" s="16"/>
    </row>
    <row r="54" spans="1:12" ht="15.95" customHeight="1" x14ac:dyDescent="0.25">
      <c r="A54" s="10" t="s">
        <v>44</v>
      </c>
      <c r="B54" s="52" t="str">
        <f>'14.1'!B50</f>
        <v>На 2016 год</v>
      </c>
      <c r="C54" s="52" t="str">
        <f>'14.1'!H50</f>
        <v>Да, опубликован</v>
      </c>
      <c r="D54" s="72" t="s">
        <v>479</v>
      </c>
      <c r="E54" s="49"/>
      <c r="F54" s="49"/>
      <c r="G54" s="52"/>
      <c r="H54" s="52"/>
      <c r="I54" s="49">
        <f t="shared" si="0"/>
        <v>0</v>
      </c>
      <c r="J54" s="49"/>
      <c r="K54" s="23">
        <f t="shared" si="1"/>
        <v>0</v>
      </c>
      <c r="L54" s="13" t="s">
        <v>284</v>
      </c>
    </row>
    <row r="55" spans="1:12" s="26" customFormat="1" ht="15.95" customHeight="1" x14ac:dyDescent="0.25">
      <c r="A55" s="9" t="s">
        <v>45</v>
      </c>
      <c r="B55" s="12"/>
      <c r="C55" s="12"/>
      <c r="D55" s="73"/>
      <c r="E55" s="50"/>
      <c r="F55" s="50"/>
      <c r="G55" s="53"/>
      <c r="H55" s="53"/>
      <c r="I55" s="51"/>
      <c r="J55" s="51"/>
      <c r="K55" s="24"/>
      <c r="L55" s="15"/>
    </row>
    <row r="56" spans="1:12" s="8" customFormat="1" ht="15.95" customHeight="1" x14ac:dyDescent="0.25">
      <c r="A56" s="10" t="s">
        <v>46</v>
      </c>
      <c r="B56" s="52" t="str">
        <f>'14.1'!B52</f>
        <v>На 2016 год и плановый период</v>
      </c>
      <c r="C56" s="52" t="str">
        <f>'14.1'!H52</f>
        <v>Опубликован несвоевременно (05.12.15)</v>
      </c>
      <c r="D56" s="72"/>
      <c r="E56" s="49"/>
      <c r="F56" s="49"/>
      <c r="G56" s="52"/>
      <c r="H56" s="52"/>
      <c r="I56" s="49">
        <f t="shared" si="0"/>
        <v>0</v>
      </c>
      <c r="J56" s="49"/>
      <c r="K56" s="23">
        <f t="shared" si="1"/>
        <v>0</v>
      </c>
      <c r="L56" s="13"/>
    </row>
    <row r="57" spans="1:12" s="8" customFormat="1" ht="15.95" customHeight="1" x14ac:dyDescent="0.25">
      <c r="A57" s="10" t="s">
        <v>47</v>
      </c>
      <c r="B57" s="52" t="str">
        <f>'14.1'!B53</f>
        <v>На 2016 год</v>
      </c>
      <c r="C57" s="52" t="str">
        <f>'14.1'!H53</f>
        <v>Да, опубликован</v>
      </c>
      <c r="D57" s="72" t="s">
        <v>137</v>
      </c>
      <c r="E57" s="49"/>
      <c r="F57" s="49"/>
      <c r="G57" s="52"/>
      <c r="H57" s="52"/>
      <c r="I57" s="49">
        <f t="shared" si="0"/>
        <v>0</v>
      </c>
      <c r="J57" s="49"/>
      <c r="K57" s="23">
        <f t="shared" si="1"/>
        <v>0</v>
      </c>
      <c r="L57" s="13" t="s">
        <v>410</v>
      </c>
    </row>
    <row r="58" spans="1:12" s="8" customFormat="1" ht="15.95" customHeight="1" x14ac:dyDescent="0.25">
      <c r="A58" s="10" t="s">
        <v>48</v>
      </c>
      <c r="B58" s="52" t="str">
        <f>'14.1'!B54</f>
        <v>На 2016 год</v>
      </c>
      <c r="C58" s="52" t="str">
        <f>'14.1'!H54</f>
        <v>Да, опубликован</v>
      </c>
      <c r="D58" s="72" t="s">
        <v>200</v>
      </c>
      <c r="E58" s="49" t="s">
        <v>109</v>
      </c>
      <c r="F58" s="49" t="s">
        <v>110</v>
      </c>
      <c r="G58" s="52" t="s">
        <v>236</v>
      </c>
      <c r="H58" s="52"/>
      <c r="I58" s="49">
        <f t="shared" si="0"/>
        <v>0</v>
      </c>
      <c r="J58" s="49"/>
      <c r="K58" s="23">
        <f t="shared" si="1"/>
        <v>0</v>
      </c>
      <c r="L58" s="13" t="s">
        <v>411</v>
      </c>
    </row>
    <row r="59" spans="1:12" s="8" customFormat="1" ht="15.95" customHeight="1" x14ac:dyDescent="0.25">
      <c r="A59" s="10" t="s">
        <v>49</v>
      </c>
      <c r="B59" s="52" t="str">
        <f>'14.1'!B55</f>
        <v>На 2016 год</v>
      </c>
      <c r="C59" s="52" t="str">
        <f>'14.1'!H55</f>
        <v>Да, опубликован</v>
      </c>
      <c r="D59" s="72" t="s">
        <v>137</v>
      </c>
      <c r="E59" s="49"/>
      <c r="F59" s="49"/>
      <c r="G59" s="52"/>
      <c r="H59" s="52"/>
      <c r="I59" s="49">
        <f t="shared" si="0"/>
        <v>0</v>
      </c>
      <c r="J59" s="49"/>
      <c r="K59" s="23">
        <f t="shared" si="1"/>
        <v>0</v>
      </c>
      <c r="L59" s="13" t="s">
        <v>293</v>
      </c>
    </row>
    <row r="60" spans="1:12" ht="15.95" customHeight="1" x14ac:dyDescent="0.25">
      <c r="A60" s="10" t="s">
        <v>50</v>
      </c>
      <c r="B60" s="52" t="str">
        <f>'14.1'!B56</f>
        <v>На 2016 год</v>
      </c>
      <c r="C60" s="52" t="str">
        <f>'14.1'!H56</f>
        <v>Да, опубликован</v>
      </c>
      <c r="D60" s="72" t="s">
        <v>204</v>
      </c>
      <c r="E60" s="49" t="s">
        <v>109</v>
      </c>
      <c r="F60" s="49" t="s">
        <v>109</v>
      </c>
      <c r="G60" s="52" t="s">
        <v>236</v>
      </c>
      <c r="H60" s="52"/>
      <c r="I60" s="49">
        <f t="shared" si="0"/>
        <v>2</v>
      </c>
      <c r="J60" s="49"/>
      <c r="K60" s="23">
        <f t="shared" si="1"/>
        <v>2</v>
      </c>
      <c r="L60" s="13" t="s">
        <v>295</v>
      </c>
    </row>
    <row r="61" spans="1:12" s="8" customFormat="1" ht="15.95" customHeight="1" x14ac:dyDescent="0.25">
      <c r="A61" s="10" t="s">
        <v>51</v>
      </c>
      <c r="B61" s="52" t="str">
        <f>'14.1'!B57</f>
        <v>На 2016 год</v>
      </c>
      <c r="C61" s="52" t="str">
        <f>'14.1'!H57</f>
        <v>Опубликован несвоевременно (после 04.12.15)</v>
      </c>
      <c r="D61" s="72"/>
      <c r="E61" s="49"/>
      <c r="F61" s="49"/>
      <c r="G61" s="52"/>
      <c r="H61" s="52"/>
      <c r="I61" s="49">
        <f t="shared" si="0"/>
        <v>0</v>
      </c>
      <c r="J61" s="49"/>
      <c r="K61" s="23">
        <f t="shared" si="1"/>
        <v>0</v>
      </c>
      <c r="L61" s="13"/>
    </row>
    <row r="62" spans="1:12" s="8" customFormat="1" ht="15.95" customHeight="1" x14ac:dyDescent="0.25">
      <c r="A62" s="10" t="s">
        <v>52</v>
      </c>
      <c r="B62" s="52" t="str">
        <f>'14.1'!B58</f>
        <v>На 2016 год и плановый период</v>
      </c>
      <c r="C62" s="52" t="str">
        <f>'14.1'!H58</f>
        <v>Да, опубликован</v>
      </c>
      <c r="D62" s="72" t="s">
        <v>200</v>
      </c>
      <c r="E62" s="49" t="s">
        <v>109</v>
      </c>
      <c r="F62" s="49" t="s">
        <v>110</v>
      </c>
      <c r="G62" s="52" t="s">
        <v>237</v>
      </c>
      <c r="H62" s="52"/>
      <c r="I62" s="49">
        <f t="shared" si="0"/>
        <v>0</v>
      </c>
      <c r="J62" s="49"/>
      <c r="K62" s="23">
        <f t="shared" si="1"/>
        <v>0</v>
      </c>
      <c r="L62" s="13" t="s">
        <v>302</v>
      </c>
    </row>
    <row r="63" spans="1:12" s="8" customFormat="1" ht="15.95" customHeight="1" x14ac:dyDescent="0.25">
      <c r="A63" s="10" t="s">
        <v>53</v>
      </c>
      <c r="B63" s="52" t="str">
        <f>'14.1'!B59</f>
        <v>На 2016 год</v>
      </c>
      <c r="C63" s="52" t="str">
        <f>'14.1'!H59</f>
        <v>Да, опубликован</v>
      </c>
      <c r="D63" s="72" t="s">
        <v>200</v>
      </c>
      <c r="E63" s="49" t="s">
        <v>109</v>
      </c>
      <c r="F63" s="49" t="s">
        <v>110</v>
      </c>
      <c r="G63" s="52" t="s">
        <v>236</v>
      </c>
      <c r="H63" s="52"/>
      <c r="I63" s="49">
        <f t="shared" si="0"/>
        <v>0</v>
      </c>
      <c r="J63" s="49"/>
      <c r="K63" s="23">
        <f t="shared" si="1"/>
        <v>0</v>
      </c>
      <c r="L63" s="20" t="s">
        <v>303</v>
      </c>
    </row>
    <row r="64" spans="1:12" s="8" customFormat="1" ht="15.95" customHeight="1" x14ac:dyDescent="0.25">
      <c r="A64" s="10" t="s">
        <v>54</v>
      </c>
      <c r="B64" s="52" t="str">
        <f>'14.1'!B60</f>
        <v>На 2016 год</v>
      </c>
      <c r="C64" s="52" t="str">
        <f>'14.1'!H60</f>
        <v>Да, опубликован</v>
      </c>
      <c r="D64" s="72" t="s">
        <v>204</v>
      </c>
      <c r="E64" s="49" t="s">
        <v>109</v>
      </c>
      <c r="F64" s="49" t="s">
        <v>109</v>
      </c>
      <c r="G64" s="52" t="s">
        <v>236</v>
      </c>
      <c r="H64" s="52"/>
      <c r="I64" s="49">
        <f t="shared" si="0"/>
        <v>2</v>
      </c>
      <c r="J64" s="49"/>
      <c r="K64" s="23">
        <f t="shared" si="1"/>
        <v>2</v>
      </c>
      <c r="L64" s="13" t="s">
        <v>304</v>
      </c>
    </row>
    <row r="65" spans="1:15" s="8" customFormat="1" ht="15.95" customHeight="1" x14ac:dyDescent="0.25">
      <c r="A65" s="10" t="s">
        <v>55</v>
      </c>
      <c r="B65" s="52" t="str">
        <f>'14.1'!B61</f>
        <v>На 2016 год</v>
      </c>
      <c r="C65" s="52" t="str">
        <f>'14.1'!H61</f>
        <v>Да, опубликован</v>
      </c>
      <c r="D65" s="72" t="s">
        <v>204</v>
      </c>
      <c r="E65" s="49" t="s">
        <v>109</v>
      </c>
      <c r="F65" s="49" t="s">
        <v>109</v>
      </c>
      <c r="G65" s="52" t="s">
        <v>237</v>
      </c>
      <c r="H65" s="52"/>
      <c r="I65" s="49">
        <f t="shared" si="0"/>
        <v>2</v>
      </c>
      <c r="J65" s="49"/>
      <c r="K65" s="23">
        <f t="shared" si="1"/>
        <v>2</v>
      </c>
      <c r="L65" s="13" t="s">
        <v>307</v>
      </c>
    </row>
    <row r="66" spans="1:15" ht="15.95" customHeight="1" x14ac:dyDescent="0.25">
      <c r="A66" s="10" t="s">
        <v>56</v>
      </c>
      <c r="B66" s="52" t="str">
        <f>'14.1'!B62</f>
        <v>На 2016 год</v>
      </c>
      <c r="C66" s="52" t="str">
        <f>'14.1'!H62</f>
        <v>Опубликован несвоевременно (после 04.12.15)</v>
      </c>
      <c r="D66" s="72"/>
      <c r="E66" s="49"/>
      <c r="F66" s="49"/>
      <c r="G66" s="52"/>
      <c r="H66" s="52"/>
      <c r="I66" s="49">
        <f t="shared" si="0"/>
        <v>0</v>
      </c>
      <c r="J66" s="49"/>
      <c r="K66" s="23">
        <f t="shared" si="1"/>
        <v>0</v>
      </c>
      <c r="L66" s="13"/>
    </row>
    <row r="67" spans="1:15" s="8" customFormat="1" ht="15.95" customHeight="1" x14ac:dyDescent="0.25">
      <c r="A67" s="10" t="s">
        <v>57</v>
      </c>
      <c r="B67" s="52" t="str">
        <f>'14.1'!B63</f>
        <v>На 2016 год и плановый период</v>
      </c>
      <c r="C67" s="52" t="str">
        <f>'14.1'!H63</f>
        <v>Опубликован несвоевременно (07.12.15)</v>
      </c>
      <c r="D67" s="72"/>
      <c r="E67" s="49"/>
      <c r="F67" s="49"/>
      <c r="G67" s="52"/>
      <c r="H67" s="52"/>
      <c r="I67" s="49">
        <f t="shared" si="0"/>
        <v>0</v>
      </c>
      <c r="J67" s="49"/>
      <c r="K67" s="23">
        <f t="shared" si="1"/>
        <v>0</v>
      </c>
      <c r="L67" s="13"/>
    </row>
    <row r="68" spans="1:15" s="8" customFormat="1" ht="15.95" customHeight="1" x14ac:dyDescent="0.25">
      <c r="A68" s="10" t="s">
        <v>58</v>
      </c>
      <c r="B68" s="52" t="str">
        <f>'14.1'!B64</f>
        <v>На 2016 год</v>
      </c>
      <c r="C68" s="52" t="str">
        <f>'14.1'!H64</f>
        <v>Опубликован несвоевременно (после 04.12.15)</v>
      </c>
      <c r="D68" s="72"/>
      <c r="E68" s="49"/>
      <c r="F68" s="49"/>
      <c r="G68" s="52"/>
      <c r="H68" s="52"/>
      <c r="I68" s="49">
        <f t="shared" si="0"/>
        <v>0</v>
      </c>
      <c r="J68" s="49"/>
      <c r="K68" s="23">
        <f t="shared" si="1"/>
        <v>0</v>
      </c>
      <c r="L68" s="13"/>
    </row>
    <row r="69" spans="1:15" ht="15.95" customHeight="1" x14ac:dyDescent="0.25">
      <c r="A69" s="10" t="s">
        <v>59</v>
      </c>
      <c r="B69" s="52" t="str">
        <f>'14.1'!B65</f>
        <v>На 2016 год</v>
      </c>
      <c r="C69" s="52" t="str">
        <f>'14.1'!H65</f>
        <v>Да, опубликован</v>
      </c>
      <c r="D69" s="72" t="s">
        <v>204</v>
      </c>
      <c r="E69" s="49" t="s">
        <v>109</v>
      </c>
      <c r="F69" s="49" t="s">
        <v>109</v>
      </c>
      <c r="G69" s="52" t="s">
        <v>236</v>
      </c>
      <c r="H69" s="52"/>
      <c r="I69" s="49">
        <f t="shared" si="0"/>
        <v>2</v>
      </c>
      <c r="J69" s="49"/>
      <c r="K69" s="23">
        <f t="shared" si="1"/>
        <v>2</v>
      </c>
      <c r="L69" s="17" t="s">
        <v>311</v>
      </c>
    </row>
    <row r="70" spans="1:15" s="26" customFormat="1" ht="15.95" customHeight="1" x14ac:dyDescent="0.25">
      <c r="A70" s="9" t="s">
        <v>60</v>
      </c>
      <c r="B70" s="12"/>
      <c r="C70" s="12"/>
      <c r="D70" s="73"/>
      <c r="E70" s="50"/>
      <c r="F70" s="50"/>
      <c r="G70" s="53"/>
      <c r="H70" s="53"/>
      <c r="I70" s="51"/>
      <c r="J70" s="51"/>
      <c r="K70" s="24"/>
      <c r="L70" s="15"/>
    </row>
    <row r="71" spans="1:15" s="8" customFormat="1" ht="15.95" customHeight="1" x14ac:dyDescent="0.25">
      <c r="A71" s="10" t="s">
        <v>61</v>
      </c>
      <c r="B71" s="52" t="str">
        <f>'14.1'!B67</f>
        <v>На 2016 год</v>
      </c>
      <c r="C71" s="52" t="str">
        <f>'14.1'!H67</f>
        <v>Да, опубликован</v>
      </c>
      <c r="D71" s="72" t="s">
        <v>204</v>
      </c>
      <c r="E71" s="49" t="s">
        <v>109</v>
      </c>
      <c r="F71" s="49" t="s">
        <v>109</v>
      </c>
      <c r="G71" s="52" t="s">
        <v>236</v>
      </c>
      <c r="H71" s="52"/>
      <c r="I71" s="49">
        <f t="shared" si="0"/>
        <v>2</v>
      </c>
      <c r="J71" s="49"/>
      <c r="K71" s="23">
        <f t="shared" si="1"/>
        <v>2</v>
      </c>
      <c r="L71" s="13" t="s">
        <v>313</v>
      </c>
    </row>
    <row r="72" spans="1:15" ht="15.95" customHeight="1" x14ac:dyDescent="0.25">
      <c r="A72" s="10" t="s">
        <v>62</v>
      </c>
      <c r="B72" s="52" t="str">
        <f>'14.1'!B68</f>
        <v>На 2016 год</v>
      </c>
      <c r="C72" s="52" t="str">
        <f>'14.1'!H68</f>
        <v>Да, опубликован</v>
      </c>
      <c r="D72" s="72" t="s">
        <v>204</v>
      </c>
      <c r="E72" s="49" t="s">
        <v>109</v>
      </c>
      <c r="F72" s="49" t="s">
        <v>109</v>
      </c>
      <c r="G72" s="52" t="s">
        <v>236</v>
      </c>
      <c r="H72" s="52"/>
      <c r="I72" s="49">
        <f t="shared" si="0"/>
        <v>2</v>
      </c>
      <c r="J72" s="49"/>
      <c r="K72" s="23">
        <f t="shared" si="1"/>
        <v>2</v>
      </c>
      <c r="L72" s="11" t="s">
        <v>316</v>
      </c>
    </row>
    <row r="73" spans="1:15" ht="15.95" customHeight="1" x14ac:dyDescent="0.25">
      <c r="A73" s="10" t="s">
        <v>63</v>
      </c>
      <c r="B73" s="52" t="str">
        <f>'14.1'!B69</f>
        <v>На 2016 год и плановый период</v>
      </c>
      <c r="C73" s="52" t="str">
        <f>'14.1'!H69</f>
        <v>Да, опубликован</v>
      </c>
      <c r="D73" s="72" t="s">
        <v>200</v>
      </c>
      <c r="E73" s="49" t="s">
        <v>255</v>
      </c>
      <c r="F73" s="49" t="s">
        <v>255</v>
      </c>
      <c r="G73" s="52" t="s">
        <v>237</v>
      </c>
      <c r="H73" s="52"/>
      <c r="I73" s="49">
        <f t="shared" si="0"/>
        <v>0</v>
      </c>
      <c r="J73" s="49"/>
      <c r="K73" s="23">
        <f t="shared" si="1"/>
        <v>0</v>
      </c>
      <c r="L73" s="13" t="s">
        <v>318</v>
      </c>
    </row>
    <row r="74" spans="1:15" s="8" customFormat="1" ht="15.95" customHeight="1" x14ac:dyDescent="0.25">
      <c r="A74" s="10" t="s">
        <v>64</v>
      </c>
      <c r="B74" s="52" t="str">
        <f>'14.1'!B70</f>
        <v>На 2016 год</v>
      </c>
      <c r="C74" s="52" t="str">
        <f>'14.1'!H70</f>
        <v>Да, опубликован</v>
      </c>
      <c r="D74" s="72" t="s">
        <v>204</v>
      </c>
      <c r="E74" s="49" t="s">
        <v>109</v>
      </c>
      <c r="F74" s="49" t="s">
        <v>109</v>
      </c>
      <c r="G74" s="52" t="s">
        <v>236</v>
      </c>
      <c r="H74" s="52"/>
      <c r="I74" s="49">
        <f t="shared" si="0"/>
        <v>2</v>
      </c>
      <c r="J74" s="49"/>
      <c r="K74" s="23">
        <f t="shared" si="1"/>
        <v>2</v>
      </c>
      <c r="L74" s="13" t="s">
        <v>320</v>
      </c>
    </row>
    <row r="75" spans="1:15" s="8" customFormat="1" ht="15.95" customHeight="1" x14ac:dyDescent="0.25">
      <c r="A75" s="10" t="s">
        <v>65</v>
      </c>
      <c r="B75" s="52" t="str">
        <f>'14.1'!B71</f>
        <v>На 2016 год</v>
      </c>
      <c r="C75" s="52" t="str">
        <f>'14.1'!H71</f>
        <v>Да, опубликован</v>
      </c>
      <c r="D75" s="72" t="s">
        <v>204</v>
      </c>
      <c r="E75" s="49" t="s">
        <v>109</v>
      </c>
      <c r="F75" s="49" t="s">
        <v>109</v>
      </c>
      <c r="G75" s="52" t="s">
        <v>236</v>
      </c>
      <c r="H75" s="52"/>
      <c r="I75" s="49">
        <f t="shared" ref="I75:I102" si="2">IF(D75="Да, сведения представлены по государственным программам, охватывающим свыше 2/3 всех расходов бюджета",2,IF(D75="Да, сведения представлены по государственным программам, охватывающим свыше 1/3, но не более 2/3 всех расходов бюджета",1,0))</f>
        <v>2</v>
      </c>
      <c r="J75" s="49"/>
      <c r="K75" s="23">
        <f t="shared" ref="K75:K102" si="3">I75*(1-J75)</f>
        <v>2</v>
      </c>
      <c r="L75" s="13" t="s">
        <v>322</v>
      </c>
    </row>
    <row r="76" spans="1:15" s="8" customFormat="1" ht="15.95" customHeight="1" x14ac:dyDescent="0.25">
      <c r="A76" s="10" t="s">
        <v>66</v>
      </c>
      <c r="B76" s="52" t="str">
        <f>'14.1'!B72</f>
        <v>На 2016 год</v>
      </c>
      <c r="C76" s="52" t="str">
        <f>'14.1'!H72</f>
        <v>Да, опубликован</v>
      </c>
      <c r="D76" s="72" t="s">
        <v>204</v>
      </c>
      <c r="E76" s="49" t="s">
        <v>109</v>
      </c>
      <c r="F76" s="49" t="s">
        <v>109</v>
      </c>
      <c r="G76" s="52" t="s">
        <v>236</v>
      </c>
      <c r="H76" s="52"/>
      <c r="I76" s="49">
        <f t="shared" si="2"/>
        <v>2</v>
      </c>
      <c r="J76" s="49"/>
      <c r="K76" s="23">
        <f t="shared" si="3"/>
        <v>2</v>
      </c>
      <c r="L76" s="13" t="s">
        <v>326</v>
      </c>
    </row>
    <row r="77" spans="1:15" s="26" customFormat="1" ht="15.95" customHeight="1" x14ac:dyDescent="0.25">
      <c r="A77" s="9" t="s">
        <v>67</v>
      </c>
      <c r="B77" s="12"/>
      <c r="C77" s="12"/>
      <c r="D77" s="73"/>
      <c r="E77" s="50"/>
      <c r="F77" s="50"/>
      <c r="G77" s="53"/>
      <c r="H77" s="53"/>
      <c r="I77" s="51"/>
      <c r="J77" s="51"/>
      <c r="K77" s="24"/>
      <c r="L77" s="15"/>
      <c r="O77" s="85"/>
    </row>
    <row r="78" spans="1:15" s="8" customFormat="1" ht="15.95" customHeight="1" x14ac:dyDescent="0.25">
      <c r="A78" s="10" t="s">
        <v>68</v>
      </c>
      <c r="B78" s="52" t="str">
        <f>'14.1'!B74</f>
        <v>На 2016 год</v>
      </c>
      <c r="C78" s="52" t="str">
        <f>'14.1'!H74</f>
        <v>Да, опубликован</v>
      </c>
      <c r="D78" s="72" t="s">
        <v>204</v>
      </c>
      <c r="E78" s="49" t="s">
        <v>109</v>
      </c>
      <c r="F78" s="49" t="s">
        <v>109</v>
      </c>
      <c r="G78" s="52" t="s">
        <v>236</v>
      </c>
      <c r="H78" s="52"/>
      <c r="I78" s="49">
        <f t="shared" si="2"/>
        <v>2</v>
      </c>
      <c r="J78" s="49"/>
      <c r="K78" s="23">
        <f t="shared" si="3"/>
        <v>2</v>
      </c>
      <c r="L78" s="13" t="s">
        <v>412</v>
      </c>
    </row>
    <row r="79" spans="1:15" s="8" customFormat="1" ht="15.95" customHeight="1" x14ac:dyDescent="0.25">
      <c r="A79" s="10" t="s">
        <v>69</v>
      </c>
      <c r="B79" s="52" t="str">
        <f>'14.1'!B75</f>
        <v>На 2016 год</v>
      </c>
      <c r="C79" s="52" t="str">
        <f>'14.1'!H75</f>
        <v>Да, опубликован</v>
      </c>
      <c r="D79" s="72" t="s">
        <v>204</v>
      </c>
      <c r="E79" s="49" t="s">
        <v>109</v>
      </c>
      <c r="F79" s="49" t="s">
        <v>109</v>
      </c>
      <c r="G79" s="52" t="s">
        <v>236</v>
      </c>
      <c r="H79" s="52"/>
      <c r="I79" s="49">
        <f t="shared" si="2"/>
        <v>2</v>
      </c>
      <c r="J79" s="49"/>
      <c r="K79" s="23">
        <f t="shared" si="3"/>
        <v>2</v>
      </c>
      <c r="L79" s="13" t="s">
        <v>329</v>
      </c>
    </row>
    <row r="80" spans="1:15" s="8" customFormat="1" ht="15.95" customHeight="1" x14ac:dyDescent="0.25">
      <c r="A80" s="10" t="s">
        <v>70</v>
      </c>
      <c r="B80" s="52" t="str">
        <f>'14.1'!B76</f>
        <v>На 2016 год</v>
      </c>
      <c r="C80" s="52" t="str">
        <f>'14.1'!H76</f>
        <v>Да, опубликован</v>
      </c>
      <c r="D80" s="72" t="s">
        <v>132</v>
      </c>
      <c r="E80" s="49" t="s">
        <v>109</v>
      </c>
      <c r="F80" s="49" t="s">
        <v>255</v>
      </c>
      <c r="G80" s="52" t="s">
        <v>236</v>
      </c>
      <c r="H80" s="52"/>
      <c r="I80" s="49">
        <f t="shared" si="2"/>
        <v>1</v>
      </c>
      <c r="J80" s="49"/>
      <c r="K80" s="23">
        <f t="shared" si="3"/>
        <v>1</v>
      </c>
      <c r="L80" s="13"/>
    </row>
    <row r="81" spans="1:15" s="8" customFormat="1" ht="15.95" customHeight="1" x14ac:dyDescent="0.25">
      <c r="A81" s="10" t="s">
        <v>71</v>
      </c>
      <c r="B81" s="52" t="str">
        <f>'14.1'!B77</f>
        <v>На 2016 год и плановый период</v>
      </c>
      <c r="C81" s="52" t="str">
        <f>'14.1'!H77</f>
        <v>Нет, не опубликован</v>
      </c>
      <c r="D81" s="72"/>
      <c r="E81" s="49"/>
      <c r="F81" s="49"/>
      <c r="G81" s="52"/>
      <c r="H81" s="52"/>
      <c r="I81" s="49">
        <f t="shared" si="2"/>
        <v>0</v>
      </c>
      <c r="J81" s="49"/>
      <c r="K81" s="23">
        <f t="shared" si="3"/>
        <v>0</v>
      </c>
      <c r="L81" s="13"/>
    </row>
    <row r="82" spans="1:15" ht="15.95" customHeight="1" x14ac:dyDescent="0.25">
      <c r="A82" s="10" t="s">
        <v>72</v>
      </c>
      <c r="B82" s="52" t="str">
        <f>'14.1'!B78</f>
        <v>На 2016 год</v>
      </c>
      <c r="C82" s="52" t="str">
        <f>'14.1'!H78</f>
        <v>Опубликован несвоевременно (14.12.15 г.)</v>
      </c>
      <c r="D82" s="72"/>
      <c r="E82" s="49"/>
      <c r="F82" s="49"/>
      <c r="G82" s="52"/>
      <c r="H82" s="52"/>
      <c r="I82" s="49">
        <f t="shared" si="2"/>
        <v>0</v>
      </c>
      <c r="J82" s="49"/>
      <c r="K82" s="23">
        <f t="shared" si="3"/>
        <v>0</v>
      </c>
      <c r="L82" s="21"/>
      <c r="O82" s="8"/>
    </row>
    <row r="83" spans="1:15" s="8" customFormat="1" ht="15.95" customHeight="1" x14ac:dyDescent="0.25">
      <c r="A83" s="10" t="s">
        <v>73</v>
      </c>
      <c r="B83" s="52" t="str">
        <f>'14.1'!B79</f>
        <v>На 2016 год</v>
      </c>
      <c r="C83" s="52" t="str">
        <f>'14.1'!H79</f>
        <v>Да, опубликован</v>
      </c>
      <c r="D83" s="72" t="s">
        <v>132</v>
      </c>
      <c r="E83" s="49" t="s">
        <v>109</v>
      </c>
      <c r="F83" s="49" t="s">
        <v>109</v>
      </c>
      <c r="G83" s="52" t="s">
        <v>236</v>
      </c>
      <c r="H83" s="52"/>
      <c r="I83" s="49">
        <f t="shared" si="2"/>
        <v>1</v>
      </c>
      <c r="J83" s="49"/>
      <c r="K83" s="23">
        <f t="shared" si="3"/>
        <v>1</v>
      </c>
      <c r="L83" s="13" t="s">
        <v>336</v>
      </c>
    </row>
    <row r="84" spans="1:15" ht="15.95" customHeight="1" x14ac:dyDescent="0.25">
      <c r="A84" s="10" t="s">
        <v>74</v>
      </c>
      <c r="B84" s="52" t="str">
        <f>'14.1'!B80</f>
        <v>На 2016 год и плановый период</v>
      </c>
      <c r="C84" s="52" t="str">
        <f>'14.1'!H80</f>
        <v>Да, опубликован</v>
      </c>
      <c r="D84" s="72" t="s">
        <v>204</v>
      </c>
      <c r="E84" s="49" t="s">
        <v>109</v>
      </c>
      <c r="F84" s="49" t="s">
        <v>109</v>
      </c>
      <c r="G84" s="52" t="s">
        <v>237</v>
      </c>
      <c r="H84" s="52"/>
      <c r="I84" s="49">
        <f t="shared" si="2"/>
        <v>2</v>
      </c>
      <c r="J84" s="49"/>
      <c r="K84" s="23">
        <f t="shared" si="3"/>
        <v>2</v>
      </c>
      <c r="L84" s="13" t="s">
        <v>337</v>
      </c>
    </row>
    <row r="85" spans="1:15" s="7" customFormat="1" ht="15.95" customHeight="1" x14ac:dyDescent="0.25">
      <c r="A85" s="10" t="s">
        <v>75</v>
      </c>
      <c r="B85" s="52" t="str">
        <f>'14.1'!B81</f>
        <v>На 2016 год</v>
      </c>
      <c r="C85" s="52" t="str">
        <f>'14.1'!H81</f>
        <v>Опубликован несвоевременно (07.12.15 г.)</v>
      </c>
      <c r="D85" s="72"/>
      <c r="E85" s="49"/>
      <c r="F85" s="49"/>
      <c r="G85" s="52"/>
      <c r="H85" s="52"/>
      <c r="I85" s="49">
        <f t="shared" si="2"/>
        <v>0</v>
      </c>
      <c r="J85" s="49"/>
      <c r="K85" s="23">
        <f t="shared" si="3"/>
        <v>0</v>
      </c>
      <c r="L85" s="13"/>
    </row>
    <row r="86" spans="1:15" s="8" customFormat="1" ht="15.95" customHeight="1" x14ac:dyDescent="0.25">
      <c r="A86" s="10" t="s">
        <v>76</v>
      </c>
      <c r="B86" s="52" t="str">
        <f>'14.1'!B82</f>
        <v>На 2016 год</v>
      </c>
      <c r="C86" s="52" t="str">
        <f>'14.1'!H82</f>
        <v>Опубликован несвоевременно (07.12.15 г.)</v>
      </c>
      <c r="D86" s="72"/>
      <c r="E86" s="49"/>
      <c r="F86" s="49"/>
      <c r="G86" s="52"/>
      <c r="H86" s="52"/>
      <c r="I86" s="49">
        <f t="shared" si="2"/>
        <v>0</v>
      </c>
      <c r="J86" s="49"/>
      <c r="K86" s="23">
        <f t="shared" si="3"/>
        <v>0</v>
      </c>
      <c r="L86" s="13"/>
    </row>
    <row r="87" spans="1:15" ht="15.95" customHeight="1" x14ac:dyDescent="0.25">
      <c r="A87" s="10" t="s">
        <v>77</v>
      </c>
      <c r="B87" s="52" t="str">
        <f>'14.1'!B83</f>
        <v>На 2016 год и плановый период</v>
      </c>
      <c r="C87" s="52" t="str">
        <f>'14.1'!H83</f>
        <v>Да, опубликован</v>
      </c>
      <c r="D87" s="72" t="s">
        <v>137</v>
      </c>
      <c r="E87" s="49"/>
      <c r="F87" s="49"/>
      <c r="G87" s="52"/>
      <c r="H87" s="52"/>
      <c r="I87" s="49">
        <f t="shared" si="2"/>
        <v>0</v>
      </c>
      <c r="J87" s="49"/>
      <c r="K87" s="23">
        <f t="shared" si="3"/>
        <v>0</v>
      </c>
      <c r="L87" s="21" t="s">
        <v>413</v>
      </c>
    </row>
    <row r="88" spans="1:15" s="8" customFormat="1" ht="15.95" customHeight="1" x14ac:dyDescent="0.25">
      <c r="A88" s="10" t="s">
        <v>78</v>
      </c>
      <c r="B88" s="52" t="str">
        <f>'14.1'!B84</f>
        <v>На 2016 год</v>
      </c>
      <c r="C88" s="52" t="str">
        <f>'14.1'!H84</f>
        <v>Да, опубликован</v>
      </c>
      <c r="D88" s="72" t="s">
        <v>204</v>
      </c>
      <c r="E88" s="49" t="s">
        <v>109</v>
      </c>
      <c r="F88" s="49" t="s">
        <v>109</v>
      </c>
      <c r="G88" s="52" t="s">
        <v>236</v>
      </c>
      <c r="H88" s="52"/>
      <c r="I88" s="49">
        <f t="shared" si="2"/>
        <v>2</v>
      </c>
      <c r="J88" s="49"/>
      <c r="K88" s="23">
        <f t="shared" si="3"/>
        <v>2</v>
      </c>
      <c r="L88" s="13" t="s">
        <v>340</v>
      </c>
    </row>
    <row r="89" spans="1:15" s="8" customFormat="1" ht="15.95" customHeight="1" x14ac:dyDescent="0.25">
      <c r="A89" s="10" t="s">
        <v>79</v>
      </c>
      <c r="B89" s="52" t="str">
        <f>'14.1'!B85</f>
        <v>На 2016 год и плановый период</v>
      </c>
      <c r="C89" s="52" t="str">
        <f>'14.1'!H85</f>
        <v>Да, опубликован</v>
      </c>
      <c r="D89" s="72" t="s">
        <v>204</v>
      </c>
      <c r="E89" s="49" t="s">
        <v>109</v>
      </c>
      <c r="F89" s="49" t="s">
        <v>109</v>
      </c>
      <c r="G89" s="52" t="s">
        <v>237</v>
      </c>
      <c r="H89" s="52"/>
      <c r="I89" s="49">
        <f t="shared" si="2"/>
        <v>2</v>
      </c>
      <c r="J89" s="49"/>
      <c r="K89" s="23">
        <f t="shared" si="3"/>
        <v>2</v>
      </c>
      <c r="L89" s="13" t="s">
        <v>416</v>
      </c>
    </row>
    <row r="90" spans="1:15" s="26" customFormat="1" ht="15.95" customHeight="1" x14ac:dyDescent="0.25">
      <c r="A90" s="9" t="s">
        <v>80</v>
      </c>
      <c r="B90" s="12"/>
      <c r="C90" s="12"/>
      <c r="D90" s="73"/>
      <c r="E90" s="50"/>
      <c r="F90" s="50"/>
      <c r="G90" s="53"/>
      <c r="H90" s="53"/>
      <c r="I90" s="51"/>
      <c r="J90" s="51"/>
      <c r="K90" s="24"/>
      <c r="L90" s="15"/>
    </row>
    <row r="91" spans="1:15" s="8" customFormat="1" ht="15.95" customHeight="1" x14ac:dyDescent="0.25">
      <c r="A91" s="10" t="s">
        <v>81</v>
      </c>
      <c r="B91" s="52" t="str">
        <f>'14.1'!B87</f>
        <v>На 2016 год</v>
      </c>
      <c r="C91" s="52" t="str">
        <f>'14.1'!H87</f>
        <v>Опубликован несвоевременно (14.12.15 г.)</v>
      </c>
      <c r="D91" s="72"/>
      <c r="E91" s="49"/>
      <c r="F91" s="49"/>
      <c r="G91" s="52"/>
      <c r="H91" s="52"/>
      <c r="I91" s="49">
        <f t="shared" si="2"/>
        <v>0</v>
      </c>
      <c r="J91" s="49"/>
      <c r="K91" s="23">
        <f t="shared" si="3"/>
        <v>0</v>
      </c>
      <c r="L91" s="13"/>
    </row>
    <row r="92" spans="1:15" s="8" customFormat="1" ht="15.95" customHeight="1" x14ac:dyDescent="0.25">
      <c r="A92" s="10" t="s">
        <v>82</v>
      </c>
      <c r="B92" s="52" t="str">
        <f>'14.1'!B88</f>
        <v>На 2016 год</v>
      </c>
      <c r="C92" s="52" t="str">
        <f>'14.1'!H88</f>
        <v>Да, опубликован</v>
      </c>
      <c r="D92" s="72" t="s">
        <v>200</v>
      </c>
      <c r="E92" s="49" t="s">
        <v>255</v>
      </c>
      <c r="F92" s="49" t="s">
        <v>110</v>
      </c>
      <c r="G92" s="52" t="s">
        <v>236</v>
      </c>
      <c r="H92" s="52"/>
      <c r="I92" s="49">
        <f t="shared" si="2"/>
        <v>0</v>
      </c>
      <c r="J92" s="49"/>
      <c r="K92" s="23">
        <f t="shared" si="3"/>
        <v>0</v>
      </c>
      <c r="L92" s="13" t="s">
        <v>358</v>
      </c>
    </row>
    <row r="93" spans="1:15" ht="15.95" customHeight="1" x14ac:dyDescent="0.25">
      <c r="A93" s="10" t="s">
        <v>83</v>
      </c>
      <c r="B93" s="52" t="str">
        <f>'14.1'!B89</f>
        <v>На 2016 год</v>
      </c>
      <c r="C93" s="52" t="str">
        <f>'14.1'!H89</f>
        <v>Да, опубликован</v>
      </c>
      <c r="D93" s="72" t="s">
        <v>200</v>
      </c>
      <c r="E93" s="49" t="s">
        <v>109</v>
      </c>
      <c r="F93" s="49" t="s">
        <v>110</v>
      </c>
      <c r="G93" s="52" t="s">
        <v>236</v>
      </c>
      <c r="H93" s="52"/>
      <c r="I93" s="49">
        <f t="shared" si="2"/>
        <v>0</v>
      </c>
      <c r="J93" s="49"/>
      <c r="K93" s="23">
        <f t="shared" si="3"/>
        <v>0</v>
      </c>
      <c r="L93" s="13" t="s">
        <v>363</v>
      </c>
    </row>
    <row r="94" spans="1:15" ht="15.95" customHeight="1" x14ac:dyDescent="0.25">
      <c r="A94" s="10" t="s">
        <v>84</v>
      </c>
      <c r="B94" s="52" t="str">
        <f>'14.1'!B90</f>
        <v>На 2016 год</v>
      </c>
      <c r="C94" s="52" t="str">
        <f>'14.1'!H90</f>
        <v>Да, опубликован</v>
      </c>
      <c r="D94" s="72" t="s">
        <v>132</v>
      </c>
      <c r="E94" s="49" t="s">
        <v>109</v>
      </c>
      <c r="F94" s="49" t="s">
        <v>109</v>
      </c>
      <c r="G94" s="52" t="s">
        <v>236</v>
      </c>
      <c r="H94" s="52"/>
      <c r="I94" s="49">
        <f t="shared" si="2"/>
        <v>1</v>
      </c>
      <c r="J94" s="49"/>
      <c r="K94" s="23">
        <f t="shared" si="3"/>
        <v>1</v>
      </c>
      <c r="L94" s="13" t="s">
        <v>367</v>
      </c>
    </row>
    <row r="95" spans="1:15" ht="15.95" customHeight="1" x14ac:dyDescent="0.25">
      <c r="A95" s="10" t="s">
        <v>85</v>
      </c>
      <c r="B95" s="52" t="str">
        <f>'14.1'!B91</f>
        <v>На 2016 год</v>
      </c>
      <c r="C95" s="52" t="str">
        <f>'14.1'!H91</f>
        <v>Да, опубликован</v>
      </c>
      <c r="D95" s="72" t="s">
        <v>204</v>
      </c>
      <c r="E95" s="49" t="s">
        <v>109</v>
      </c>
      <c r="F95" s="49" t="s">
        <v>109</v>
      </c>
      <c r="G95" s="52" t="s">
        <v>236</v>
      </c>
      <c r="H95" s="52"/>
      <c r="I95" s="49">
        <f t="shared" si="2"/>
        <v>2</v>
      </c>
      <c r="J95" s="49"/>
      <c r="K95" s="23">
        <f t="shared" si="3"/>
        <v>2</v>
      </c>
      <c r="L95" s="13" t="s">
        <v>370</v>
      </c>
    </row>
    <row r="96" spans="1:15" s="8" customFormat="1" ht="15.95" customHeight="1" x14ac:dyDescent="0.25">
      <c r="A96" s="10" t="s">
        <v>86</v>
      </c>
      <c r="B96" s="52" t="str">
        <f>'14.1'!B92</f>
        <v>На 2016 год</v>
      </c>
      <c r="C96" s="52" t="str">
        <f>'14.1'!H92</f>
        <v>Опубликован несвоевременно (после 04.12.2015 г.)</v>
      </c>
      <c r="D96" s="72"/>
      <c r="E96" s="49"/>
      <c r="F96" s="49"/>
      <c r="G96" s="52"/>
      <c r="H96" s="52"/>
      <c r="I96" s="49">
        <f t="shared" si="2"/>
        <v>0</v>
      </c>
      <c r="J96" s="49"/>
      <c r="K96" s="23">
        <f t="shared" si="3"/>
        <v>0</v>
      </c>
      <c r="L96" s="13"/>
    </row>
    <row r="97" spans="1:12" s="8" customFormat="1" ht="15.95" customHeight="1" x14ac:dyDescent="0.25">
      <c r="A97" s="10" t="s">
        <v>87</v>
      </c>
      <c r="B97" s="52" t="str">
        <f>'14.1'!B93</f>
        <v>На 2016 год</v>
      </c>
      <c r="C97" s="52" t="str">
        <f>'14.1'!H93</f>
        <v>Да, опубликован</v>
      </c>
      <c r="D97" s="72" t="s">
        <v>200</v>
      </c>
      <c r="E97" s="49" t="s">
        <v>109</v>
      </c>
      <c r="F97" s="49" t="s">
        <v>255</v>
      </c>
      <c r="G97" s="52" t="s">
        <v>236</v>
      </c>
      <c r="H97" s="52"/>
      <c r="I97" s="49">
        <f t="shared" si="2"/>
        <v>0</v>
      </c>
      <c r="J97" s="49"/>
      <c r="K97" s="23">
        <f t="shared" si="3"/>
        <v>0</v>
      </c>
      <c r="L97" s="17" t="s">
        <v>378</v>
      </c>
    </row>
    <row r="98" spans="1:12" s="8" customFormat="1" ht="15.95" customHeight="1" x14ac:dyDescent="0.25">
      <c r="A98" s="10" t="s">
        <v>88</v>
      </c>
      <c r="B98" s="52" t="str">
        <f>'14.1'!B94</f>
        <v>На 2016 год</v>
      </c>
      <c r="C98" s="52" t="str">
        <f>'14.1'!H94</f>
        <v>Нет, не опубликован</v>
      </c>
      <c r="D98" s="72"/>
      <c r="E98" s="49"/>
      <c r="F98" s="49"/>
      <c r="G98" s="52"/>
      <c r="H98" s="52"/>
      <c r="I98" s="49">
        <f t="shared" si="2"/>
        <v>0</v>
      </c>
      <c r="J98" s="49"/>
      <c r="K98" s="23">
        <f t="shared" si="3"/>
        <v>0</v>
      </c>
      <c r="L98" s="11"/>
    </row>
    <row r="99" spans="1:12" s="8" customFormat="1" ht="15.95" customHeight="1" x14ac:dyDescent="0.25">
      <c r="A99" s="10" t="s">
        <v>89</v>
      </c>
      <c r="B99" s="52" t="str">
        <f>'14.1'!B95</f>
        <v>На 2016 год</v>
      </c>
      <c r="C99" s="52" t="str">
        <f>'14.1'!H95</f>
        <v>Нет, не опубликован</v>
      </c>
      <c r="D99" s="72"/>
      <c r="E99" s="49"/>
      <c r="F99" s="49"/>
      <c r="G99" s="52"/>
      <c r="H99" s="52"/>
      <c r="I99" s="49">
        <f t="shared" si="2"/>
        <v>0</v>
      </c>
      <c r="J99" s="49"/>
      <c r="K99" s="23">
        <f t="shared" si="3"/>
        <v>0</v>
      </c>
      <c r="L99" s="13"/>
    </row>
    <row r="100" spans="1:12" s="26" customFormat="1" ht="15.95" customHeight="1" x14ac:dyDescent="0.25">
      <c r="A100" s="9" t="s">
        <v>100</v>
      </c>
      <c r="B100" s="12"/>
      <c r="C100" s="12"/>
      <c r="D100" s="94"/>
      <c r="E100" s="92"/>
      <c r="F100" s="92"/>
      <c r="G100" s="93"/>
      <c r="H100" s="93"/>
      <c r="I100" s="51"/>
      <c r="J100" s="94"/>
      <c r="K100" s="24"/>
      <c r="L100" s="94"/>
    </row>
    <row r="101" spans="1:12" ht="15.95" customHeight="1" x14ac:dyDescent="0.25">
      <c r="A101" s="10" t="s">
        <v>101</v>
      </c>
      <c r="B101" s="52" t="str">
        <f>'14.1'!B97</f>
        <v>На 2016 год</v>
      </c>
      <c r="C101" s="52" t="str">
        <f>'14.1'!H97</f>
        <v>Нет, не опубликован</v>
      </c>
      <c r="D101" s="97"/>
      <c r="E101" s="95"/>
      <c r="F101" s="95"/>
      <c r="G101" s="96"/>
      <c r="H101" s="96"/>
      <c r="I101" s="49">
        <f t="shared" si="2"/>
        <v>0</v>
      </c>
      <c r="J101" s="97"/>
      <c r="K101" s="23">
        <f t="shared" si="3"/>
        <v>0</v>
      </c>
      <c r="L101" s="97"/>
    </row>
    <row r="102" spans="1:12" ht="15.95" customHeight="1" x14ac:dyDescent="0.25">
      <c r="A102" s="10" t="s">
        <v>102</v>
      </c>
      <c r="B102" s="52" t="str">
        <f>'14.1'!B98</f>
        <v>На 2016 год</v>
      </c>
      <c r="C102" s="52" t="str">
        <f>'14.1'!H98</f>
        <v>Нет, не опубликован</v>
      </c>
      <c r="D102" s="97"/>
      <c r="E102" s="95"/>
      <c r="F102" s="95"/>
      <c r="G102" s="96"/>
      <c r="H102" s="95"/>
      <c r="I102" s="49">
        <f t="shared" si="2"/>
        <v>0</v>
      </c>
      <c r="J102" s="97"/>
      <c r="K102" s="23">
        <f t="shared" si="3"/>
        <v>0</v>
      </c>
      <c r="L102" s="97"/>
    </row>
    <row r="103" spans="1:12" x14ac:dyDescent="0.25">
      <c r="D103" s="3" t="s">
        <v>96</v>
      </c>
    </row>
    <row r="104" spans="1:12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6"/>
    </row>
    <row r="111" spans="1:12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6"/>
    </row>
    <row r="115" spans="1:11" s="2" customFormat="1" ht="11.2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6"/>
    </row>
    <row r="118" spans="1:11" s="2" customFormat="1" ht="11.2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6"/>
    </row>
    <row r="122" spans="1:11" s="2" customFormat="1" ht="11.2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6"/>
    </row>
    <row r="125" spans="1:11" s="2" customFormat="1" ht="11.2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6"/>
    </row>
    <row r="129" spans="1:11" s="2" customFormat="1" ht="11.2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6"/>
    </row>
  </sheetData>
  <autoFilter ref="A9:L9"/>
  <mergeCells count="16">
    <mergeCell ref="I5:I8"/>
    <mergeCell ref="B4:B8"/>
    <mergeCell ref="G4:G8"/>
    <mergeCell ref="J5:J8"/>
    <mergeCell ref="A1:L1"/>
    <mergeCell ref="A2:L2"/>
    <mergeCell ref="A3:L3"/>
    <mergeCell ref="A4:A8"/>
    <mergeCell ref="E4:F4"/>
    <mergeCell ref="H4:H8"/>
    <mergeCell ref="I4:K4"/>
    <mergeCell ref="L4:L8"/>
    <mergeCell ref="C4:C8"/>
    <mergeCell ref="K5:K8"/>
    <mergeCell ref="E5:E8"/>
    <mergeCell ref="F5:F8"/>
  </mergeCells>
  <dataValidations count="2">
    <dataValidation type="list" allowBlank="1" showInputMessage="1" showErrorMessage="1" sqref="J9:J102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E9:G9 D9:D53 D55:D102">
      <formula1>$D$5:$D$8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3" orientation="landscape" r:id="rId1"/>
  <headerFooter>
    <oddFooter>&amp;C&amp;"Times New Roman,обычный"&amp;8&amp;P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22</vt:i4>
      </vt:variant>
    </vt:vector>
  </HeadingPairs>
  <TitlesOfParts>
    <vt:vector size="34" baseType="lpstr">
      <vt:lpstr> Рейтинг (раздел 14)</vt:lpstr>
      <vt:lpstr> Оценка (раздел 14)</vt:lpstr>
      <vt:lpstr>Методика (раздел 14)</vt:lpstr>
      <vt:lpstr>14.1</vt:lpstr>
      <vt:lpstr>14.2</vt:lpstr>
      <vt:lpstr>14.3</vt:lpstr>
      <vt:lpstr>14.4</vt:lpstr>
      <vt:lpstr>14.5</vt:lpstr>
      <vt:lpstr>14.6</vt:lpstr>
      <vt:lpstr>14.7</vt:lpstr>
      <vt:lpstr>14.8</vt:lpstr>
      <vt:lpstr>14.9</vt:lpstr>
      <vt:lpstr>' Оценка (раздел 14)'!Заголовки_для_печати</vt:lpstr>
      <vt:lpstr>' Рейтинг (раздел 14)'!Заголовки_для_печати</vt:lpstr>
      <vt:lpstr>'14.1'!Заголовки_для_печати</vt:lpstr>
      <vt:lpstr>'14.2'!Заголовки_для_печати</vt:lpstr>
      <vt:lpstr>'14.3'!Заголовки_для_печати</vt:lpstr>
      <vt:lpstr>'14.4'!Заголовки_для_печати</vt:lpstr>
      <vt:lpstr>'14.5'!Заголовки_для_печати</vt:lpstr>
      <vt:lpstr>'14.6'!Заголовки_для_печати</vt:lpstr>
      <vt:lpstr>'14.7'!Заголовки_для_печати</vt:lpstr>
      <vt:lpstr>'14.8'!Заголовки_для_печати</vt:lpstr>
      <vt:lpstr>'14.9'!Заголовки_для_печати</vt:lpstr>
      <vt:lpstr>' Оценка (раздел 14)'!Область_печати</vt:lpstr>
      <vt:lpstr>' Рейтинг (раздел 14)'!Область_печати</vt:lpstr>
      <vt:lpstr>'14.1'!Область_печати</vt:lpstr>
      <vt:lpstr>'14.2'!Область_печати</vt:lpstr>
      <vt:lpstr>'14.3'!Область_печати</vt:lpstr>
      <vt:lpstr>'14.4'!Область_печати</vt:lpstr>
      <vt:lpstr>'14.5'!Область_печати</vt:lpstr>
      <vt:lpstr>'14.6'!Область_печати</vt:lpstr>
      <vt:lpstr>'14.7'!Область_печати</vt:lpstr>
      <vt:lpstr>'14.8'!Область_печати</vt:lpstr>
      <vt:lpstr>'14.9'!Область_печати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Тимофеева Ольга Ивановна</cp:lastModifiedBy>
  <cp:lastPrinted>2016-01-18T08:59:27Z</cp:lastPrinted>
  <dcterms:created xsi:type="dcterms:W3CDTF">2014-03-12T05:40:39Z</dcterms:created>
  <dcterms:modified xsi:type="dcterms:W3CDTF">2016-01-19T09:01:18Z</dcterms:modified>
</cp:coreProperties>
</file>