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feeva\Documents\01_Проекты\2014_02 Рейтинг открытости бюджетных данных\2015\4 этап\05_Для публикации 2015 год\Рейтинг 2015 год (excel)\"/>
    </mc:Choice>
  </mc:AlternateContent>
  <bookViews>
    <workbookView xWindow="480" yWindow="810" windowWidth="18195" windowHeight="11280"/>
  </bookViews>
  <sheets>
    <sheet name="Рейтинг 2015" sheetId="39" r:id="rId1"/>
    <sheet name="Оценка 2015" sheetId="21" r:id="rId2"/>
  </sheets>
  <definedNames>
    <definedName name="_xlnm._FilterDatabase" localSheetId="1" hidden="1">'Оценка 2015'!$A$5:$E$5</definedName>
    <definedName name="_xlnm._FilterDatabase" localSheetId="0" hidden="1">'Рейтинг 2015'!$A$5:$D$5</definedName>
    <definedName name="_xlnm.Print_Titles" localSheetId="1">'Оценка 2015'!$A:$E,'Оценка 2015'!$2:$4</definedName>
    <definedName name="_xlnm.Print_Titles" localSheetId="0">'Рейтинг 2015'!$A:$D,'Рейтинг 2015'!$2:$4</definedName>
    <definedName name="_xlnm.Print_Area" localSheetId="1">'Оценка 2015'!$A$1:$E$99</definedName>
    <definedName name="_xlnm.Print_Area" localSheetId="0">'Рейтинг 2015'!$A$1:$D$90</definedName>
  </definedNames>
  <calcPr calcId="152511" refMode="R1C1"/>
</workbook>
</file>

<file path=xl/calcChain.xml><?xml version="1.0" encoding="utf-8"?>
<calcChain xmlns="http://schemas.openxmlformats.org/spreadsheetml/2006/main">
  <c r="B8" i="21" l="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6" i="21"/>
  <c r="B27" i="21"/>
  <c r="B28" i="21"/>
  <c r="B29" i="21"/>
  <c r="B30" i="21"/>
  <c r="B31" i="21"/>
  <c r="B32" i="21"/>
  <c r="B33" i="21"/>
  <c r="B34" i="21"/>
  <c r="B35" i="21"/>
  <c r="B36" i="21"/>
  <c r="B38" i="21"/>
  <c r="B39" i="21"/>
  <c r="B40" i="21"/>
  <c r="B41" i="21"/>
  <c r="B42" i="21"/>
  <c r="B43" i="21"/>
  <c r="B45" i="21"/>
  <c r="B46" i="21"/>
  <c r="B47" i="21"/>
  <c r="B48" i="21"/>
  <c r="B49" i="21"/>
  <c r="B50" i="21"/>
  <c r="B51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8" i="21"/>
  <c r="B69" i="21"/>
  <c r="B70" i="21"/>
  <c r="B71" i="21"/>
  <c r="B72" i="21"/>
  <c r="B73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8" i="21"/>
  <c r="B89" i="21"/>
  <c r="B90" i="21"/>
  <c r="B91" i="21"/>
  <c r="B92" i="21"/>
  <c r="B93" i="21"/>
  <c r="B94" i="21"/>
  <c r="B95" i="21"/>
  <c r="B96" i="21"/>
  <c r="B98" i="21"/>
  <c r="B99" i="21"/>
  <c r="B7" i="21"/>
  <c r="R90" i="39"/>
  <c r="N90" i="39"/>
  <c r="K90" i="39"/>
  <c r="R86" i="39"/>
  <c r="N86" i="39"/>
  <c r="K86" i="39"/>
  <c r="R88" i="39"/>
  <c r="N88" i="39"/>
  <c r="K88" i="39"/>
  <c r="R82" i="39"/>
  <c r="N82" i="39"/>
  <c r="K82" i="39"/>
  <c r="R68" i="39"/>
  <c r="N68" i="39"/>
  <c r="K68" i="39"/>
  <c r="C68" i="39" s="1"/>
  <c r="R52" i="39"/>
  <c r="N52" i="39"/>
  <c r="K52" i="39"/>
  <c r="R57" i="39"/>
  <c r="N57" i="39"/>
  <c r="K57" i="39"/>
  <c r="R46" i="39"/>
  <c r="N46" i="39"/>
  <c r="K46" i="39"/>
  <c r="R35" i="39"/>
  <c r="N35" i="39"/>
  <c r="K35" i="39"/>
  <c r="R66" i="39"/>
  <c r="N66" i="39"/>
  <c r="K66" i="39"/>
  <c r="R70" i="39"/>
  <c r="N70" i="39"/>
  <c r="K70" i="39"/>
  <c r="R41" i="39"/>
  <c r="N41" i="39"/>
  <c r="K41" i="39"/>
  <c r="R8" i="39"/>
  <c r="N8" i="39"/>
  <c r="K8" i="39"/>
  <c r="R65" i="39"/>
  <c r="N65" i="39"/>
  <c r="K65" i="39"/>
  <c r="R69" i="39"/>
  <c r="N69" i="39"/>
  <c r="K69" i="39"/>
  <c r="R17" i="39"/>
  <c r="N17" i="39"/>
  <c r="K17" i="39"/>
  <c r="R9" i="39"/>
  <c r="N9" i="39"/>
  <c r="K9" i="39"/>
  <c r="D9" i="39"/>
  <c r="R84" i="39"/>
  <c r="N84" i="39"/>
  <c r="K84" i="39"/>
  <c r="R25" i="39"/>
  <c r="N25" i="39"/>
  <c r="K25" i="39"/>
  <c r="R81" i="39"/>
  <c r="N81" i="39"/>
  <c r="K81" i="39"/>
  <c r="R76" i="39"/>
  <c r="N76" i="39"/>
  <c r="K76" i="39"/>
  <c r="R56" i="39"/>
  <c r="N56" i="39"/>
  <c r="K56" i="39"/>
  <c r="C56" i="39" s="1"/>
  <c r="R33" i="39"/>
  <c r="N33" i="39"/>
  <c r="K33" i="39"/>
  <c r="R54" i="39"/>
  <c r="N54" i="39"/>
  <c r="K54" i="39"/>
  <c r="R12" i="39"/>
  <c r="N12" i="39"/>
  <c r="K12" i="39"/>
  <c r="R40" i="39"/>
  <c r="N40" i="39"/>
  <c r="K40" i="39"/>
  <c r="R60" i="39"/>
  <c r="N60" i="39"/>
  <c r="K60" i="39"/>
  <c r="R29" i="39"/>
  <c r="N29" i="39"/>
  <c r="K29" i="39"/>
  <c r="R64" i="39"/>
  <c r="N64" i="39"/>
  <c r="K64" i="39"/>
  <c r="R23" i="39"/>
  <c r="N23" i="39"/>
  <c r="K23" i="39"/>
  <c r="R55" i="39"/>
  <c r="N55" i="39"/>
  <c r="K55" i="39"/>
  <c r="R78" i="39"/>
  <c r="N78" i="39"/>
  <c r="K78" i="39"/>
  <c r="R20" i="39"/>
  <c r="N20" i="39"/>
  <c r="K20" i="39"/>
  <c r="R7" i="39"/>
  <c r="N7" i="39"/>
  <c r="K7" i="39"/>
  <c r="D7" i="39"/>
  <c r="R37" i="39"/>
  <c r="N37" i="39"/>
  <c r="K37" i="39"/>
  <c r="R21" i="39"/>
  <c r="N21" i="39"/>
  <c r="K21" i="39"/>
  <c r="R36" i="39"/>
  <c r="N36" i="39"/>
  <c r="K36" i="39"/>
  <c r="R47" i="39"/>
  <c r="N47" i="39"/>
  <c r="K47" i="39"/>
  <c r="R16" i="39"/>
  <c r="N16" i="39"/>
  <c r="K16" i="39"/>
  <c r="R87" i="39"/>
  <c r="N87" i="39"/>
  <c r="K87" i="39"/>
  <c r="R74" i="39"/>
  <c r="N74" i="39"/>
  <c r="K74" i="39"/>
  <c r="R63" i="39"/>
  <c r="N63" i="39"/>
  <c r="K63" i="39"/>
  <c r="R18" i="39"/>
  <c r="N18" i="39"/>
  <c r="K18" i="39"/>
  <c r="R14" i="39"/>
  <c r="N14" i="39"/>
  <c r="K14" i="39"/>
  <c r="D14" i="39"/>
  <c r="R75" i="39"/>
  <c r="N75" i="39"/>
  <c r="K75" i="39"/>
  <c r="R80" i="39"/>
  <c r="N80" i="39"/>
  <c r="K80" i="39"/>
  <c r="R62" i="39"/>
  <c r="N62" i="39"/>
  <c r="K62" i="39"/>
  <c r="R53" i="39"/>
  <c r="N53" i="39"/>
  <c r="K53" i="39"/>
  <c r="R89" i="39"/>
  <c r="N89" i="39"/>
  <c r="K89" i="39"/>
  <c r="R85" i="39"/>
  <c r="N85" i="39"/>
  <c r="K85" i="39"/>
  <c r="R77" i="39"/>
  <c r="N77" i="39"/>
  <c r="K77" i="39"/>
  <c r="R45" i="39"/>
  <c r="N45" i="39"/>
  <c r="K45" i="39"/>
  <c r="R19" i="39"/>
  <c r="N19" i="39"/>
  <c r="K19" i="39"/>
  <c r="R6" i="39"/>
  <c r="N6" i="39"/>
  <c r="K6" i="39"/>
  <c r="D6" i="39"/>
  <c r="R58" i="39"/>
  <c r="N58" i="39"/>
  <c r="K58" i="39"/>
  <c r="R11" i="39"/>
  <c r="N11" i="39"/>
  <c r="K11" i="39"/>
  <c r="R44" i="39"/>
  <c r="N44" i="39"/>
  <c r="K44" i="39"/>
  <c r="C44" i="39" s="1"/>
  <c r="R31" i="39"/>
  <c r="N31" i="39"/>
  <c r="K31" i="39"/>
  <c r="D31" i="39"/>
  <c r="R79" i="39"/>
  <c r="N79" i="39"/>
  <c r="K79" i="39"/>
  <c r="R39" i="39"/>
  <c r="N39" i="39"/>
  <c r="K39" i="39"/>
  <c r="R10" i="39"/>
  <c r="N10" i="39"/>
  <c r="K10" i="39"/>
  <c r="R30" i="39"/>
  <c r="N30" i="39"/>
  <c r="K30" i="39"/>
  <c r="D30" i="39"/>
  <c r="R73" i="39"/>
  <c r="N73" i="39"/>
  <c r="K73" i="39"/>
  <c r="R22" i="39"/>
  <c r="N22" i="39"/>
  <c r="K22" i="39"/>
  <c r="R24" i="39"/>
  <c r="N24" i="39"/>
  <c r="K24" i="39"/>
  <c r="R43" i="39"/>
  <c r="N43" i="39"/>
  <c r="K43" i="39"/>
  <c r="R38" i="39"/>
  <c r="N38" i="39"/>
  <c r="K38" i="39"/>
  <c r="R34" i="39"/>
  <c r="N34" i="39"/>
  <c r="K34" i="39"/>
  <c r="R72" i="39"/>
  <c r="N72" i="39"/>
  <c r="K72" i="39"/>
  <c r="R42" i="39"/>
  <c r="N42" i="39"/>
  <c r="K42" i="39"/>
  <c r="R50" i="39"/>
  <c r="N50" i="39"/>
  <c r="K50" i="39"/>
  <c r="R27" i="39"/>
  <c r="N27" i="39"/>
  <c r="K27" i="39"/>
  <c r="R67" i="39"/>
  <c r="N67" i="39"/>
  <c r="K67" i="39"/>
  <c r="R51" i="39"/>
  <c r="N51" i="39"/>
  <c r="K51" i="39"/>
  <c r="R83" i="39"/>
  <c r="N83" i="39"/>
  <c r="K83" i="39"/>
  <c r="R13" i="39"/>
  <c r="N13" i="39"/>
  <c r="K13" i="39"/>
  <c r="R49" i="39"/>
  <c r="N49" i="39"/>
  <c r="K49" i="39"/>
  <c r="R28" i="39"/>
  <c r="N28" i="39"/>
  <c r="K28" i="39"/>
  <c r="R59" i="39"/>
  <c r="N59" i="39"/>
  <c r="K59" i="39"/>
  <c r="R71" i="39"/>
  <c r="N71" i="39"/>
  <c r="K71" i="39"/>
  <c r="R61" i="39"/>
  <c r="N61" i="39"/>
  <c r="K61" i="39"/>
  <c r="R26" i="39"/>
  <c r="N26" i="39"/>
  <c r="K26" i="39"/>
  <c r="C26" i="39" s="1"/>
  <c r="R15" i="39"/>
  <c r="N15" i="39"/>
  <c r="K15" i="39"/>
  <c r="R32" i="39"/>
  <c r="N32" i="39"/>
  <c r="K32" i="39"/>
  <c r="R48" i="39"/>
  <c r="N48" i="39"/>
  <c r="K48" i="39"/>
  <c r="R5" i="39"/>
  <c r="N5" i="39"/>
  <c r="K5" i="39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6" i="21"/>
  <c r="D27" i="21"/>
  <c r="D28" i="21"/>
  <c r="D29" i="21"/>
  <c r="D30" i="21"/>
  <c r="D31" i="21"/>
  <c r="D32" i="21"/>
  <c r="D33" i="21"/>
  <c r="D34" i="21"/>
  <c r="D35" i="21"/>
  <c r="D36" i="21"/>
  <c r="D38" i="21"/>
  <c r="D39" i="21"/>
  <c r="D40" i="21"/>
  <c r="D41" i="21"/>
  <c r="D42" i="21"/>
  <c r="D43" i="21"/>
  <c r="D45" i="21"/>
  <c r="D46" i="21"/>
  <c r="D47" i="21"/>
  <c r="D48" i="21"/>
  <c r="D49" i="21"/>
  <c r="D50" i="21"/>
  <c r="D51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8" i="21"/>
  <c r="D69" i="21"/>
  <c r="D70" i="21"/>
  <c r="D71" i="21"/>
  <c r="D72" i="21"/>
  <c r="D73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8" i="21"/>
  <c r="D89" i="21"/>
  <c r="D90" i="21"/>
  <c r="D91" i="21"/>
  <c r="D92" i="21"/>
  <c r="D93" i="21"/>
  <c r="D94" i="21"/>
  <c r="D95" i="21"/>
  <c r="D96" i="21"/>
  <c r="D98" i="21"/>
  <c r="D99" i="21"/>
  <c r="D7" i="21"/>
  <c r="S7" i="21"/>
  <c r="S8" i="21"/>
  <c r="S9" i="2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6" i="21"/>
  <c r="S27" i="21"/>
  <c r="S28" i="21"/>
  <c r="S29" i="21"/>
  <c r="S30" i="21"/>
  <c r="S31" i="21"/>
  <c r="S32" i="21"/>
  <c r="S33" i="21"/>
  <c r="S34" i="21"/>
  <c r="S35" i="21"/>
  <c r="S36" i="21"/>
  <c r="S38" i="21"/>
  <c r="S39" i="21"/>
  <c r="S40" i="21"/>
  <c r="S41" i="21"/>
  <c r="S42" i="21"/>
  <c r="S43" i="21"/>
  <c r="S45" i="21"/>
  <c r="S46" i="21"/>
  <c r="S47" i="21"/>
  <c r="S48" i="21"/>
  <c r="S49" i="21"/>
  <c r="S50" i="21"/>
  <c r="S51" i="21"/>
  <c r="S53" i="21"/>
  <c r="S54" i="21"/>
  <c r="S55" i="21"/>
  <c r="S56" i="21"/>
  <c r="S57" i="21"/>
  <c r="S58" i="21"/>
  <c r="S59" i="21"/>
  <c r="S60" i="21"/>
  <c r="S61" i="21"/>
  <c r="S62" i="21"/>
  <c r="S63" i="21"/>
  <c r="S64" i="21"/>
  <c r="S65" i="21"/>
  <c r="S66" i="21"/>
  <c r="S68" i="21"/>
  <c r="S69" i="21"/>
  <c r="S70" i="21"/>
  <c r="S71" i="21"/>
  <c r="S72" i="21"/>
  <c r="S73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8" i="21"/>
  <c r="S89" i="21"/>
  <c r="S90" i="21"/>
  <c r="S91" i="21"/>
  <c r="S92" i="21"/>
  <c r="S93" i="21"/>
  <c r="S94" i="21"/>
  <c r="S95" i="21"/>
  <c r="S96" i="21"/>
  <c r="S98" i="21"/>
  <c r="S99" i="21"/>
  <c r="S5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6" i="21"/>
  <c r="O27" i="21"/>
  <c r="O28" i="21"/>
  <c r="O29" i="21"/>
  <c r="O30" i="21"/>
  <c r="O31" i="21"/>
  <c r="O32" i="21"/>
  <c r="O33" i="21"/>
  <c r="O34" i="21"/>
  <c r="O35" i="21"/>
  <c r="O36" i="21"/>
  <c r="O38" i="21"/>
  <c r="O39" i="21"/>
  <c r="O40" i="21"/>
  <c r="O41" i="21"/>
  <c r="O42" i="21"/>
  <c r="O43" i="21"/>
  <c r="O45" i="21"/>
  <c r="O46" i="21"/>
  <c r="O47" i="21"/>
  <c r="O48" i="21"/>
  <c r="O49" i="21"/>
  <c r="O50" i="21"/>
  <c r="O51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8" i="21"/>
  <c r="O69" i="21"/>
  <c r="O70" i="21"/>
  <c r="O71" i="21"/>
  <c r="O72" i="21"/>
  <c r="O73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8" i="21"/>
  <c r="O89" i="21"/>
  <c r="O90" i="21"/>
  <c r="O91" i="21"/>
  <c r="O92" i="21"/>
  <c r="O93" i="21"/>
  <c r="O94" i="21"/>
  <c r="O95" i="21"/>
  <c r="O96" i="21"/>
  <c r="O98" i="21"/>
  <c r="O99" i="21"/>
  <c r="O5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6" i="21"/>
  <c r="L27" i="21"/>
  <c r="L28" i="21"/>
  <c r="L29" i="21"/>
  <c r="L30" i="21"/>
  <c r="L31" i="21"/>
  <c r="L32" i="21"/>
  <c r="L33" i="21"/>
  <c r="L34" i="21"/>
  <c r="L35" i="21"/>
  <c r="L36" i="21"/>
  <c r="L38" i="21"/>
  <c r="L39" i="21"/>
  <c r="L40" i="21"/>
  <c r="L41" i="21"/>
  <c r="L42" i="21"/>
  <c r="L43" i="21"/>
  <c r="L45" i="21"/>
  <c r="L46" i="21"/>
  <c r="L47" i="21"/>
  <c r="L48" i="21"/>
  <c r="L49" i="21"/>
  <c r="L50" i="21"/>
  <c r="L51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8" i="21"/>
  <c r="L69" i="21"/>
  <c r="L70" i="21"/>
  <c r="L71" i="21"/>
  <c r="L72" i="21"/>
  <c r="L73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8" i="21"/>
  <c r="L89" i="21"/>
  <c r="L90" i="21"/>
  <c r="L91" i="21"/>
  <c r="L92" i="21"/>
  <c r="L93" i="21"/>
  <c r="L94" i="21"/>
  <c r="L95" i="21"/>
  <c r="L96" i="21"/>
  <c r="L98" i="21"/>
  <c r="L99" i="21"/>
  <c r="L5" i="21"/>
  <c r="C71" i="39" l="1"/>
  <c r="C34" i="39"/>
  <c r="C31" i="39"/>
  <c r="C21" i="39"/>
  <c r="C8" i="39"/>
  <c r="C28" i="39"/>
  <c r="C43" i="39"/>
  <c r="C22" i="39"/>
  <c r="C58" i="39"/>
  <c r="C75" i="39"/>
  <c r="C84" i="39"/>
  <c r="C66" i="39"/>
  <c r="C88" i="39"/>
  <c r="C32" i="39"/>
  <c r="C7" i="39"/>
  <c r="C20" i="39"/>
  <c r="C76" i="39"/>
  <c r="C48" i="39"/>
  <c r="C87" i="39"/>
  <c r="C27" i="39"/>
  <c r="C72" i="39"/>
  <c r="C53" i="39"/>
  <c r="C13" i="39"/>
  <c r="C19" i="39"/>
  <c r="C23" i="39"/>
  <c r="C29" i="39"/>
  <c r="C35" i="39"/>
  <c r="C57" i="39"/>
  <c r="C39" i="39"/>
  <c r="C36" i="39"/>
  <c r="C89" i="39"/>
  <c r="C40" i="39"/>
  <c r="C90" i="39"/>
  <c r="C61" i="39"/>
  <c r="C24" i="39"/>
  <c r="C30" i="39"/>
  <c r="C77" i="39"/>
  <c r="C14" i="39"/>
  <c r="C54" i="39"/>
  <c r="C9" i="39"/>
  <c r="C52" i="39"/>
  <c r="C49" i="39"/>
  <c r="C51" i="39"/>
  <c r="C10" i="39"/>
  <c r="C11" i="39"/>
  <c r="C62" i="39"/>
  <c r="C63" i="39"/>
  <c r="C64" i="39"/>
  <c r="C81" i="39"/>
  <c r="C69" i="39"/>
  <c r="C86" i="39"/>
  <c r="C67" i="39"/>
  <c r="C42" i="39"/>
  <c r="C45" i="39"/>
  <c r="C74" i="39"/>
  <c r="C47" i="39"/>
  <c r="C78" i="39"/>
  <c r="C12" i="39"/>
  <c r="C65" i="39"/>
  <c r="C70" i="39"/>
  <c r="C79" i="39"/>
  <c r="C6" i="39"/>
  <c r="C85" i="39"/>
  <c r="C80" i="39"/>
  <c r="C55" i="39"/>
  <c r="C60" i="39"/>
  <c r="C33" i="39"/>
  <c r="C25" i="39"/>
  <c r="C15" i="39"/>
  <c r="C59" i="39"/>
  <c r="C83" i="39"/>
  <c r="C50" i="39"/>
  <c r="C38" i="39"/>
  <c r="C73" i="39"/>
  <c r="C18" i="39"/>
  <c r="C16" i="39"/>
  <c r="C37" i="39"/>
  <c r="C17" i="39"/>
  <c r="C41" i="39"/>
  <c r="C46" i="39"/>
  <c r="C82" i="39"/>
  <c r="B82" i="39" l="1"/>
  <c r="B37" i="39"/>
  <c r="B38" i="39"/>
  <c r="B15" i="39"/>
  <c r="B55" i="39"/>
  <c r="B79" i="39"/>
  <c r="B78" i="39"/>
  <c r="B42" i="39"/>
  <c r="B81" i="39"/>
  <c r="B11" i="39"/>
  <c r="B52" i="39"/>
  <c r="B77" i="39"/>
  <c r="B90" i="39"/>
  <c r="B39" i="39"/>
  <c r="B23" i="39"/>
  <c r="B72" i="39"/>
  <c r="B76" i="39"/>
  <c r="B88" i="39"/>
  <c r="B58" i="39"/>
  <c r="B8" i="39"/>
  <c r="B68" i="39"/>
  <c r="B46" i="39"/>
  <c r="B16" i="39"/>
  <c r="B50" i="39"/>
  <c r="B25" i="39"/>
  <c r="B80" i="39"/>
  <c r="B70" i="39"/>
  <c r="B47" i="39"/>
  <c r="B67" i="39"/>
  <c r="B64" i="39"/>
  <c r="B10" i="39"/>
  <c r="B9" i="39"/>
  <c r="B30" i="39"/>
  <c r="B40" i="39"/>
  <c r="B57" i="39"/>
  <c r="B19" i="39"/>
  <c r="B27" i="39"/>
  <c r="B20" i="39"/>
  <c r="B66" i="39"/>
  <c r="B22" i="39"/>
  <c r="B21" i="39"/>
  <c r="B56" i="39"/>
  <c r="B41" i="39"/>
  <c r="B18" i="39"/>
  <c r="B83" i="39"/>
  <c r="B33" i="39"/>
  <c r="B85" i="39"/>
  <c r="B65" i="39"/>
  <c r="B74" i="39"/>
  <c r="B86" i="39"/>
  <c r="B63" i="39"/>
  <c r="B51" i="39"/>
  <c r="B54" i="39"/>
  <c r="B24" i="39"/>
  <c r="B89" i="39"/>
  <c r="B35" i="39"/>
  <c r="B13" i="39"/>
  <c r="B87" i="39"/>
  <c r="B7" i="39"/>
  <c r="B84" i="39"/>
  <c r="B43" i="39"/>
  <c r="B31" i="39"/>
  <c r="B44" i="39"/>
  <c r="B17" i="39"/>
  <c r="B73" i="39"/>
  <c r="B59" i="39"/>
  <c r="B60" i="39"/>
  <c r="B6" i="39"/>
  <c r="B26" i="39"/>
  <c r="B12" i="39"/>
  <c r="B45" i="39"/>
  <c r="B69" i="39"/>
  <c r="B62" i="39"/>
  <c r="B49" i="39"/>
  <c r="B14" i="39"/>
  <c r="B61" i="39"/>
  <c r="B36" i="39"/>
  <c r="B29" i="39"/>
  <c r="B53" i="39"/>
  <c r="B48" i="39"/>
  <c r="B32" i="39"/>
  <c r="B75" i="39"/>
  <c r="B28" i="39"/>
  <c r="B71" i="39"/>
  <c r="B34" i="39"/>
  <c r="E51" i="21" l="1"/>
  <c r="E31" i="21" l="1"/>
  <c r="E62" i="21"/>
  <c r="E81" i="21"/>
  <c r="E40" i="21"/>
  <c r="E35" i="21"/>
  <c r="C50" i="21" l="1"/>
  <c r="C96" i="21"/>
  <c r="C94" i="21"/>
  <c r="C88" i="21"/>
  <c r="C8" i="21"/>
  <c r="C70" i="21"/>
  <c r="C60" i="21"/>
  <c r="C36" i="21"/>
  <c r="C71" i="21"/>
  <c r="C68" i="21"/>
  <c r="C54" i="21"/>
  <c r="C92" i="21"/>
  <c r="C19" i="21"/>
  <c r="C84" i="21"/>
  <c r="C83" i="21"/>
  <c r="C20" i="21"/>
  <c r="C41" i="21"/>
  <c r="C35" i="21"/>
  <c r="C57" i="21"/>
  <c r="C79" i="21"/>
  <c r="C89" i="21"/>
  <c r="C30" i="21"/>
  <c r="C59" i="21"/>
  <c r="C80" i="21"/>
  <c r="C17" i="21"/>
  <c r="C18" i="21"/>
  <c r="C62" i="21"/>
  <c r="C12" i="21"/>
  <c r="C38" i="21"/>
  <c r="C11" i="21"/>
  <c r="C24" i="21"/>
  <c r="C39" i="21"/>
  <c r="C29" i="21"/>
  <c r="C93" i="21"/>
  <c r="C13" i="21"/>
  <c r="C27" i="21"/>
  <c r="C23" i="21"/>
  <c r="C85" i="21"/>
  <c r="C91" i="21"/>
  <c r="C65" i="21"/>
  <c r="C34" i="21"/>
  <c r="C72" i="21"/>
  <c r="C21" i="21"/>
  <c r="C26" i="21"/>
  <c r="C58" i="21"/>
  <c r="C45" i="21"/>
  <c r="C49" i="21"/>
  <c r="C63" i="21"/>
  <c r="C95" i="21"/>
  <c r="C16" i="21"/>
  <c r="C31" i="21"/>
  <c r="C40" i="21"/>
  <c r="C9" i="21"/>
  <c r="C32" i="21"/>
  <c r="C77" i="21"/>
  <c r="C53" i="21"/>
  <c r="C86" i="21"/>
  <c r="C75" i="21"/>
  <c r="C43" i="21"/>
  <c r="C15" i="21"/>
  <c r="C55" i="21"/>
  <c r="C99" i="21"/>
  <c r="C48" i="21"/>
  <c r="C76" i="21"/>
  <c r="C90" i="21"/>
  <c r="C33" i="21"/>
  <c r="C69" i="21"/>
  <c r="C73" i="21"/>
  <c r="C51" i="21"/>
  <c r="C64" i="21"/>
  <c r="C10" i="21"/>
  <c r="C47" i="21"/>
  <c r="C28" i="21"/>
  <c r="C22" i="21"/>
  <c r="C14" i="21"/>
  <c r="C7" i="21"/>
  <c r="C78" i="21"/>
  <c r="C56" i="21"/>
  <c r="C81" i="21"/>
  <c r="C61" i="21"/>
  <c r="C82" i="21"/>
  <c r="C46" i="21"/>
  <c r="C42" i="21"/>
  <c r="C98" i="21"/>
  <c r="C66" i="21"/>
</calcChain>
</file>

<file path=xl/sharedStrings.xml><?xml version="1.0" encoding="utf-8"?>
<sst xmlns="http://schemas.openxmlformats.org/spreadsheetml/2006/main" count="244" uniqueCount="123">
  <si>
    <t>Наименование субъекта Российской Федерации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</si>
  <si>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</si>
  <si>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</si>
  <si>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</si>
  <si>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</si>
  <si>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</si>
  <si>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</si>
  <si>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</si>
  <si>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</si>
  <si>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</si>
  <si>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</si>
  <si>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</si>
  <si>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</si>
  <si>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</si>
  <si>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</si>
  <si>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</si>
  <si>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</si>
  <si>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</si>
  <si>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</si>
  <si>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</si>
  <si>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</si>
  <si>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</si>
  <si>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</si>
  <si>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</si>
  <si>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</si>
  <si>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</si>
  <si>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</si>
  <si>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</si>
  <si>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</si>
  <si>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</si>
  <si>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</si>
  <si>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</si>
  <si>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</si>
  <si>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</si>
  <si>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</si>
  <si>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</si>
  <si>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</si>
  <si>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</si>
  <si>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</si>
  <si>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</si>
  <si>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</si>
  <si>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</si>
  <si>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</si>
  <si>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</si>
  <si>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</si>
  <si>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</si>
  <si>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</si>
  <si>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</si>
  <si>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</si>
  <si>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</si>
  <si>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</si>
  <si>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</si>
  <si>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</si>
  <si>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</si>
  <si>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</si>
  <si>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</si>
  <si>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</si>
  <si>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</si>
  <si>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</si>
  <si>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</si>
  <si>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</si>
  <si>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</si>
  <si>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</si>
  <si>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</si>
  <si>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</si>
  <si>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</si>
  <si>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</si>
  <si>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</si>
  <si>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</si>
  <si>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</si>
  <si>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</si>
  <si>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</si>
  <si>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</si>
  <si>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</si>
  <si>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</si>
  <si>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</si>
  <si>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</si>
  <si>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</si>
  <si>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</si>
  <si>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</si>
  <si>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</si>
  <si>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</si>
  <si>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</si>
  <si>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</si>
  <si>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</si>
  <si>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</si>
  <si>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</si>
  <si>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</si>
  <si>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</si>
  <si>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</si>
  <si>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</si>
  <si>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Северная Осетия - Алания</t>
  </si>
  <si>
    <t>Место по федеральному округу</t>
  </si>
  <si>
    <t>Крымский федеральный округ</t>
  </si>
  <si>
    <t>Республика Крым</t>
  </si>
  <si>
    <t>г.Севастополь</t>
  </si>
  <si>
    <t>Максимальное количество баллов</t>
  </si>
  <si>
    <t>Баллов за лучшую практику</t>
  </si>
  <si>
    <t>Итого баллов за 2015 год</t>
  </si>
  <si>
    <t>Место по Российской Федерации</t>
  </si>
  <si>
    <t>Баллов по тематическим разделам</t>
  </si>
  <si>
    <t>9.Внесение изменений в бюджет</t>
  </si>
  <si>
    <t>5.Годовой отчет об исполнении бюджета</t>
  </si>
  <si>
    <t>11.Финансовый контроль</t>
  </si>
  <si>
    <t>13.Проект бюджета и материалы к нему</t>
  </si>
  <si>
    <t>Публичные сведения о деятельности государственных учреждений</t>
  </si>
  <si>
    <t>2.Публичные сведения о плановых показателях деятельности государственных учреждений</t>
  </si>
  <si>
    <t>6.Публичные сведения о фактических показателях деятельности государственных учреждений</t>
  </si>
  <si>
    <t>Бюджет для граждан</t>
  </si>
  <si>
    <t>14.Бюджет для граждан (проект бюджета)</t>
  </si>
  <si>
    <t>Инфраструктура и общественное участие</t>
  </si>
  <si>
    <t>-</t>
  </si>
  <si>
    <t>в том числе:</t>
  </si>
  <si>
    <t xml:space="preserve">1.Характери-стики первоначально утвержденного бюджета </t>
  </si>
  <si>
    <t>10. Промежу-точная отчетность и аналитические данные</t>
  </si>
  <si>
    <t>3.Бюджет для граждан (закон о бюджете)</t>
  </si>
  <si>
    <t>7.Бюджет для граждан (годовой отчет об исполнении бюджета)</t>
  </si>
  <si>
    <t>4.Обществен-ное участие         (I квартал 2015 года)</t>
  </si>
  <si>
    <t>8.Обществен-ное участие      (II квартал 2015 года)</t>
  </si>
  <si>
    <t>12. Инфра-структура и общественное участие (III квартал 2015 года)</t>
  </si>
  <si>
    <t>15.Обществен-ное участие    (IV квартал 2015 года)</t>
  </si>
  <si>
    <r>
      <t xml:space="preserve">Рейтинг субъектов Российской Федерации по уровню открытости бюджетных данных за 2015 год </t>
    </r>
    <r>
      <rPr>
        <sz val="10"/>
        <color theme="1"/>
        <rFont val="Times New Roman"/>
        <family val="1"/>
        <charset val="204"/>
      </rPr>
      <t>(группировка по федеральным округам)</t>
    </r>
  </si>
  <si>
    <r>
      <t xml:space="preserve">Рейтинг субъектов Российской Федерации по уровню открытости бюджетных данных за 2015 год </t>
    </r>
    <r>
      <rPr>
        <sz val="10"/>
        <color theme="1"/>
        <rFont val="Times New Roman"/>
        <family val="1"/>
        <charset val="204"/>
      </rPr>
      <t>(группировка по набранному количеству баллов)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</si>
</sst>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000000"/>
      <name val="Arial Cyr"/>
    </font>
    <font>
      <b/>
      <i/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34998626667073579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164" fontId="14" fillId="4" borderId="2">
      <alignment horizontal="right" vertical="top" shrinkToFit="1"/>
    </xf>
    <xf numFmtId="0" fontId="12" fillId="0" borderId="0"/>
    <xf numFmtId="0" fontId="13" fillId="0" borderId="0"/>
    <xf numFmtId="0" fontId="11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7" fillId="0" borderId="0" xfId="0" applyNumberFormat="1" applyFont="1"/>
    <xf numFmtId="165" fontId="16" fillId="0" borderId="0" xfId="0" applyNumberFormat="1" applyFont="1"/>
    <xf numFmtId="0" fontId="17" fillId="0" borderId="0" xfId="0" applyFont="1"/>
    <xf numFmtId="0" fontId="1" fillId="3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65" fontId="7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</cellXfs>
  <cellStyles count="11">
    <cellStyle name="xl35" xfId="3"/>
    <cellStyle name="Обычный" xfId="0" builtinId="0"/>
    <cellStyle name="Обычный 2" xfId="2"/>
    <cellStyle name="Обычный 2 2" xfId="4"/>
    <cellStyle name="Обычный 2 3" xfId="5"/>
    <cellStyle name="Обычный 3" xfId="1"/>
    <cellStyle name="Обычный 3 2" xfId="6"/>
    <cellStyle name="Финансовый 2" xfId="7"/>
    <cellStyle name="Финансовый 3" xfId="8"/>
    <cellStyle name="Финансовый 3 2" xfId="9"/>
    <cellStyle name="Финансовый 4" xfId="10"/>
  </cellStyles>
  <dxfs count="0"/>
  <tableStyles count="0" defaultTableStyle="TableStyleMedium2" defaultPivotStyle="PivotStyleLight16"/>
  <colors>
    <mruColors>
      <color rgb="FFFFFF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tabSelected="1" zoomScaleNormal="100" workbookViewId="0">
      <pane ySplit="4" topLeftCell="A5" activePane="bottomLeft" state="frozen"/>
      <selection pane="bottomLeft" activeCell="I9" sqref="I9"/>
    </sheetView>
  </sheetViews>
  <sheetFormatPr defaultRowHeight="15" x14ac:dyDescent="0.25"/>
  <cols>
    <col min="1" max="1" width="33" style="10" customWidth="1"/>
    <col min="2" max="2" width="11" style="10" customWidth="1"/>
    <col min="3" max="3" width="11.7109375" style="11" customWidth="1"/>
    <col min="4" max="4" width="8.7109375" style="11" customWidth="1"/>
    <col min="5" max="5" width="12" style="10" customWidth="1"/>
    <col min="6" max="6" width="10.28515625" style="10" customWidth="1"/>
    <col min="7" max="7" width="9.85546875" style="10" customWidth="1"/>
    <col min="8" max="8" width="12" style="10" customWidth="1"/>
    <col min="9" max="9" width="11.7109375" style="10" customWidth="1"/>
    <col min="10" max="10" width="10.7109375" style="10" customWidth="1"/>
    <col min="11" max="12" width="13" style="10" customWidth="1"/>
    <col min="13" max="13" width="13.28515625" style="10" customWidth="1"/>
    <col min="14" max="14" width="11" style="10" customWidth="1"/>
    <col min="15" max="16" width="10.140625" style="10" customWidth="1"/>
    <col min="17" max="17" width="9.85546875" style="10" customWidth="1"/>
    <col min="18" max="18" width="12.28515625" style="10" customWidth="1"/>
    <col min="19" max="19" width="11.7109375" style="10" customWidth="1"/>
    <col min="20" max="20" width="10.5703125" style="10" customWidth="1"/>
    <col min="21" max="21" width="11.140625" style="10" customWidth="1"/>
    <col min="22" max="22" width="11.28515625" style="10" customWidth="1"/>
    <col min="23" max="16384" width="9.140625" style="10"/>
  </cols>
  <sheetData>
    <row r="1" spans="1:22" ht="31.5" customHeight="1" x14ac:dyDescent="0.25">
      <c r="A1" s="37" t="s">
        <v>122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5.75" customHeight="1" x14ac:dyDescent="0.25">
      <c r="A2" s="32" t="s">
        <v>0</v>
      </c>
      <c r="B2" s="25" t="s">
        <v>99</v>
      </c>
      <c r="C2" s="25" t="s">
        <v>98</v>
      </c>
      <c r="D2" s="32" t="s">
        <v>97</v>
      </c>
      <c r="E2" s="33" t="s">
        <v>100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4.25" customHeight="1" x14ac:dyDescent="0.25">
      <c r="A3" s="32"/>
      <c r="B3" s="25"/>
      <c r="C3" s="25"/>
      <c r="D3" s="32"/>
      <c r="E3" s="32" t="s">
        <v>113</v>
      </c>
      <c r="F3" s="32" t="s">
        <v>102</v>
      </c>
      <c r="G3" s="32" t="s">
        <v>101</v>
      </c>
      <c r="H3" s="32" t="s">
        <v>114</v>
      </c>
      <c r="I3" s="32" t="s">
        <v>103</v>
      </c>
      <c r="J3" s="32" t="s">
        <v>104</v>
      </c>
      <c r="K3" s="32" t="s">
        <v>105</v>
      </c>
      <c r="L3" s="34" t="s">
        <v>112</v>
      </c>
      <c r="M3" s="35"/>
      <c r="N3" s="32" t="s">
        <v>108</v>
      </c>
      <c r="O3" s="33" t="s">
        <v>112</v>
      </c>
      <c r="P3" s="36"/>
      <c r="Q3" s="36"/>
      <c r="R3" s="32" t="s">
        <v>110</v>
      </c>
      <c r="S3" s="34" t="s">
        <v>112</v>
      </c>
      <c r="T3" s="35"/>
      <c r="U3" s="35"/>
      <c r="V3" s="35"/>
    </row>
    <row r="4" spans="1:22" ht="81.75" customHeight="1" x14ac:dyDescent="0.25">
      <c r="A4" s="34"/>
      <c r="B4" s="26"/>
      <c r="C4" s="26"/>
      <c r="D4" s="34"/>
      <c r="E4" s="36"/>
      <c r="F4" s="36"/>
      <c r="G4" s="36"/>
      <c r="H4" s="36"/>
      <c r="I4" s="36"/>
      <c r="J4" s="36"/>
      <c r="K4" s="36"/>
      <c r="L4" s="2" t="s">
        <v>106</v>
      </c>
      <c r="M4" s="2" t="s">
        <v>107</v>
      </c>
      <c r="N4" s="36"/>
      <c r="O4" s="2" t="s">
        <v>115</v>
      </c>
      <c r="P4" s="2" t="s">
        <v>116</v>
      </c>
      <c r="Q4" s="2" t="s">
        <v>109</v>
      </c>
      <c r="R4" s="36"/>
      <c r="S4" s="2" t="s">
        <v>117</v>
      </c>
      <c r="T4" s="2" t="s">
        <v>118</v>
      </c>
      <c r="U4" s="2" t="s">
        <v>119</v>
      </c>
      <c r="V4" s="2" t="s">
        <v>120</v>
      </c>
    </row>
    <row r="5" spans="1:22" ht="15.95" customHeight="1" x14ac:dyDescent="0.25">
      <c r="A5" s="3" t="s">
        <v>96</v>
      </c>
      <c r="B5" s="13"/>
      <c r="C5" s="22">
        <v>210</v>
      </c>
      <c r="D5" s="23"/>
      <c r="E5" s="14">
        <v>16</v>
      </c>
      <c r="F5" s="14">
        <v>22</v>
      </c>
      <c r="G5" s="14">
        <v>12</v>
      </c>
      <c r="H5" s="14">
        <v>22</v>
      </c>
      <c r="I5" s="14">
        <v>12</v>
      </c>
      <c r="J5" s="14">
        <v>27</v>
      </c>
      <c r="K5" s="14">
        <f>SUM(L5:M5)</f>
        <v>15</v>
      </c>
      <c r="L5" s="14">
        <v>9</v>
      </c>
      <c r="M5" s="14">
        <v>6</v>
      </c>
      <c r="N5" s="14">
        <f>SUM(O5:Q5)</f>
        <v>44</v>
      </c>
      <c r="O5" s="14">
        <v>16</v>
      </c>
      <c r="P5" s="14">
        <v>12</v>
      </c>
      <c r="Q5" s="14">
        <v>16</v>
      </c>
      <c r="R5" s="14">
        <f>SUM(S5:V5)</f>
        <v>40</v>
      </c>
      <c r="S5" s="14">
        <v>6</v>
      </c>
      <c r="T5" s="14">
        <v>8</v>
      </c>
      <c r="U5" s="14">
        <v>18</v>
      </c>
      <c r="V5" s="14">
        <v>8</v>
      </c>
    </row>
    <row r="6" spans="1:22" ht="15.95" customHeight="1" x14ac:dyDescent="0.25">
      <c r="A6" s="5" t="s">
        <v>35</v>
      </c>
      <c r="B6" s="24" t="str">
        <f>RANK(C6,$C$6:$C$90)&amp;IF(COUNTIF($C$6:$C$90,C6)&gt;1,"-"&amp;RANK(C6,$C$6:$C$90)+COUNTIF($C$6:$C$90,C6)-1,"")</f>
        <v>1</v>
      </c>
      <c r="C6" s="9">
        <f>D6+E6+F6+G6+H6+I6+J6+K6+N6+R6</f>
        <v>185</v>
      </c>
      <c r="D6" s="2">
        <f>1+1+1</f>
        <v>3</v>
      </c>
      <c r="E6" s="27">
        <v>10</v>
      </c>
      <c r="F6" s="27">
        <v>22</v>
      </c>
      <c r="G6" s="27">
        <v>10</v>
      </c>
      <c r="H6" s="27">
        <v>20</v>
      </c>
      <c r="I6" s="27">
        <v>12</v>
      </c>
      <c r="J6" s="27">
        <v>21</v>
      </c>
      <c r="K6" s="14">
        <f>SUM(L6:M6)</f>
        <v>15</v>
      </c>
      <c r="L6" s="27">
        <v>9</v>
      </c>
      <c r="M6" s="27">
        <v>6</v>
      </c>
      <c r="N6" s="14">
        <f>SUM(O6:Q6)</f>
        <v>43</v>
      </c>
      <c r="O6" s="27">
        <v>16</v>
      </c>
      <c r="P6" s="27">
        <v>12</v>
      </c>
      <c r="Q6" s="27">
        <v>15</v>
      </c>
      <c r="R6" s="14">
        <f>SUM(S6:V6)</f>
        <v>29</v>
      </c>
      <c r="S6" s="27">
        <v>4</v>
      </c>
      <c r="T6" s="27">
        <v>7</v>
      </c>
      <c r="U6" s="27">
        <v>11</v>
      </c>
      <c r="V6" s="27">
        <v>7</v>
      </c>
    </row>
    <row r="7" spans="1:22" ht="15.95" customHeight="1" x14ac:dyDescent="0.25">
      <c r="A7" s="4" t="s">
        <v>56</v>
      </c>
      <c r="B7" s="24" t="str">
        <f t="shared" ref="B7:B70" si="0">RANK(C7,$C$6:$C$90)&amp;IF(COUNTIF($C$6:$C$90,C7)&gt;1,"-"&amp;RANK(C7,$C$6:$C$90)+COUNTIF($C$6:$C$90,C7)-1,"")</f>
        <v>2</v>
      </c>
      <c r="C7" s="9">
        <f>D7+E7+F7+G7+H7+I7+J7+K7+N7+R7</f>
        <v>184</v>
      </c>
      <c r="D7" s="2">
        <f>1+1+1</f>
        <v>3</v>
      </c>
      <c r="E7" s="28">
        <v>12</v>
      </c>
      <c r="F7" s="28">
        <v>22</v>
      </c>
      <c r="G7" s="28">
        <v>12</v>
      </c>
      <c r="H7" s="28">
        <v>21</v>
      </c>
      <c r="I7" s="28">
        <v>12</v>
      </c>
      <c r="J7" s="28">
        <v>23</v>
      </c>
      <c r="K7" s="14">
        <f>SUM(L7:M7)</f>
        <v>7</v>
      </c>
      <c r="L7" s="28">
        <v>1</v>
      </c>
      <c r="M7" s="28">
        <v>6</v>
      </c>
      <c r="N7" s="14">
        <f>SUM(O7:Q7)</f>
        <v>41</v>
      </c>
      <c r="O7" s="28">
        <v>13</v>
      </c>
      <c r="P7" s="28">
        <v>12</v>
      </c>
      <c r="Q7" s="28">
        <v>16</v>
      </c>
      <c r="R7" s="14">
        <f>SUM(S7:V7)</f>
        <v>31</v>
      </c>
      <c r="S7" s="28">
        <v>6</v>
      </c>
      <c r="T7" s="28">
        <v>7</v>
      </c>
      <c r="U7" s="28">
        <v>10</v>
      </c>
      <c r="V7" s="28">
        <v>8</v>
      </c>
    </row>
    <row r="8" spans="1:22" ht="15.95" customHeight="1" x14ac:dyDescent="0.25">
      <c r="A8" s="4" t="s">
        <v>79</v>
      </c>
      <c r="B8" s="24" t="str">
        <f t="shared" si="0"/>
        <v>3</v>
      </c>
      <c r="C8" s="9">
        <f>D8+E8+F8+G8+H8+I8+J8+K8+N8+R8</f>
        <v>182.5</v>
      </c>
      <c r="D8" s="2">
        <v>1</v>
      </c>
      <c r="E8" s="28">
        <v>11</v>
      </c>
      <c r="F8" s="28">
        <v>22</v>
      </c>
      <c r="G8" s="28">
        <v>11</v>
      </c>
      <c r="H8" s="28">
        <v>20</v>
      </c>
      <c r="I8" s="28">
        <v>12</v>
      </c>
      <c r="J8" s="28">
        <v>21</v>
      </c>
      <c r="K8" s="14">
        <f>SUM(L8:M8)</f>
        <v>11</v>
      </c>
      <c r="L8" s="28">
        <v>5</v>
      </c>
      <c r="M8" s="28">
        <v>6</v>
      </c>
      <c r="N8" s="14">
        <f>SUM(O8:Q8)</f>
        <v>42.5</v>
      </c>
      <c r="O8" s="28">
        <v>14.5</v>
      </c>
      <c r="P8" s="28">
        <v>12</v>
      </c>
      <c r="Q8" s="28">
        <v>16</v>
      </c>
      <c r="R8" s="14">
        <f>SUM(S8:V8)</f>
        <v>31</v>
      </c>
      <c r="S8" s="28">
        <v>3</v>
      </c>
      <c r="T8" s="28">
        <v>8</v>
      </c>
      <c r="U8" s="28">
        <v>14</v>
      </c>
      <c r="V8" s="28">
        <v>6</v>
      </c>
    </row>
    <row r="9" spans="1:22" ht="15.95" customHeight="1" x14ac:dyDescent="0.25">
      <c r="A9" s="5" t="s">
        <v>75</v>
      </c>
      <c r="B9" s="24" t="str">
        <f t="shared" si="0"/>
        <v>4</v>
      </c>
      <c r="C9" s="9">
        <f>D9+E9+F9+G9+H9+I9+J9+K9+N9+R9</f>
        <v>178</v>
      </c>
      <c r="D9" s="2">
        <f>1+1+1+1+1</f>
        <v>5</v>
      </c>
      <c r="E9" s="27">
        <v>13</v>
      </c>
      <c r="F9" s="27">
        <v>22</v>
      </c>
      <c r="G9" s="27">
        <v>10</v>
      </c>
      <c r="H9" s="27">
        <v>20</v>
      </c>
      <c r="I9" s="27">
        <v>8</v>
      </c>
      <c r="J9" s="27">
        <v>23</v>
      </c>
      <c r="K9" s="14">
        <f>SUM(L9:M9)</f>
        <v>10</v>
      </c>
      <c r="L9" s="27">
        <v>4</v>
      </c>
      <c r="M9" s="27">
        <v>6</v>
      </c>
      <c r="N9" s="14">
        <f>SUM(O9:Q9)</f>
        <v>44</v>
      </c>
      <c r="O9" s="27">
        <v>16</v>
      </c>
      <c r="P9" s="27">
        <v>12</v>
      </c>
      <c r="Q9" s="27">
        <v>16</v>
      </c>
      <c r="R9" s="14">
        <f>SUM(S9:V9)</f>
        <v>23</v>
      </c>
      <c r="S9" s="27">
        <v>2</v>
      </c>
      <c r="T9" s="27">
        <v>7</v>
      </c>
      <c r="U9" s="27">
        <v>7</v>
      </c>
      <c r="V9" s="27">
        <v>7</v>
      </c>
    </row>
    <row r="10" spans="1:22" ht="15.95" customHeight="1" x14ac:dyDescent="0.25">
      <c r="A10" s="4" t="s">
        <v>27</v>
      </c>
      <c r="B10" s="24" t="str">
        <f t="shared" si="0"/>
        <v>5</v>
      </c>
      <c r="C10" s="9">
        <f>D10+E10+F10+G10+H10+I10+J10+K10+N10+R10</f>
        <v>164</v>
      </c>
      <c r="D10" s="2">
        <v>1</v>
      </c>
      <c r="E10" s="28">
        <v>10</v>
      </c>
      <c r="F10" s="28">
        <v>22</v>
      </c>
      <c r="G10" s="28">
        <v>10</v>
      </c>
      <c r="H10" s="28">
        <v>21</v>
      </c>
      <c r="I10" s="28">
        <v>9</v>
      </c>
      <c r="J10" s="28">
        <v>22</v>
      </c>
      <c r="K10" s="14">
        <f>SUM(L10:M10)</f>
        <v>10</v>
      </c>
      <c r="L10" s="28">
        <v>4</v>
      </c>
      <c r="M10" s="28">
        <v>6</v>
      </c>
      <c r="N10" s="14">
        <f>SUM(O10:Q10)</f>
        <v>35</v>
      </c>
      <c r="O10" s="28">
        <v>12</v>
      </c>
      <c r="P10" s="28">
        <v>10</v>
      </c>
      <c r="Q10" s="28">
        <v>13</v>
      </c>
      <c r="R10" s="14">
        <f>SUM(S10:V10)</f>
        <v>24</v>
      </c>
      <c r="S10" s="28">
        <v>2</v>
      </c>
      <c r="T10" s="28">
        <v>4</v>
      </c>
      <c r="U10" s="28">
        <v>12</v>
      </c>
      <c r="V10" s="28">
        <v>6</v>
      </c>
    </row>
    <row r="11" spans="1:22" ht="15.95" customHeight="1" x14ac:dyDescent="0.25">
      <c r="A11" s="5" t="s">
        <v>33</v>
      </c>
      <c r="B11" s="24" t="str">
        <f t="shared" si="0"/>
        <v>6</v>
      </c>
      <c r="C11" s="9">
        <f>D11+E11+F11+G11+H11+I11+J11+K11+N11+R11</f>
        <v>162</v>
      </c>
      <c r="D11" s="2"/>
      <c r="E11" s="27">
        <v>13</v>
      </c>
      <c r="F11" s="27">
        <v>21</v>
      </c>
      <c r="G11" s="27">
        <v>8</v>
      </c>
      <c r="H11" s="27">
        <v>19</v>
      </c>
      <c r="I11" s="27">
        <v>10</v>
      </c>
      <c r="J11" s="27">
        <v>21</v>
      </c>
      <c r="K11" s="14">
        <f>SUM(L11:M11)</f>
        <v>8</v>
      </c>
      <c r="L11" s="27">
        <v>2</v>
      </c>
      <c r="M11" s="27">
        <v>6</v>
      </c>
      <c r="N11" s="14">
        <f>SUM(O11:Q11)</f>
        <v>44</v>
      </c>
      <c r="O11" s="27">
        <v>16</v>
      </c>
      <c r="P11" s="27">
        <v>12</v>
      </c>
      <c r="Q11" s="27">
        <v>16</v>
      </c>
      <c r="R11" s="14">
        <f>SUM(S11:V11)</f>
        <v>18</v>
      </c>
      <c r="S11" s="27">
        <v>2</v>
      </c>
      <c r="T11" s="27">
        <v>5</v>
      </c>
      <c r="U11" s="27">
        <v>6</v>
      </c>
      <c r="V11" s="27">
        <v>5</v>
      </c>
    </row>
    <row r="12" spans="1:22" ht="15.95" customHeight="1" x14ac:dyDescent="0.25">
      <c r="A12" s="5" t="s">
        <v>66</v>
      </c>
      <c r="B12" s="24" t="str">
        <f t="shared" si="0"/>
        <v>7</v>
      </c>
      <c r="C12" s="9">
        <f>D12+E12+F12+G12+H12+I12+J12+K12+N12+R12</f>
        <v>157.5</v>
      </c>
      <c r="D12" s="2"/>
      <c r="E12" s="27">
        <v>10</v>
      </c>
      <c r="F12" s="27">
        <v>22</v>
      </c>
      <c r="G12" s="27">
        <v>9</v>
      </c>
      <c r="H12" s="27">
        <v>21</v>
      </c>
      <c r="I12" s="27">
        <v>8</v>
      </c>
      <c r="J12" s="27">
        <v>23</v>
      </c>
      <c r="K12" s="14">
        <f>SUM(L12:M12)</f>
        <v>14</v>
      </c>
      <c r="L12" s="27">
        <v>9</v>
      </c>
      <c r="M12" s="27">
        <v>5</v>
      </c>
      <c r="N12" s="14">
        <f>SUM(O12:Q12)</f>
        <v>42</v>
      </c>
      <c r="O12" s="27">
        <v>16</v>
      </c>
      <c r="P12" s="27">
        <v>12</v>
      </c>
      <c r="Q12" s="27">
        <v>14</v>
      </c>
      <c r="R12" s="14">
        <f>SUM(S12:V12)</f>
        <v>8.5</v>
      </c>
      <c r="S12" s="27">
        <v>1</v>
      </c>
      <c r="T12" s="27">
        <v>2.5</v>
      </c>
      <c r="U12" s="27">
        <v>4</v>
      </c>
      <c r="V12" s="27">
        <v>1</v>
      </c>
    </row>
    <row r="13" spans="1:22" ht="15.95" customHeight="1" x14ac:dyDescent="0.25">
      <c r="A13" s="5" t="s">
        <v>11</v>
      </c>
      <c r="B13" s="24" t="str">
        <f t="shared" si="0"/>
        <v>8</v>
      </c>
      <c r="C13" s="9">
        <f>D13+E13+F13+G13+H13+I13+J13+K13+N13+R13</f>
        <v>154</v>
      </c>
      <c r="D13" s="2"/>
      <c r="E13" s="27">
        <v>9</v>
      </c>
      <c r="F13" s="27">
        <v>22</v>
      </c>
      <c r="G13" s="27">
        <v>8</v>
      </c>
      <c r="H13" s="27">
        <v>20</v>
      </c>
      <c r="I13" s="27">
        <v>8</v>
      </c>
      <c r="J13" s="27">
        <v>19</v>
      </c>
      <c r="K13" s="14">
        <f>SUM(L13:M13)</f>
        <v>4</v>
      </c>
      <c r="L13" s="27">
        <v>0</v>
      </c>
      <c r="M13" s="27">
        <v>4</v>
      </c>
      <c r="N13" s="14">
        <f>SUM(O13:Q13)</f>
        <v>43</v>
      </c>
      <c r="O13" s="27">
        <v>15</v>
      </c>
      <c r="P13" s="27">
        <v>12</v>
      </c>
      <c r="Q13" s="27">
        <v>16</v>
      </c>
      <c r="R13" s="14">
        <f>SUM(S13:V13)</f>
        <v>21</v>
      </c>
      <c r="S13" s="27">
        <v>3</v>
      </c>
      <c r="T13" s="27">
        <v>4</v>
      </c>
      <c r="U13" s="27">
        <v>8</v>
      </c>
      <c r="V13" s="27">
        <v>6</v>
      </c>
    </row>
    <row r="14" spans="1:22" ht="15.95" customHeight="1" x14ac:dyDescent="0.25">
      <c r="A14" s="5" t="s">
        <v>45</v>
      </c>
      <c r="B14" s="24" t="str">
        <f t="shared" si="0"/>
        <v>9</v>
      </c>
      <c r="C14" s="9">
        <f>D14+E14+F14+G14+H14+I14+J14+K14+N14+R14</f>
        <v>153</v>
      </c>
      <c r="D14" s="2">
        <f>1+1</f>
        <v>2</v>
      </c>
      <c r="E14" s="27">
        <v>5</v>
      </c>
      <c r="F14" s="27">
        <v>20</v>
      </c>
      <c r="G14" s="27">
        <v>10</v>
      </c>
      <c r="H14" s="27">
        <v>18</v>
      </c>
      <c r="I14" s="27">
        <v>12</v>
      </c>
      <c r="J14" s="27">
        <v>23</v>
      </c>
      <c r="K14" s="14">
        <f>SUM(L14:M14)</f>
        <v>11</v>
      </c>
      <c r="L14" s="27">
        <v>6</v>
      </c>
      <c r="M14" s="27">
        <v>5</v>
      </c>
      <c r="N14" s="14">
        <f>SUM(O14:Q14)</f>
        <v>25</v>
      </c>
      <c r="O14" s="27">
        <v>6</v>
      </c>
      <c r="P14" s="27">
        <v>12</v>
      </c>
      <c r="Q14" s="27">
        <v>7</v>
      </c>
      <c r="R14" s="14">
        <f>SUM(S14:V14)</f>
        <v>27</v>
      </c>
      <c r="S14" s="27">
        <v>3</v>
      </c>
      <c r="T14" s="27">
        <v>6</v>
      </c>
      <c r="U14" s="27">
        <v>12</v>
      </c>
      <c r="V14" s="27">
        <v>6</v>
      </c>
    </row>
    <row r="15" spans="1:22" ht="15.95" customHeight="1" x14ac:dyDescent="0.25">
      <c r="A15" s="5" t="s">
        <v>4</v>
      </c>
      <c r="B15" s="24" t="str">
        <f t="shared" si="0"/>
        <v>10</v>
      </c>
      <c r="C15" s="9">
        <f>D15+E15+F15+G15+H15+I15+J15+K15+N15+R15</f>
        <v>147</v>
      </c>
      <c r="D15" s="2"/>
      <c r="E15" s="27">
        <v>10</v>
      </c>
      <c r="F15" s="27">
        <v>22</v>
      </c>
      <c r="G15" s="27">
        <v>8</v>
      </c>
      <c r="H15" s="27">
        <v>13</v>
      </c>
      <c r="I15" s="27">
        <v>8</v>
      </c>
      <c r="J15" s="27">
        <v>21</v>
      </c>
      <c r="K15" s="14">
        <f>SUM(L15:M15)</f>
        <v>13</v>
      </c>
      <c r="L15" s="27">
        <v>7</v>
      </c>
      <c r="M15" s="27">
        <v>6</v>
      </c>
      <c r="N15" s="14">
        <f>SUM(O15:Q15)</f>
        <v>41</v>
      </c>
      <c r="O15" s="27">
        <v>15</v>
      </c>
      <c r="P15" s="27">
        <v>12</v>
      </c>
      <c r="Q15" s="27">
        <v>14</v>
      </c>
      <c r="R15" s="14">
        <f>SUM(S15:V15)</f>
        <v>11</v>
      </c>
      <c r="S15" s="27">
        <v>1</v>
      </c>
      <c r="T15" s="27">
        <v>4</v>
      </c>
      <c r="U15" s="27">
        <v>3</v>
      </c>
      <c r="V15" s="27">
        <v>3</v>
      </c>
    </row>
    <row r="16" spans="1:22" ht="15.95" customHeight="1" x14ac:dyDescent="0.25">
      <c r="A16" s="5" t="s">
        <v>51</v>
      </c>
      <c r="B16" s="24" t="str">
        <f t="shared" si="0"/>
        <v>11</v>
      </c>
      <c r="C16" s="9">
        <f>D16+E16+F16+G16+H16+I16+J16+K16+N16+R16</f>
        <v>132</v>
      </c>
      <c r="D16" s="2"/>
      <c r="E16" s="27">
        <v>9</v>
      </c>
      <c r="F16" s="27">
        <v>18</v>
      </c>
      <c r="G16" s="27">
        <v>9</v>
      </c>
      <c r="H16" s="27">
        <v>20</v>
      </c>
      <c r="I16" s="27">
        <v>8</v>
      </c>
      <c r="J16" s="27">
        <v>17</v>
      </c>
      <c r="K16" s="14">
        <f>SUM(L16:M16)</f>
        <v>3</v>
      </c>
      <c r="L16" s="27">
        <v>0</v>
      </c>
      <c r="M16" s="27">
        <v>3</v>
      </c>
      <c r="N16" s="14">
        <f>SUM(O16:Q16)</f>
        <v>38</v>
      </c>
      <c r="O16" s="27">
        <v>13</v>
      </c>
      <c r="P16" s="27">
        <v>11</v>
      </c>
      <c r="Q16" s="27">
        <v>14</v>
      </c>
      <c r="R16" s="14">
        <f>SUM(S16:V16)</f>
        <v>10</v>
      </c>
      <c r="S16" s="27">
        <v>3</v>
      </c>
      <c r="T16" s="27">
        <v>2</v>
      </c>
      <c r="U16" s="27">
        <v>3</v>
      </c>
      <c r="V16" s="27">
        <v>2</v>
      </c>
    </row>
    <row r="17" spans="1:22" ht="15.95" customHeight="1" x14ac:dyDescent="0.25">
      <c r="A17" s="5" t="s">
        <v>76</v>
      </c>
      <c r="B17" s="24" t="str">
        <f t="shared" si="0"/>
        <v>12</v>
      </c>
      <c r="C17" s="9">
        <f>D17+E17+F17+G17+H17+I17+J17+K17+N17+R17</f>
        <v>130</v>
      </c>
      <c r="D17" s="2"/>
      <c r="E17" s="27">
        <v>11</v>
      </c>
      <c r="F17" s="27">
        <v>18</v>
      </c>
      <c r="G17" s="27">
        <v>10</v>
      </c>
      <c r="H17" s="27">
        <v>20</v>
      </c>
      <c r="I17" s="27">
        <v>5</v>
      </c>
      <c r="J17" s="27">
        <v>17</v>
      </c>
      <c r="K17" s="14">
        <f>SUM(L17:M17)</f>
        <v>9</v>
      </c>
      <c r="L17" s="27">
        <v>3</v>
      </c>
      <c r="M17" s="27">
        <v>6</v>
      </c>
      <c r="N17" s="14">
        <f>SUM(O17:Q17)</f>
        <v>21</v>
      </c>
      <c r="O17" s="27">
        <v>12</v>
      </c>
      <c r="P17" s="27">
        <v>9</v>
      </c>
      <c r="Q17" s="27">
        <v>0</v>
      </c>
      <c r="R17" s="14">
        <f>SUM(S17:V17)</f>
        <v>19</v>
      </c>
      <c r="S17" s="27">
        <v>0</v>
      </c>
      <c r="T17" s="27">
        <v>5</v>
      </c>
      <c r="U17" s="27">
        <v>6</v>
      </c>
      <c r="V17" s="27">
        <v>8</v>
      </c>
    </row>
    <row r="18" spans="1:22" ht="15.95" customHeight="1" x14ac:dyDescent="0.25">
      <c r="A18" s="5" t="s">
        <v>47</v>
      </c>
      <c r="B18" s="24" t="str">
        <f t="shared" si="0"/>
        <v>13</v>
      </c>
      <c r="C18" s="9">
        <f>D18+E18+F18+G18+H18+I18+J18+K18+N18+R18</f>
        <v>119.5</v>
      </c>
      <c r="D18" s="2"/>
      <c r="E18" s="27">
        <v>10</v>
      </c>
      <c r="F18" s="27">
        <v>20</v>
      </c>
      <c r="G18" s="27">
        <v>10</v>
      </c>
      <c r="H18" s="27">
        <v>11</v>
      </c>
      <c r="I18" s="27">
        <v>4</v>
      </c>
      <c r="J18" s="27">
        <v>21</v>
      </c>
      <c r="K18" s="14">
        <f>SUM(L18:M18)</f>
        <v>8</v>
      </c>
      <c r="L18" s="27">
        <v>3</v>
      </c>
      <c r="M18" s="27">
        <v>5</v>
      </c>
      <c r="N18" s="14">
        <f>SUM(O18:Q18)</f>
        <v>25.5</v>
      </c>
      <c r="O18" s="27">
        <v>15.5</v>
      </c>
      <c r="P18" s="27">
        <v>10</v>
      </c>
      <c r="Q18" s="27">
        <v>0</v>
      </c>
      <c r="R18" s="14">
        <f>SUM(S18:V18)</f>
        <v>10</v>
      </c>
      <c r="S18" s="27">
        <v>0</v>
      </c>
      <c r="T18" s="27">
        <v>2</v>
      </c>
      <c r="U18" s="27">
        <v>5</v>
      </c>
      <c r="V18" s="27">
        <v>3</v>
      </c>
    </row>
    <row r="19" spans="1:22" ht="15.95" customHeight="1" x14ac:dyDescent="0.25">
      <c r="A19" s="5" t="s">
        <v>36</v>
      </c>
      <c r="B19" s="24" t="str">
        <f t="shared" si="0"/>
        <v>14</v>
      </c>
      <c r="C19" s="9">
        <f>D19+E19+F19+G19+H19+I19+J19+K19+N19+R19</f>
        <v>114</v>
      </c>
      <c r="D19" s="2"/>
      <c r="E19" s="27">
        <v>12</v>
      </c>
      <c r="F19" s="27">
        <v>21</v>
      </c>
      <c r="G19" s="27">
        <v>8</v>
      </c>
      <c r="H19" s="27">
        <v>14</v>
      </c>
      <c r="I19" s="27">
        <v>2</v>
      </c>
      <c r="J19" s="27">
        <v>15</v>
      </c>
      <c r="K19" s="14">
        <f>SUM(L19:M19)</f>
        <v>8</v>
      </c>
      <c r="L19" s="27">
        <v>3</v>
      </c>
      <c r="M19" s="27">
        <v>5</v>
      </c>
      <c r="N19" s="14">
        <f>SUM(O19:Q19)</f>
        <v>32</v>
      </c>
      <c r="O19" s="27">
        <v>7</v>
      </c>
      <c r="P19" s="27">
        <v>12</v>
      </c>
      <c r="Q19" s="27">
        <v>13</v>
      </c>
      <c r="R19" s="14">
        <f>SUM(S19:V19)</f>
        <v>2</v>
      </c>
      <c r="S19" s="27">
        <v>0</v>
      </c>
      <c r="T19" s="27">
        <v>0</v>
      </c>
      <c r="U19" s="27">
        <v>0</v>
      </c>
      <c r="V19" s="27">
        <v>2</v>
      </c>
    </row>
    <row r="20" spans="1:22" ht="15.95" customHeight="1" x14ac:dyDescent="0.25">
      <c r="A20" s="4" t="s">
        <v>57</v>
      </c>
      <c r="B20" s="24" t="str">
        <f t="shared" si="0"/>
        <v>15</v>
      </c>
      <c r="C20" s="9">
        <f>D20+E20+F20+G20+H20+I20+J20+K20+N20+R20</f>
        <v>111</v>
      </c>
      <c r="D20" s="2"/>
      <c r="E20" s="28">
        <v>8</v>
      </c>
      <c r="F20" s="28">
        <v>18</v>
      </c>
      <c r="G20" s="28">
        <v>10</v>
      </c>
      <c r="H20" s="28">
        <v>13</v>
      </c>
      <c r="I20" s="28">
        <v>8</v>
      </c>
      <c r="J20" s="28">
        <v>18</v>
      </c>
      <c r="K20" s="14">
        <f>SUM(L20:M20)</f>
        <v>8</v>
      </c>
      <c r="L20" s="28">
        <v>4</v>
      </c>
      <c r="M20" s="28">
        <v>4</v>
      </c>
      <c r="N20" s="14">
        <f>SUM(O20:Q20)</f>
        <v>19</v>
      </c>
      <c r="O20" s="28">
        <v>7</v>
      </c>
      <c r="P20" s="28">
        <v>12</v>
      </c>
      <c r="Q20" s="28">
        <v>0</v>
      </c>
      <c r="R20" s="14">
        <f>SUM(S20:V20)</f>
        <v>9</v>
      </c>
      <c r="S20" s="28">
        <v>1</v>
      </c>
      <c r="T20" s="28">
        <v>2</v>
      </c>
      <c r="U20" s="28">
        <v>3</v>
      </c>
      <c r="V20" s="28">
        <v>3</v>
      </c>
    </row>
    <row r="21" spans="1:22" ht="15.95" customHeight="1" x14ac:dyDescent="0.25">
      <c r="A21" s="4" t="s">
        <v>54</v>
      </c>
      <c r="B21" s="24" t="str">
        <f t="shared" si="0"/>
        <v>16</v>
      </c>
      <c r="C21" s="9">
        <f>D21+E21+F21+G21+H21+I21+J21+K21+N21+R21</f>
        <v>109</v>
      </c>
      <c r="D21" s="2"/>
      <c r="E21" s="28">
        <v>10</v>
      </c>
      <c r="F21" s="28">
        <v>12</v>
      </c>
      <c r="G21" s="28">
        <v>3</v>
      </c>
      <c r="H21" s="28">
        <v>18</v>
      </c>
      <c r="I21" s="28">
        <v>3</v>
      </c>
      <c r="J21" s="28">
        <v>24</v>
      </c>
      <c r="K21" s="14">
        <f>SUM(L21:M21)</f>
        <v>14</v>
      </c>
      <c r="L21" s="28">
        <v>8</v>
      </c>
      <c r="M21" s="28">
        <v>6</v>
      </c>
      <c r="N21" s="14">
        <f>SUM(O21:Q21)</f>
        <v>22</v>
      </c>
      <c r="O21" s="28">
        <v>8</v>
      </c>
      <c r="P21" s="28">
        <v>6</v>
      </c>
      <c r="Q21" s="28">
        <v>8</v>
      </c>
      <c r="R21" s="14">
        <f>SUM(S21:V21)</f>
        <v>3</v>
      </c>
      <c r="S21" s="28">
        <v>0</v>
      </c>
      <c r="T21" s="28">
        <v>1</v>
      </c>
      <c r="U21" s="28">
        <v>0</v>
      </c>
      <c r="V21" s="28">
        <v>2</v>
      </c>
    </row>
    <row r="22" spans="1:22" s="1" customFormat="1" ht="15.95" customHeight="1" x14ac:dyDescent="0.25">
      <c r="A22" s="5" t="s">
        <v>24</v>
      </c>
      <c r="B22" s="24" t="str">
        <f t="shared" si="0"/>
        <v>17</v>
      </c>
      <c r="C22" s="9">
        <f>D22+E22+F22+G22+H22+I22+J22+K22+N22+R22</f>
        <v>108</v>
      </c>
      <c r="D22" s="2"/>
      <c r="E22" s="27">
        <v>9</v>
      </c>
      <c r="F22" s="27">
        <v>17</v>
      </c>
      <c r="G22" s="27">
        <v>10</v>
      </c>
      <c r="H22" s="27">
        <v>13</v>
      </c>
      <c r="I22" s="27">
        <v>5</v>
      </c>
      <c r="J22" s="27">
        <v>15</v>
      </c>
      <c r="K22" s="14">
        <f>SUM(L22:M22)</f>
        <v>3</v>
      </c>
      <c r="L22" s="27">
        <v>1</v>
      </c>
      <c r="M22" s="27">
        <v>2</v>
      </c>
      <c r="N22" s="14">
        <f>SUM(O22:Q22)</f>
        <v>31</v>
      </c>
      <c r="O22" s="27">
        <v>11</v>
      </c>
      <c r="P22" s="27">
        <v>12</v>
      </c>
      <c r="Q22" s="27">
        <v>8</v>
      </c>
      <c r="R22" s="14">
        <f>SUM(S22:V22)</f>
        <v>5</v>
      </c>
      <c r="S22" s="27">
        <v>0</v>
      </c>
      <c r="T22" s="27">
        <v>3</v>
      </c>
      <c r="U22" s="27">
        <v>0</v>
      </c>
      <c r="V22" s="27">
        <v>2</v>
      </c>
    </row>
    <row r="23" spans="1:22" ht="15.95" customHeight="1" x14ac:dyDescent="0.25">
      <c r="A23" s="5" t="s">
        <v>60</v>
      </c>
      <c r="B23" s="24" t="str">
        <f t="shared" si="0"/>
        <v>18</v>
      </c>
      <c r="C23" s="9">
        <f>D23+E23+F23+G23+H23+I23+J23+K23+N23+R23</f>
        <v>104.5</v>
      </c>
      <c r="D23" s="2"/>
      <c r="E23" s="27">
        <v>8</v>
      </c>
      <c r="F23" s="27">
        <v>10</v>
      </c>
      <c r="G23" s="27">
        <v>5</v>
      </c>
      <c r="H23" s="27">
        <v>10.5</v>
      </c>
      <c r="I23" s="27">
        <v>8</v>
      </c>
      <c r="J23" s="27">
        <v>12</v>
      </c>
      <c r="K23" s="14">
        <f>SUM(L23:M23)</f>
        <v>8</v>
      </c>
      <c r="L23" s="27">
        <v>5</v>
      </c>
      <c r="M23" s="27">
        <v>3</v>
      </c>
      <c r="N23" s="14">
        <f>SUM(O23:Q23)</f>
        <v>27</v>
      </c>
      <c r="O23" s="27">
        <v>11</v>
      </c>
      <c r="P23" s="27">
        <v>6</v>
      </c>
      <c r="Q23" s="27">
        <v>10</v>
      </c>
      <c r="R23" s="14">
        <f>SUM(S23:V23)</f>
        <v>16</v>
      </c>
      <c r="S23" s="27">
        <v>3</v>
      </c>
      <c r="T23" s="27">
        <v>4</v>
      </c>
      <c r="U23" s="27">
        <v>4</v>
      </c>
      <c r="V23" s="27">
        <v>5</v>
      </c>
    </row>
    <row r="24" spans="1:22" ht="15.95" customHeight="1" x14ac:dyDescent="0.25">
      <c r="A24" s="5" t="s">
        <v>23</v>
      </c>
      <c r="B24" s="24" t="str">
        <f t="shared" si="0"/>
        <v>19</v>
      </c>
      <c r="C24" s="9">
        <f>D24+E24+F24+G24+H24+I24+J24+K24+N24+R24</f>
        <v>104</v>
      </c>
      <c r="D24" s="2"/>
      <c r="E24" s="27">
        <v>10</v>
      </c>
      <c r="F24" s="27">
        <v>18</v>
      </c>
      <c r="G24" s="27">
        <v>8</v>
      </c>
      <c r="H24" s="27">
        <v>10</v>
      </c>
      <c r="I24" s="27">
        <v>1</v>
      </c>
      <c r="J24" s="27">
        <v>12</v>
      </c>
      <c r="K24" s="14">
        <f>SUM(L24:M24)</f>
        <v>6</v>
      </c>
      <c r="L24" s="27">
        <v>0</v>
      </c>
      <c r="M24" s="27">
        <v>6</v>
      </c>
      <c r="N24" s="14">
        <f>SUM(O24:Q24)</f>
        <v>32</v>
      </c>
      <c r="O24" s="27">
        <v>10</v>
      </c>
      <c r="P24" s="27">
        <v>10</v>
      </c>
      <c r="Q24" s="27">
        <v>12</v>
      </c>
      <c r="R24" s="14">
        <f>SUM(S24:V24)</f>
        <v>7</v>
      </c>
      <c r="S24" s="27">
        <v>0</v>
      </c>
      <c r="T24" s="27">
        <v>3</v>
      </c>
      <c r="U24" s="27">
        <v>1</v>
      </c>
      <c r="V24" s="27">
        <v>3</v>
      </c>
    </row>
    <row r="25" spans="1:22" ht="15.95" customHeight="1" x14ac:dyDescent="0.25">
      <c r="A25" s="5" t="s">
        <v>73</v>
      </c>
      <c r="B25" s="24" t="str">
        <f t="shared" si="0"/>
        <v>20</v>
      </c>
      <c r="C25" s="9">
        <f>D25+E25+F25+G25+H25+I25+J25+K25+N25+R25</f>
        <v>102.5</v>
      </c>
      <c r="D25" s="2"/>
      <c r="E25" s="27">
        <v>6</v>
      </c>
      <c r="F25" s="27">
        <v>11.5</v>
      </c>
      <c r="G25" s="27">
        <v>10</v>
      </c>
      <c r="H25" s="27">
        <v>16</v>
      </c>
      <c r="I25" s="27">
        <v>4</v>
      </c>
      <c r="J25" s="27">
        <v>11</v>
      </c>
      <c r="K25" s="14">
        <f>SUM(L25:M25)</f>
        <v>14</v>
      </c>
      <c r="L25" s="27">
        <v>8</v>
      </c>
      <c r="M25" s="27">
        <v>6</v>
      </c>
      <c r="N25" s="14">
        <f>SUM(O25:Q25)</f>
        <v>13</v>
      </c>
      <c r="O25" s="27">
        <v>7</v>
      </c>
      <c r="P25" s="27">
        <v>6</v>
      </c>
      <c r="Q25" s="27">
        <v>0</v>
      </c>
      <c r="R25" s="14">
        <f>SUM(S25:V25)</f>
        <v>17</v>
      </c>
      <c r="S25" s="27">
        <v>4</v>
      </c>
      <c r="T25" s="27">
        <v>6</v>
      </c>
      <c r="U25" s="27">
        <v>4</v>
      </c>
      <c r="V25" s="27">
        <v>3</v>
      </c>
    </row>
    <row r="26" spans="1:22" ht="15.95" customHeight="1" x14ac:dyDescent="0.25">
      <c r="A26" s="5" t="s">
        <v>5</v>
      </c>
      <c r="B26" s="24" t="str">
        <f t="shared" si="0"/>
        <v>21-22</v>
      </c>
      <c r="C26" s="9">
        <f>D26+E26+F26+G26+H26+I26+J26+K26+N26+R26</f>
        <v>102</v>
      </c>
      <c r="D26" s="2"/>
      <c r="E26" s="27">
        <v>4</v>
      </c>
      <c r="F26" s="27">
        <v>19</v>
      </c>
      <c r="G26" s="27">
        <v>3</v>
      </c>
      <c r="H26" s="27">
        <v>13</v>
      </c>
      <c r="I26" s="27">
        <v>3</v>
      </c>
      <c r="J26" s="27">
        <v>14</v>
      </c>
      <c r="K26" s="14">
        <f>SUM(L26:M26)</f>
        <v>13</v>
      </c>
      <c r="L26" s="27">
        <v>7</v>
      </c>
      <c r="M26" s="27">
        <v>6</v>
      </c>
      <c r="N26" s="14">
        <f>SUM(O26:Q26)</f>
        <v>31.5</v>
      </c>
      <c r="O26" s="27">
        <v>10</v>
      </c>
      <c r="P26" s="27">
        <v>10</v>
      </c>
      <c r="Q26" s="27">
        <v>11.5</v>
      </c>
      <c r="R26" s="14">
        <f>SUM(S26:V26)</f>
        <v>1.5</v>
      </c>
      <c r="S26" s="27">
        <v>0</v>
      </c>
      <c r="T26" s="27">
        <v>0.5</v>
      </c>
      <c r="U26" s="27">
        <v>0</v>
      </c>
      <c r="V26" s="27">
        <v>1</v>
      </c>
    </row>
    <row r="27" spans="1:22" s="1" customFormat="1" ht="15.95" customHeight="1" x14ac:dyDescent="0.25">
      <c r="A27" s="5" t="s">
        <v>15</v>
      </c>
      <c r="B27" s="24" t="str">
        <f t="shared" si="0"/>
        <v>21-22</v>
      </c>
      <c r="C27" s="9">
        <f>D27+E27+F27+G27+H27+I27+J27+K27+N27+R27</f>
        <v>102</v>
      </c>
      <c r="D27" s="2"/>
      <c r="E27" s="27">
        <v>4</v>
      </c>
      <c r="F27" s="27">
        <v>15</v>
      </c>
      <c r="G27" s="27">
        <v>3</v>
      </c>
      <c r="H27" s="27">
        <v>16</v>
      </c>
      <c r="I27" s="27">
        <v>6</v>
      </c>
      <c r="J27" s="27">
        <v>10</v>
      </c>
      <c r="K27" s="14">
        <f>SUM(L27:M27)</f>
        <v>12</v>
      </c>
      <c r="L27" s="27">
        <v>6</v>
      </c>
      <c r="M27" s="27">
        <v>6</v>
      </c>
      <c r="N27" s="14">
        <f>SUM(O27:Q27)</f>
        <v>26</v>
      </c>
      <c r="O27" s="27">
        <v>14</v>
      </c>
      <c r="P27" s="27">
        <v>12</v>
      </c>
      <c r="Q27" s="27">
        <v>0</v>
      </c>
      <c r="R27" s="14">
        <f>SUM(S27:V27)</f>
        <v>10</v>
      </c>
      <c r="S27" s="27">
        <v>1</v>
      </c>
      <c r="T27" s="27">
        <v>2.5</v>
      </c>
      <c r="U27" s="27">
        <v>4</v>
      </c>
      <c r="V27" s="27">
        <v>2.5</v>
      </c>
    </row>
    <row r="28" spans="1:22" ht="15.95" customHeight="1" x14ac:dyDescent="0.25">
      <c r="A28" s="5" t="s">
        <v>9</v>
      </c>
      <c r="B28" s="24" t="str">
        <f t="shared" si="0"/>
        <v>23</v>
      </c>
      <c r="C28" s="9">
        <f>D28+E28+F28+G28+H28+I28+J28+K28+N28+R28</f>
        <v>101</v>
      </c>
      <c r="D28" s="2"/>
      <c r="E28" s="27">
        <v>8</v>
      </c>
      <c r="F28" s="27">
        <v>10</v>
      </c>
      <c r="G28" s="27">
        <v>10</v>
      </c>
      <c r="H28" s="27">
        <v>16</v>
      </c>
      <c r="I28" s="27">
        <v>3</v>
      </c>
      <c r="J28" s="27">
        <v>13</v>
      </c>
      <c r="K28" s="14">
        <f>SUM(L28:M28)</f>
        <v>9</v>
      </c>
      <c r="L28" s="27">
        <v>6</v>
      </c>
      <c r="M28" s="27">
        <v>3</v>
      </c>
      <c r="N28" s="14">
        <f>SUM(O28:Q28)</f>
        <v>21.5</v>
      </c>
      <c r="O28" s="27">
        <v>4.5</v>
      </c>
      <c r="P28" s="27">
        <v>4</v>
      </c>
      <c r="Q28" s="27">
        <v>13</v>
      </c>
      <c r="R28" s="14">
        <f>SUM(S28:V28)</f>
        <v>10.5</v>
      </c>
      <c r="S28" s="27">
        <v>1</v>
      </c>
      <c r="T28" s="27">
        <v>3</v>
      </c>
      <c r="U28" s="27">
        <v>2</v>
      </c>
      <c r="V28" s="27">
        <v>4.5</v>
      </c>
    </row>
    <row r="29" spans="1:22" ht="15.95" customHeight="1" x14ac:dyDescent="0.25">
      <c r="A29" s="5" t="s">
        <v>63</v>
      </c>
      <c r="B29" s="24" t="str">
        <f t="shared" si="0"/>
        <v>24</v>
      </c>
      <c r="C29" s="9">
        <f>D29+E29+F29+G29+H29+I29+J29+K29+N29+R29</f>
        <v>98.5</v>
      </c>
      <c r="D29" s="2"/>
      <c r="E29" s="27">
        <v>8</v>
      </c>
      <c r="F29" s="27">
        <v>9</v>
      </c>
      <c r="G29" s="27">
        <v>9</v>
      </c>
      <c r="H29" s="27">
        <v>16.5</v>
      </c>
      <c r="I29" s="27">
        <v>8</v>
      </c>
      <c r="J29" s="27">
        <v>14</v>
      </c>
      <c r="K29" s="14">
        <f>SUM(L29:M29)</f>
        <v>3</v>
      </c>
      <c r="L29" s="27">
        <v>1</v>
      </c>
      <c r="M29" s="27">
        <v>2</v>
      </c>
      <c r="N29" s="14">
        <f>SUM(O29:Q29)</f>
        <v>27</v>
      </c>
      <c r="O29" s="27">
        <v>6</v>
      </c>
      <c r="P29" s="27">
        <v>10</v>
      </c>
      <c r="Q29" s="27">
        <v>11</v>
      </c>
      <c r="R29" s="14">
        <f>SUM(S29:V29)</f>
        <v>4</v>
      </c>
      <c r="S29" s="27">
        <v>0</v>
      </c>
      <c r="T29" s="27">
        <v>1</v>
      </c>
      <c r="U29" s="27">
        <v>2</v>
      </c>
      <c r="V29" s="27">
        <v>1</v>
      </c>
    </row>
    <row r="30" spans="1:22" ht="15.95" customHeight="1" x14ac:dyDescent="0.25">
      <c r="A30" s="5" t="s">
        <v>26</v>
      </c>
      <c r="B30" s="24" t="str">
        <f t="shared" si="0"/>
        <v>25-26</v>
      </c>
      <c r="C30" s="9">
        <f>D30+E30+F30+G30+H30+I30+J30+K30+N30+R30</f>
        <v>96.5</v>
      </c>
      <c r="D30" s="2">
        <f>1+1</f>
        <v>2</v>
      </c>
      <c r="E30" s="27">
        <v>8</v>
      </c>
      <c r="F30" s="27">
        <v>16</v>
      </c>
      <c r="G30" s="27">
        <v>8</v>
      </c>
      <c r="H30" s="27">
        <v>16</v>
      </c>
      <c r="I30" s="27">
        <v>2</v>
      </c>
      <c r="J30" s="27">
        <v>9</v>
      </c>
      <c r="K30" s="14">
        <f>SUM(L30:M30)</f>
        <v>1</v>
      </c>
      <c r="L30" s="27">
        <v>0</v>
      </c>
      <c r="M30" s="27">
        <v>1</v>
      </c>
      <c r="N30" s="14">
        <f>SUM(O30:Q30)</f>
        <v>25.5</v>
      </c>
      <c r="O30" s="27">
        <v>6</v>
      </c>
      <c r="P30" s="27">
        <v>10</v>
      </c>
      <c r="Q30" s="27">
        <v>9.5</v>
      </c>
      <c r="R30" s="14">
        <f>SUM(S30:V30)</f>
        <v>9</v>
      </c>
      <c r="S30" s="27">
        <v>1</v>
      </c>
      <c r="T30" s="27">
        <v>3</v>
      </c>
      <c r="U30" s="27">
        <v>3</v>
      </c>
      <c r="V30" s="27">
        <v>2</v>
      </c>
    </row>
    <row r="31" spans="1:22" ht="15.95" customHeight="1" x14ac:dyDescent="0.25">
      <c r="A31" s="4" t="s">
        <v>30</v>
      </c>
      <c r="B31" s="24" t="str">
        <f t="shared" si="0"/>
        <v>25-26</v>
      </c>
      <c r="C31" s="9">
        <f>D31+E31+F31+G31+H31+I31+J31+K31+N31+R31</f>
        <v>96.5</v>
      </c>
      <c r="D31" s="2">
        <f>1+1</f>
        <v>2</v>
      </c>
      <c r="E31" s="28">
        <v>12</v>
      </c>
      <c r="F31" s="28">
        <v>3</v>
      </c>
      <c r="G31" s="28">
        <v>10</v>
      </c>
      <c r="H31" s="28">
        <v>6</v>
      </c>
      <c r="I31" s="28">
        <v>1</v>
      </c>
      <c r="J31" s="28">
        <v>19</v>
      </c>
      <c r="K31" s="14">
        <f>SUM(L31:M31)</f>
        <v>2</v>
      </c>
      <c r="L31" s="28">
        <v>0</v>
      </c>
      <c r="M31" s="28">
        <v>2</v>
      </c>
      <c r="N31" s="14">
        <f>SUM(O31:Q31)</f>
        <v>38</v>
      </c>
      <c r="O31" s="28">
        <v>12</v>
      </c>
      <c r="P31" s="28">
        <v>10</v>
      </c>
      <c r="Q31" s="28">
        <v>16</v>
      </c>
      <c r="R31" s="14">
        <f>SUM(S31:V31)</f>
        <v>3.5</v>
      </c>
      <c r="S31" s="28">
        <v>0</v>
      </c>
      <c r="T31" s="28">
        <v>0</v>
      </c>
      <c r="U31" s="28">
        <v>0</v>
      </c>
      <c r="V31" s="28">
        <v>3.5</v>
      </c>
    </row>
    <row r="32" spans="1:22" s="1" customFormat="1" ht="15.95" customHeight="1" x14ac:dyDescent="0.25">
      <c r="A32" s="5" t="s">
        <v>3</v>
      </c>
      <c r="B32" s="24" t="str">
        <f t="shared" si="0"/>
        <v>27</v>
      </c>
      <c r="C32" s="9">
        <f>D32+E32+F32+G32+H32+I32+J32+K32+N32+R32</f>
        <v>95</v>
      </c>
      <c r="D32" s="2"/>
      <c r="E32" s="27">
        <v>6</v>
      </c>
      <c r="F32" s="27">
        <v>16</v>
      </c>
      <c r="G32" s="27">
        <v>6</v>
      </c>
      <c r="H32" s="27">
        <v>18</v>
      </c>
      <c r="I32" s="27">
        <v>1</v>
      </c>
      <c r="J32" s="27">
        <v>5</v>
      </c>
      <c r="K32" s="14">
        <f>SUM(L32:M32)</f>
        <v>6</v>
      </c>
      <c r="L32" s="27">
        <v>1</v>
      </c>
      <c r="M32" s="27">
        <v>5</v>
      </c>
      <c r="N32" s="14">
        <f>SUM(O32:Q32)</f>
        <v>36</v>
      </c>
      <c r="O32" s="27">
        <v>14</v>
      </c>
      <c r="P32" s="27">
        <v>12</v>
      </c>
      <c r="Q32" s="27">
        <v>10</v>
      </c>
      <c r="R32" s="14">
        <f>SUM(S32:V32)</f>
        <v>1</v>
      </c>
      <c r="S32" s="27">
        <v>0</v>
      </c>
      <c r="T32" s="27">
        <v>0</v>
      </c>
      <c r="U32" s="27">
        <v>0</v>
      </c>
      <c r="V32" s="27">
        <v>1</v>
      </c>
    </row>
    <row r="33" spans="1:22" s="1" customFormat="1" ht="15.95" customHeight="1" x14ac:dyDescent="0.25">
      <c r="A33" s="5" t="s">
        <v>69</v>
      </c>
      <c r="B33" s="24" t="str">
        <f t="shared" si="0"/>
        <v>28</v>
      </c>
      <c r="C33" s="9">
        <f>D33+E33+F33+G33+H33+I33+J33+K33+N33+R33</f>
        <v>94</v>
      </c>
      <c r="D33" s="2"/>
      <c r="E33" s="27">
        <v>4</v>
      </c>
      <c r="F33" s="27">
        <v>15</v>
      </c>
      <c r="G33" s="27">
        <v>8.5</v>
      </c>
      <c r="H33" s="27">
        <v>11.5</v>
      </c>
      <c r="I33" s="27">
        <v>1</v>
      </c>
      <c r="J33" s="27">
        <v>12</v>
      </c>
      <c r="K33" s="14">
        <f>SUM(L33:M33)</f>
        <v>11</v>
      </c>
      <c r="L33" s="27">
        <v>5</v>
      </c>
      <c r="M33" s="27">
        <v>6</v>
      </c>
      <c r="N33" s="14">
        <f>SUM(O33:Q33)</f>
        <v>18</v>
      </c>
      <c r="O33" s="27">
        <v>0</v>
      </c>
      <c r="P33" s="27">
        <v>6</v>
      </c>
      <c r="Q33" s="27">
        <v>12</v>
      </c>
      <c r="R33" s="14">
        <f>SUM(S33:V33)</f>
        <v>13</v>
      </c>
      <c r="S33" s="27">
        <v>1</v>
      </c>
      <c r="T33" s="27">
        <v>2</v>
      </c>
      <c r="U33" s="27">
        <v>4</v>
      </c>
      <c r="V33" s="27">
        <v>6</v>
      </c>
    </row>
    <row r="34" spans="1:22" s="1" customFormat="1" ht="15.95" customHeight="1" x14ac:dyDescent="0.25">
      <c r="A34" s="5" t="s">
        <v>19</v>
      </c>
      <c r="B34" s="24" t="str">
        <f t="shared" si="0"/>
        <v>29-30</v>
      </c>
      <c r="C34" s="9">
        <f>D34+E34+F34+G34+H34+I34+J34+K34+N34+R34</f>
        <v>89</v>
      </c>
      <c r="D34" s="2"/>
      <c r="E34" s="27">
        <v>4</v>
      </c>
      <c r="F34" s="27">
        <v>9.5</v>
      </c>
      <c r="G34" s="27">
        <v>10</v>
      </c>
      <c r="H34" s="27">
        <v>18</v>
      </c>
      <c r="I34" s="27">
        <v>2</v>
      </c>
      <c r="J34" s="27">
        <v>14</v>
      </c>
      <c r="K34" s="14">
        <f>SUM(L34:M34)</f>
        <v>0</v>
      </c>
      <c r="L34" s="27">
        <v>0</v>
      </c>
      <c r="M34" s="27">
        <v>0</v>
      </c>
      <c r="N34" s="14">
        <f>SUM(O34:Q34)</f>
        <v>21.5</v>
      </c>
      <c r="O34" s="27">
        <v>11.5</v>
      </c>
      <c r="P34" s="27">
        <v>8.5</v>
      </c>
      <c r="Q34" s="27">
        <v>1.5</v>
      </c>
      <c r="R34" s="14">
        <f>SUM(S34:V34)</f>
        <v>10</v>
      </c>
      <c r="S34" s="27">
        <v>1</v>
      </c>
      <c r="T34" s="27">
        <v>1</v>
      </c>
      <c r="U34" s="27">
        <v>5</v>
      </c>
      <c r="V34" s="27">
        <v>3</v>
      </c>
    </row>
    <row r="35" spans="1:22" s="1" customFormat="1" ht="15.95" customHeight="1" x14ac:dyDescent="0.25">
      <c r="A35" s="5" t="s">
        <v>84</v>
      </c>
      <c r="B35" s="24" t="str">
        <f t="shared" si="0"/>
        <v>29-30</v>
      </c>
      <c r="C35" s="9">
        <f>D35+E35+F35+G35+H35+I35+J35+K35+N35+R35</f>
        <v>89</v>
      </c>
      <c r="D35" s="2"/>
      <c r="E35" s="27">
        <v>9</v>
      </c>
      <c r="F35" s="27">
        <v>18</v>
      </c>
      <c r="G35" s="27">
        <v>8</v>
      </c>
      <c r="H35" s="27">
        <v>5</v>
      </c>
      <c r="I35" s="27">
        <v>0</v>
      </c>
      <c r="J35" s="27">
        <v>15</v>
      </c>
      <c r="K35" s="14">
        <f>SUM(L35:M35)</f>
        <v>8</v>
      </c>
      <c r="L35" s="27">
        <v>2</v>
      </c>
      <c r="M35" s="27">
        <v>6</v>
      </c>
      <c r="N35" s="14">
        <f>SUM(O35:Q35)</f>
        <v>21</v>
      </c>
      <c r="O35" s="27">
        <v>4</v>
      </c>
      <c r="P35" s="27">
        <v>10</v>
      </c>
      <c r="Q35" s="27">
        <v>7</v>
      </c>
      <c r="R35" s="14">
        <f>SUM(S35:V35)</f>
        <v>5</v>
      </c>
      <c r="S35" s="27">
        <v>0</v>
      </c>
      <c r="T35" s="27">
        <v>2</v>
      </c>
      <c r="U35" s="27">
        <v>2</v>
      </c>
      <c r="V35" s="27">
        <v>1</v>
      </c>
    </row>
    <row r="36" spans="1:22" ht="15.95" customHeight="1" x14ac:dyDescent="0.25">
      <c r="A36" s="4" t="s">
        <v>53</v>
      </c>
      <c r="B36" s="24" t="str">
        <f t="shared" si="0"/>
        <v>31</v>
      </c>
      <c r="C36" s="9">
        <f>D36+E36+F36+G36+H36+I36+J36+K36+N36+R36</f>
        <v>86</v>
      </c>
      <c r="D36" s="2">
        <v>1</v>
      </c>
      <c r="E36" s="28">
        <v>6</v>
      </c>
      <c r="F36" s="28">
        <v>8</v>
      </c>
      <c r="G36" s="28">
        <v>9</v>
      </c>
      <c r="H36" s="28">
        <v>11</v>
      </c>
      <c r="I36" s="28">
        <v>2</v>
      </c>
      <c r="J36" s="28">
        <v>11</v>
      </c>
      <c r="K36" s="14">
        <f>SUM(L36:M36)</f>
        <v>5</v>
      </c>
      <c r="L36" s="28">
        <v>0</v>
      </c>
      <c r="M36" s="28">
        <v>5</v>
      </c>
      <c r="N36" s="14">
        <f>SUM(O36:Q36)</f>
        <v>20.5</v>
      </c>
      <c r="O36" s="28">
        <v>10</v>
      </c>
      <c r="P36" s="28">
        <v>6</v>
      </c>
      <c r="Q36" s="28">
        <v>4.5</v>
      </c>
      <c r="R36" s="14">
        <f>SUM(S36:V36)</f>
        <v>12.5</v>
      </c>
      <c r="S36" s="28">
        <v>1</v>
      </c>
      <c r="T36" s="28">
        <v>1.5</v>
      </c>
      <c r="U36" s="28">
        <v>6</v>
      </c>
      <c r="V36" s="28">
        <v>4</v>
      </c>
    </row>
    <row r="37" spans="1:22" ht="15.95" customHeight="1" x14ac:dyDescent="0.25">
      <c r="A37" s="4" t="s">
        <v>55</v>
      </c>
      <c r="B37" s="24" t="str">
        <f t="shared" si="0"/>
        <v>32</v>
      </c>
      <c r="C37" s="9">
        <f>D37+E37+F37+G37+H37+I37+J37+K37+N37+R37</f>
        <v>82.5</v>
      </c>
      <c r="D37" s="2">
        <v>1</v>
      </c>
      <c r="E37" s="28">
        <v>4.5</v>
      </c>
      <c r="F37" s="28">
        <v>6</v>
      </c>
      <c r="G37" s="28">
        <v>1</v>
      </c>
      <c r="H37" s="28">
        <v>18</v>
      </c>
      <c r="I37" s="28">
        <v>5</v>
      </c>
      <c r="J37" s="28">
        <v>11</v>
      </c>
      <c r="K37" s="14">
        <f>SUM(L37:M37)</f>
        <v>4</v>
      </c>
      <c r="L37" s="28">
        <v>1</v>
      </c>
      <c r="M37" s="28">
        <v>3</v>
      </c>
      <c r="N37" s="14">
        <f>SUM(O37:Q37)</f>
        <v>28</v>
      </c>
      <c r="O37" s="28">
        <v>5.5</v>
      </c>
      <c r="P37" s="28">
        <v>11</v>
      </c>
      <c r="Q37" s="28">
        <v>11.5</v>
      </c>
      <c r="R37" s="14">
        <f>SUM(S37:V37)</f>
        <v>4</v>
      </c>
      <c r="S37" s="28">
        <v>0</v>
      </c>
      <c r="T37" s="28">
        <v>0</v>
      </c>
      <c r="U37" s="28">
        <v>2</v>
      </c>
      <c r="V37" s="28">
        <v>2</v>
      </c>
    </row>
    <row r="38" spans="1:22" ht="15.95" customHeight="1" x14ac:dyDescent="0.25">
      <c r="A38" s="5" t="s">
        <v>21</v>
      </c>
      <c r="B38" s="24" t="str">
        <f t="shared" si="0"/>
        <v>33</v>
      </c>
      <c r="C38" s="9">
        <f>D38+E38+F38+G38+H38+I38+J38+K38+N38+R38</f>
        <v>81</v>
      </c>
      <c r="D38" s="2"/>
      <c r="E38" s="27">
        <v>11</v>
      </c>
      <c r="F38" s="27">
        <v>8</v>
      </c>
      <c r="G38" s="27">
        <v>3</v>
      </c>
      <c r="H38" s="27">
        <v>13</v>
      </c>
      <c r="I38" s="27">
        <v>1</v>
      </c>
      <c r="J38" s="27">
        <v>9</v>
      </c>
      <c r="K38" s="14">
        <f>SUM(L38:M38)</f>
        <v>10</v>
      </c>
      <c r="L38" s="27">
        <v>6</v>
      </c>
      <c r="M38" s="27">
        <v>4</v>
      </c>
      <c r="N38" s="14">
        <f>SUM(O38:Q38)</f>
        <v>14</v>
      </c>
      <c r="O38" s="27">
        <v>4</v>
      </c>
      <c r="P38" s="27">
        <v>10</v>
      </c>
      <c r="Q38" s="27">
        <v>0</v>
      </c>
      <c r="R38" s="14">
        <f>SUM(S38:V38)</f>
        <v>12</v>
      </c>
      <c r="S38" s="27">
        <v>2</v>
      </c>
      <c r="T38" s="27">
        <v>4</v>
      </c>
      <c r="U38" s="27">
        <v>3</v>
      </c>
      <c r="V38" s="27">
        <v>3</v>
      </c>
    </row>
    <row r="39" spans="1:22" ht="15.95" customHeight="1" x14ac:dyDescent="0.25">
      <c r="A39" s="4" t="s">
        <v>28</v>
      </c>
      <c r="B39" s="24" t="str">
        <f t="shared" si="0"/>
        <v>34</v>
      </c>
      <c r="C39" s="9">
        <f>D39+E39+F39+G39+H39+I39+J39+K39+N39+R39</f>
        <v>79</v>
      </c>
      <c r="D39" s="2"/>
      <c r="E39" s="28">
        <v>12</v>
      </c>
      <c r="F39" s="28">
        <v>11</v>
      </c>
      <c r="G39" s="28">
        <v>2</v>
      </c>
      <c r="H39" s="28">
        <v>7</v>
      </c>
      <c r="I39" s="28">
        <v>4</v>
      </c>
      <c r="J39" s="28">
        <v>3</v>
      </c>
      <c r="K39" s="14">
        <f>SUM(L39:M39)</f>
        <v>5</v>
      </c>
      <c r="L39" s="28">
        <v>3</v>
      </c>
      <c r="M39" s="28">
        <v>2</v>
      </c>
      <c r="N39" s="14">
        <f>SUM(O39:Q39)</f>
        <v>27</v>
      </c>
      <c r="O39" s="28">
        <v>11</v>
      </c>
      <c r="P39" s="28">
        <v>6</v>
      </c>
      <c r="Q39" s="28">
        <v>10</v>
      </c>
      <c r="R39" s="14">
        <f>SUM(S39:V39)</f>
        <v>8</v>
      </c>
      <c r="S39" s="28">
        <v>0</v>
      </c>
      <c r="T39" s="28">
        <v>1</v>
      </c>
      <c r="U39" s="28">
        <v>4.5</v>
      </c>
      <c r="V39" s="28">
        <v>2.5</v>
      </c>
    </row>
    <row r="40" spans="1:22" ht="15.95" customHeight="1" x14ac:dyDescent="0.25">
      <c r="A40" s="5" t="s">
        <v>65</v>
      </c>
      <c r="B40" s="24" t="str">
        <f t="shared" si="0"/>
        <v>35-36</v>
      </c>
      <c r="C40" s="9">
        <f>D40+E40+F40+G40+H40+I40+J40+K40+N40+R40</f>
        <v>77</v>
      </c>
      <c r="D40" s="2"/>
      <c r="E40" s="27">
        <v>5</v>
      </c>
      <c r="F40" s="27">
        <v>8</v>
      </c>
      <c r="G40" s="27">
        <v>4</v>
      </c>
      <c r="H40" s="27">
        <v>12</v>
      </c>
      <c r="I40" s="27">
        <v>4</v>
      </c>
      <c r="J40" s="27">
        <v>13</v>
      </c>
      <c r="K40" s="14">
        <f>SUM(L40:M40)</f>
        <v>0</v>
      </c>
      <c r="L40" s="27">
        <v>0</v>
      </c>
      <c r="M40" s="27">
        <v>0</v>
      </c>
      <c r="N40" s="14">
        <f>SUM(O40:Q40)</f>
        <v>22</v>
      </c>
      <c r="O40" s="27">
        <v>5</v>
      </c>
      <c r="P40" s="27">
        <v>6</v>
      </c>
      <c r="Q40" s="27">
        <v>11</v>
      </c>
      <c r="R40" s="14">
        <f>SUM(S40:V40)</f>
        <v>9</v>
      </c>
      <c r="S40" s="27">
        <v>1</v>
      </c>
      <c r="T40" s="27">
        <v>1</v>
      </c>
      <c r="U40" s="27">
        <v>4</v>
      </c>
      <c r="V40" s="27">
        <v>3</v>
      </c>
    </row>
    <row r="41" spans="1:22" ht="15.95" customHeight="1" x14ac:dyDescent="0.25">
      <c r="A41" s="5" t="s">
        <v>80</v>
      </c>
      <c r="B41" s="24" t="str">
        <f t="shared" si="0"/>
        <v>35-36</v>
      </c>
      <c r="C41" s="9">
        <f>D41+E41+F41+G41+H41+I41+J41+K41+N41+R41</f>
        <v>77</v>
      </c>
      <c r="D41" s="2">
        <v>1</v>
      </c>
      <c r="E41" s="27">
        <v>7</v>
      </c>
      <c r="F41" s="27">
        <v>4</v>
      </c>
      <c r="G41" s="27">
        <v>7</v>
      </c>
      <c r="H41" s="27">
        <v>18</v>
      </c>
      <c r="I41" s="27">
        <v>10</v>
      </c>
      <c r="J41" s="27">
        <v>4.5</v>
      </c>
      <c r="K41" s="14">
        <f>SUM(L41:M41)</f>
        <v>1</v>
      </c>
      <c r="L41" s="27">
        <v>0</v>
      </c>
      <c r="M41" s="27">
        <v>1</v>
      </c>
      <c r="N41" s="14">
        <f>SUM(O41:Q41)</f>
        <v>21.5</v>
      </c>
      <c r="O41" s="27">
        <v>7</v>
      </c>
      <c r="P41" s="27">
        <v>3</v>
      </c>
      <c r="Q41" s="27">
        <v>11.5</v>
      </c>
      <c r="R41" s="14">
        <f>SUM(S41:V41)</f>
        <v>3</v>
      </c>
      <c r="S41" s="27">
        <v>0</v>
      </c>
      <c r="T41" s="27">
        <v>0</v>
      </c>
      <c r="U41" s="27">
        <v>2</v>
      </c>
      <c r="V41" s="27">
        <v>1</v>
      </c>
    </row>
    <row r="42" spans="1:22" ht="15.95" customHeight="1" x14ac:dyDescent="0.25">
      <c r="A42" s="4" t="s">
        <v>17</v>
      </c>
      <c r="B42" s="24" t="str">
        <f t="shared" si="0"/>
        <v>37</v>
      </c>
      <c r="C42" s="9">
        <f>D42+E42+F42+G42+H42+I42+J42+K42+N42+R42</f>
        <v>75</v>
      </c>
      <c r="D42" s="2"/>
      <c r="E42" s="28">
        <v>4</v>
      </c>
      <c r="F42" s="28">
        <v>4</v>
      </c>
      <c r="G42" s="28">
        <v>7</v>
      </c>
      <c r="H42" s="28">
        <v>8</v>
      </c>
      <c r="I42" s="28">
        <v>3</v>
      </c>
      <c r="J42" s="28">
        <v>15</v>
      </c>
      <c r="K42" s="14">
        <f>SUM(L42:M42)</f>
        <v>9</v>
      </c>
      <c r="L42" s="28">
        <v>4</v>
      </c>
      <c r="M42" s="28">
        <v>5</v>
      </c>
      <c r="N42" s="14">
        <f>SUM(O42:Q42)</f>
        <v>17</v>
      </c>
      <c r="O42" s="28">
        <v>9</v>
      </c>
      <c r="P42" s="28">
        <v>8</v>
      </c>
      <c r="Q42" s="28">
        <v>0</v>
      </c>
      <c r="R42" s="14">
        <f>SUM(S42:V42)</f>
        <v>8</v>
      </c>
      <c r="S42" s="28">
        <v>0</v>
      </c>
      <c r="T42" s="28">
        <v>1</v>
      </c>
      <c r="U42" s="28">
        <v>5</v>
      </c>
      <c r="V42" s="28">
        <v>2</v>
      </c>
    </row>
    <row r="43" spans="1:22" ht="15.95" customHeight="1" x14ac:dyDescent="0.25">
      <c r="A43" s="4" t="s">
        <v>22</v>
      </c>
      <c r="B43" s="24" t="str">
        <f t="shared" si="0"/>
        <v>38</v>
      </c>
      <c r="C43" s="9">
        <f>D43+E43+F43+G43+H43+I43+J43+K43+N43+R43</f>
        <v>73</v>
      </c>
      <c r="D43" s="2"/>
      <c r="E43" s="28">
        <v>6</v>
      </c>
      <c r="F43" s="28">
        <v>5</v>
      </c>
      <c r="G43" s="28">
        <v>3</v>
      </c>
      <c r="H43" s="28">
        <v>6</v>
      </c>
      <c r="I43" s="28">
        <v>1</v>
      </c>
      <c r="J43" s="28">
        <v>5</v>
      </c>
      <c r="K43" s="14">
        <f>SUM(L43:M43)</f>
        <v>10</v>
      </c>
      <c r="L43" s="28">
        <v>6</v>
      </c>
      <c r="M43" s="28">
        <v>4</v>
      </c>
      <c r="N43" s="14">
        <f>SUM(O43:Q43)</f>
        <v>20</v>
      </c>
      <c r="O43" s="28">
        <v>10</v>
      </c>
      <c r="P43" s="28">
        <v>10</v>
      </c>
      <c r="Q43" s="28">
        <v>0</v>
      </c>
      <c r="R43" s="14">
        <f>SUM(S43:V43)</f>
        <v>17</v>
      </c>
      <c r="S43" s="28">
        <v>2.5</v>
      </c>
      <c r="T43" s="28">
        <v>6</v>
      </c>
      <c r="U43" s="28">
        <v>1.5</v>
      </c>
      <c r="V43" s="28">
        <v>7</v>
      </c>
    </row>
    <row r="44" spans="1:22" ht="15.95" customHeight="1" x14ac:dyDescent="0.25">
      <c r="A44" s="5" t="s">
        <v>31</v>
      </c>
      <c r="B44" s="24" t="str">
        <f t="shared" si="0"/>
        <v>39-40</v>
      </c>
      <c r="C44" s="9">
        <f>D44+E44+F44+G44+H44+I44+J44+K44+N44+R44</f>
        <v>72.5</v>
      </c>
      <c r="D44" s="2"/>
      <c r="E44" s="27">
        <v>13</v>
      </c>
      <c r="F44" s="27">
        <v>18</v>
      </c>
      <c r="G44" s="27">
        <v>2</v>
      </c>
      <c r="H44" s="27">
        <v>7</v>
      </c>
      <c r="I44" s="27">
        <v>3</v>
      </c>
      <c r="J44" s="27">
        <v>18</v>
      </c>
      <c r="K44" s="14">
        <f>SUM(L44:M44)</f>
        <v>0</v>
      </c>
      <c r="L44" s="27">
        <v>0</v>
      </c>
      <c r="M44" s="27">
        <v>0</v>
      </c>
      <c r="N44" s="14">
        <f>SUM(O44:Q44)</f>
        <v>4</v>
      </c>
      <c r="O44" s="27">
        <v>0</v>
      </c>
      <c r="P44" s="27">
        <v>4</v>
      </c>
      <c r="Q44" s="27">
        <v>0</v>
      </c>
      <c r="R44" s="14">
        <f>SUM(S44:V44)</f>
        <v>7.5</v>
      </c>
      <c r="S44" s="27">
        <v>0</v>
      </c>
      <c r="T44" s="27">
        <v>2.5</v>
      </c>
      <c r="U44" s="27">
        <v>1.5</v>
      </c>
      <c r="V44" s="27">
        <v>3.5</v>
      </c>
    </row>
    <row r="45" spans="1:22" ht="15.95" customHeight="1" x14ac:dyDescent="0.25">
      <c r="A45" s="5" t="s">
        <v>37</v>
      </c>
      <c r="B45" s="24" t="str">
        <f t="shared" si="0"/>
        <v>39-40</v>
      </c>
      <c r="C45" s="9">
        <f>D45+E45+F45+G45+H45+I45+J45+K45+N45+R45</f>
        <v>72.5</v>
      </c>
      <c r="D45" s="2"/>
      <c r="E45" s="27">
        <v>11</v>
      </c>
      <c r="F45" s="27">
        <v>7.5</v>
      </c>
      <c r="G45" s="27">
        <v>7</v>
      </c>
      <c r="H45" s="27">
        <v>10</v>
      </c>
      <c r="I45" s="27">
        <v>5</v>
      </c>
      <c r="J45" s="27">
        <v>9</v>
      </c>
      <c r="K45" s="14">
        <f>SUM(L45:M45)</f>
        <v>1</v>
      </c>
      <c r="L45" s="27">
        <v>0</v>
      </c>
      <c r="M45" s="27">
        <v>1</v>
      </c>
      <c r="N45" s="14">
        <f>SUM(O45:Q45)</f>
        <v>14</v>
      </c>
      <c r="O45" s="27">
        <v>2.5</v>
      </c>
      <c r="P45" s="27">
        <v>6</v>
      </c>
      <c r="Q45" s="27">
        <v>5.5</v>
      </c>
      <c r="R45" s="14">
        <f>SUM(S45:V45)</f>
        <v>8</v>
      </c>
      <c r="S45" s="27">
        <v>0</v>
      </c>
      <c r="T45" s="27">
        <v>0</v>
      </c>
      <c r="U45" s="27">
        <v>5</v>
      </c>
      <c r="V45" s="27">
        <v>3</v>
      </c>
    </row>
    <row r="46" spans="1:22" ht="15.95" customHeight="1" x14ac:dyDescent="0.25">
      <c r="A46" s="5" t="s">
        <v>85</v>
      </c>
      <c r="B46" s="24" t="str">
        <f t="shared" si="0"/>
        <v>41</v>
      </c>
      <c r="C46" s="9">
        <f>D46+E46+F46+G46+H46+I46+J46+K46+N46+R46</f>
        <v>69.5</v>
      </c>
      <c r="D46" s="2"/>
      <c r="E46" s="27">
        <v>4</v>
      </c>
      <c r="F46" s="27">
        <v>1</v>
      </c>
      <c r="G46" s="27">
        <v>1</v>
      </c>
      <c r="H46" s="27">
        <v>9</v>
      </c>
      <c r="I46" s="27">
        <v>4</v>
      </c>
      <c r="J46" s="27">
        <v>12</v>
      </c>
      <c r="K46" s="14">
        <f>SUM(L46:M46)</f>
        <v>6</v>
      </c>
      <c r="L46" s="27">
        <v>3</v>
      </c>
      <c r="M46" s="27">
        <v>3</v>
      </c>
      <c r="N46" s="14">
        <f>SUM(O46:Q46)</f>
        <v>29.5</v>
      </c>
      <c r="O46" s="27">
        <v>8</v>
      </c>
      <c r="P46" s="27">
        <v>11</v>
      </c>
      <c r="Q46" s="27">
        <v>10.5</v>
      </c>
      <c r="R46" s="14">
        <f>SUM(S46:V46)</f>
        <v>3</v>
      </c>
      <c r="S46" s="27">
        <v>0</v>
      </c>
      <c r="T46" s="27">
        <v>1</v>
      </c>
      <c r="U46" s="27">
        <v>1</v>
      </c>
      <c r="V46" s="27">
        <v>1</v>
      </c>
    </row>
    <row r="47" spans="1:22" ht="15.95" customHeight="1" x14ac:dyDescent="0.25">
      <c r="A47" s="5" t="s">
        <v>52</v>
      </c>
      <c r="B47" s="24" t="str">
        <f t="shared" si="0"/>
        <v>42</v>
      </c>
      <c r="C47" s="9">
        <f>D47+E47+F47+G47+H47+I47+J47+K47+N47+R47</f>
        <v>69</v>
      </c>
      <c r="D47" s="2"/>
      <c r="E47" s="27">
        <v>8</v>
      </c>
      <c r="F47" s="27">
        <v>5</v>
      </c>
      <c r="G47" s="27">
        <v>7</v>
      </c>
      <c r="H47" s="27">
        <v>8</v>
      </c>
      <c r="I47" s="27">
        <v>7</v>
      </c>
      <c r="J47" s="27">
        <v>7</v>
      </c>
      <c r="K47" s="14">
        <f>SUM(L47:M47)</f>
        <v>15</v>
      </c>
      <c r="L47" s="27">
        <v>9</v>
      </c>
      <c r="M47" s="27">
        <v>6</v>
      </c>
      <c r="N47" s="14">
        <f>SUM(O47:Q47)</f>
        <v>2</v>
      </c>
      <c r="O47" s="27">
        <v>2</v>
      </c>
      <c r="P47" s="27">
        <v>0</v>
      </c>
      <c r="Q47" s="27">
        <v>0</v>
      </c>
      <c r="R47" s="14">
        <f>SUM(S47:V47)</f>
        <v>10</v>
      </c>
      <c r="S47" s="27">
        <v>1</v>
      </c>
      <c r="T47" s="27">
        <v>1</v>
      </c>
      <c r="U47" s="27">
        <v>6</v>
      </c>
      <c r="V47" s="27">
        <v>2</v>
      </c>
    </row>
    <row r="48" spans="1:22" ht="15.95" customHeight="1" x14ac:dyDescent="0.25">
      <c r="A48" s="5" t="s">
        <v>2</v>
      </c>
      <c r="B48" s="24" t="str">
        <f t="shared" si="0"/>
        <v>43-44</v>
      </c>
      <c r="C48" s="9">
        <f>D48+E48+F48+G48+H48+I48+J48+K48+N48+R48</f>
        <v>68</v>
      </c>
      <c r="D48" s="2">
        <v>1</v>
      </c>
      <c r="E48" s="27">
        <v>11</v>
      </c>
      <c r="F48" s="27">
        <v>10.5</v>
      </c>
      <c r="G48" s="27">
        <v>1.5</v>
      </c>
      <c r="H48" s="27">
        <v>12</v>
      </c>
      <c r="I48" s="27">
        <v>2</v>
      </c>
      <c r="J48" s="27">
        <v>14</v>
      </c>
      <c r="K48" s="14">
        <f>SUM(L48:M48)</f>
        <v>2</v>
      </c>
      <c r="L48" s="27">
        <v>0</v>
      </c>
      <c r="M48" s="27">
        <v>2</v>
      </c>
      <c r="N48" s="14">
        <f>SUM(O48:Q48)</f>
        <v>6</v>
      </c>
      <c r="O48" s="27">
        <v>0</v>
      </c>
      <c r="P48" s="27">
        <v>6</v>
      </c>
      <c r="Q48" s="27">
        <v>0</v>
      </c>
      <c r="R48" s="14">
        <f>SUM(S48:V48)</f>
        <v>8</v>
      </c>
      <c r="S48" s="27">
        <v>1</v>
      </c>
      <c r="T48" s="27">
        <v>2</v>
      </c>
      <c r="U48" s="27">
        <v>3</v>
      </c>
      <c r="V48" s="27">
        <v>2</v>
      </c>
    </row>
    <row r="49" spans="1:22" ht="15.95" customHeight="1" x14ac:dyDescent="0.25">
      <c r="A49" s="5" t="s">
        <v>10</v>
      </c>
      <c r="B49" s="24" t="str">
        <f t="shared" si="0"/>
        <v>43-44</v>
      </c>
      <c r="C49" s="9">
        <f>D49+E49+F49+G49+H49+I49+J49+K49+N49+R49</f>
        <v>68</v>
      </c>
      <c r="D49" s="2"/>
      <c r="E49" s="27">
        <v>7</v>
      </c>
      <c r="F49" s="27">
        <v>10</v>
      </c>
      <c r="G49" s="27">
        <v>6</v>
      </c>
      <c r="H49" s="27">
        <v>14</v>
      </c>
      <c r="I49" s="27">
        <v>4</v>
      </c>
      <c r="J49" s="27">
        <v>7</v>
      </c>
      <c r="K49" s="14">
        <f>SUM(L49:M49)</f>
        <v>4</v>
      </c>
      <c r="L49" s="27">
        <v>3</v>
      </c>
      <c r="M49" s="27">
        <v>1</v>
      </c>
      <c r="N49" s="14">
        <f>SUM(O49:Q49)</f>
        <v>12</v>
      </c>
      <c r="O49" s="27">
        <v>7</v>
      </c>
      <c r="P49" s="27">
        <v>5</v>
      </c>
      <c r="Q49" s="27">
        <v>0</v>
      </c>
      <c r="R49" s="14">
        <f>SUM(S49:V49)</f>
        <v>4</v>
      </c>
      <c r="S49" s="27">
        <v>0</v>
      </c>
      <c r="T49" s="27">
        <v>2</v>
      </c>
      <c r="U49" s="27">
        <v>0</v>
      </c>
      <c r="V49" s="27">
        <v>2</v>
      </c>
    </row>
    <row r="50" spans="1:22" ht="15.95" customHeight="1" x14ac:dyDescent="0.25">
      <c r="A50" s="5" t="s">
        <v>16</v>
      </c>
      <c r="B50" s="24" t="str">
        <f t="shared" si="0"/>
        <v>45</v>
      </c>
      <c r="C50" s="9">
        <f>D50+E50+F50+G50+H50+I50+J50+K50+N50+R50</f>
        <v>67</v>
      </c>
      <c r="D50" s="2">
        <v>1</v>
      </c>
      <c r="E50" s="27">
        <v>11</v>
      </c>
      <c r="F50" s="27">
        <v>10</v>
      </c>
      <c r="G50" s="27">
        <v>3</v>
      </c>
      <c r="H50" s="27">
        <v>11</v>
      </c>
      <c r="I50" s="27">
        <v>1</v>
      </c>
      <c r="J50" s="27">
        <v>7</v>
      </c>
      <c r="K50" s="14">
        <f>SUM(L50:M50)</f>
        <v>1</v>
      </c>
      <c r="L50" s="27">
        <v>0</v>
      </c>
      <c r="M50" s="27">
        <v>1</v>
      </c>
      <c r="N50" s="14">
        <f>SUM(O50:Q50)</f>
        <v>18</v>
      </c>
      <c r="O50" s="27">
        <v>7</v>
      </c>
      <c r="P50" s="27">
        <v>6</v>
      </c>
      <c r="Q50" s="27">
        <v>5</v>
      </c>
      <c r="R50" s="14">
        <f>SUM(S50:V50)</f>
        <v>4</v>
      </c>
      <c r="S50" s="27">
        <v>0</v>
      </c>
      <c r="T50" s="27">
        <v>0</v>
      </c>
      <c r="U50" s="27">
        <v>4</v>
      </c>
      <c r="V50" s="27">
        <v>0</v>
      </c>
    </row>
    <row r="51" spans="1:22" ht="15.95" customHeight="1" x14ac:dyDescent="0.25">
      <c r="A51" s="5" t="s">
        <v>13</v>
      </c>
      <c r="B51" s="24" t="str">
        <f t="shared" si="0"/>
        <v>46</v>
      </c>
      <c r="C51" s="9">
        <f>D51+E51+F51+G51+H51+I51+J51+K51+N51+R51</f>
        <v>65.5</v>
      </c>
      <c r="D51" s="2"/>
      <c r="E51" s="27">
        <v>6</v>
      </c>
      <c r="F51" s="27">
        <v>3.5</v>
      </c>
      <c r="G51" s="27">
        <v>3</v>
      </c>
      <c r="H51" s="27">
        <v>15</v>
      </c>
      <c r="I51" s="27">
        <v>3</v>
      </c>
      <c r="J51" s="27">
        <v>11</v>
      </c>
      <c r="K51" s="14">
        <f>SUM(L51:M51)</f>
        <v>4</v>
      </c>
      <c r="L51" s="27">
        <v>1</v>
      </c>
      <c r="M51" s="27">
        <v>3</v>
      </c>
      <c r="N51" s="14">
        <f>SUM(O51:Q51)</f>
        <v>14</v>
      </c>
      <c r="O51" s="27">
        <v>7</v>
      </c>
      <c r="P51" s="27">
        <v>7</v>
      </c>
      <c r="Q51" s="27">
        <v>0</v>
      </c>
      <c r="R51" s="14">
        <f>SUM(S51:V51)</f>
        <v>6</v>
      </c>
      <c r="S51" s="27">
        <v>1</v>
      </c>
      <c r="T51" s="27">
        <v>2</v>
      </c>
      <c r="U51" s="27">
        <v>1</v>
      </c>
      <c r="V51" s="27">
        <v>2</v>
      </c>
    </row>
    <row r="52" spans="1:22" ht="15.95" customHeight="1" x14ac:dyDescent="0.25">
      <c r="A52" s="5" t="s">
        <v>87</v>
      </c>
      <c r="B52" s="24" t="str">
        <f t="shared" si="0"/>
        <v>47</v>
      </c>
      <c r="C52" s="9">
        <f>D52+E52+F52+G52+H52+I52+J52+K52+N52+R52</f>
        <v>63.5</v>
      </c>
      <c r="D52" s="2"/>
      <c r="E52" s="27">
        <v>9.5</v>
      </c>
      <c r="F52" s="27">
        <v>8</v>
      </c>
      <c r="G52" s="27">
        <v>4</v>
      </c>
      <c r="H52" s="27">
        <v>4</v>
      </c>
      <c r="I52" s="27">
        <v>4</v>
      </c>
      <c r="J52" s="27">
        <v>11</v>
      </c>
      <c r="K52" s="14">
        <f>SUM(L52:M52)</f>
        <v>3</v>
      </c>
      <c r="L52" s="27">
        <v>0</v>
      </c>
      <c r="M52" s="27">
        <v>3</v>
      </c>
      <c r="N52" s="14">
        <f>SUM(O52:Q52)</f>
        <v>16</v>
      </c>
      <c r="O52" s="27">
        <v>8</v>
      </c>
      <c r="P52" s="27">
        <v>8</v>
      </c>
      <c r="Q52" s="27">
        <v>0</v>
      </c>
      <c r="R52" s="14">
        <f>SUM(S52:V52)</f>
        <v>4</v>
      </c>
      <c r="S52" s="27">
        <v>0</v>
      </c>
      <c r="T52" s="27">
        <v>0</v>
      </c>
      <c r="U52" s="27">
        <v>4</v>
      </c>
      <c r="V52" s="27">
        <v>0</v>
      </c>
    </row>
    <row r="53" spans="1:22" ht="15.95" customHeight="1" x14ac:dyDescent="0.25">
      <c r="A53" s="5" t="s">
        <v>42</v>
      </c>
      <c r="B53" s="24" t="str">
        <f t="shared" si="0"/>
        <v>48</v>
      </c>
      <c r="C53" s="9">
        <f>D53+E53+F53+G53+H53+I53+J53+K53+N53+R53</f>
        <v>62</v>
      </c>
      <c r="D53" s="2"/>
      <c r="E53" s="27">
        <v>5</v>
      </c>
      <c r="F53" s="27">
        <v>12</v>
      </c>
      <c r="G53" s="27">
        <v>6</v>
      </c>
      <c r="H53" s="27">
        <v>11</v>
      </c>
      <c r="I53" s="27">
        <v>1</v>
      </c>
      <c r="J53" s="27">
        <v>9</v>
      </c>
      <c r="K53" s="14">
        <f>SUM(L53:M53)</f>
        <v>0</v>
      </c>
      <c r="L53" s="27">
        <v>0</v>
      </c>
      <c r="M53" s="27">
        <v>0</v>
      </c>
      <c r="N53" s="14">
        <f>SUM(O53:Q53)</f>
        <v>8</v>
      </c>
      <c r="O53" s="27">
        <v>0</v>
      </c>
      <c r="P53" s="27">
        <v>0</v>
      </c>
      <c r="Q53" s="27">
        <v>8</v>
      </c>
      <c r="R53" s="14">
        <f>SUM(S53:V53)</f>
        <v>10</v>
      </c>
      <c r="S53" s="27">
        <v>0</v>
      </c>
      <c r="T53" s="27">
        <v>3</v>
      </c>
      <c r="U53" s="27">
        <v>2</v>
      </c>
      <c r="V53" s="27">
        <v>5</v>
      </c>
    </row>
    <row r="54" spans="1:22" ht="15.95" customHeight="1" x14ac:dyDescent="0.25">
      <c r="A54" s="5" t="s">
        <v>67</v>
      </c>
      <c r="B54" s="24" t="str">
        <f t="shared" si="0"/>
        <v>49</v>
      </c>
      <c r="C54" s="9">
        <f>D54+E54+F54+G54+H54+I54+J54+K54+N54+R54</f>
        <v>61</v>
      </c>
      <c r="D54" s="2">
        <v>1</v>
      </c>
      <c r="E54" s="27">
        <v>9</v>
      </c>
      <c r="F54" s="27">
        <v>2</v>
      </c>
      <c r="G54" s="27">
        <v>0</v>
      </c>
      <c r="H54" s="27">
        <v>13</v>
      </c>
      <c r="I54" s="27">
        <v>8</v>
      </c>
      <c r="J54" s="27">
        <v>4</v>
      </c>
      <c r="K54" s="14">
        <f>SUM(L54:M54)</f>
        <v>6</v>
      </c>
      <c r="L54" s="27">
        <v>5</v>
      </c>
      <c r="M54" s="27">
        <v>1</v>
      </c>
      <c r="N54" s="14">
        <f>SUM(O54:Q54)</f>
        <v>14</v>
      </c>
      <c r="O54" s="27">
        <v>3</v>
      </c>
      <c r="P54" s="27">
        <v>2</v>
      </c>
      <c r="Q54" s="27">
        <v>9</v>
      </c>
      <c r="R54" s="14">
        <f>SUM(S54:V54)</f>
        <v>4</v>
      </c>
      <c r="S54" s="27">
        <v>0</v>
      </c>
      <c r="T54" s="27">
        <v>0</v>
      </c>
      <c r="U54" s="27">
        <v>4</v>
      </c>
      <c r="V54" s="27">
        <v>0</v>
      </c>
    </row>
    <row r="55" spans="1:22" ht="15.95" customHeight="1" x14ac:dyDescent="0.25">
      <c r="A55" s="4" t="s">
        <v>59</v>
      </c>
      <c r="B55" s="24" t="str">
        <f t="shared" si="0"/>
        <v>50-52</v>
      </c>
      <c r="C55" s="9">
        <f>D55+E55+F55+G55+H55+I55+J55+K55+N55+R55</f>
        <v>60</v>
      </c>
      <c r="D55" s="2"/>
      <c r="E55" s="28">
        <v>5</v>
      </c>
      <c r="F55" s="28">
        <v>1</v>
      </c>
      <c r="G55" s="28">
        <v>0</v>
      </c>
      <c r="H55" s="28">
        <v>15</v>
      </c>
      <c r="I55" s="28">
        <v>2</v>
      </c>
      <c r="J55" s="28">
        <v>12</v>
      </c>
      <c r="K55" s="14">
        <f>SUM(L55:M55)</f>
        <v>5</v>
      </c>
      <c r="L55" s="28">
        <v>3</v>
      </c>
      <c r="M55" s="28">
        <v>2</v>
      </c>
      <c r="N55" s="14">
        <f>SUM(O55:Q55)</f>
        <v>12</v>
      </c>
      <c r="O55" s="28">
        <v>12</v>
      </c>
      <c r="P55" s="28">
        <v>0</v>
      </c>
      <c r="Q55" s="28">
        <v>0</v>
      </c>
      <c r="R55" s="14">
        <f>SUM(S55:V55)</f>
        <v>8</v>
      </c>
      <c r="S55" s="28">
        <v>0</v>
      </c>
      <c r="T55" s="28">
        <v>0</v>
      </c>
      <c r="U55" s="28">
        <v>5</v>
      </c>
      <c r="V55" s="28">
        <v>3</v>
      </c>
    </row>
    <row r="56" spans="1:22" ht="15.95" customHeight="1" x14ac:dyDescent="0.25">
      <c r="A56" s="5" t="s">
        <v>70</v>
      </c>
      <c r="B56" s="24" t="str">
        <f t="shared" si="0"/>
        <v>50-52</v>
      </c>
      <c r="C56" s="9">
        <f>D56+E56+F56+G56+H56+I56+J56+K56+N56+R56</f>
        <v>60</v>
      </c>
      <c r="D56" s="2"/>
      <c r="E56" s="27">
        <v>9</v>
      </c>
      <c r="F56" s="27">
        <v>1</v>
      </c>
      <c r="G56" s="27">
        <v>5</v>
      </c>
      <c r="H56" s="27">
        <v>12</v>
      </c>
      <c r="I56" s="27">
        <v>5</v>
      </c>
      <c r="J56" s="27">
        <v>6</v>
      </c>
      <c r="K56" s="14">
        <f>SUM(L56:M56)</f>
        <v>1</v>
      </c>
      <c r="L56" s="27">
        <v>0</v>
      </c>
      <c r="M56" s="27">
        <v>1</v>
      </c>
      <c r="N56" s="14">
        <f>SUM(O56:Q56)</f>
        <v>16.5</v>
      </c>
      <c r="O56" s="27">
        <v>4</v>
      </c>
      <c r="P56" s="27">
        <v>4</v>
      </c>
      <c r="Q56" s="27">
        <v>8.5</v>
      </c>
      <c r="R56" s="14">
        <f>SUM(S56:V56)</f>
        <v>4.5</v>
      </c>
      <c r="S56" s="27">
        <v>0.5</v>
      </c>
      <c r="T56" s="27">
        <v>1.5</v>
      </c>
      <c r="U56" s="27">
        <v>2</v>
      </c>
      <c r="V56" s="27">
        <v>0.5</v>
      </c>
    </row>
    <row r="57" spans="1:22" ht="15.95" customHeight="1" x14ac:dyDescent="0.25">
      <c r="A57" s="5" t="s">
        <v>86</v>
      </c>
      <c r="B57" s="24" t="str">
        <f t="shared" si="0"/>
        <v>50-52</v>
      </c>
      <c r="C57" s="9">
        <f>D57+E57+F57+G57+H57+I57+J57+K57+N57+R57</f>
        <v>60</v>
      </c>
      <c r="D57" s="2"/>
      <c r="E57" s="27">
        <v>6</v>
      </c>
      <c r="F57" s="27">
        <v>2.5</v>
      </c>
      <c r="G57" s="27">
        <v>6</v>
      </c>
      <c r="H57" s="27">
        <v>14</v>
      </c>
      <c r="I57" s="27">
        <v>4</v>
      </c>
      <c r="J57" s="27">
        <v>13</v>
      </c>
      <c r="K57" s="14">
        <f>SUM(L57:M57)</f>
        <v>4</v>
      </c>
      <c r="L57" s="27">
        <v>1</v>
      </c>
      <c r="M57" s="27">
        <v>3</v>
      </c>
      <c r="N57" s="14">
        <f>SUM(O57:Q57)</f>
        <v>7.5</v>
      </c>
      <c r="O57" s="27">
        <v>0</v>
      </c>
      <c r="P57" s="27">
        <v>0</v>
      </c>
      <c r="Q57" s="27">
        <v>7.5</v>
      </c>
      <c r="R57" s="14">
        <f>SUM(S57:V57)</f>
        <v>3</v>
      </c>
      <c r="S57" s="27">
        <v>0</v>
      </c>
      <c r="T57" s="27">
        <v>0</v>
      </c>
      <c r="U57" s="27">
        <v>2</v>
      </c>
      <c r="V57" s="27">
        <v>1</v>
      </c>
    </row>
    <row r="58" spans="1:22" ht="15.95" customHeight="1" x14ac:dyDescent="0.25">
      <c r="A58" s="5" t="s">
        <v>34</v>
      </c>
      <c r="B58" s="24" t="str">
        <f t="shared" si="0"/>
        <v>53</v>
      </c>
      <c r="C58" s="9">
        <f>D58+E58+F58+G58+H58+I58+J58+K58+N58+R58</f>
        <v>59</v>
      </c>
      <c r="D58" s="2"/>
      <c r="E58" s="27">
        <v>13</v>
      </c>
      <c r="F58" s="27">
        <v>3</v>
      </c>
      <c r="G58" s="27">
        <v>3.5</v>
      </c>
      <c r="H58" s="27">
        <v>4</v>
      </c>
      <c r="I58" s="27">
        <v>5</v>
      </c>
      <c r="J58" s="27">
        <v>13</v>
      </c>
      <c r="K58" s="14">
        <f>SUM(L58:M58)</f>
        <v>7</v>
      </c>
      <c r="L58" s="27">
        <v>5</v>
      </c>
      <c r="M58" s="27">
        <v>2</v>
      </c>
      <c r="N58" s="14">
        <f>SUM(O58:Q58)</f>
        <v>8.5</v>
      </c>
      <c r="O58" s="27">
        <v>6.5</v>
      </c>
      <c r="P58" s="27">
        <v>2</v>
      </c>
      <c r="Q58" s="27">
        <v>0</v>
      </c>
      <c r="R58" s="14">
        <f>SUM(S58:V58)</f>
        <v>2</v>
      </c>
      <c r="S58" s="27">
        <v>0</v>
      </c>
      <c r="T58" s="27">
        <v>1</v>
      </c>
      <c r="U58" s="27">
        <v>0</v>
      </c>
      <c r="V58" s="27">
        <v>1</v>
      </c>
    </row>
    <row r="59" spans="1:22" s="1" customFormat="1" ht="15.95" customHeight="1" x14ac:dyDescent="0.25">
      <c r="A59" s="5" t="s">
        <v>8</v>
      </c>
      <c r="B59" s="24" t="str">
        <f t="shared" si="0"/>
        <v>54-55</v>
      </c>
      <c r="C59" s="9">
        <f>D59+E59+F59+G59+H59+I59+J59+K59+N59+R59</f>
        <v>58</v>
      </c>
      <c r="D59" s="2"/>
      <c r="E59" s="27">
        <v>8</v>
      </c>
      <c r="F59" s="27">
        <v>9</v>
      </c>
      <c r="G59" s="27">
        <v>4</v>
      </c>
      <c r="H59" s="27">
        <v>14</v>
      </c>
      <c r="I59" s="27">
        <v>1</v>
      </c>
      <c r="J59" s="27">
        <v>7</v>
      </c>
      <c r="K59" s="14">
        <f>SUM(L59:M59)</f>
        <v>1</v>
      </c>
      <c r="L59" s="27">
        <v>0</v>
      </c>
      <c r="M59" s="27">
        <v>1</v>
      </c>
      <c r="N59" s="14">
        <f>SUM(O59:Q59)</f>
        <v>12</v>
      </c>
      <c r="O59" s="27">
        <v>4</v>
      </c>
      <c r="P59" s="27">
        <v>8</v>
      </c>
      <c r="Q59" s="27">
        <v>0</v>
      </c>
      <c r="R59" s="14">
        <f>SUM(S59:V59)</f>
        <v>2</v>
      </c>
      <c r="S59" s="27">
        <v>0</v>
      </c>
      <c r="T59" s="27">
        <v>0</v>
      </c>
      <c r="U59" s="27">
        <v>2</v>
      </c>
      <c r="V59" s="27">
        <v>0</v>
      </c>
    </row>
    <row r="60" spans="1:22" s="1" customFormat="1" ht="15.95" customHeight="1" x14ac:dyDescent="0.25">
      <c r="A60" s="5" t="s">
        <v>64</v>
      </c>
      <c r="B60" s="24" t="str">
        <f t="shared" si="0"/>
        <v>54-55</v>
      </c>
      <c r="C60" s="9">
        <f>D60+E60+F60+G60+H60+I60+J60+K60+N60+R60</f>
        <v>58</v>
      </c>
      <c r="D60" s="2">
        <v>1</v>
      </c>
      <c r="E60" s="27">
        <v>8</v>
      </c>
      <c r="F60" s="27">
        <v>2</v>
      </c>
      <c r="G60" s="27">
        <v>2</v>
      </c>
      <c r="H60" s="27">
        <v>6</v>
      </c>
      <c r="I60" s="27">
        <v>4</v>
      </c>
      <c r="J60" s="27">
        <v>11</v>
      </c>
      <c r="K60" s="14">
        <f>SUM(L60:M60)</f>
        <v>5</v>
      </c>
      <c r="L60" s="27">
        <v>1</v>
      </c>
      <c r="M60" s="27">
        <v>4</v>
      </c>
      <c r="N60" s="14">
        <f>SUM(O60:Q60)</f>
        <v>19</v>
      </c>
      <c r="O60" s="27">
        <v>5</v>
      </c>
      <c r="P60" s="27">
        <v>5</v>
      </c>
      <c r="Q60" s="27">
        <v>9</v>
      </c>
      <c r="R60" s="14">
        <f>SUM(S60:V60)</f>
        <v>0</v>
      </c>
      <c r="S60" s="27">
        <v>0</v>
      </c>
      <c r="T60" s="27">
        <v>0</v>
      </c>
      <c r="U60" s="27">
        <v>0</v>
      </c>
      <c r="V60" s="27">
        <v>0</v>
      </c>
    </row>
    <row r="61" spans="1:22" s="1" customFormat="1" ht="15.95" customHeight="1" x14ac:dyDescent="0.25">
      <c r="A61" s="5" t="s">
        <v>6</v>
      </c>
      <c r="B61" s="24" t="str">
        <f t="shared" si="0"/>
        <v>56</v>
      </c>
      <c r="C61" s="9">
        <f>D61+E61+F61+G61+H61+I61+J61+K61+N61+R61</f>
        <v>56</v>
      </c>
      <c r="D61" s="2"/>
      <c r="E61" s="27">
        <v>11</v>
      </c>
      <c r="F61" s="27">
        <v>1</v>
      </c>
      <c r="G61" s="27">
        <v>1</v>
      </c>
      <c r="H61" s="27">
        <v>6</v>
      </c>
      <c r="I61" s="27">
        <v>1</v>
      </c>
      <c r="J61" s="27">
        <v>6</v>
      </c>
      <c r="K61" s="14">
        <f>SUM(L61:M61)</f>
        <v>10</v>
      </c>
      <c r="L61" s="27">
        <v>7</v>
      </c>
      <c r="M61" s="27">
        <v>3</v>
      </c>
      <c r="N61" s="14">
        <f>SUM(O61:Q61)</f>
        <v>16</v>
      </c>
      <c r="O61" s="27">
        <v>0</v>
      </c>
      <c r="P61" s="27">
        <v>6</v>
      </c>
      <c r="Q61" s="27">
        <v>10</v>
      </c>
      <c r="R61" s="14">
        <f>SUM(S61:V61)</f>
        <v>4</v>
      </c>
      <c r="S61" s="27">
        <v>0</v>
      </c>
      <c r="T61" s="27">
        <v>2</v>
      </c>
      <c r="U61" s="27">
        <v>0</v>
      </c>
      <c r="V61" s="27">
        <v>2</v>
      </c>
    </row>
    <row r="62" spans="1:22" s="1" customFormat="1" ht="15.95" customHeight="1" x14ac:dyDescent="0.25">
      <c r="A62" s="5" t="s">
        <v>43</v>
      </c>
      <c r="B62" s="24" t="str">
        <f t="shared" si="0"/>
        <v>57-58</v>
      </c>
      <c r="C62" s="9">
        <f>D62+E62+F62+G62+H62+I62+J62+K62+N62+R62</f>
        <v>55</v>
      </c>
      <c r="D62" s="2"/>
      <c r="E62" s="27">
        <v>6</v>
      </c>
      <c r="F62" s="27">
        <v>4</v>
      </c>
      <c r="G62" s="27">
        <v>6</v>
      </c>
      <c r="H62" s="27">
        <v>13</v>
      </c>
      <c r="I62" s="27">
        <v>1</v>
      </c>
      <c r="J62" s="27">
        <v>13</v>
      </c>
      <c r="K62" s="14">
        <f>SUM(L62:M62)</f>
        <v>0</v>
      </c>
      <c r="L62" s="27">
        <v>0</v>
      </c>
      <c r="M62" s="27">
        <v>0</v>
      </c>
      <c r="N62" s="14">
        <f>SUM(O62:Q62)</f>
        <v>12</v>
      </c>
      <c r="O62" s="27">
        <v>4</v>
      </c>
      <c r="P62" s="27">
        <v>8</v>
      </c>
      <c r="Q62" s="27">
        <v>0</v>
      </c>
      <c r="R62" s="14">
        <f>SUM(S62:V62)</f>
        <v>0</v>
      </c>
      <c r="S62" s="27">
        <v>0</v>
      </c>
      <c r="T62" s="27">
        <v>0</v>
      </c>
      <c r="U62" s="27">
        <v>0</v>
      </c>
      <c r="V62" s="27">
        <v>0</v>
      </c>
    </row>
    <row r="63" spans="1:22" s="1" customFormat="1" ht="15.95" customHeight="1" x14ac:dyDescent="0.25">
      <c r="A63" s="5" t="s">
        <v>48</v>
      </c>
      <c r="B63" s="24" t="str">
        <f t="shared" si="0"/>
        <v>57-58</v>
      </c>
      <c r="C63" s="9">
        <f>D63+E63+F63+G63+H63+I63+J63+K63+N63+R63</f>
        <v>55</v>
      </c>
      <c r="D63" s="2"/>
      <c r="E63" s="27">
        <v>7.5</v>
      </c>
      <c r="F63" s="27">
        <v>2</v>
      </c>
      <c r="G63" s="27">
        <v>0</v>
      </c>
      <c r="H63" s="27">
        <v>7</v>
      </c>
      <c r="I63" s="27">
        <v>0</v>
      </c>
      <c r="J63" s="27">
        <v>7</v>
      </c>
      <c r="K63" s="14">
        <f>SUM(L63:M63)</f>
        <v>15</v>
      </c>
      <c r="L63" s="27">
        <v>9</v>
      </c>
      <c r="M63" s="27">
        <v>6</v>
      </c>
      <c r="N63" s="14">
        <f>SUM(O63:Q63)</f>
        <v>16.5</v>
      </c>
      <c r="O63" s="27">
        <v>4.5</v>
      </c>
      <c r="P63" s="27">
        <v>6</v>
      </c>
      <c r="Q63" s="27">
        <v>6</v>
      </c>
      <c r="R63" s="14">
        <f>SUM(S63:V63)</f>
        <v>0</v>
      </c>
      <c r="S63" s="27">
        <v>0</v>
      </c>
      <c r="T63" s="27">
        <v>0</v>
      </c>
      <c r="U63" s="27">
        <v>0</v>
      </c>
      <c r="V63" s="27">
        <v>0</v>
      </c>
    </row>
    <row r="64" spans="1:22" s="1" customFormat="1" ht="15.95" customHeight="1" x14ac:dyDescent="0.25">
      <c r="A64" s="5" t="s">
        <v>62</v>
      </c>
      <c r="B64" s="24" t="str">
        <f t="shared" si="0"/>
        <v>59-60</v>
      </c>
      <c r="C64" s="9">
        <f>D64+E64+F64+G64+H64+I64+J64+K64+N64+R64</f>
        <v>54</v>
      </c>
      <c r="D64" s="2"/>
      <c r="E64" s="27">
        <v>8</v>
      </c>
      <c r="F64" s="27">
        <v>3</v>
      </c>
      <c r="G64" s="27">
        <v>2</v>
      </c>
      <c r="H64" s="27">
        <v>10</v>
      </c>
      <c r="I64" s="27">
        <v>1</v>
      </c>
      <c r="J64" s="27">
        <v>3</v>
      </c>
      <c r="K64" s="14">
        <f>SUM(L64:M64)</f>
        <v>5</v>
      </c>
      <c r="L64" s="27">
        <v>1</v>
      </c>
      <c r="M64" s="27">
        <v>4</v>
      </c>
      <c r="N64" s="14">
        <f>SUM(O64:Q64)</f>
        <v>19</v>
      </c>
      <c r="O64" s="27">
        <v>3</v>
      </c>
      <c r="P64" s="27">
        <v>5</v>
      </c>
      <c r="Q64" s="27">
        <v>11</v>
      </c>
      <c r="R64" s="14">
        <f>SUM(S64:V64)</f>
        <v>3</v>
      </c>
      <c r="S64" s="27">
        <v>0</v>
      </c>
      <c r="T64" s="27">
        <v>1</v>
      </c>
      <c r="U64" s="27">
        <v>0</v>
      </c>
      <c r="V64" s="27">
        <v>2</v>
      </c>
    </row>
    <row r="65" spans="1:22" s="1" customFormat="1" ht="15.95" customHeight="1" x14ac:dyDescent="0.25">
      <c r="A65" s="5" t="s">
        <v>78</v>
      </c>
      <c r="B65" s="24" t="str">
        <f t="shared" si="0"/>
        <v>59-60</v>
      </c>
      <c r="C65" s="9">
        <f>D65+E65+F65+G65+H65+I65+J65+K65+N65+R65</f>
        <v>54</v>
      </c>
      <c r="D65" s="2"/>
      <c r="E65" s="27">
        <v>11</v>
      </c>
      <c r="F65" s="27">
        <v>4</v>
      </c>
      <c r="G65" s="27">
        <v>5</v>
      </c>
      <c r="H65" s="27">
        <v>14</v>
      </c>
      <c r="I65" s="27">
        <v>2</v>
      </c>
      <c r="J65" s="27">
        <v>7.5</v>
      </c>
      <c r="K65" s="14">
        <f>SUM(L65:M65)</f>
        <v>1</v>
      </c>
      <c r="L65" s="27">
        <v>0</v>
      </c>
      <c r="M65" s="27">
        <v>1</v>
      </c>
      <c r="N65" s="14">
        <f>SUM(O65:Q65)</f>
        <v>5.5</v>
      </c>
      <c r="O65" s="27">
        <v>1</v>
      </c>
      <c r="P65" s="27">
        <v>4</v>
      </c>
      <c r="Q65" s="27">
        <v>0.5</v>
      </c>
      <c r="R65" s="14">
        <f>SUM(S65:V65)</f>
        <v>4</v>
      </c>
      <c r="S65" s="27">
        <v>0</v>
      </c>
      <c r="T65" s="27">
        <v>2</v>
      </c>
      <c r="U65" s="27">
        <v>0</v>
      </c>
      <c r="V65" s="27">
        <v>2</v>
      </c>
    </row>
    <row r="66" spans="1:22" ht="15.95" customHeight="1" x14ac:dyDescent="0.25">
      <c r="A66" s="5" t="s">
        <v>83</v>
      </c>
      <c r="B66" s="24" t="str">
        <f t="shared" si="0"/>
        <v>61</v>
      </c>
      <c r="C66" s="9">
        <f>D66+E66+F66+G66+H66+I66+J66+K66+N66+R66</f>
        <v>53</v>
      </c>
      <c r="D66" s="2"/>
      <c r="E66" s="27">
        <v>11</v>
      </c>
      <c r="F66" s="27">
        <v>3</v>
      </c>
      <c r="G66" s="27">
        <v>5</v>
      </c>
      <c r="H66" s="27">
        <v>5</v>
      </c>
      <c r="I66" s="27">
        <v>4</v>
      </c>
      <c r="J66" s="27">
        <v>7</v>
      </c>
      <c r="K66" s="14">
        <f>SUM(L66:M66)</f>
        <v>4</v>
      </c>
      <c r="L66" s="27">
        <v>3</v>
      </c>
      <c r="M66" s="27">
        <v>1</v>
      </c>
      <c r="N66" s="14">
        <f>SUM(O66:Q66)</f>
        <v>10</v>
      </c>
      <c r="O66" s="27">
        <v>5</v>
      </c>
      <c r="P66" s="27">
        <v>2</v>
      </c>
      <c r="Q66" s="27">
        <v>3</v>
      </c>
      <c r="R66" s="14">
        <f>SUM(S66:V66)</f>
        <v>4</v>
      </c>
      <c r="S66" s="27">
        <v>0</v>
      </c>
      <c r="T66" s="27">
        <v>1</v>
      </c>
      <c r="U66" s="27">
        <v>2</v>
      </c>
      <c r="V66" s="27">
        <v>1</v>
      </c>
    </row>
    <row r="67" spans="1:22" ht="15.95" customHeight="1" x14ac:dyDescent="0.25">
      <c r="A67" s="5" t="s">
        <v>14</v>
      </c>
      <c r="B67" s="24" t="str">
        <f t="shared" si="0"/>
        <v>62-63</v>
      </c>
      <c r="C67" s="9">
        <f>D67+E67+F67+G67+H67+I67+J67+K67+N67+R67</f>
        <v>52.5</v>
      </c>
      <c r="D67" s="2"/>
      <c r="E67" s="27">
        <v>7</v>
      </c>
      <c r="F67" s="27">
        <v>5</v>
      </c>
      <c r="G67" s="27">
        <v>0.5</v>
      </c>
      <c r="H67" s="27">
        <v>5</v>
      </c>
      <c r="I67" s="27">
        <v>1</v>
      </c>
      <c r="J67" s="27">
        <v>5</v>
      </c>
      <c r="K67" s="14">
        <f>SUM(L67:M67)</f>
        <v>4</v>
      </c>
      <c r="L67" s="27">
        <v>0</v>
      </c>
      <c r="M67" s="27">
        <v>4</v>
      </c>
      <c r="N67" s="14">
        <f>SUM(O67:Q67)</f>
        <v>20</v>
      </c>
      <c r="O67" s="27">
        <v>6</v>
      </c>
      <c r="P67" s="27">
        <v>3</v>
      </c>
      <c r="Q67" s="27">
        <v>11</v>
      </c>
      <c r="R67" s="14">
        <f>SUM(S67:V67)</f>
        <v>5</v>
      </c>
      <c r="S67" s="27">
        <v>0</v>
      </c>
      <c r="T67" s="27">
        <v>1</v>
      </c>
      <c r="U67" s="27">
        <v>1</v>
      </c>
      <c r="V67" s="27">
        <v>3</v>
      </c>
    </row>
    <row r="68" spans="1:22" ht="15.95" customHeight="1" x14ac:dyDescent="0.25">
      <c r="A68" s="5" t="s">
        <v>88</v>
      </c>
      <c r="B68" s="24" t="str">
        <f t="shared" si="0"/>
        <v>62-63</v>
      </c>
      <c r="C68" s="9">
        <f>D68+E68+F68+G68+H68+I68+J68+K68+N68+R68</f>
        <v>52.5</v>
      </c>
      <c r="D68" s="2">
        <v>1</v>
      </c>
      <c r="E68" s="27">
        <v>7</v>
      </c>
      <c r="F68" s="27">
        <v>3</v>
      </c>
      <c r="G68" s="27">
        <v>0</v>
      </c>
      <c r="H68" s="27">
        <v>4</v>
      </c>
      <c r="I68" s="27">
        <v>6</v>
      </c>
      <c r="J68" s="27">
        <v>3</v>
      </c>
      <c r="K68" s="14">
        <f>SUM(L68:M68)</f>
        <v>9</v>
      </c>
      <c r="L68" s="27">
        <v>3</v>
      </c>
      <c r="M68" s="27">
        <v>6</v>
      </c>
      <c r="N68" s="14">
        <f>SUM(O68:Q68)</f>
        <v>15.5</v>
      </c>
      <c r="O68" s="27">
        <v>6</v>
      </c>
      <c r="P68" s="27">
        <v>2</v>
      </c>
      <c r="Q68" s="27">
        <v>7.5</v>
      </c>
      <c r="R68" s="14">
        <f>SUM(S68:V68)</f>
        <v>4</v>
      </c>
      <c r="S68" s="27">
        <v>0</v>
      </c>
      <c r="T68" s="27">
        <v>0</v>
      </c>
      <c r="U68" s="27">
        <v>2</v>
      </c>
      <c r="V68" s="27">
        <v>2</v>
      </c>
    </row>
    <row r="69" spans="1:22" ht="15.95" customHeight="1" x14ac:dyDescent="0.25">
      <c r="A69" s="5" t="s">
        <v>77</v>
      </c>
      <c r="B69" s="24" t="str">
        <f t="shared" si="0"/>
        <v>64</v>
      </c>
      <c r="C69" s="9">
        <f>D69+E69+F69+G69+H69+I69+J69+K69+N69+R69</f>
        <v>45</v>
      </c>
      <c r="D69" s="2"/>
      <c r="E69" s="27">
        <v>6</v>
      </c>
      <c r="F69" s="27">
        <v>2</v>
      </c>
      <c r="G69" s="27">
        <v>5</v>
      </c>
      <c r="H69" s="27">
        <v>14</v>
      </c>
      <c r="I69" s="27">
        <v>0</v>
      </c>
      <c r="J69" s="27">
        <v>2</v>
      </c>
      <c r="K69" s="14">
        <f>SUM(L69:M69)</f>
        <v>1</v>
      </c>
      <c r="L69" s="27">
        <v>0</v>
      </c>
      <c r="M69" s="27">
        <v>1</v>
      </c>
      <c r="N69" s="14">
        <f>SUM(O69:Q69)</f>
        <v>12</v>
      </c>
      <c r="O69" s="27">
        <v>2</v>
      </c>
      <c r="P69" s="27">
        <v>10</v>
      </c>
      <c r="Q69" s="27">
        <v>0</v>
      </c>
      <c r="R69" s="14">
        <f>SUM(S69:V69)</f>
        <v>3</v>
      </c>
      <c r="S69" s="27">
        <v>0</v>
      </c>
      <c r="T69" s="27">
        <v>0</v>
      </c>
      <c r="U69" s="27">
        <v>2</v>
      </c>
      <c r="V69" s="27">
        <v>1</v>
      </c>
    </row>
    <row r="70" spans="1:22" ht="15.95" customHeight="1" x14ac:dyDescent="0.25">
      <c r="A70" s="5" t="s">
        <v>82</v>
      </c>
      <c r="B70" s="24" t="str">
        <f t="shared" si="0"/>
        <v>65</v>
      </c>
      <c r="C70" s="9">
        <f>D70+E70+F70+G70+H70+I70+J70+K70+N70+R70</f>
        <v>44</v>
      </c>
      <c r="D70" s="2"/>
      <c r="E70" s="27">
        <v>10</v>
      </c>
      <c r="F70" s="27">
        <v>6</v>
      </c>
      <c r="G70" s="27">
        <v>5</v>
      </c>
      <c r="H70" s="27">
        <v>6</v>
      </c>
      <c r="I70" s="27">
        <v>3</v>
      </c>
      <c r="J70" s="27">
        <v>9</v>
      </c>
      <c r="K70" s="14">
        <f>SUM(L70:M70)</f>
        <v>1</v>
      </c>
      <c r="L70" s="27">
        <v>0</v>
      </c>
      <c r="M70" s="27">
        <v>1</v>
      </c>
      <c r="N70" s="14">
        <f>SUM(O70:Q70)</f>
        <v>0</v>
      </c>
      <c r="O70" s="27">
        <v>0</v>
      </c>
      <c r="P70" s="27">
        <v>0</v>
      </c>
      <c r="Q70" s="27">
        <v>0</v>
      </c>
      <c r="R70" s="14">
        <f>SUM(S70:V70)</f>
        <v>4</v>
      </c>
      <c r="S70" s="27">
        <v>0</v>
      </c>
      <c r="T70" s="27">
        <v>0.5</v>
      </c>
      <c r="U70" s="27">
        <v>2</v>
      </c>
      <c r="V70" s="27">
        <v>1.5</v>
      </c>
    </row>
    <row r="71" spans="1:22" ht="15.95" customHeight="1" x14ac:dyDescent="0.25">
      <c r="A71" s="5" t="s">
        <v>7</v>
      </c>
      <c r="B71" s="24" t="str">
        <f t="shared" ref="B71:B90" si="1">RANK(C71,$C$6:$C$90)&amp;IF(COUNTIF($C$6:$C$90,C71)&gt;1,"-"&amp;RANK(C71,$C$6:$C$90)+COUNTIF($C$6:$C$90,C71)-1,"")</f>
        <v>66</v>
      </c>
      <c r="C71" s="9">
        <f>D71+E71+F71+G71+H71+I71+J71+K71+N71+R71</f>
        <v>43.5</v>
      </c>
      <c r="D71" s="2"/>
      <c r="E71" s="27">
        <v>9</v>
      </c>
      <c r="F71" s="27">
        <v>3</v>
      </c>
      <c r="G71" s="27">
        <v>6</v>
      </c>
      <c r="H71" s="27">
        <v>10</v>
      </c>
      <c r="I71" s="27">
        <v>1</v>
      </c>
      <c r="J71" s="27">
        <v>6</v>
      </c>
      <c r="K71" s="14">
        <f>SUM(L71:M71)</f>
        <v>2</v>
      </c>
      <c r="L71" s="27">
        <v>2</v>
      </c>
      <c r="M71" s="27">
        <v>0</v>
      </c>
      <c r="N71" s="14">
        <f>SUM(O71:Q71)</f>
        <v>5</v>
      </c>
      <c r="O71" s="27">
        <v>0</v>
      </c>
      <c r="P71" s="27">
        <v>5</v>
      </c>
      <c r="Q71" s="27">
        <v>0</v>
      </c>
      <c r="R71" s="14">
        <f>SUM(S71:V71)</f>
        <v>1.5</v>
      </c>
      <c r="S71" s="27">
        <v>0</v>
      </c>
      <c r="T71" s="27">
        <v>0</v>
      </c>
      <c r="U71" s="27">
        <v>0</v>
      </c>
      <c r="V71" s="27">
        <v>1.5</v>
      </c>
    </row>
    <row r="72" spans="1:22" ht="15.95" customHeight="1" x14ac:dyDescent="0.25">
      <c r="A72" s="5" t="s">
        <v>18</v>
      </c>
      <c r="B72" s="24" t="str">
        <f t="shared" si="1"/>
        <v>67</v>
      </c>
      <c r="C72" s="9">
        <f>D72+E72+F72+G72+H72+I72+J72+K72+N72+R72</f>
        <v>43</v>
      </c>
      <c r="D72" s="2">
        <v>1</v>
      </c>
      <c r="E72" s="27">
        <v>6</v>
      </c>
      <c r="F72" s="27">
        <v>2</v>
      </c>
      <c r="G72" s="27">
        <v>2</v>
      </c>
      <c r="H72" s="27">
        <v>16</v>
      </c>
      <c r="I72" s="27">
        <v>1</v>
      </c>
      <c r="J72" s="27">
        <v>8</v>
      </c>
      <c r="K72" s="14">
        <f>SUM(L72:M72)</f>
        <v>2</v>
      </c>
      <c r="L72" s="27">
        <v>0</v>
      </c>
      <c r="M72" s="27">
        <v>2</v>
      </c>
      <c r="N72" s="14">
        <f>SUM(O72:Q72)</f>
        <v>4</v>
      </c>
      <c r="O72" s="27">
        <v>4</v>
      </c>
      <c r="P72" s="27">
        <v>0</v>
      </c>
      <c r="Q72" s="27">
        <v>0</v>
      </c>
      <c r="R72" s="14">
        <f>SUM(S72:V72)</f>
        <v>1</v>
      </c>
      <c r="S72" s="27">
        <v>0</v>
      </c>
      <c r="T72" s="27">
        <v>1</v>
      </c>
      <c r="U72" s="27">
        <v>0</v>
      </c>
      <c r="V72" s="27">
        <v>0</v>
      </c>
    </row>
    <row r="73" spans="1:22" ht="15.95" customHeight="1" x14ac:dyDescent="0.25">
      <c r="A73" s="5" t="s">
        <v>25</v>
      </c>
      <c r="B73" s="24" t="str">
        <f t="shared" si="1"/>
        <v>68</v>
      </c>
      <c r="C73" s="9">
        <f>D73+E73+F73+G73+H73+I73+J73+K73+N73+R73</f>
        <v>40.5</v>
      </c>
      <c r="D73" s="2"/>
      <c r="E73" s="27">
        <v>10</v>
      </c>
      <c r="F73" s="27">
        <v>1</v>
      </c>
      <c r="G73" s="27">
        <v>1</v>
      </c>
      <c r="H73" s="27">
        <v>7</v>
      </c>
      <c r="I73" s="27">
        <v>0</v>
      </c>
      <c r="J73" s="27">
        <v>7.5</v>
      </c>
      <c r="K73" s="14">
        <f>SUM(L73:M73)</f>
        <v>3</v>
      </c>
      <c r="L73" s="27">
        <v>1</v>
      </c>
      <c r="M73" s="27">
        <v>2</v>
      </c>
      <c r="N73" s="14">
        <f>SUM(O73:Q73)</f>
        <v>9</v>
      </c>
      <c r="O73" s="27">
        <v>4</v>
      </c>
      <c r="P73" s="27">
        <v>5</v>
      </c>
      <c r="Q73" s="27">
        <v>0</v>
      </c>
      <c r="R73" s="14">
        <f>SUM(S73:V73)</f>
        <v>2</v>
      </c>
      <c r="S73" s="27">
        <v>0</v>
      </c>
      <c r="T73" s="27">
        <v>0</v>
      </c>
      <c r="U73" s="27">
        <v>0</v>
      </c>
      <c r="V73" s="27">
        <v>2</v>
      </c>
    </row>
    <row r="74" spans="1:22" ht="15.95" customHeight="1" x14ac:dyDescent="0.25">
      <c r="A74" s="5" t="s">
        <v>49</v>
      </c>
      <c r="B74" s="24" t="str">
        <f t="shared" si="1"/>
        <v>69</v>
      </c>
      <c r="C74" s="9">
        <f>D74+E74+F74+G74+H74+I74+J74+K74+N74+R74</f>
        <v>40</v>
      </c>
      <c r="D74" s="2">
        <v>1</v>
      </c>
      <c r="E74" s="27">
        <v>8</v>
      </c>
      <c r="F74" s="27">
        <v>4</v>
      </c>
      <c r="G74" s="27">
        <v>2</v>
      </c>
      <c r="H74" s="27">
        <v>8</v>
      </c>
      <c r="I74" s="27">
        <v>1</v>
      </c>
      <c r="J74" s="27">
        <v>4</v>
      </c>
      <c r="K74" s="14">
        <f>SUM(L74:M74)</f>
        <v>0</v>
      </c>
      <c r="L74" s="27">
        <v>0</v>
      </c>
      <c r="M74" s="27">
        <v>0</v>
      </c>
      <c r="N74" s="14">
        <f>SUM(O74:Q74)</f>
        <v>8</v>
      </c>
      <c r="O74" s="27">
        <v>3</v>
      </c>
      <c r="P74" s="27">
        <v>1</v>
      </c>
      <c r="Q74" s="27">
        <v>4</v>
      </c>
      <c r="R74" s="14">
        <f>SUM(S74:V74)</f>
        <v>4</v>
      </c>
      <c r="S74" s="27">
        <v>0</v>
      </c>
      <c r="T74" s="27">
        <v>2</v>
      </c>
      <c r="U74" s="27">
        <v>0</v>
      </c>
      <c r="V74" s="27">
        <v>2</v>
      </c>
    </row>
    <row r="75" spans="1:22" ht="15.95" customHeight="1" x14ac:dyDescent="0.25">
      <c r="A75" s="5" t="s">
        <v>44</v>
      </c>
      <c r="B75" s="24" t="str">
        <f t="shared" si="1"/>
        <v>70</v>
      </c>
      <c r="C75" s="9">
        <f>D75+E75+F75+G75+H75+I75+J75+K75+N75+R75</f>
        <v>38.5</v>
      </c>
      <c r="D75" s="2"/>
      <c r="E75" s="27">
        <v>8</v>
      </c>
      <c r="F75" s="27">
        <v>13</v>
      </c>
      <c r="G75" s="27">
        <v>4</v>
      </c>
      <c r="H75" s="27">
        <v>6.5</v>
      </c>
      <c r="I75" s="27">
        <v>1</v>
      </c>
      <c r="J75" s="27">
        <v>0</v>
      </c>
      <c r="K75" s="14">
        <f>SUM(L75:M75)</f>
        <v>0</v>
      </c>
      <c r="L75" s="27">
        <v>0</v>
      </c>
      <c r="M75" s="27">
        <v>0</v>
      </c>
      <c r="N75" s="14">
        <f>SUM(O75:Q75)</f>
        <v>0</v>
      </c>
      <c r="O75" s="27">
        <v>0</v>
      </c>
      <c r="P75" s="27">
        <v>0</v>
      </c>
      <c r="Q75" s="27">
        <v>0</v>
      </c>
      <c r="R75" s="14">
        <f>SUM(S75:V75)</f>
        <v>6</v>
      </c>
      <c r="S75" s="27">
        <v>0</v>
      </c>
      <c r="T75" s="27">
        <v>1</v>
      </c>
      <c r="U75" s="27">
        <v>5</v>
      </c>
      <c r="V75" s="27">
        <v>0</v>
      </c>
    </row>
    <row r="76" spans="1:22" ht="15.95" customHeight="1" x14ac:dyDescent="0.25">
      <c r="A76" s="5" t="s">
        <v>71</v>
      </c>
      <c r="B76" s="24" t="str">
        <f t="shared" si="1"/>
        <v>71</v>
      </c>
      <c r="C76" s="9">
        <f>D76+E76+F76+G76+H76+I76+J76+K76+N76+R76</f>
        <v>37</v>
      </c>
      <c r="D76" s="2"/>
      <c r="E76" s="27">
        <v>9</v>
      </c>
      <c r="F76" s="27">
        <v>1</v>
      </c>
      <c r="G76" s="27">
        <v>0</v>
      </c>
      <c r="H76" s="27">
        <v>6</v>
      </c>
      <c r="I76" s="27">
        <v>4</v>
      </c>
      <c r="J76" s="27">
        <v>7</v>
      </c>
      <c r="K76" s="14">
        <f>SUM(L76:M76)</f>
        <v>2</v>
      </c>
      <c r="L76" s="27">
        <v>1</v>
      </c>
      <c r="M76" s="27">
        <v>1</v>
      </c>
      <c r="N76" s="14">
        <f>SUM(O76:Q76)</f>
        <v>5.5</v>
      </c>
      <c r="O76" s="27">
        <v>0</v>
      </c>
      <c r="P76" s="27">
        <v>0</v>
      </c>
      <c r="Q76" s="27">
        <v>5.5</v>
      </c>
      <c r="R76" s="14">
        <f>SUM(S76:V76)</f>
        <v>2.5</v>
      </c>
      <c r="S76" s="27">
        <v>0</v>
      </c>
      <c r="T76" s="27">
        <v>1.5</v>
      </c>
      <c r="U76" s="27">
        <v>0.5</v>
      </c>
      <c r="V76" s="27">
        <v>0.5</v>
      </c>
    </row>
    <row r="77" spans="1:22" ht="15.95" customHeight="1" x14ac:dyDescent="0.25">
      <c r="A77" s="5" t="s">
        <v>38</v>
      </c>
      <c r="B77" s="24" t="str">
        <f t="shared" si="1"/>
        <v>72</v>
      </c>
      <c r="C77" s="9">
        <f>D77+E77+F77+G77+H77+I77+J77+K77+N77+R77</f>
        <v>35</v>
      </c>
      <c r="D77" s="2"/>
      <c r="E77" s="27">
        <v>8</v>
      </c>
      <c r="F77" s="27">
        <v>2</v>
      </c>
      <c r="G77" s="27">
        <v>1</v>
      </c>
      <c r="H77" s="27">
        <v>5</v>
      </c>
      <c r="I77" s="27">
        <v>2</v>
      </c>
      <c r="J77" s="27">
        <v>2</v>
      </c>
      <c r="K77" s="14">
        <f>SUM(L77:M77)</f>
        <v>4</v>
      </c>
      <c r="L77" s="27">
        <v>1</v>
      </c>
      <c r="M77" s="27">
        <v>3</v>
      </c>
      <c r="N77" s="14">
        <f>SUM(O77:Q77)</f>
        <v>9</v>
      </c>
      <c r="O77" s="27">
        <v>1.5</v>
      </c>
      <c r="P77" s="27">
        <v>1</v>
      </c>
      <c r="Q77" s="27">
        <v>6.5</v>
      </c>
      <c r="R77" s="14">
        <f>SUM(S77:V77)</f>
        <v>2</v>
      </c>
      <c r="S77" s="27">
        <v>0</v>
      </c>
      <c r="T77" s="27">
        <v>1</v>
      </c>
      <c r="U77" s="27">
        <v>0</v>
      </c>
      <c r="V77" s="27">
        <v>1</v>
      </c>
    </row>
    <row r="78" spans="1:22" ht="15.95" customHeight="1" x14ac:dyDescent="0.25">
      <c r="A78" s="4" t="s">
        <v>58</v>
      </c>
      <c r="B78" s="24" t="str">
        <f t="shared" si="1"/>
        <v>73</v>
      </c>
      <c r="C78" s="9">
        <f>D78+E78+F78+G78+H78+I78+J78+K78+N78+R78</f>
        <v>34</v>
      </c>
      <c r="D78" s="2"/>
      <c r="E78" s="28">
        <v>4</v>
      </c>
      <c r="F78" s="28">
        <v>3</v>
      </c>
      <c r="G78" s="28">
        <v>6</v>
      </c>
      <c r="H78" s="28">
        <v>6</v>
      </c>
      <c r="I78" s="28">
        <v>0</v>
      </c>
      <c r="J78" s="28">
        <v>5</v>
      </c>
      <c r="K78" s="14">
        <f>SUM(L78:M78)</f>
        <v>8</v>
      </c>
      <c r="L78" s="28">
        <v>2</v>
      </c>
      <c r="M78" s="28">
        <v>6</v>
      </c>
      <c r="N78" s="14">
        <f>SUM(O78:Q78)</f>
        <v>2</v>
      </c>
      <c r="O78" s="28">
        <v>2</v>
      </c>
      <c r="P78" s="28">
        <v>0</v>
      </c>
      <c r="Q78" s="28">
        <v>0</v>
      </c>
      <c r="R78" s="14">
        <f>SUM(S78:V78)</f>
        <v>0</v>
      </c>
      <c r="S78" s="28">
        <v>0</v>
      </c>
      <c r="T78" s="28">
        <v>0</v>
      </c>
      <c r="U78" s="28">
        <v>0</v>
      </c>
      <c r="V78" s="28">
        <v>0</v>
      </c>
    </row>
    <row r="79" spans="1:22" ht="15.95" customHeight="1" x14ac:dyDescent="0.25">
      <c r="A79" s="4" t="s">
        <v>29</v>
      </c>
      <c r="B79" s="24" t="str">
        <f t="shared" si="1"/>
        <v>74-76</v>
      </c>
      <c r="C79" s="9">
        <f>D79+E79+F79+G79+H79+I79+J79+K79+N79+R79</f>
        <v>32</v>
      </c>
      <c r="D79" s="2">
        <v>1</v>
      </c>
      <c r="E79" s="28">
        <v>11</v>
      </c>
      <c r="F79" s="28">
        <v>3</v>
      </c>
      <c r="G79" s="28">
        <v>4</v>
      </c>
      <c r="H79" s="28">
        <v>6</v>
      </c>
      <c r="I79" s="28">
        <v>0</v>
      </c>
      <c r="J79" s="28">
        <v>5</v>
      </c>
      <c r="K79" s="14">
        <f>SUM(L79:M79)</f>
        <v>0</v>
      </c>
      <c r="L79" s="28">
        <v>0</v>
      </c>
      <c r="M79" s="28">
        <v>0</v>
      </c>
      <c r="N79" s="14">
        <f>SUM(O79:Q79)</f>
        <v>2</v>
      </c>
      <c r="O79" s="28">
        <v>2</v>
      </c>
      <c r="P79" s="28">
        <v>0</v>
      </c>
      <c r="Q79" s="28">
        <v>0</v>
      </c>
      <c r="R79" s="14">
        <f>SUM(S79:V79)</f>
        <v>0</v>
      </c>
      <c r="S79" s="28">
        <v>0</v>
      </c>
      <c r="T79" s="28">
        <v>0</v>
      </c>
      <c r="U79" s="28">
        <v>0</v>
      </c>
      <c r="V79" s="28">
        <v>0</v>
      </c>
    </row>
    <row r="80" spans="1:22" ht="15.95" customHeight="1" x14ac:dyDescent="0.25">
      <c r="A80" s="5" t="s">
        <v>91</v>
      </c>
      <c r="B80" s="24" t="str">
        <f t="shared" si="1"/>
        <v>74-76</v>
      </c>
      <c r="C80" s="9">
        <f>D80+E80+F80+G80+H80+I80+J80+K80+N80+R80</f>
        <v>32</v>
      </c>
      <c r="D80" s="2"/>
      <c r="E80" s="27">
        <v>9</v>
      </c>
      <c r="F80" s="27">
        <v>4</v>
      </c>
      <c r="G80" s="27">
        <v>4</v>
      </c>
      <c r="H80" s="27">
        <v>5</v>
      </c>
      <c r="I80" s="27">
        <v>2</v>
      </c>
      <c r="J80" s="27">
        <v>6</v>
      </c>
      <c r="K80" s="14">
        <f>SUM(L80:M80)</f>
        <v>0</v>
      </c>
      <c r="L80" s="27">
        <v>0</v>
      </c>
      <c r="M80" s="27">
        <v>0</v>
      </c>
      <c r="N80" s="14">
        <f>SUM(O80:Q80)</f>
        <v>2</v>
      </c>
      <c r="O80" s="27">
        <v>2</v>
      </c>
      <c r="P80" s="27">
        <v>0</v>
      </c>
      <c r="Q80" s="27">
        <v>0</v>
      </c>
      <c r="R80" s="14">
        <f>SUM(S80:V80)</f>
        <v>0</v>
      </c>
      <c r="S80" s="27">
        <v>0</v>
      </c>
      <c r="T80" s="27">
        <v>0</v>
      </c>
      <c r="U80" s="27">
        <v>0</v>
      </c>
      <c r="V80" s="27">
        <v>0</v>
      </c>
    </row>
    <row r="81" spans="1:22" ht="15.95" customHeight="1" x14ac:dyDescent="0.25">
      <c r="A81" s="5" t="s">
        <v>72</v>
      </c>
      <c r="B81" s="24" t="str">
        <f t="shared" si="1"/>
        <v>74-76</v>
      </c>
      <c r="C81" s="9">
        <f>D81+E81+F81+G81+H81+I81+J81+K81+N81+R81</f>
        <v>32</v>
      </c>
      <c r="D81" s="2"/>
      <c r="E81" s="27">
        <v>7</v>
      </c>
      <c r="F81" s="27">
        <v>2</v>
      </c>
      <c r="G81" s="27">
        <v>1</v>
      </c>
      <c r="H81" s="27">
        <v>8</v>
      </c>
      <c r="I81" s="27">
        <v>3</v>
      </c>
      <c r="J81" s="27">
        <v>5</v>
      </c>
      <c r="K81" s="14">
        <f>SUM(L81:M81)</f>
        <v>1</v>
      </c>
      <c r="L81" s="27">
        <v>0</v>
      </c>
      <c r="M81" s="27">
        <v>1</v>
      </c>
      <c r="N81" s="14">
        <f>SUM(O81:Q81)</f>
        <v>2</v>
      </c>
      <c r="O81" s="27">
        <v>2</v>
      </c>
      <c r="P81" s="27">
        <v>0</v>
      </c>
      <c r="Q81" s="27">
        <v>0</v>
      </c>
      <c r="R81" s="14">
        <f>SUM(S81:V81)</f>
        <v>3</v>
      </c>
      <c r="S81" s="27">
        <v>0</v>
      </c>
      <c r="T81" s="27">
        <v>1.5</v>
      </c>
      <c r="U81" s="27">
        <v>0</v>
      </c>
      <c r="V81" s="27">
        <v>1.5</v>
      </c>
    </row>
    <row r="82" spans="1:22" ht="15.95" customHeight="1" x14ac:dyDescent="0.25">
      <c r="A82" s="5" t="s">
        <v>89</v>
      </c>
      <c r="B82" s="24" t="str">
        <f t="shared" si="1"/>
        <v>77</v>
      </c>
      <c r="C82" s="9">
        <f>D82+E82+F82+G82+H82+I82+J82+K82+N82+R82</f>
        <v>31.5</v>
      </c>
      <c r="D82" s="2"/>
      <c r="E82" s="27">
        <v>6</v>
      </c>
      <c r="F82" s="27">
        <v>0.5</v>
      </c>
      <c r="G82" s="27">
        <v>1</v>
      </c>
      <c r="H82" s="27">
        <v>3</v>
      </c>
      <c r="I82" s="27">
        <v>6</v>
      </c>
      <c r="J82" s="27">
        <v>2</v>
      </c>
      <c r="K82" s="14">
        <f>SUM(L82:M82)</f>
        <v>4</v>
      </c>
      <c r="L82" s="27">
        <v>0</v>
      </c>
      <c r="M82" s="27">
        <v>4</v>
      </c>
      <c r="N82" s="14">
        <f>SUM(O82:Q82)</f>
        <v>5</v>
      </c>
      <c r="O82" s="27">
        <v>5</v>
      </c>
      <c r="P82" s="27">
        <v>0</v>
      </c>
      <c r="Q82" s="27">
        <v>0</v>
      </c>
      <c r="R82" s="14">
        <f>SUM(S82:V82)</f>
        <v>4</v>
      </c>
      <c r="S82" s="27">
        <v>0</v>
      </c>
      <c r="T82" s="27">
        <v>2</v>
      </c>
      <c r="U82" s="27">
        <v>0</v>
      </c>
      <c r="V82" s="27">
        <v>2</v>
      </c>
    </row>
    <row r="83" spans="1:22" ht="15.95" customHeight="1" x14ac:dyDescent="0.25">
      <c r="A83" s="5" t="s">
        <v>12</v>
      </c>
      <c r="B83" s="24" t="str">
        <f t="shared" si="1"/>
        <v>78</v>
      </c>
      <c r="C83" s="9">
        <f>D83+E83+F83+G83+H83+I83+J83+K83+N83+R83</f>
        <v>29.5</v>
      </c>
      <c r="D83" s="2"/>
      <c r="E83" s="27">
        <v>6</v>
      </c>
      <c r="F83" s="27">
        <v>1</v>
      </c>
      <c r="G83" s="27">
        <v>1</v>
      </c>
      <c r="H83" s="27">
        <v>11</v>
      </c>
      <c r="I83" s="27">
        <v>1</v>
      </c>
      <c r="J83" s="27">
        <v>1.5</v>
      </c>
      <c r="K83" s="14">
        <f>SUM(L83:M83)</f>
        <v>0</v>
      </c>
      <c r="L83" s="27">
        <v>0</v>
      </c>
      <c r="M83" s="27">
        <v>0</v>
      </c>
      <c r="N83" s="14">
        <f>SUM(O83:Q83)</f>
        <v>5</v>
      </c>
      <c r="O83" s="27">
        <v>2</v>
      </c>
      <c r="P83" s="27">
        <v>3</v>
      </c>
      <c r="Q83" s="27">
        <v>0</v>
      </c>
      <c r="R83" s="14">
        <f>SUM(S83:V83)</f>
        <v>3</v>
      </c>
      <c r="S83" s="27">
        <v>1</v>
      </c>
      <c r="T83" s="27">
        <v>1</v>
      </c>
      <c r="U83" s="27">
        <v>0</v>
      </c>
      <c r="V83" s="27">
        <v>1</v>
      </c>
    </row>
    <row r="84" spans="1:22" ht="15.95" customHeight="1" x14ac:dyDescent="0.25">
      <c r="A84" s="5" t="s">
        <v>74</v>
      </c>
      <c r="B84" s="24" t="str">
        <f t="shared" si="1"/>
        <v>79</v>
      </c>
      <c r="C84" s="9">
        <f>D84+E84+F84+G84+H84+I84+J84+K84+N84+R84</f>
        <v>25.5</v>
      </c>
      <c r="D84" s="2"/>
      <c r="E84" s="27">
        <v>3</v>
      </c>
      <c r="F84" s="27">
        <v>1</v>
      </c>
      <c r="G84" s="27">
        <v>3</v>
      </c>
      <c r="H84" s="27">
        <v>6.5</v>
      </c>
      <c r="I84" s="27">
        <v>0</v>
      </c>
      <c r="J84" s="27">
        <v>4</v>
      </c>
      <c r="K84" s="14">
        <f>SUM(L84:M84)</f>
        <v>0</v>
      </c>
      <c r="L84" s="27">
        <v>0</v>
      </c>
      <c r="M84" s="27">
        <v>0</v>
      </c>
      <c r="N84" s="14">
        <f>SUM(O84:Q84)</f>
        <v>8</v>
      </c>
      <c r="O84" s="27">
        <v>0</v>
      </c>
      <c r="P84" s="27">
        <v>0</v>
      </c>
      <c r="Q84" s="27">
        <v>8</v>
      </c>
      <c r="R84" s="14">
        <f>SUM(S84:V84)</f>
        <v>0</v>
      </c>
      <c r="S84" s="27">
        <v>0</v>
      </c>
      <c r="T84" s="27">
        <v>0</v>
      </c>
      <c r="U84" s="27">
        <v>0</v>
      </c>
      <c r="V84" s="27">
        <v>0</v>
      </c>
    </row>
    <row r="85" spans="1:22" s="1" customFormat="1" ht="15.95" customHeight="1" x14ac:dyDescent="0.25">
      <c r="A85" s="5" t="s">
        <v>40</v>
      </c>
      <c r="B85" s="24" t="str">
        <f t="shared" si="1"/>
        <v>80</v>
      </c>
      <c r="C85" s="9">
        <f>D85+E85+F85+G85+H85+I85+J85+K85+N85+R85</f>
        <v>23.5</v>
      </c>
      <c r="D85" s="2"/>
      <c r="E85" s="27">
        <v>4</v>
      </c>
      <c r="F85" s="27">
        <v>3</v>
      </c>
      <c r="G85" s="27">
        <v>3</v>
      </c>
      <c r="H85" s="27">
        <v>5</v>
      </c>
      <c r="I85" s="27">
        <v>1.5</v>
      </c>
      <c r="J85" s="27">
        <v>2</v>
      </c>
      <c r="K85" s="14">
        <f>SUM(L85:M85)</f>
        <v>0</v>
      </c>
      <c r="L85" s="27">
        <v>0</v>
      </c>
      <c r="M85" s="27">
        <v>0</v>
      </c>
      <c r="N85" s="14">
        <f>SUM(O85:Q85)</f>
        <v>3</v>
      </c>
      <c r="O85" s="27">
        <v>3</v>
      </c>
      <c r="P85" s="27">
        <v>0</v>
      </c>
      <c r="Q85" s="27">
        <v>0</v>
      </c>
      <c r="R85" s="14">
        <f>SUM(S85:V85)</f>
        <v>2</v>
      </c>
      <c r="S85" s="27">
        <v>0</v>
      </c>
      <c r="T85" s="27">
        <v>0</v>
      </c>
      <c r="U85" s="27">
        <v>2</v>
      </c>
      <c r="V85" s="27">
        <v>0</v>
      </c>
    </row>
    <row r="86" spans="1:22" ht="15.95" customHeight="1" x14ac:dyDescent="0.25">
      <c r="A86" s="5" t="s">
        <v>94</v>
      </c>
      <c r="B86" s="24" t="str">
        <f t="shared" si="1"/>
        <v>81</v>
      </c>
      <c r="C86" s="9">
        <f>D86+E86+F86+G86+H86+I86+J86+K86+N86+R86</f>
        <v>23</v>
      </c>
      <c r="D86" s="2"/>
      <c r="E86" s="27">
        <v>3.5</v>
      </c>
      <c r="F86" s="27">
        <v>0.5</v>
      </c>
      <c r="G86" s="27">
        <v>2</v>
      </c>
      <c r="H86" s="27">
        <v>4</v>
      </c>
      <c r="I86" s="27">
        <v>1</v>
      </c>
      <c r="J86" s="27">
        <v>1</v>
      </c>
      <c r="K86" s="14">
        <f>SUM(L86:M86)</f>
        <v>0</v>
      </c>
      <c r="L86" s="27" t="s">
        <v>111</v>
      </c>
      <c r="M86" s="27" t="s">
        <v>111</v>
      </c>
      <c r="N86" s="14">
        <f>SUM(O86:Q86)</f>
        <v>3</v>
      </c>
      <c r="O86" s="27">
        <v>3</v>
      </c>
      <c r="P86" s="27">
        <v>0</v>
      </c>
      <c r="Q86" s="27">
        <v>0</v>
      </c>
      <c r="R86" s="14">
        <f>SUM(S86:V86)</f>
        <v>8</v>
      </c>
      <c r="S86" s="27">
        <v>2</v>
      </c>
      <c r="T86" s="27">
        <v>2</v>
      </c>
      <c r="U86" s="27">
        <v>2</v>
      </c>
      <c r="V86" s="27">
        <v>2</v>
      </c>
    </row>
    <row r="87" spans="1:22" ht="15.95" customHeight="1" x14ac:dyDescent="0.25">
      <c r="A87" s="5" t="s">
        <v>50</v>
      </c>
      <c r="B87" s="24" t="str">
        <f t="shared" si="1"/>
        <v>82</v>
      </c>
      <c r="C87" s="9">
        <f>D87+E87+F87+G87+H87+I87+J87+K87+N87+R87</f>
        <v>21</v>
      </c>
      <c r="D87" s="2"/>
      <c r="E87" s="27">
        <v>7</v>
      </c>
      <c r="F87" s="27">
        <v>0.5</v>
      </c>
      <c r="G87" s="27">
        <v>0</v>
      </c>
      <c r="H87" s="27">
        <v>3</v>
      </c>
      <c r="I87" s="27">
        <v>0</v>
      </c>
      <c r="J87" s="27">
        <v>5</v>
      </c>
      <c r="K87" s="14">
        <f>SUM(L87:M87)</f>
        <v>0</v>
      </c>
      <c r="L87" s="27">
        <v>0</v>
      </c>
      <c r="M87" s="27">
        <v>0</v>
      </c>
      <c r="N87" s="14">
        <f>SUM(O87:Q87)</f>
        <v>3</v>
      </c>
      <c r="O87" s="27">
        <v>0</v>
      </c>
      <c r="P87" s="27">
        <v>0</v>
      </c>
      <c r="Q87" s="27">
        <v>3</v>
      </c>
      <c r="R87" s="14">
        <f>SUM(S87:V87)</f>
        <v>2.5</v>
      </c>
      <c r="S87" s="27">
        <v>0</v>
      </c>
      <c r="T87" s="27">
        <v>0.5</v>
      </c>
      <c r="U87" s="27">
        <v>1.5</v>
      </c>
      <c r="V87" s="27">
        <v>0.5</v>
      </c>
    </row>
    <row r="88" spans="1:22" ht="15.95" customHeight="1" x14ac:dyDescent="0.25">
      <c r="A88" s="5" t="s">
        <v>90</v>
      </c>
      <c r="B88" s="24" t="str">
        <f t="shared" si="1"/>
        <v>83</v>
      </c>
      <c r="C88" s="9">
        <f>D88+E88+F88+G88+H88+I88+J88+K88+N88+R88</f>
        <v>20.5</v>
      </c>
      <c r="D88" s="2"/>
      <c r="E88" s="27">
        <v>13</v>
      </c>
      <c r="F88" s="27">
        <v>2.5</v>
      </c>
      <c r="G88" s="27">
        <v>0</v>
      </c>
      <c r="H88" s="27">
        <v>4</v>
      </c>
      <c r="I88" s="27">
        <v>1</v>
      </c>
      <c r="J88" s="27">
        <v>0</v>
      </c>
      <c r="K88" s="14">
        <f>SUM(L88:M88)</f>
        <v>0</v>
      </c>
      <c r="L88" s="27">
        <v>0</v>
      </c>
      <c r="M88" s="27">
        <v>0</v>
      </c>
      <c r="N88" s="14">
        <f>SUM(O88:Q88)</f>
        <v>0</v>
      </c>
      <c r="O88" s="27">
        <v>0</v>
      </c>
      <c r="P88" s="27">
        <v>0</v>
      </c>
      <c r="Q88" s="27">
        <v>0</v>
      </c>
      <c r="R88" s="14">
        <f>SUM(S88:V88)</f>
        <v>0</v>
      </c>
      <c r="S88" s="27">
        <v>0</v>
      </c>
      <c r="T88" s="27">
        <v>0</v>
      </c>
      <c r="U88" s="27">
        <v>0</v>
      </c>
      <c r="V88" s="27">
        <v>0</v>
      </c>
    </row>
    <row r="89" spans="1:22" ht="15.95" customHeight="1" x14ac:dyDescent="0.25">
      <c r="A89" s="5" t="s">
        <v>41</v>
      </c>
      <c r="B89" s="24" t="str">
        <f t="shared" si="1"/>
        <v>84</v>
      </c>
      <c r="C89" s="9">
        <f>D89+E89+F89+G89+H89+I89+J89+K89+N89+R89</f>
        <v>17</v>
      </c>
      <c r="D89" s="2"/>
      <c r="E89" s="27">
        <v>7</v>
      </c>
      <c r="F89" s="27">
        <v>1</v>
      </c>
      <c r="G89" s="27">
        <v>3</v>
      </c>
      <c r="H89" s="27">
        <v>0</v>
      </c>
      <c r="I89" s="27">
        <v>0</v>
      </c>
      <c r="J89" s="27">
        <v>2</v>
      </c>
      <c r="K89" s="14">
        <f>SUM(L89:M89)</f>
        <v>0</v>
      </c>
      <c r="L89" s="27">
        <v>0</v>
      </c>
      <c r="M89" s="27">
        <v>0</v>
      </c>
      <c r="N89" s="14">
        <f>SUM(O89:Q89)</f>
        <v>0</v>
      </c>
      <c r="O89" s="27">
        <v>0</v>
      </c>
      <c r="P89" s="27">
        <v>0</v>
      </c>
      <c r="Q89" s="27">
        <v>0</v>
      </c>
      <c r="R89" s="14">
        <f>SUM(S89:V89)</f>
        <v>4</v>
      </c>
      <c r="S89" s="27">
        <v>0.5</v>
      </c>
      <c r="T89" s="27">
        <v>1.5</v>
      </c>
      <c r="U89" s="27">
        <v>1</v>
      </c>
      <c r="V89" s="27">
        <v>1</v>
      </c>
    </row>
    <row r="90" spans="1:22" ht="15.95" customHeight="1" x14ac:dyDescent="0.25">
      <c r="A90" s="5" t="s">
        <v>95</v>
      </c>
      <c r="B90" s="24" t="str">
        <f t="shared" si="1"/>
        <v>85</v>
      </c>
      <c r="C90" s="9">
        <f>D90+E90+F90+G90+H90+I90+J90+K90+N90+R90</f>
        <v>9.5</v>
      </c>
      <c r="D90" s="2"/>
      <c r="E90" s="27">
        <v>3</v>
      </c>
      <c r="F90" s="27">
        <v>0.5</v>
      </c>
      <c r="G90" s="27">
        <v>0</v>
      </c>
      <c r="H90" s="27">
        <v>6</v>
      </c>
      <c r="I90" s="27">
        <v>0</v>
      </c>
      <c r="J90" s="27">
        <v>0</v>
      </c>
      <c r="K90" s="14">
        <f>SUM(L90:M90)</f>
        <v>0</v>
      </c>
      <c r="L90" s="27" t="s">
        <v>111</v>
      </c>
      <c r="M90" s="27" t="s">
        <v>111</v>
      </c>
      <c r="N90" s="14">
        <f>SUM(O90:Q90)</f>
        <v>0</v>
      </c>
      <c r="O90" s="27">
        <v>0</v>
      </c>
      <c r="P90" s="27">
        <v>0</v>
      </c>
      <c r="Q90" s="27">
        <v>0</v>
      </c>
      <c r="R90" s="14">
        <f>SUM(S90:V90)</f>
        <v>0</v>
      </c>
      <c r="S90" s="27">
        <v>0</v>
      </c>
      <c r="T90" s="27">
        <v>0</v>
      </c>
      <c r="U90" s="27">
        <v>0</v>
      </c>
      <c r="V90" s="27">
        <v>0</v>
      </c>
    </row>
    <row r="92" spans="1:22" x14ac:dyDescent="0.25">
      <c r="C92" s="17"/>
      <c r="D92" s="18"/>
    </row>
    <row r="93" spans="1:22" x14ac:dyDescent="0.25">
      <c r="C93" s="19"/>
      <c r="D93" s="19"/>
    </row>
    <row r="94" spans="1:22" x14ac:dyDescent="0.25">
      <c r="C94" s="19"/>
      <c r="D94" s="19"/>
    </row>
    <row r="95" spans="1:22" x14ac:dyDescent="0.25">
      <c r="C95" s="19"/>
      <c r="D95" s="19"/>
    </row>
    <row r="96" spans="1:22" x14ac:dyDescent="0.25">
      <c r="C96" s="19"/>
      <c r="D96" s="19"/>
    </row>
    <row r="97" spans="3:4" x14ac:dyDescent="0.25">
      <c r="C97" s="19"/>
      <c r="D97" s="19"/>
    </row>
    <row r="98" spans="3:4" x14ac:dyDescent="0.25">
      <c r="C98" s="17"/>
      <c r="D98" s="17"/>
    </row>
    <row r="99" spans="3:4" x14ac:dyDescent="0.25">
      <c r="C99" s="19"/>
      <c r="D99" s="19"/>
    </row>
  </sheetData>
  <sortState ref="A7:V99">
    <sortCondition descending="1" ref="C5:C99"/>
  </sortState>
  <mergeCells count="18">
    <mergeCell ref="O3:Q3"/>
    <mergeCell ref="R3:R4"/>
    <mergeCell ref="S3:V3"/>
    <mergeCell ref="H3:H4"/>
    <mergeCell ref="I3:I4"/>
    <mergeCell ref="J3:J4"/>
    <mergeCell ref="K3:K4"/>
    <mergeCell ref="L3:M3"/>
    <mergeCell ref="N3:N4"/>
    <mergeCell ref="A1:V1"/>
    <mergeCell ref="A2:A4"/>
    <mergeCell ref="B2:B4"/>
    <mergeCell ref="C2:C4"/>
    <mergeCell ref="D2:D4"/>
    <mergeCell ref="E2:V2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5" fitToWidth="2" fitToHeight="6" orientation="landscape" r:id="rId1"/>
  <headerFooter>
    <oddFooter>&amp;L&amp;"Times New Roman,обычный"&amp;9Предварительные данные&amp;R&amp;P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zoomScaleNormal="100" workbookViewId="0">
      <pane ySplit="4" topLeftCell="A5" activePane="bottomLeft" state="frozen"/>
      <selection pane="bottomLeft" activeCell="I12" sqref="I12"/>
    </sheetView>
  </sheetViews>
  <sheetFormatPr defaultRowHeight="15" x14ac:dyDescent="0.25"/>
  <cols>
    <col min="1" max="1" width="33" customWidth="1"/>
    <col min="2" max="2" width="11" customWidth="1"/>
    <col min="3" max="3" width="12.28515625" customWidth="1"/>
    <col min="4" max="4" width="11.7109375" style="11" customWidth="1"/>
    <col min="5" max="5" width="8.7109375" style="11" customWidth="1"/>
    <col min="6" max="6" width="12" customWidth="1"/>
    <col min="7" max="7" width="10.28515625" customWidth="1"/>
    <col min="8" max="8" width="9.85546875" customWidth="1"/>
    <col min="9" max="9" width="12" customWidth="1"/>
    <col min="10" max="10" width="11.7109375" customWidth="1"/>
    <col min="11" max="11" width="10.7109375" customWidth="1"/>
    <col min="12" max="13" width="13" customWidth="1"/>
    <col min="14" max="14" width="13.28515625" customWidth="1"/>
    <col min="15" max="15" width="11" customWidth="1"/>
    <col min="16" max="17" width="10.140625" customWidth="1"/>
    <col min="18" max="18" width="9.85546875" customWidth="1"/>
    <col min="19" max="19" width="12.28515625" customWidth="1"/>
    <col min="20" max="20" width="11.7109375" customWidth="1"/>
    <col min="21" max="21" width="10.5703125" customWidth="1"/>
    <col min="22" max="22" width="11.140625" customWidth="1"/>
    <col min="23" max="23" width="11.28515625" customWidth="1"/>
  </cols>
  <sheetData>
    <row r="1" spans="1:23" ht="31.5" customHeight="1" x14ac:dyDescent="0.25">
      <c r="A1" s="37" t="s">
        <v>121</v>
      </c>
      <c r="B1" s="37"/>
      <c r="C1" s="37"/>
      <c r="D1" s="37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15.75" customHeight="1" x14ac:dyDescent="0.25">
      <c r="A2" s="32" t="s">
        <v>0</v>
      </c>
      <c r="B2" s="25" t="s">
        <v>99</v>
      </c>
      <c r="C2" s="25" t="s">
        <v>92</v>
      </c>
      <c r="D2" s="25" t="s">
        <v>98</v>
      </c>
      <c r="E2" s="32" t="s">
        <v>97</v>
      </c>
      <c r="F2" s="33" t="s">
        <v>100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s="10" customFormat="1" ht="14.25" customHeight="1" x14ac:dyDescent="0.25">
      <c r="A3" s="32"/>
      <c r="B3" s="25"/>
      <c r="C3" s="25"/>
      <c r="D3" s="25"/>
      <c r="E3" s="32"/>
      <c r="F3" s="32" t="s">
        <v>113</v>
      </c>
      <c r="G3" s="32" t="s">
        <v>102</v>
      </c>
      <c r="H3" s="32" t="s">
        <v>101</v>
      </c>
      <c r="I3" s="32" t="s">
        <v>114</v>
      </c>
      <c r="J3" s="32" t="s">
        <v>103</v>
      </c>
      <c r="K3" s="32" t="s">
        <v>104</v>
      </c>
      <c r="L3" s="32" t="s">
        <v>105</v>
      </c>
      <c r="M3" s="34" t="s">
        <v>112</v>
      </c>
      <c r="N3" s="35"/>
      <c r="O3" s="32" t="s">
        <v>108</v>
      </c>
      <c r="P3" s="33" t="s">
        <v>112</v>
      </c>
      <c r="Q3" s="36"/>
      <c r="R3" s="36"/>
      <c r="S3" s="32" t="s">
        <v>110</v>
      </c>
      <c r="T3" s="34" t="s">
        <v>112</v>
      </c>
      <c r="U3" s="35"/>
      <c r="V3" s="35"/>
      <c r="W3" s="35"/>
    </row>
    <row r="4" spans="1:23" ht="81.75" customHeight="1" x14ac:dyDescent="0.25">
      <c r="A4" s="34"/>
      <c r="B4" s="26"/>
      <c r="C4" s="26"/>
      <c r="D4" s="26"/>
      <c r="E4" s="34"/>
      <c r="F4" s="36"/>
      <c r="G4" s="36"/>
      <c r="H4" s="36"/>
      <c r="I4" s="36"/>
      <c r="J4" s="36"/>
      <c r="K4" s="36"/>
      <c r="L4" s="36"/>
      <c r="M4" s="2" t="s">
        <v>106</v>
      </c>
      <c r="N4" s="2" t="s">
        <v>107</v>
      </c>
      <c r="O4" s="36"/>
      <c r="P4" s="2" t="s">
        <v>115</v>
      </c>
      <c r="Q4" s="2" t="s">
        <v>116</v>
      </c>
      <c r="R4" s="2" t="s">
        <v>109</v>
      </c>
      <c r="S4" s="36"/>
      <c r="T4" s="2" t="s">
        <v>117</v>
      </c>
      <c r="U4" s="2" t="s">
        <v>118</v>
      </c>
      <c r="V4" s="2" t="s">
        <v>119</v>
      </c>
      <c r="W4" s="2" t="s">
        <v>120</v>
      </c>
    </row>
    <row r="5" spans="1:23" s="10" customFormat="1" ht="15.95" customHeight="1" x14ac:dyDescent="0.25">
      <c r="A5" s="3" t="s">
        <v>96</v>
      </c>
      <c r="B5" s="13"/>
      <c r="C5" s="11"/>
      <c r="D5" s="22">
        <v>210</v>
      </c>
      <c r="E5" s="23"/>
      <c r="F5" s="14">
        <v>16</v>
      </c>
      <c r="G5" s="14">
        <v>22</v>
      </c>
      <c r="H5" s="14">
        <v>12</v>
      </c>
      <c r="I5" s="14">
        <v>22</v>
      </c>
      <c r="J5" s="14">
        <v>12</v>
      </c>
      <c r="K5" s="14">
        <v>27</v>
      </c>
      <c r="L5" s="14">
        <f>SUM(M5:N5)</f>
        <v>15</v>
      </c>
      <c r="M5" s="14">
        <v>9</v>
      </c>
      <c r="N5" s="14">
        <v>6</v>
      </c>
      <c r="O5" s="14">
        <f>SUM(P5:R5)</f>
        <v>44</v>
      </c>
      <c r="P5" s="14">
        <v>16</v>
      </c>
      <c r="Q5" s="14">
        <v>12</v>
      </c>
      <c r="R5" s="14">
        <v>16</v>
      </c>
      <c r="S5" s="14">
        <f>SUM(T5:W5)</f>
        <v>40</v>
      </c>
      <c r="T5" s="14">
        <v>6</v>
      </c>
      <c r="U5" s="14">
        <v>8</v>
      </c>
      <c r="V5" s="14">
        <v>18</v>
      </c>
      <c r="W5" s="14">
        <v>8</v>
      </c>
    </row>
    <row r="6" spans="1:23" ht="15.95" customHeight="1" x14ac:dyDescent="0.25">
      <c r="A6" s="6" t="s">
        <v>1</v>
      </c>
      <c r="B6" s="6"/>
      <c r="C6" s="6"/>
      <c r="D6" s="6"/>
      <c r="E6" s="6"/>
      <c r="F6" s="29"/>
      <c r="G6" s="29"/>
      <c r="H6" s="29"/>
      <c r="I6" s="29"/>
      <c r="J6" s="29"/>
      <c r="K6" s="29"/>
      <c r="L6" s="30"/>
      <c r="M6" s="29"/>
      <c r="N6" s="29"/>
      <c r="O6" s="30"/>
      <c r="P6" s="29"/>
      <c r="Q6" s="29"/>
      <c r="R6" s="29"/>
      <c r="S6" s="30"/>
      <c r="T6" s="29"/>
      <c r="U6" s="29"/>
      <c r="V6" s="29"/>
      <c r="W6" s="29"/>
    </row>
    <row r="7" spans="1:23" ht="15.95" customHeight="1" x14ac:dyDescent="0.25">
      <c r="A7" s="5" t="s">
        <v>2</v>
      </c>
      <c r="B7" s="12" t="str">
        <f>VLOOKUP(A7,'Рейтинг 2015'!$A$2:$V$90,2,FALSE)</f>
        <v>43-44</v>
      </c>
      <c r="C7" s="12" t="str">
        <f t="shared" ref="C7:C24" si="0">RANK(D7,$D$7:$D$24)&amp;IF(COUNTIF($D$7:$D$24,D7)&gt;1,"-"&amp;RANK(D7,$D$7:$D$24)+COUNTIF($D$7:$D$24,D7)-1,"")</f>
        <v>9-10</v>
      </c>
      <c r="D7" s="9">
        <f>E7+F7+G7+H7+I7+J7+K7+L7+O7+S7</f>
        <v>68</v>
      </c>
      <c r="E7" s="2">
        <v>1</v>
      </c>
      <c r="F7" s="27">
        <v>11</v>
      </c>
      <c r="G7" s="27">
        <v>10.5</v>
      </c>
      <c r="H7" s="27">
        <v>1.5</v>
      </c>
      <c r="I7" s="27">
        <v>12</v>
      </c>
      <c r="J7" s="27">
        <v>2</v>
      </c>
      <c r="K7" s="27">
        <v>14</v>
      </c>
      <c r="L7" s="14">
        <f t="shared" ref="L7:L69" si="1">SUM(M7:N7)</f>
        <v>2</v>
      </c>
      <c r="M7" s="27">
        <v>0</v>
      </c>
      <c r="N7" s="27">
        <v>2</v>
      </c>
      <c r="O7" s="14">
        <f t="shared" ref="O7:O69" si="2">SUM(P7:R7)</f>
        <v>6</v>
      </c>
      <c r="P7" s="27">
        <v>0</v>
      </c>
      <c r="Q7" s="27">
        <v>6</v>
      </c>
      <c r="R7" s="27">
        <v>0</v>
      </c>
      <c r="S7" s="14">
        <f t="shared" ref="S7:S69" si="3">SUM(T7:W7)</f>
        <v>8</v>
      </c>
      <c r="T7" s="27">
        <v>1</v>
      </c>
      <c r="U7" s="27">
        <v>2</v>
      </c>
      <c r="V7" s="27">
        <v>3</v>
      </c>
      <c r="W7" s="27">
        <v>2</v>
      </c>
    </row>
    <row r="8" spans="1:23" ht="15.95" customHeight="1" x14ac:dyDescent="0.25">
      <c r="A8" s="5" t="s">
        <v>3</v>
      </c>
      <c r="B8" s="24" t="str">
        <f>VLOOKUP(A8,'Рейтинг 2015'!$A$2:$V$90,2,FALSE)</f>
        <v>27</v>
      </c>
      <c r="C8" s="16" t="str">
        <f t="shared" si="0"/>
        <v>6</v>
      </c>
      <c r="D8" s="9">
        <f t="shared" ref="D8:D71" si="4">E8+F8+G8+H8+I8+J8+K8+L8+O8+S8</f>
        <v>95</v>
      </c>
      <c r="E8" s="2"/>
      <c r="F8" s="27">
        <v>6</v>
      </c>
      <c r="G8" s="27">
        <v>16</v>
      </c>
      <c r="H8" s="27">
        <v>6</v>
      </c>
      <c r="I8" s="27">
        <v>18</v>
      </c>
      <c r="J8" s="27">
        <v>1</v>
      </c>
      <c r="K8" s="27">
        <v>5</v>
      </c>
      <c r="L8" s="14">
        <f t="shared" si="1"/>
        <v>6</v>
      </c>
      <c r="M8" s="27">
        <v>1</v>
      </c>
      <c r="N8" s="27">
        <v>5</v>
      </c>
      <c r="O8" s="14">
        <f t="shared" si="2"/>
        <v>36</v>
      </c>
      <c r="P8" s="27">
        <v>14</v>
      </c>
      <c r="Q8" s="27">
        <v>12</v>
      </c>
      <c r="R8" s="27">
        <v>10</v>
      </c>
      <c r="S8" s="14">
        <f t="shared" si="3"/>
        <v>1</v>
      </c>
      <c r="T8" s="27">
        <v>0</v>
      </c>
      <c r="U8" s="27">
        <v>0</v>
      </c>
      <c r="V8" s="27">
        <v>0</v>
      </c>
      <c r="W8" s="27">
        <v>1</v>
      </c>
    </row>
    <row r="9" spans="1:23" ht="15.95" customHeight="1" x14ac:dyDescent="0.25">
      <c r="A9" s="5" t="s">
        <v>4</v>
      </c>
      <c r="B9" s="24" t="str">
        <f>VLOOKUP(A9,'Рейтинг 2015'!$A$2:$V$90,2,FALSE)</f>
        <v>10</v>
      </c>
      <c r="C9" s="16" t="str">
        <f t="shared" si="0"/>
        <v>2</v>
      </c>
      <c r="D9" s="9">
        <f t="shared" si="4"/>
        <v>147</v>
      </c>
      <c r="E9" s="2"/>
      <c r="F9" s="27">
        <v>10</v>
      </c>
      <c r="G9" s="27">
        <v>22</v>
      </c>
      <c r="H9" s="27">
        <v>8</v>
      </c>
      <c r="I9" s="27">
        <v>13</v>
      </c>
      <c r="J9" s="27">
        <v>8</v>
      </c>
      <c r="K9" s="27">
        <v>21</v>
      </c>
      <c r="L9" s="14">
        <f t="shared" si="1"/>
        <v>13</v>
      </c>
      <c r="M9" s="27">
        <v>7</v>
      </c>
      <c r="N9" s="27">
        <v>6</v>
      </c>
      <c r="O9" s="14">
        <f t="shared" si="2"/>
        <v>41</v>
      </c>
      <c r="P9" s="27">
        <v>15</v>
      </c>
      <c r="Q9" s="27">
        <v>12</v>
      </c>
      <c r="R9" s="27">
        <v>14</v>
      </c>
      <c r="S9" s="14">
        <f t="shared" si="3"/>
        <v>11</v>
      </c>
      <c r="T9" s="27">
        <v>1</v>
      </c>
      <c r="U9" s="27">
        <v>4</v>
      </c>
      <c r="V9" s="27">
        <v>3</v>
      </c>
      <c r="W9" s="27">
        <v>3</v>
      </c>
    </row>
    <row r="10" spans="1:23" ht="15.95" customHeight="1" x14ac:dyDescent="0.25">
      <c r="A10" s="5" t="s">
        <v>5</v>
      </c>
      <c r="B10" s="24" t="str">
        <f>VLOOKUP(A10,'Рейтинг 2015'!$A$2:$V$90,2,FALSE)</f>
        <v>21-22</v>
      </c>
      <c r="C10" s="16" t="str">
        <f t="shared" si="0"/>
        <v>3-4</v>
      </c>
      <c r="D10" s="9">
        <f t="shared" si="4"/>
        <v>102</v>
      </c>
      <c r="E10" s="2"/>
      <c r="F10" s="27">
        <v>4</v>
      </c>
      <c r="G10" s="27">
        <v>19</v>
      </c>
      <c r="H10" s="27">
        <v>3</v>
      </c>
      <c r="I10" s="27">
        <v>13</v>
      </c>
      <c r="J10" s="27">
        <v>3</v>
      </c>
      <c r="K10" s="27">
        <v>14</v>
      </c>
      <c r="L10" s="14">
        <f t="shared" si="1"/>
        <v>13</v>
      </c>
      <c r="M10" s="27">
        <v>7</v>
      </c>
      <c r="N10" s="27">
        <v>6</v>
      </c>
      <c r="O10" s="14">
        <f t="shared" si="2"/>
        <v>31.5</v>
      </c>
      <c r="P10" s="27">
        <v>10</v>
      </c>
      <c r="Q10" s="27">
        <v>10</v>
      </c>
      <c r="R10" s="27">
        <v>11.5</v>
      </c>
      <c r="S10" s="14">
        <f t="shared" si="3"/>
        <v>1.5</v>
      </c>
      <c r="T10" s="27">
        <v>0</v>
      </c>
      <c r="U10" s="27">
        <v>0.5</v>
      </c>
      <c r="V10" s="27">
        <v>0</v>
      </c>
      <c r="W10" s="27">
        <v>1</v>
      </c>
    </row>
    <row r="11" spans="1:23" ht="15.95" customHeight="1" x14ac:dyDescent="0.25">
      <c r="A11" s="5" t="s">
        <v>6</v>
      </c>
      <c r="B11" s="24" t="str">
        <f>VLOOKUP(A11,'Рейтинг 2015'!$A$2:$V$90,2,FALSE)</f>
        <v>56</v>
      </c>
      <c r="C11" s="16" t="str">
        <f t="shared" si="0"/>
        <v>14</v>
      </c>
      <c r="D11" s="9">
        <f t="shared" si="4"/>
        <v>56</v>
      </c>
      <c r="E11" s="2"/>
      <c r="F11" s="27">
        <v>11</v>
      </c>
      <c r="G11" s="27">
        <v>1</v>
      </c>
      <c r="H11" s="27">
        <v>1</v>
      </c>
      <c r="I11" s="27">
        <v>6</v>
      </c>
      <c r="J11" s="27">
        <v>1</v>
      </c>
      <c r="K11" s="27">
        <v>6</v>
      </c>
      <c r="L11" s="14">
        <f t="shared" si="1"/>
        <v>10</v>
      </c>
      <c r="M11" s="27">
        <v>7</v>
      </c>
      <c r="N11" s="27">
        <v>3</v>
      </c>
      <c r="O11" s="14">
        <f t="shared" si="2"/>
        <v>16</v>
      </c>
      <c r="P11" s="27">
        <v>0</v>
      </c>
      <c r="Q11" s="27">
        <v>6</v>
      </c>
      <c r="R11" s="27">
        <v>10</v>
      </c>
      <c r="S11" s="14">
        <f t="shared" si="3"/>
        <v>4</v>
      </c>
      <c r="T11" s="27">
        <v>0</v>
      </c>
      <c r="U11" s="27">
        <v>2</v>
      </c>
      <c r="V11" s="27">
        <v>0</v>
      </c>
      <c r="W11" s="27">
        <v>2</v>
      </c>
    </row>
    <row r="12" spans="1:23" ht="15.95" customHeight="1" x14ac:dyDescent="0.25">
      <c r="A12" s="5" t="s">
        <v>7</v>
      </c>
      <c r="B12" s="24" t="str">
        <f>VLOOKUP(A12,'Рейтинг 2015'!$A$2:$V$90,2,FALSE)</f>
        <v>66</v>
      </c>
      <c r="C12" s="16" t="str">
        <f t="shared" si="0"/>
        <v>16</v>
      </c>
      <c r="D12" s="9">
        <f t="shared" si="4"/>
        <v>43.5</v>
      </c>
      <c r="E12" s="2"/>
      <c r="F12" s="27">
        <v>9</v>
      </c>
      <c r="G12" s="27">
        <v>3</v>
      </c>
      <c r="H12" s="27">
        <v>6</v>
      </c>
      <c r="I12" s="27">
        <v>10</v>
      </c>
      <c r="J12" s="27">
        <v>1</v>
      </c>
      <c r="K12" s="27">
        <v>6</v>
      </c>
      <c r="L12" s="14">
        <f t="shared" si="1"/>
        <v>2</v>
      </c>
      <c r="M12" s="27">
        <v>2</v>
      </c>
      <c r="N12" s="27">
        <v>0</v>
      </c>
      <c r="O12" s="14">
        <f t="shared" si="2"/>
        <v>5</v>
      </c>
      <c r="P12" s="27">
        <v>0</v>
      </c>
      <c r="Q12" s="27">
        <v>5</v>
      </c>
      <c r="R12" s="27">
        <v>0</v>
      </c>
      <c r="S12" s="14">
        <f t="shared" si="3"/>
        <v>1.5</v>
      </c>
      <c r="T12" s="27">
        <v>0</v>
      </c>
      <c r="U12" s="27">
        <v>0</v>
      </c>
      <c r="V12" s="27">
        <v>0</v>
      </c>
      <c r="W12" s="27">
        <v>1.5</v>
      </c>
    </row>
    <row r="13" spans="1:23" ht="15.95" customHeight="1" x14ac:dyDescent="0.25">
      <c r="A13" s="5" t="s">
        <v>8</v>
      </c>
      <c r="B13" s="24" t="str">
        <f>VLOOKUP(A13,'Рейтинг 2015'!$A$2:$V$90,2,FALSE)</f>
        <v>54-55</v>
      </c>
      <c r="C13" s="16" t="str">
        <f t="shared" si="0"/>
        <v>13</v>
      </c>
      <c r="D13" s="9">
        <f t="shared" si="4"/>
        <v>58</v>
      </c>
      <c r="E13" s="2"/>
      <c r="F13" s="27">
        <v>8</v>
      </c>
      <c r="G13" s="27">
        <v>9</v>
      </c>
      <c r="H13" s="27">
        <v>4</v>
      </c>
      <c r="I13" s="27">
        <v>14</v>
      </c>
      <c r="J13" s="27">
        <v>1</v>
      </c>
      <c r="K13" s="27">
        <v>7</v>
      </c>
      <c r="L13" s="14">
        <f t="shared" si="1"/>
        <v>1</v>
      </c>
      <c r="M13" s="27">
        <v>0</v>
      </c>
      <c r="N13" s="27">
        <v>1</v>
      </c>
      <c r="O13" s="14">
        <f t="shared" si="2"/>
        <v>12</v>
      </c>
      <c r="P13" s="27">
        <v>4</v>
      </c>
      <c r="Q13" s="27">
        <v>8</v>
      </c>
      <c r="R13" s="27">
        <v>0</v>
      </c>
      <c r="S13" s="14">
        <f t="shared" si="3"/>
        <v>2</v>
      </c>
      <c r="T13" s="27">
        <v>0</v>
      </c>
      <c r="U13" s="27">
        <v>0</v>
      </c>
      <c r="V13" s="27">
        <v>2</v>
      </c>
      <c r="W13" s="27">
        <v>0</v>
      </c>
    </row>
    <row r="14" spans="1:23" ht="15.95" customHeight="1" x14ac:dyDescent="0.25">
      <c r="A14" s="5" t="s">
        <v>9</v>
      </c>
      <c r="B14" s="24" t="str">
        <f>VLOOKUP(A14,'Рейтинг 2015'!$A$2:$V$90,2,FALSE)</f>
        <v>23</v>
      </c>
      <c r="C14" s="16" t="str">
        <f t="shared" si="0"/>
        <v>5</v>
      </c>
      <c r="D14" s="9">
        <f t="shared" si="4"/>
        <v>101</v>
      </c>
      <c r="E14" s="2"/>
      <c r="F14" s="27">
        <v>8</v>
      </c>
      <c r="G14" s="27">
        <v>10</v>
      </c>
      <c r="H14" s="27">
        <v>10</v>
      </c>
      <c r="I14" s="27">
        <v>16</v>
      </c>
      <c r="J14" s="27">
        <v>3</v>
      </c>
      <c r="K14" s="27">
        <v>13</v>
      </c>
      <c r="L14" s="14">
        <f t="shared" si="1"/>
        <v>9</v>
      </c>
      <c r="M14" s="27">
        <v>6</v>
      </c>
      <c r="N14" s="27">
        <v>3</v>
      </c>
      <c r="O14" s="14">
        <f t="shared" si="2"/>
        <v>21.5</v>
      </c>
      <c r="P14" s="27">
        <v>4.5</v>
      </c>
      <c r="Q14" s="27">
        <v>4</v>
      </c>
      <c r="R14" s="27">
        <v>13</v>
      </c>
      <c r="S14" s="14">
        <f t="shared" si="3"/>
        <v>10.5</v>
      </c>
      <c r="T14" s="27">
        <v>1</v>
      </c>
      <c r="U14" s="27">
        <v>3</v>
      </c>
      <c r="V14" s="27">
        <v>2</v>
      </c>
      <c r="W14" s="27">
        <v>4.5</v>
      </c>
    </row>
    <row r="15" spans="1:23" ht="15.95" customHeight="1" x14ac:dyDescent="0.25">
      <c r="A15" s="5" t="s">
        <v>10</v>
      </c>
      <c r="B15" s="24" t="str">
        <f>VLOOKUP(A15,'Рейтинг 2015'!$A$2:$V$90,2,FALSE)</f>
        <v>43-44</v>
      </c>
      <c r="C15" s="16" t="str">
        <f t="shared" si="0"/>
        <v>9-10</v>
      </c>
      <c r="D15" s="9">
        <f t="shared" si="4"/>
        <v>68</v>
      </c>
      <c r="E15" s="2"/>
      <c r="F15" s="27">
        <v>7</v>
      </c>
      <c r="G15" s="27">
        <v>10</v>
      </c>
      <c r="H15" s="27">
        <v>6</v>
      </c>
      <c r="I15" s="27">
        <v>14</v>
      </c>
      <c r="J15" s="27">
        <v>4</v>
      </c>
      <c r="K15" s="27">
        <v>7</v>
      </c>
      <c r="L15" s="14">
        <f t="shared" si="1"/>
        <v>4</v>
      </c>
      <c r="M15" s="27">
        <v>3</v>
      </c>
      <c r="N15" s="27">
        <v>1</v>
      </c>
      <c r="O15" s="14">
        <f t="shared" si="2"/>
        <v>12</v>
      </c>
      <c r="P15" s="27">
        <v>7</v>
      </c>
      <c r="Q15" s="27">
        <v>5</v>
      </c>
      <c r="R15" s="27">
        <v>0</v>
      </c>
      <c r="S15" s="14">
        <f t="shared" si="3"/>
        <v>4</v>
      </c>
      <c r="T15" s="27">
        <v>0</v>
      </c>
      <c r="U15" s="27">
        <v>2</v>
      </c>
      <c r="V15" s="27">
        <v>0</v>
      </c>
      <c r="W15" s="27">
        <v>2</v>
      </c>
    </row>
    <row r="16" spans="1:23" ht="15.95" customHeight="1" x14ac:dyDescent="0.25">
      <c r="A16" s="5" t="s">
        <v>11</v>
      </c>
      <c r="B16" s="24" t="str">
        <f>VLOOKUP(A16,'Рейтинг 2015'!$A$2:$V$90,2,FALSE)</f>
        <v>8</v>
      </c>
      <c r="C16" s="16" t="str">
        <f t="shared" si="0"/>
        <v>1</v>
      </c>
      <c r="D16" s="9">
        <f t="shared" si="4"/>
        <v>154</v>
      </c>
      <c r="E16" s="2"/>
      <c r="F16" s="27">
        <v>9</v>
      </c>
      <c r="G16" s="27">
        <v>22</v>
      </c>
      <c r="H16" s="27">
        <v>8</v>
      </c>
      <c r="I16" s="27">
        <v>20</v>
      </c>
      <c r="J16" s="27">
        <v>8</v>
      </c>
      <c r="K16" s="27">
        <v>19</v>
      </c>
      <c r="L16" s="14">
        <f t="shared" si="1"/>
        <v>4</v>
      </c>
      <c r="M16" s="27">
        <v>0</v>
      </c>
      <c r="N16" s="27">
        <v>4</v>
      </c>
      <c r="O16" s="14">
        <f t="shared" si="2"/>
        <v>43</v>
      </c>
      <c r="P16" s="27">
        <v>15</v>
      </c>
      <c r="Q16" s="27">
        <v>12</v>
      </c>
      <c r="R16" s="27">
        <v>16</v>
      </c>
      <c r="S16" s="14">
        <f t="shared" si="3"/>
        <v>21</v>
      </c>
      <c r="T16" s="27">
        <v>3</v>
      </c>
      <c r="U16" s="27">
        <v>4</v>
      </c>
      <c r="V16" s="27">
        <v>8</v>
      </c>
      <c r="W16" s="27">
        <v>6</v>
      </c>
    </row>
    <row r="17" spans="1:23" ht="15.95" customHeight="1" x14ac:dyDescent="0.25">
      <c r="A17" s="5" t="s">
        <v>12</v>
      </c>
      <c r="B17" s="24" t="str">
        <f>VLOOKUP(A17,'Рейтинг 2015'!$A$2:$V$90,2,FALSE)</f>
        <v>78</v>
      </c>
      <c r="C17" s="16" t="str">
        <f t="shared" si="0"/>
        <v>18</v>
      </c>
      <c r="D17" s="9">
        <f t="shared" si="4"/>
        <v>29.5</v>
      </c>
      <c r="E17" s="2"/>
      <c r="F17" s="27">
        <v>6</v>
      </c>
      <c r="G17" s="27">
        <v>1</v>
      </c>
      <c r="H17" s="27">
        <v>1</v>
      </c>
      <c r="I17" s="27">
        <v>11</v>
      </c>
      <c r="J17" s="27">
        <v>1</v>
      </c>
      <c r="K17" s="27">
        <v>1.5</v>
      </c>
      <c r="L17" s="14">
        <f t="shared" si="1"/>
        <v>0</v>
      </c>
      <c r="M17" s="27">
        <v>0</v>
      </c>
      <c r="N17" s="27">
        <v>0</v>
      </c>
      <c r="O17" s="14">
        <f t="shared" si="2"/>
        <v>5</v>
      </c>
      <c r="P17" s="27">
        <v>2</v>
      </c>
      <c r="Q17" s="27">
        <v>3</v>
      </c>
      <c r="R17" s="27">
        <v>0</v>
      </c>
      <c r="S17" s="14">
        <f t="shared" si="3"/>
        <v>3</v>
      </c>
      <c r="T17" s="27">
        <v>1</v>
      </c>
      <c r="U17" s="27">
        <v>1</v>
      </c>
      <c r="V17" s="27">
        <v>0</v>
      </c>
      <c r="W17" s="27">
        <v>1</v>
      </c>
    </row>
    <row r="18" spans="1:23" ht="15.95" customHeight="1" x14ac:dyDescent="0.25">
      <c r="A18" s="5" t="s">
        <v>13</v>
      </c>
      <c r="B18" s="24" t="str">
        <f>VLOOKUP(A18,'Рейтинг 2015'!$A$2:$V$90,2,FALSE)</f>
        <v>46</v>
      </c>
      <c r="C18" s="16" t="str">
        <f t="shared" si="0"/>
        <v>12</v>
      </c>
      <c r="D18" s="9">
        <f t="shared" si="4"/>
        <v>65.5</v>
      </c>
      <c r="E18" s="2"/>
      <c r="F18" s="27">
        <v>6</v>
      </c>
      <c r="G18" s="27">
        <v>3.5</v>
      </c>
      <c r="H18" s="27">
        <v>3</v>
      </c>
      <c r="I18" s="27">
        <v>15</v>
      </c>
      <c r="J18" s="27">
        <v>3</v>
      </c>
      <c r="K18" s="27">
        <v>11</v>
      </c>
      <c r="L18" s="14">
        <f t="shared" si="1"/>
        <v>4</v>
      </c>
      <c r="M18" s="27">
        <v>1</v>
      </c>
      <c r="N18" s="27">
        <v>3</v>
      </c>
      <c r="O18" s="14">
        <f t="shared" si="2"/>
        <v>14</v>
      </c>
      <c r="P18" s="27">
        <v>7</v>
      </c>
      <c r="Q18" s="27">
        <v>7</v>
      </c>
      <c r="R18" s="27">
        <v>0</v>
      </c>
      <c r="S18" s="14">
        <f t="shared" si="3"/>
        <v>6</v>
      </c>
      <c r="T18" s="27">
        <v>1</v>
      </c>
      <c r="U18" s="27">
        <v>2</v>
      </c>
      <c r="V18" s="27">
        <v>1</v>
      </c>
      <c r="W18" s="27">
        <v>2</v>
      </c>
    </row>
    <row r="19" spans="1:23" ht="15.95" customHeight="1" x14ac:dyDescent="0.25">
      <c r="A19" s="5" t="s">
        <v>14</v>
      </c>
      <c r="B19" s="24" t="str">
        <f>VLOOKUP(A19,'Рейтинг 2015'!$A$2:$V$90,2,FALSE)</f>
        <v>62-63</v>
      </c>
      <c r="C19" s="16" t="str">
        <f t="shared" si="0"/>
        <v>15</v>
      </c>
      <c r="D19" s="9">
        <f t="shared" si="4"/>
        <v>52.5</v>
      </c>
      <c r="E19" s="2"/>
      <c r="F19" s="27">
        <v>7</v>
      </c>
      <c r="G19" s="27">
        <v>5</v>
      </c>
      <c r="H19" s="27">
        <v>0.5</v>
      </c>
      <c r="I19" s="27">
        <v>5</v>
      </c>
      <c r="J19" s="27">
        <v>1</v>
      </c>
      <c r="K19" s="27">
        <v>5</v>
      </c>
      <c r="L19" s="14">
        <f t="shared" si="1"/>
        <v>4</v>
      </c>
      <c r="M19" s="27">
        <v>0</v>
      </c>
      <c r="N19" s="27">
        <v>4</v>
      </c>
      <c r="O19" s="14">
        <f t="shared" si="2"/>
        <v>20</v>
      </c>
      <c r="P19" s="27">
        <v>6</v>
      </c>
      <c r="Q19" s="27">
        <v>3</v>
      </c>
      <c r="R19" s="27">
        <v>11</v>
      </c>
      <c r="S19" s="14">
        <f t="shared" si="3"/>
        <v>5</v>
      </c>
      <c r="T19" s="27">
        <v>0</v>
      </c>
      <c r="U19" s="27">
        <v>1</v>
      </c>
      <c r="V19" s="27">
        <v>1</v>
      </c>
      <c r="W19" s="27">
        <v>3</v>
      </c>
    </row>
    <row r="20" spans="1:23" ht="15.95" customHeight="1" x14ac:dyDescent="0.25">
      <c r="A20" s="5" t="s">
        <v>15</v>
      </c>
      <c r="B20" s="24" t="str">
        <f>VLOOKUP(A20,'Рейтинг 2015'!$A$2:$V$90,2,FALSE)</f>
        <v>21-22</v>
      </c>
      <c r="C20" s="16" t="str">
        <f t="shared" si="0"/>
        <v>3-4</v>
      </c>
      <c r="D20" s="9">
        <f t="shared" si="4"/>
        <v>102</v>
      </c>
      <c r="E20" s="2"/>
      <c r="F20" s="27">
        <v>4</v>
      </c>
      <c r="G20" s="27">
        <v>15</v>
      </c>
      <c r="H20" s="27">
        <v>3</v>
      </c>
      <c r="I20" s="27">
        <v>16</v>
      </c>
      <c r="J20" s="27">
        <v>6</v>
      </c>
      <c r="K20" s="27">
        <v>10</v>
      </c>
      <c r="L20" s="14">
        <f t="shared" si="1"/>
        <v>12</v>
      </c>
      <c r="M20" s="27">
        <v>6</v>
      </c>
      <c r="N20" s="27">
        <v>6</v>
      </c>
      <c r="O20" s="14">
        <f t="shared" si="2"/>
        <v>26</v>
      </c>
      <c r="P20" s="27">
        <v>14</v>
      </c>
      <c r="Q20" s="27">
        <v>12</v>
      </c>
      <c r="R20" s="27">
        <v>0</v>
      </c>
      <c r="S20" s="14">
        <f t="shared" si="3"/>
        <v>10</v>
      </c>
      <c r="T20" s="27">
        <v>1</v>
      </c>
      <c r="U20" s="27">
        <v>2.5</v>
      </c>
      <c r="V20" s="27">
        <v>4</v>
      </c>
      <c r="W20" s="27">
        <v>2.5</v>
      </c>
    </row>
    <row r="21" spans="1:23" ht="15.95" customHeight="1" x14ac:dyDescent="0.25">
      <c r="A21" s="5" t="s">
        <v>16</v>
      </c>
      <c r="B21" s="24" t="str">
        <f>VLOOKUP(A21,'Рейтинг 2015'!$A$2:$V$90,2,FALSE)</f>
        <v>45</v>
      </c>
      <c r="C21" s="16" t="str">
        <f t="shared" si="0"/>
        <v>11</v>
      </c>
      <c r="D21" s="9">
        <f t="shared" si="4"/>
        <v>67</v>
      </c>
      <c r="E21" s="2">
        <v>1</v>
      </c>
      <c r="F21" s="27">
        <v>11</v>
      </c>
      <c r="G21" s="27">
        <v>10</v>
      </c>
      <c r="H21" s="27">
        <v>3</v>
      </c>
      <c r="I21" s="27">
        <v>11</v>
      </c>
      <c r="J21" s="27">
        <v>1</v>
      </c>
      <c r="K21" s="27">
        <v>7</v>
      </c>
      <c r="L21" s="14">
        <f t="shared" si="1"/>
        <v>1</v>
      </c>
      <c r="M21" s="27">
        <v>0</v>
      </c>
      <c r="N21" s="27">
        <v>1</v>
      </c>
      <c r="O21" s="14">
        <f t="shared" si="2"/>
        <v>18</v>
      </c>
      <c r="P21" s="27">
        <v>7</v>
      </c>
      <c r="Q21" s="27">
        <v>6</v>
      </c>
      <c r="R21" s="27">
        <v>5</v>
      </c>
      <c r="S21" s="14">
        <f t="shared" si="3"/>
        <v>4</v>
      </c>
      <c r="T21" s="27">
        <v>0</v>
      </c>
      <c r="U21" s="27">
        <v>0</v>
      </c>
      <c r="V21" s="27">
        <v>4</v>
      </c>
      <c r="W21" s="27">
        <v>0</v>
      </c>
    </row>
    <row r="22" spans="1:23" s="1" customFormat="1" ht="15.95" customHeight="1" x14ac:dyDescent="0.25">
      <c r="A22" s="4" t="s">
        <v>17</v>
      </c>
      <c r="B22" s="24" t="str">
        <f>VLOOKUP(A22,'Рейтинг 2015'!$A$2:$V$90,2,FALSE)</f>
        <v>37</v>
      </c>
      <c r="C22" s="16" t="str">
        <f t="shared" si="0"/>
        <v>8</v>
      </c>
      <c r="D22" s="9">
        <f t="shared" si="4"/>
        <v>75</v>
      </c>
      <c r="E22" s="2"/>
      <c r="F22" s="28">
        <v>4</v>
      </c>
      <c r="G22" s="28">
        <v>4</v>
      </c>
      <c r="H22" s="28">
        <v>7</v>
      </c>
      <c r="I22" s="28">
        <v>8</v>
      </c>
      <c r="J22" s="28">
        <v>3</v>
      </c>
      <c r="K22" s="28">
        <v>15</v>
      </c>
      <c r="L22" s="14">
        <f t="shared" si="1"/>
        <v>9</v>
      </c>
      <c r="M22" s="28">
        <v>4</v>
      </c>
      <c r="N22" s="28">
        <v>5</v>
      </c>
      <c r="O22" s="14">
        <f t="shared" si="2"/>
        <v>17</v>
      </c>
      <c r="P22" s="28">
        <v>9</v>
      </c>
      <c r="Q22" s="28">
        <v>8</v>
      </c>
      <c r="R22" s="28">
        <v>0</v>
      </c>
      <c r="S22" s="14">
        <f t="shared" si="3"/>
        <v>8</v>
      </c>
      <c r="T22" s="28">
        <v>0</v>
      </c>
      <c r="U22" s="28">
        <v>1</v>
      </c>
      <c r="V22" s="28">
        <v>5</v>
      </c>
      <c r="W22" s="28">
        <v>2</v>
      </c>
    </row>
    <row r="23" spans="1:23" ht="15.95" customHeight="1" x14ac:dyDescent="0.25">
      <c r="A23" s="5" t="s">
        <v>18</v>
      </c>
      <c r="B23" s="24" t="str">
        <f>VLOOKUP(A23,'Рейтинг 2015'!$A$2:$V$90,2,FALSE)</f>
        <v>67</v>
      </c>
      <c r="C23" s="16" t="str">
        <f t="shared" si="0"/>
        <v>17</v>
      </c>
      <c r="D23" s="9">
        <f t="shared" si="4"/>
        <v>43</v>
      </c>
      <c r="E23" s="2">
        <v>1</v>
      </c>
      <c r="F23" s="27">
        <v>6</v>
      </c>
      <c r="G23" s="27">
        <v>2</v>
      </c>
      <c r="H23" s="27">
        <v>2</v>
      </c>
      <c r="I23" s="27">
        <v>16</v>
      </c>
      <c r="J23" s="27">
        <v>1</v>
      </c>
      <c r="K23" s="27">
        <v>8</v>
      </c>
      <c r="L23" s="14">
        <f t="shared" si="1"/>
        <v>2</v>
      </c>
      <c r="M23" s="27">
        <v>0</v>
      </c>
      <c r="N23" s="27">
        <v>2</v>
      </c>
      <c r="O23" s="14">
        <f t="shared" si="2"/>
        <v>4</v>
      </c>
      <c r="P23" s="27">
        <v>4</v>
      </c>
      <c r="Q23" s="27">
        <v>0</v>
      </c>
      <c r="R23" s="27">
        <v>0</v>
      </c>
      <c r="S23" s="14">
        <f t="shared" si="3"/>
        <v>1</v>
      </c>
      <c r="T23" s="27">
        <v>0</v>
      </c>
      <c r="U23" s="27">
        <v>1</v>
      </c>
      <c r="V23" s="27">
        <v>0</v>
      </c>
      <c r="W23" s="27">
        <v>0</v>
      </c>
    </row>
    <row r="24" spans="1:23" ht="15.95" customHeight="1" x14ac:dyDescent="0.25">
      <c r="A24" s="5" t="s">
        <v>19</v>
      </c>
      <c r="B24" s="24" t="str">
        <f>VLOOKUP(A24,'Рейтинг 2015'!$A$2:$V$90,2,FALSE)</f>
        <v>29-30</v>
      </c>
      <c r="C24" s="16" t="str">
        <f t="shared" si="0"/>
        <v>7</v>
      </c>
      <c r="D24" s="9">
        <f t="shared" si="4"/>
        <v>89</v>
      </c>
      <c r="E24" s="2"/>
      <c r="F24" s="27">
        <v>4</v>
      </c>
      <c r="G24" s="27">
        <v>9.5</v>
      </c>
      <c r="H24" s="27">
        <v>10</v>
      </c>
      <c r="I24" s="27">
        <v>18</v>
      </c>
      <c r="J24" s="27">
        <v>2</v>
      </c>
      <c r="K24" s="27">
        <v>14</v>
      </c>
      <c r="L24" s="14">
        <f t="shared" si="1"/>
        <v>0</v>
      </c>
      <c r="M24" s="27">
        <v>0</v>
      </c>
      <c r="N24" s="27">
        <v>0</v>
      </c>
      <c r="O24" s="14">
        <f t="shared" si="2"/>
        <v>21.5</v>
      </c>
      <c r="P24" s="27">
        <v>11.5</v>
      </c>
      <c r="Q24" s="27">
        <v>8.5</v>
      </c>
      <c r="R24" s="27">
        <v>1.5</v>
      </c>
      <c r="S24" s="14">
        <f t="shared" si="3"/>
        <v>10</v>
      </c>
      <c r="T24" s="27">
        <v>1</v>
      </c>
      <c r="U24" s="27">
        <v>1</v>
      </c>
      <c r="V24" s="27">
        <v>5</v>
      </c>
      <c r="W24" s="27">
        <v>3</v>
      </c>
    </row>
    <row r="25" spans="1:23" ht="15.95" customHeight="1" x14ac:dyDescent="0.25">
      <c r="A25" s="6" t="s">
        <v>20</v>
      </c>
      <c r="B25" s="15"/>
      <c r="C25" s="6"/>
      <c r="D25" s="21"/>
      <c r="E25" s="7"/>
      <c r="F25" s="31"/>
      <c r="G25" s="31"/>
      <c r="H25" s="31"/>
      <c r="I25" s="31"/>
      <c r="J25" s="31"/>
      <c r="K25" s="31"/>
      <c r="L25" s="30"/>
      <c r="M25" s="31"/>
      <c r="N25" s="31"/>
      <c r="O25" s="30"/>
      <c r="P25" s="31"/>
      <c r="Q25" s="31"/>
      <c r="R25" s="31"/>
      <c r="S25" s="30"/>
      <c r="T25" s="31"/>
      <c r="U25" s="31"/>
      <c r="V25" s="31"/>
      <c r="W25" s="31"/>
    </row>
    <row r="26" spans="1:23" ht="15.95" customHeight="1" x14ac:dyDescent="0.25">
      <c r="A26" s="5" t="s">
        <v>21</v>
      </c>
      <c r="B26" s="24" t="str">
        <f>VLOOKUP(A26,'Рейтинг 2015'!$A$2:$V$90,2,FALSE)</f>
        <v>33</v>
      </c>
      <c r="C26" s="12" t="str">
        <f t="shared" ref="C26:C36" si="5">RANK(D26,$D$26:$D$36)&amp;IF(COUNTIF($D$26:$D$36,D26)&gt;1,"-"&amp;RANK(D26,$D$26:$D$36)+COUNTIF($D$26:$D$36,D26)-1,"")</f>
        <v>6</v>
      </c>
      <c r="D26" s="9">
        <f t="shared" si="4"/>
        <v>81</v>
      </c>
      <c r="E26" s="2"/>
      <c r="F26" s="27">
        <v>11</v>
      </c>
      <c r="G26" s="27">
        <v>8</v>
      </c>
      <c r="H26" s="27">
        <v>3</v>
      </c>
      <c r="I26" s="27">
        <v>13</v>
      </c>
      <c r="J26" s="27">
        <v>1</v>
      </c>
      <c r="K26" s="27">
        <v>9</v>
      </c>
      <c r="L26" s="14">
        <f t="shared" si="1"/>
        <v>10</v>
      </c>
      <c r="M26" s="27">
        <v>6</v>
      </c>
      <c r="N26" s="27">
        <v>4</v>
      </c>
      <c r="O26" s="14">
        <f t="shared" si="2"/>
        <v>14</v>
      </c>
      <c r="P26" s="27">
        <v>4</v>
      </c>
      <c r="Q26" s="27">
        <v>10</v>
      </c>
      <c r="R26" s="27">
        <v>0</v>
      </c>
      <c r="S26" s="14">
        <f t="shared" si="3"/>
        <v>12</v>
      </c>
      <c r="T26" s="27">
        <v>2</v>
      </c>
      <c r="U26" s="27">
        <v>4</v>
      </c>
      <c r="V26" s="27">
        <v>3</v>
      </c>
      <c r="W26" s="27">
        <v>3</v>
      </c>
    </row>
    <row r="27" spans="1:23" s="1" customFormat="1" ht="15.95" customHeight="1" x14ac:dyDescent="0.25">
      <c r="A27" s="4" t="s">
        <v>22</v>
      </c>
      <c r="B27" s="24" t="str">
        <f>VLOOKUP(A27,'Рейтинг 2015'!$A$2:$V$90,2,FALSE)</f>
        <v>38</v>
      </c>
      <c r="C27" s="16" t="str">
        <f t="shared" si="5"/>
        <v>8</v>
      </c>
      <c r="D27" s="9">
        <f t="shared" si="4"/>
        <v>73</v>
      </c>
      <c r="E27" s="2"/>
      <c r="F27" s="28">
        <v>6</v>
      </c>
      <c r="G27" s="28">
        <v>5</v>
      </c>
      <c r="H27" s="28">
        <v>3</v>
      </c>
      <c r="I27" s="28">
        <v>6</v>
      </c>
      <c r="J27" s="28">
        <v>1</v>
      </c>
      <c r="K27" s="28">
        <v>5</v>
      </c>
      <c r="L27" s="14">
        <f t="shared" si="1"/>
        <v>10</v>
      </c>
      <c r="M27" s="28">
        <v>6</v>
      </c>
      <c r="N27" s="28">
        <v>4</v>
      </c>
      <c r="O27" s="14">
        <f t="shared" si="2"/>
        <v>20</v>
      </c>
      <c r="P27" s="28">
        <v>10</v>
      </c>
      <c r="Q27" s="28">
        <v>10</v>
      </c>
      <c r="R27" s="28">
        <v>0</v>
      </c>
      <c r="S27" s="14">
        <f t="shared" si="3"/>
        <v>17</v>
      </c>
      <c r="T27" s="28">
        <v>2.5</v>
      </c>
      <c r="U27" s="28">
        <v>6</v>
      </c>
      <c r="V27" s="28">
        <v>1.5</v>
      </c>
      <c r="W27" s="28">
        <v>7</v>
      </c>
    </row>
    <row r="28" spans="1:23" ht="15.95" customHeight="1" x14ac:dyDescent="0.25">
      <c r="A28" s="5" t="s">
        <v>23</v>
      </c>
      <c r="B28" s="24" t="str">
        <f>VLOOKUP(A28,'Рейтинг 2015'!$A$2:$V$90,2,FALSE)</f>
        <v>19</v>
      </c>
      <c r="C28" s="16" t="str">
        <f t="shared" si="5"/>
        <v>3</v>
      </c>
      <c r="D28" s="9">
        <f t="shared" si="4"/>
        <v>104</v>
      </c>
      <c r="E28" s="2"/>
      <c r="F28" s="27">
        <v>10</v>
      </c>
      <c r="G28" s="27">
        <v>18</v>
      </c>
      <c r="H28" s="27">
        <v>8</v>
      </c>
      <c r="I28" s="27">
        <v>10</v>
      </c>
      <c r="J28" s="27">
        <v>1</v>
      </c>
      <c r="K28" s="27">
        <v>12</v>
      </c>
      <c r="L28" s="14">
        <f t="shared" si="1"/>
        <v>6</v>
      </c>
      <c r="M28" s="27">
        <v>0</v>
      </c>
      <c r="N28" s="27">
        <v>6</v>
      </c>
      <c r="O28" s="14">
        <f t="shared" si="2"/>
        <v>32</v>
      </c>
      <c r="P28" s="27">
        <v>10</v>
      </c>
      <c r="Q28" s="27">
        <v>10</v>
      </c>
      <c r="R28" s="27">
        <v>12</v>
      </c>
      <c r="S28" s="14">
        <f t="shared" si="3"/>
        <v>7</v>
      </c>
      <c r="T28" s="27">
        <v>0</v>
      </c>
      <c r="U28" s="27">
        <v>3</v>
      </c>
      <c r="V28" s="27">
        <v>1</v>
      </c>
      <c r="W28" s="27">
        <v>3</v>
      </c>
    </row>
    <row r="29" spans="1:23" ht="15.95" customHeight="1" x14ac:dyDescent="0.25">
      <c r="A29" s="5" t="s">
        <v>24</v>
      </c>
      <c r="B29" s="24" t="str">
        <f>VLOOKUP(A29,'Рейтинг 2015'!$A$2:$V$90,2,FALSE)</f>
        <v>17</v>
      </c>
      <c r="C29" s="16" t="str">
        <f t="shared" si="5"/>
        <v>2</v>
      </c>
      <c r="D29" s="9">
        <f t="shared" si="4"/>
        <v>108</v>
      </c>
      <c r="E29" s="2"/>
      <c r="F29" s="27">
        <v>9</v>
      </c>
      <c r="G29" s="27">
        <v>17</v>
      </c>
      <c r="H29" s="27">
        <v>10</v>
      </c>
      <c r="I29" s="27">
        <v>13</v>
      </c>
      <c r="J29" s="27">
        <v>5</v>
      </c>
      <c r="K29" s="27">
        <v>15</v>
      </c>
      <c r="L29" s="14">
        <f t="shared" si="1"/>
        <v>3</v>
      </c>
      <c r="M29" s="27">
        <v>1</v>
      </c>
      <c r="N29" s="27">
        <v>2</v>
      </c>
      <c r="O29" s="14">
        <f t="shared" si="2"/>
        <v>31</v>
      </c>
      <c r="P29" s="27">
        <v>11</v>
      </c>
      <c r="Q29" s="27">
        <v>12</v>
      </c>
      <c r="R29" s="27">
        <v>8</v>
      </c>
      <c r="S29" s="14">
        <f t="shared" si="3"/>
        <v>5</v>
      </c>
      <c r="T29" s="27">
        <v>0</v>
      </c>
      <c r="U29" s="27">
        <v>3</v>
      </c>
      <c r="V29" s="27">
        <v>0</v>
      </c>
      <c r="W29" s="27">
        <v>2</v>
      </c>
    </row>
    <row r="30" spans="1:23" ht="15.95" customHeight="1" x14ac:dyDescent="0.25">
      <c r="A30" s="5" t="s">
        <v>25</v>
      </c>
      <c r="B30" s="24" t="str">
        <f>VLOOKUP(A30,'Рейтинг 2015'!$A$2:$V$90,2,FALSE)</f>
        <v>68</v>
      </c>
      <c r="C30" s="16" t="str">
        <f t="shared" si="5"/>
        <v>10</v>
      </c>
      <c r="D30" s="9">
        <f t="shared" si="4"/>
        <v>40.5</v>
      </c>
      <c r="E30" s="2"/>
      <c r="F30" s="27">
        <v>10</v>
      </c>
      <c r="G30" s="27">
        <v>1</v>
      </c>
      <c r="H30" s="27">
        <v>1</v>
      </c>
      <c r="I30" s="27">
        <v>7</v>
      </c>
      <c r="J30" s="27">
        <v>0</v>
      </c>
      <c r="K30" s="27">
        <v>7.5</v>
      </c>
      <c r="L30" s="14">
        <f t="shared" si="1"/>
        <v>3</v>
      </c>
      <c r="M30" s="27">
        <v>1</v>
      </c>
      <c r="N30" s="27">
        <v>2</v>
      </c>
      <c r="O30" s="14">
        <f t="shared" si="2"/>
        <v>9</v>
      </c>
      <c r="P30" s="27">
        <v>4</v>
      </c>
      <c r="Q30" s="27">
        <v>5</v>
      </c>
      <c r="R30" s="27">
        <v>0</v>
      </c>
      <c r="S30" s="14">
        <f t="shared" si="3"/>
        <v>2</v>
      </c>
      <c r="T30" s="27">
        <v>0</v>
      </c>
      <c r="U30" s="27">
        <v>0</v>
      </c>
      <c r="V30" s="27">
        <v>0</v>
      </c>
      <c r="W30" s="27">
        <v>2</v>
      </c>
    </row>
    <row r="31" spans="1:23" ht="15.95" customHeight="1" x14ac:dyDescent="0.25">
      <c r="A31" s="5" t="s">
        <v>26</v>
      </c>
      <c r="B31" s="24" t="str">
        <f>VLOOKUP(A31,'Рейтинг 2015'!$A$2:$V$90,2,FALSE)</f>
        <v>25-26</v>
      </c>
      <c r="C31" s="16" t="str">
        <f t="shared" si="5"/>
        <v>4-5</v>
      </c>
      <c r="D31" s="9">
        <f t="shared" si="4"/>
        <v>96.5</v>
      </c>
      <c r="E31" s="2">
        <f>1+1</f>
        <v>2</v>
      </c>
      <c r="F31" s="27">
        <v>8</v>
      </c>
      <c r="G31" s="27">
        <v>16</v>
      </c>
      <c r="H31" s="27">
        <v>8</v>
      </c>
      <c r="I31" s="27">
        <v>16</v>
      </c>
      <c r="J31" s="27">
        <v>2</v>
      </c>
      <c r="K31" s="27">
        <v>9</v>
      </c>
      <c r="L31" s="14">
        <f t="shared" si="1"/>
        <v>1</v>
      </c>
      <c r="M31" s="27">
        <v>0</v>
      </c>
      <c r="N31" s="27">
        <v>1</v>
      </c>
      <c r="O31" s="14">
        <f t="shared" si="2"/>
        <v>25.5</v>
      </c>
      <c r="P31" s="27">
        <v>6</v>
      </c>
      <c r="Q31" s="27">
        <v>10</v>
      </c>
      <c r="R31" s="27">
        <v>9.5</v>
      </c>
      <c r="S31" s="14">
        <f t="shared" si="3"/>
        <v>9</v>
      </c>
      <c r="T31" s="27">
        <v>1</v>
      </c>
      <c r="U31" s="27">
        <v>3</v>
      </c>
      <c r="V31" s="27">
        <v>3</v>
      </c>
      <c r="W31" s="27">
        <v>2</v>
      </c>
    </row>
    <row r="32" spans="1:23" s="1" customFormat="1" ht="15.95" customHeight="1" x14ac:dyDescent="0.25">
      <c r="A32" s="4" t="s">
        <v>27</v>
      </c>
      <c r="B32" s="24" t="str">
        <f>VLOOKUP(A32,'Рейтинг 2015'!$A$2:$V$90,2,FALSE)</f>
        <v>5</v>
      </c>
      <c r="C32" s="16" t="str">
        <f t="shared" si="5"/>
        <v>1</v>
      </c>
      <c r="D32" s="9">
        <f t="shared" si="4"/>
        <v>164</v>
      </c>
      <c r="E32" s="2">
        <v>1</v>
      </c>
      <c r="F32" s="28">
        <v>10</v>
      </c>
      <c r="G32" s="28">
        <v>22</v>
      </c>
      <c r="H32" s="28">
        <v>10</v>
      </c>
      <c r="I32" s="28">
        <v>21</v>
      </c>
      <c r="J32" s="28">
        <v>9</v>
      </c>
      <c r="K32" s="28">
        <v>22</v>
      </c>
      <c r="L32" s="14">
        <f t="shared" si="1"/>
        <v>10</v>
      </c>
      <c r="M32" s="28">
        <v>4</v>
      </c>
      <c r="N32" s="28">
        <v>6</v>
      </c>
      <c r="O32" s="14">
        <f t="shared" si="2"/>
        <v>35</v>
      </c>
      <c r="P32" s="28">
        <v>12</v>
      </c>
      <c r="Q32" s="28">
        <v>10</v>
      </c>
      <c r="R32" s="28">
        <v>13</v>
      </c>
      <c r="S32" s="14">
        <f t="shared" si="3"/>
        <v>24</v>
      </c>
      <c r="T32" s="28">
        <v>2</v>
      </c>
      <c r="U32" s="28">
        <v>4</v>
      </c>
      <c r="V32" s="28">
        <v>12</v>
      </c>
      <c r="W32" s="28">
        <v>6</v>
      </c>
    </row>
    <row r="33" spans="1:23" s="1" customFormat="1" ht="15.95" customHeight="1" x14ac:dyDescent="0.25">
      <c r="A33" s="4" t="s">
        <v>28</v>
      </c>
      <c r="B33" s="24" t="str">
        <f>VLOOKUP(A33,'Рейтинг 2015'!$A$2:$V$90,2,FALSE)</f>
        <v>34</v>
      </c>
      <c r="C33" s="16" t="str">
        <f t="shared" si="5"/>
        <v>7</v>
      </c>
      <c r="D33" s="9">
        <f t="shared" si="4"/>
        <v>79</v>
      </c>
      <c r="E33" s="2"/>
      <c r="F33" s="28">
        <v>12</v>
      </c>
      <c r="G33" s="28">
        <v>11</v>
      </c>
      <c r="H33" s="28">
        <v>2</v>
      </c>
      <c r="I33" s="28">
        <v>7</v>
      </c>
      <c r="J33" s="28">
        <v>4</v>
      </c>
      <c r="K33" s="28">
        <v>3</v>
      </c>
      <c r="L33" s="14">
        <f t="shared" si="1"/>
        <v>5</v>
      </c>
      <c r="M33" s="28">
        <v>3</v>
      </c>
      <c r="N33" s="28">
        <v>2</v>
      </c>
      <c r="O33" s="14">
        <f t="shared" si="2"/>
        <v>27</v>
      </c>
      <c r="P33" s="28">
        <v>11</v>
      </c>
      <c r="Q33" s="28">
        <v>6</v>
      </c>
      <c r="R33" s="28">
        <v>10</v>
      </c>
      <c r="S33" s="14">
        <f t="shared" si="3"/>
        <v>8</v>
      </c>
      <c r="T33" s="28">
        <v>0</v>
      </c>
      <c r="U33" s="28">
        <v>1</v>
      </c>
      <c r="V33" s="28">
        <v>4.5</v>
      </c>
      <c r="W33" s="28">
        <v>2.5</v>
      </c>
    </row>
    <row r="34" spans="1:23" s="1" customFormat="1" ht="15.95" customHeight="1" x14ac:dyDescent="0.25">
      <c r="A34" s="4" t="s">
        <v>29</v>
      </c>
      <c r="B34" s="24" t="str">
        <f>VLOOKUP(A34,'Рейтинг 2015'!$A$2:$V$90,2,FALSE)</f>
        <v>74-76</v>
      </c>
      <c r="C34" s="16" t="str">
        <f t="shared" si="5"/>
        <v>11</v>
      </c>
      <c r="D34" s="9">
        <f t="shared" si="4"/>
        <v>32</v>
      </c>
      <c r="E34" s="2">
        <v>1</v>
      </c>
      <c r="F34" s="28">
        <v>11</v>
      </c>
      <c r="G34" s="28">
        <v>3</v>
      </c>
      <c r="H34" s="28">
        <v>4</v>
      </c>
      <c r="I34" s="28">
        <v>6</v>
      </c>
      <c r="J34" s="28">
        <v>0</v>
      </c>
      <c r="K34" s="28">
        <v>5</v>
      </c>
      <c r="L34" s="14">
        <f t="shared" si="1"/>
        <v>0</v>
      </c>
      <c r="M34" s="28">
        <v>0</v>
      </c>
      <c r="N34" s="28">
        <v>0</v>
      </c>
      <c r="O34" s="14">
        <f t="shared" si="2"/>
        <v>2</v>
      </c>
      <c r="P34" s="28">
        <v>2</v>
      </c>
      <c r="Q34" s="28">
        <v>0</v>
      </c>
      <c r="R34" s="28">
        <v>0</v>
      </c>
      <c r="S34" s="14">
        <f t="shared" si="3"/>
        <v>0</v>
      </c>
      <c r="T34" s="28">
        <v>0</v>
      </c>
      <c r="U34" s="28">
        <v>0</v>
      </c>
      <c r="V34" s="28">
        <v>0</v>
      </c>
      <c r="W34" s="28">
        <v>0</v>
      </c>
    </row>
    <row r="35" spans="1:23" s="1" customFormat="1" ht="15.95" customHeight="1" x14ac:dyDescent="0.25">
      <c r="A35" s="4" t="s">
        <v>30</v>
      </c>
      <c r="B35" s="24" t="str">
        <f>VLOOKUP(A35,'Рейтинг 2015'!$A$2:$V$90,2,FALSE)</f>
        <v>25-26</v>
      </c>
      <c r="C35" s="16" t="str">
        <f t="shared" si="5"/>
        <v>4-5</v>
      </c>
      <c r="D35" s="9">
        <f t="shared" si="4"/>
        <v>96.5</v>
      </c>
      <c r="E35" s="2">
        <f>1+1</f>
        <v>2</v>
      </c>
      <c r="F35" s="28">
        <v>12</v>
      </c>
      <c r="G35" s="28">
        <v>3</v>
      </c>
      <c r="H35" s="28">
        <v>10</v>
      </c>
      <c r="I35" s="28">
        <v>6</v>
      </c>
      <c r="J35" s="28">
        <v>1</v>
      </c>
      <c r="K35" s="28">
        <v>19</v>
      </c>
      <c r="L35" s="14">
        <f t="shared" si="1"/>
        <v>2</v>
      </c>
      <c r="M35" s="28">
        <v>0</v>
      </c>
      <c r="N35" s="28">
        <v>2</v>
      </c>
      <c r="O35" s="14">
        <f t="shared" si="2"/>
        <v>38</v>
      </c>
      <c r="P35" s="28">
        <v>12</v>
      </c>
      <c r="Q35" s="28">
        <v>10</v>
      </c>
      <c r="R35" s="28">
        <v>16</v>
      </c>
      <c r="S35" s="14">
        <f t="shared" si="3"/>
        <v>3.5</v>
      </c>
      <c r="T35" s="28">
        <v>0</v>
      </c>
      <c r="U35" s="28">
        <v>0</v>
      </c>
      <c r="V35" s="28">
        <v>0</v>
      </c>
      <c r="W35" s="28">
        <v>3.5</v>
      </c>
    </row>
    <row r="36" spans="1:23" ht="15.95" customHeight="1" x14ac:dyDescent="0.25">
      <c r="A36" s="5" t="s">
        <v>31</v>
      </c>
      <c r="B36" s="24" t="str">
        <f>VLOOKUP(A36,'Рейтинг 2015'!$A$2:$V$90,2,FALSE)</f>
        <v>39-40</v>
      </c>
      <c r="C36" s="16" t="str">
        <f t="shared" si="5"/>
        <v>9</v>
      </c>
      <c r="D36" s="9">
        <f t="shared" si="4"/>
        <v>72.5</v>
      </c>
      <c r="E36" s="2"/>
      <c r="F36" s="27">
        <v>13</v>
      </c>
      <c r="G36" s="27">
        <v>18</v>
      </c>
      <c r="H36" s="27">
        <v>2</v>
      </c>
      <c r="I36" s="27">
        <v>7</v>
      </c>
      <c r="J36" s="27">
        <v>3</v>
      </c>
      <c r="K36" s="27">
        <v>18</v>
      </c>
      <c r="L36" s="14">
        <f t="shared" si="1"/>
        <v>0</v>
      </c>
      <c r="M36" s="27">
        <v>0</v>
      </c>
      <c r="N36" s="27">
        <v>0</v>
      </c>
      <c r="O36" s="14">
        <f t="shared" si="2"/>
        <v>4</v>
      </c>
      <c r="P36" s="27">
        <v>0</v>
      </c>
      <c r="Q36" s="27">
        <v>4</v>
      </c>
      <c r="R36" s="27">
        <v>0</v>
      </c>
      <c r="S36" s="14">
        <f t="shared" si="3"/>
        <v>7.5</v>
      </c>
      <c r="T36" s="27">
        <v>0</v>
      </c>
      <c r="U36" s="27">
        <v>2.5</v>
      </c>
      <c r="V36" s="27">
        <v>1.5</v>
      </c>
      <c r="W36" s="27">
        <v>3.5</v>
      </c>
    </row>
    <row r="37" spans="1:23" ht="15.95" customHeight="1" x14ac:dyDescent="0.25">
      <c r="A37" s="6" t="s">
        <v>32</v>
      </c>
      <c r="B37" s="15"/>
      <c r="C37" s="6"/>
      <c r="D37" s="21"/>
      <c r="E37" s="7"/>
      <c r="F37" s="31"/>
      <c r="G37" s="31"/>
      <c r="H37" s="31"/>
      <c r="I37" s="31"/>
      <c r="J37" s="31"/>
      <c r="K37" s="31"/>
      <c r="L37" s="30"/>
      <c r="M37" s="31"/>
      <c r="N37" s="31"/>
      <c r="O37" s="30"/>
      <c r="P37" s="31"/>
      <c r="Q37" s="31"/>
      <c r="R37" s="31"/>
      <c r="S37" s="30"/>
      <c r="T37" s="31"/>
      <c r="U37" s="31"/>
      <c r="V37" s="31"/>
      <c r="W37" s="31"/>
    </row>
    <row r="38" spans="1:23" ht="15.95" customHeight="1" x14ac:dyDescent="0.25">
      <c r="A38" s="5" t="s">
        <v>33</v>
      </c>
      <c r="B38" s="24" t="str">
        <f>VLOOKUP(A38,'Рейтинг 2015'!$A$2:$V$90,2,FALSE)</f>
        <v>6</v>
      </c>
      <c r="C38" s="12" t="str">
        <f t="shared" ref="C38:C43" si="6">RANK(D38,$D$38:$D$43)&amp;IF(COUNTIF($D$38:$D$43,D38)&gt;1,"-"&amp;RANK(D38,$D$38:$D$43)+COUNTIF($D$38:$D$43,D38)-1,"")</f>
        <v>2</v>
      </c>
      <c r="D38" s="9">
        <f t="shared" si="4"/>
        <v>162</v>
      </c>
      <c r="E38" s="2"/>
      <c r="F38" s="27">
        <v>13</v>
      </c>
      <c r="G38" s="27">
        <v>21</v>
      </c>
      <c r="H38" s="27">
        <v>8</v>
      </c>
      <c r="I38" s="27">
        <v>19</v>
      </c>
      <c r="J38" s="27">
        <v>10</v>
      </c>
      <c r="K38" s="27">
        <v>21</v>
      </c>
      <c r="L38" s="14">
        <f t="shared" si="1"/>
        <v>8</v>
      </c>
      <c r="M38" s="27">
        <v>2</v>
      </c>
      <c r="N38" s="27">
        <v>6</v>
      </c>
      <c r="O38" s="14">
        <f t="shared" si="2"/>
        <v>44</v>
      </c>
      <c r="P38" s="27">
        <v>16</v>
      </c>
      <c r="Q38" s="27">
        <v>12</v>
      </c>
      <c r="R38" s="27">
        <v>16</v>
      </c>
      <c r="S38" s="14">
        <f t="shared" si="3"/>
        <v>18</v>
      </c>
      <c r="T38" s="27">
        <v>2</v>
      </c>
      <c r="U38" s="27">
        <v>5</v>
      </c>
      <c r="V38" s="27">
        <v>6</v>
      </c>
      <c r="W38" s="27">
        <v>5</v>
      </c>
    </row>
    <row r="39" spans="1:23" ht="15.95" customHeight="1" x14ac:dyDescent="0.25">
      <c r="A39" s="5" t="s">
        <v>34</v>
      </c>
      <c r="B39" s="24" t="str">
        <f>VLOOKUP(A39,'Рейтинг 2015'!$A$2:$V$90,2,FALSE)</f>
        <v>53</v>
      </c>
      <c r="C39" s="16" t="str">
        <f t="shared" si="6"/>
        <v>5</v>
      </c>
      <c r="D39" s="9">
        <f t="shared" si="4"/>
        <v>59</v>
      </c>
      <c r="E39" s="2"/>
      <c r="F39" s="27">
        <v>13</v>
      </c>
      <c r="G39" s="27">
        <v>3</v>
      </c>
      <c r="H39" s="27">
        <v>3.5</v>
      </c>
      <c r="I39" s="27">
        <v>4</v>
      </c>
      <c r="J39" s="27">
        <v>5</v>
      </c>
      <c r="K39" s="27">
        <v>13</v>
      </c>
      <c r="L39" s="14">
        <f t="shared" si="1"/>
        <v>7</v>
      </c>
      <c r="M39" s="27">
        <v>5</v>
      </c>
      <c r="N39" s="27">
        <v>2</v>
      </c>
      <c r="O39" s="14">
        <f t="shared" si="2"/>
        <v>8.5</v>
      </c>
      <c r="P39" s="27">
        <v>6.5</v>
      </c>
      <c r="Q39" s="27">
        <v>2</v>
      </c>
      <c r="R39" s="27">
        <v>0</v>
      </c>
      <c r="S39" s="14">
        <f t="shared" si="3"/>
        <v>2</v>
      </c>
      <c r="T39" s="27">
        <v>0</v>
      </c>
      <c r="U39" s="27">
        <v>1</v>
      </c>
      <c r="V39" s="27">
        <v>0</v>
      </c>
      <c r="W39" s="27">
        <v>1</v>
      </c>
    </row>
    <row r="40" spans="1:23" ht="15.95" customHeight="1" x14ac:dyDescent="0.25">
      <c r="A40" s="5" t="s">
        <v>35</v>
      </c>
      <c r="B40" s="24" t="str">
        <f>VLOOKUP(A40,'Рейтинг 2015'!$A$2:$V$90,2,FALSE)</f>
        <v>1</v>
      </c>
      <c r="C40" s="16" t="str">
        <f t="shared" si="6"/>
        <v>1</v>
      </c>
      <c r="D40" s="9">
        <f t="shared" si="4"/>
        <v>185</v>
      </c>
      <c r="E40" s="2">
        <f>1+1+1</f>
        <v>3</v>
      </c>
      <c r="F40" s="27">
        <v>10</v>
      </c>
      <c r="G40" s="27">
        <v>22</v>
      </c>
      <c r="H40" s="27">
        <v>10</v>
      </c>
      <c r="I40" s="27">
        <v>20</v>
      </c>
      <c r="J40" s="27">
        <v>12</v>
      </c>
      <c r="K40" s="27">
        <v>21</v>
      </c>
      <c r="L40" s="14">
        <f t="shared" si="1"/>
        <v>15</v>
      </c>
      <c r="M40" s="27">
        <v>9</v>
      </c>
      <c r="N40" s="27">
        <v>6</v>
      </c>
      <c r="O40" s="14">
        <f t="shared" si="2"/>
        <v>43</v>
      </c>
      <c r="P40" s="27">
        <v>16</v>
      </c>
      <c r="Q40" s="27">
        <v>12</v>
      </c>
      <c r="R40" s="27">
        <v>15</v>
      </c>
      <c r="S40" s="14">
        <f t="shared" si="3"/>
        <v>29</v>
      </c>
      <c r="T40" s="27">
        <v>4</v>
      </c>
      <c r="U40" s="27">
        <v>7</v>
      </c>
      <c r="V40" s="27">
        <v>11</v>
      </c>
      <c r="W40" s="27">
        <v>7</v>
      </c>
    </row>
    <row r="41" spans="1:23" ht="15.95" customHeight="1" x14ac:dyDescent="0.25">
      <c r="A41" s="5" t="s">
        <v>36</v>
      </c>
      <c r="B41" s="24" t="str">
        <f>VLOOKUP(A41,'Рейтинг 2015'!$A$2:$V$90,2,FALSE)</f>
        <v>14</v>
      </c>
      <c r="C41" s="16" t="str">
        <f t="shared" si="6"/>
        <v>3</v>
      </c>
      <c r="D41" s="9">
        <f t="shared" si="4"/>
        <v>114</v>
      </c>
      <c r="E41" s="2"/>
      <c r="F41" s="27">
        <v>12</v>
      </c>
      <c r="G41" s="27">
        <v>21</v>
      </c>
      <c r="H41" s="27">
        <v>8</v>
      </c>
      <c r="I41" s="27">
        <v>14</v>
      </c>
      <c r="J41" s="27">
        <v>2</v>
      </c>
      <c r="K41" s="27">
        <v>15</v>
      </c>
      <c r="L41" s="14">
        <f t="shared" si="1"/>
        <v>8</v>
      </c>
      <c r="M41" s="27">
        <v>3</v>
      </c>
      <c r="N41" s="27">
        <v>5</v>
      </c>
      <c r="O41" s="14">
        <f t="shared" si="2"/>
        <v>32</v>
      </c>
      <c r="P41" s="27">
        <v>7</v>
      </c>
      <c r="Q41" s="27">
        <v>12</v>
      </c>
      <c r="R41" s="27">
        <v>13</v>
      </c>
      <c r="S41" s="14">
        <f t="shared" si="3"/>
        <v>2</v>
      </c>
      <c r="T41" s="27">
        <v>0</v>
      </c>
      <c r="U41" s="27">
        <v>0</v>
      </c>
      <c r="V41" s="27">
        <v>0</v>
      </c>
      <c r="W41" s="27">
        <v>2</v>
      </c>
    </row>
    <row r="42" spans="1:23" ht="15.95" customHeight="1" x14ac:dyDescent="0.25">
      <c r="A42" s="5" t="s">
        <v>37</v>
      </c>
      <c r="B42" s="24" t="str">
        <f>VLOOKUP(A42,'Рейтинг 2015'!$A$2:$V$90,2,FALSE)</f>
        <v>39-40</v>
      </c>
      <c r="C42" s="16" t="str">
        <f t="shared" si="6"/>
        <v>4</v>
      </c>
      <c r="D42" s="9">
        <f t="shared" si="4"/>
        <v>72.5</v>
      </c>
      <c r="E42" s="2"/>
      <c r="F42" s="27">
        <v>11</v>
      </c>
      <c r="G42" s="27">
        <v>7.5</v>
      </c>
      <c r="H42" s="27">
        <v>7</v>
      </c>
      <c r="I42" s="27">
        <v>10</v>
      </c>
      <c r="J42" s="27">
        <v>5</v>
      </c>
      <c r="K42" s="27">
        <v>9</v>
      </c>
      <c r="L42" s="14">
        <f t="shared" si="1"/>
        <v>1</v>
      </c>
      <c r="M42" s="27">
        <v>0</v>
      </c>
      <c r="N42" s="27">
        <v>1</v>
      </c>
      <c r="O42" s="14">
        <f t="shared" si="2"/>
        <v>14</v>
      </c>
      <c r="P42" s="27">
        <v>2.5</v>
      </c>
      <c r="Q42" s="27">
        <v>6</v>
      </c>
      <c r="R42" s="27">
        <v>5.5</v>
      </c>
      <c r="S42" s="14">
        <f t="shared" si="3"/>
        <v>8</v>
      </c>
      <c r="T42" s="27">
        <v>0</v>
      </c>
      <c r="U42" s="27">
        <v>0</v>
      </c>
      <c r="V42" s="27">
        <v>5</v>
      </c>
      <c r="W42" s="27">
        <v>3</v>
      </c>
    </row>
    <row r="43" spans="1:23" ht="15.95" customHeight="1" x14ac:dyDescent="0.25">
      <c r="A43" s="5" t="s">
        <v>38</v>
      </c>
      <c r="B43" s="24" t="str">
        <f>VLOOKUP(A43,'Рейтинг 2015'!$A$2:$V$90,2,FALSE)</f>
        <v>72</v>
      </c>
      <c r="C43" s="16" t="str">
        <f t="shared" si="6"/>
        <v>6</v>
      </c>
      <c r="D43" s="9">
        <f t="shared" si="4"/>
        <v>35</v>
      </c>
      <c r="E43" s="2"/>
      <c r="F43" s="27">
        <v>8</v>
      </c>
      <c r="G43" s="27">
        <v>2</v>
      </c>
      <c r="H43" s="27">
        <v>1</v>
      </c>
      <c r="I43" s="27">
        <v>5</v>
      </c>
      <c r="J43" s="27">
        <v>2</v>
      </c>
      <c r="K43" s="27">
        <v>2</v>
      </c>
      <c r="L43" s="14">
        <f t="shared" si="1"/>
        <v>4</v>
      </c>
      <c r="M43" s="27">
        <v>1</v>
      </c>
      <c r="N43" s="27">
        <v>3</v>
      </c>
      <c r="O43" s="14">
        <f t="shared" si="2"/>
        <v>9</v>
      </c>
      <c r="P43" s="27">
        <v>1.5</v>
      </c>
      <c r="Q43" s="27">
        <v>1</v>
      </c>
      <c r="R43" s="27">
        <v>6.5</v>
      </c>
      <c r="S43" s="14">
        <f t="shared" si="3"/>
        <v>2</v>
      </c>
      <c r="T43" s="27">
        <v>0</v>
      </c>
      <c r="U43" s="27">
        <v>1</v>
      </c>
      <c r="V43" s="27">
        <v>0</v>
      </c>
      <c r="W43" s="27">
        <v>1</v>
      </c>
    </row>
    <row r="44" spans="1:23" ht="15.95" customHeight="1" x14ac:dyDescent="0.25">
      <c r="A44" s="6" t="s">
        <v>39</v>
      </c>
      <c r="B44" s="15"/>
      <c r="C44" s="6"/>
      <c r="D44" s="21"/>
      <c r="E44" s="7"/>
      <c r="F44" s="31"/>
      <c r="G44" s="31"/>
      <c r="H44" s="31"/>
      <c r="I44" s="31"/>
      <c r="J44" s="31"/>
      <c r="K44" s="31"/>
      <c r="L44" s="30"/>
      <c r="M44" s="31"/>
      <c r="N44" s="31"/>
      <c r="O44" s="30"/>
      <c r="P44" s="31"/>
      <c r="Q44" s="31"/>
      <c r="R44" s="31"/>
      <c r="S44" s="30"/>
      <c r="T44" s="31"/>
      <c r="U44" s="31"/>
      <c r="V44" s="31"/>
      <c r="W44" s="31"/>
    </row>
    <row r="45" spans="1:23" ht="15.95" customHeight="1" x14ac:dyDescent="0.25">
      <c r="A45" s="5" t="s">
        <v>40</v>
      </c>
      <c r="B45" s="24" t="str">
        <f>VLOOKUP(A45,'Рейтинг 2015'!$A$2:$V$90,2,FALSE)</f>
        <v>80</v>
      </c>
      <c r="C45" s="12" t="str">
        <f t="shared" ref="C45:C51" si="7">RANK(D45,$D$45:$D$51)&amp;IF(COUNTIF($D$45:$D$51,D45)&gt;1,"-"&amp;RANK(D45,$D$45:$D$51)+COUNTIF($D$45:$D$51,D45)-1,"")</f>
        <v>6</v>
      </c>
      <c r="D45" s="9">
        <f t="shared" si="4"/>
        <v>23.5</v>
      </c>
      <c r="E45" s="2"/>
      <c r="F45" s="27">
        <v>4</v>
      </c>
      <c r="G45" s="27">
        <v>3</v>
      </c>
      <c r="H45" s="27">
        <v>3</v>
      </c>
      <c r="I45" s="27">
        <v>5</v>
      </c>
      <c r="J45" s="27">
        <v>1.5</v>
      </c>
      <c r="K45" s="27">
        <v>2</v>
      </c>
      <c r="L45" s="14">
        <f t="shared" si="1"/>
        <v>0</v>
      </c>
      <c r="M45" s="27">
        <v>0</v>
      </c>
      <c r="N45" s="27">
        <v>0</v>
      </c>
      <c r="O45" s="14">
        <f t="shared" si="2"/>
        <v>3</v>
      </c>
      <c r="P45" s="27">
        <v>3</v>
      </c>
      <c r="Q45" s="27">
        <v>0</v>
      </c>
      <c r="R45" s="27">
        <v>0</v>
      </c>
      <c r="S45" s="14">
        <f t="shared" si="3"/>
        <v>2</v>
      </c>
      <c r="T45" s="27">
        <v>0</v>
      </c>
      <c r="U45" s="27">
        <v>0</v>
      </c>
      <c r="V45" s="27">
        <v>2</v>
      </c>
      <c r="W45" s="27">
        <v>0</v>
      </c>
    </row>
    <row r="46" spans="1:23" ht="15.95" customHeight="1" x14ac:dyDescent="0.25">
      <c r="A46" s="5" t="s">
        <v>41</v>
      </c>
      <c r="B46" s="24" t="str">
        <f>VLOOKUP(A46,'Рейтинг 2015'!$A$2:$V$90,2,FALSE)</f>
        <v>84</v>
      </c>
      <c r="C46" s="16" t="str">
        <f t="shared" si="7"/>
        <v>7</v>
      </c>
      <c r="D46" s="9">
        <f t="shared" si="4"/>
        <v>17</v>
      </c>
      <c r="E46" s="2"/>
      <c r="F46" s="27">
        <v>7</v>
      </c>
      <c r="G46" s="27">
        <v>1</v>
      </c>
      <c r="H46" s="27">
        <v>3</v>
      </c>
      <c r="I46" s="27">
        <v>0</v>
      </c>
      <c r="J46" s="27">
        <v>0</v>
      </c>
      <c r="K46" s="27">
        <v>2</v>
      </c>
      <c r="L46" s="14">
        <f t="shared" si="1"/>
        <v>0</v>
      </c>
      <c r="M46" s="27">
        <v>0</v>
      </c>
      <c r="N46" s="27">
        <v>0</v>
      </c>
      <c r="O46" s="14">
        <f t="shared" si="2"/>
        <v>0</v>
      </c>
      <c r="P46" s="27">
        <v>0</v>
      </c>
      <c r="Q46" s="27">
        <v>0</v>
      </c>
      <c r="R46" s="27">
        <v>0</v>
      </c>
      <c r="S46" s="14">
        <f t="shared" si="3"/>
        <v>4</v>
      </c>
      <c r="T46" s="27">
        <v>0.5</v>
      </c>
      <c r="U46" s="27">
        <v>1.5</v>
      </c>
      <c r="V46" s="27">
        <v>1</v>
      </c>
      <c r="W46" s="27">
        <v>1</v>
      </c>
    </row>
    <row r="47" spans="1:23" ht="15.95" customHeight="1" x14ac:dyDescent="0.25">
      <c r="A47" s="5" t="s">
        <v>42</v>
      </c>
      <c r="B47" s="24" t="str">
        <f>VLOOKUP(A47,'Рейтинг 2015'!$A$2:$V$90,2,FALSE)</f>
        <v>48</v>
      </c>
      <c r="C47" s="16" t="str">
        <f t="shared" si="7"/>
        <v>2</v>
      </c>
      <c r="D47" s="9">
        <f t="shared" si="4"/>
        <v>62</v>
      </c>
      <c r="E47" s="2"/>
      <c r="F47" s="27">
        <v>5</v>
      </c>
      <c r="G47" s="27">
        <v>12</v>
      </c>
      <c r="H47" s="27">
        <v>6</v>
      </c>
      <c r="I47" s="27">
        <v>11</v>
      </c>
      <c r="J47" s="27">
        <v>1</v>
      </c>
      <c r="K47" s="27">
        <v>9</v>
      </c>
      <c r="L47" s="14">
        <f t="shared" si="1"/>
        <v>0</v>
      </c>
      <c r="M47" s="27">
        <v>0</v>
      </c>
      <c r="N47" s="27">
        <v>0</v>
      </c>
      <c r="O47" s="14">
        <f t="shared" si="2"/>
        <v>8</v>
      </c>
      <c r="P47" s="27">
        <v>0</v>
      </c>
      <c r="Q47" s="27">
        <v>0</v>
      </c>
      <c r="R47" s="27">
        <v>8</v>
      </c>
      <c r="S47" s="14">
        <f t="shared" si="3"/>
        <v>10</v>
      </c>
      <c r="T47" s="27">
        <v>0</v>
      </c>
      <c r="U47" s="27">
        <v>3</v>
      </c>
      <c r="V47" s="27">
        <v>2</v>
      </c>
      <c r="W47" s="27">
        <v>5</v>
      </c>
    </row>
    <row r="48" spans="1:23" ht="15.95" customHeight="1" x14ac:dyDescent="0.25">
      <c r="A48" s="5" t="s">
        <v>43</v>
      </c>
      <c r="B48" s="24" t="str">
        <f>VLOOKUP(A48,'Рейтинг 2015'!$A$2:$V$90,2,FALSE)</f>
        <v>57-58</v>
      </c>
      <c r="C48" s="16" t="str">
        <f t="shared" si="7"/>
        <v>3</v>
      </c>
      <c r="D48" s="9">
        <f t="shared" si="4"/>
        <v>55</v>
      </c>
      <c r="E48" s="2"/>
      <c r="F48" s="27">
        <v>6</v>
      </c>
      <c r="G48" s="27">
        <v>4</v>
      </c>
      <c r="H48" s="27">
        <v>6</v>
      </c>
      <c r="I48" s="27">
        <v>13</v>
      </c>
      <c r="J48" s="27">
        <v>1</v>
      </c>
      <c r="K48" s="27">
        <v>13</v>
      </c>
      <c r="L48" s="14">
        <f t="shared" si="1"/>
        <v>0</v>
      </c>
      <c r="M48" s="27">
        <v>0</v>
      </c>
      <c r="N48" s="27">
        <v>0</v>
      </c>
      <c r="O48" s="14">
        <f t="shared" si="2"/>
        <v>12</v>
      </c>
      <c r="P48" s="27">
        <v>4</v>
      </c>
      <c r="Q48" s="27">
        <v>8</v>
      </c>
      <c r="R48" s="27">
        <v>0</v>
      </c>
      <c r="S48" s="14">
        <f t="shared" si="3"/>
        <v>0</v>
      </c>
      <c r="T48" s="27">
        <v>0</v>
      </c>
      <c r="U48" s="27">
        <v>0</v>
      </c>
      <c r="V48" s="27">
        <v>0</v>
      </c>
      <c r="W48" s="27">
        <v>0</v>
      </c>
    </row>
    <row r="49" spans="1:23" ht="15.95" customHeight="1" x14ac:dyDescent="0.25">
      <c r="A49" s="5" t="s">
        <v>91</v>
      </c>
      <c r="B49" s="24" t="str">
        <f>VLOOKUP(A49,'Рейтинг 2015'!$A$2:$V$90,2,FALSE)</f>
        <v>74-76</v>
      </c>
      <c r="C49" s="16" t="str">
        <f t="shared" si="7"/>
        <v>5</v>
      </c>
      <c r="D49" s="9">
        <f t="shared" si="4"/>
        <v>32</v>
      </c>
      <c r="E49" s="2"/>
      <c r="F49" s="27">
        <v>9</v>
      </c>
      <c r="G49" s="27">
        <v>4</v>
      </c>
      <c r="H49" s="27">
        <v>4</v>
      </c>
      <c r="I49" s="27">
        <v>5</v>
      </c>
      <c r="J49" s="27">
        <v>2</v>
      </c>
      <c r="K49" s="27">
        <v>6</v>
      </c>
      <c r="L49" s="14">
        <f t="shared" si="1"/>
        <v>0</v>
      </c>
      <c r="M49" s="27">
        <v>0</v>
      </c>
      <c r="N49" s="27">
        <v>0</v>
      </c>
      <c r="O49" s="14">
        <f t="shared" si="2"/>
        <v>2</v>
      </c>
      <c r="P49" s="27">
        <v>2</v>
      </c>
      <c r="Q49" s="27">
        <v>0</v>
      </c>
      <c r="R49" s="27">
        <v>0</v>
      </c>
      <c r="S49" s="14">
        <f t="shared" si="3"/>
        <v>0</v>
      </c>
      <c r="T49" s="27">
        <v>0</v>
      </c>
      <c r="U49" s="27">
        <v>0</v>
      </c>
      <c r="V49" s="27">
        <v>0</v>
      </c>
      <c r="W49" s="27">
        <v>0</v>
      </c>
    </row>
    <row r="50" spans="1:23" ht="15.95" customHeight="1" x14ac:dyDescent="0.25">
      <c r="A50" s="5" t="s">
        <v>44</v>
      </c>
      <c r="B50" s="24" t="str">
        <f>VLOOKUP(A50,'Рейтинг 2015'!$A$2:$V$90,2,FALSE)</f>
        <v>70</v>
      </c>
      <c r="C50" s="16" t="str">
        <f t="shared" si="7"/>
        <v>4</v>
      </c>
      <c r="D50" s="9">
        <f t="shared" si="4"/>
        <v>38.5</v>
      </c>
      <c r="E50" s="2"/>
      <c r="F50" s="27">
        <v>8</v>
      </c>
      <c r="G50" s="27">
        <v>13</v>
      </c>
      <c r="H50" s="27">
        <v>4</v>
      </c>
      <c r="I50" s="27">
        <v>6.5</v>
      </c>
      <c r="J50" s="27">
        <v>1</v>
      </c>
      <c r="K50" s="27">
        <v>0</v>
      </c>
      <c r="L50" s="14">
        <f t="shared" si="1"/>
        <v>0</v>
      </c>
      <c r="M50" s="27">
        <v>0</v>
      </c>
      <c r="N50" s="27">
        <v>0</v>
      </c>
      <c r="O50" s="14">
        <f t="shared" si="2"/>
        <v>0</v>
      </c>
      <c r="P50" s="27">
        <v>0</v>
      </c>
      <c r="Q50" s="27">
        <v>0</v>
      </c>
      <c r="R50" s="27">
        <v>0</v>
      </c>
      <c r="S50" s="14">
        <f t="shared" si="3"/>
        <v>6</v>
      </c>
      <c r="T50" s="27">
        <v>0</v>
      </c>
      <c r="U50" s="27">
        <v>1</v>
      </c>
      <c r="V50" s="27">
        <v>5</v>
      </c>
      <c r="W50" s="27">
        <v>0</v>
      </c>
    </row>
    <row r="51" spans="1:23" ht="15.95" customHeight="1" x14ac:dyDescent="0.25">
      <c r="A51" s="5" t="s">
        <v>45</v>
      </c>
      <c r="B51" s="24" t="str">
        <f>VLOOKUP(A51,'Рейтинг 2015'!$A$2:$V$90,2,FALSE)</f>
        <v>9</v>
      </c>
      <c r="C51" s="16" t="str">
        <f t="shared" si="7"/>
        <v>1</v>
      </c>
      <c r="D51" s="9">
        <f t="shared" si="4"/>
        <v>153</v>
      </c>
      <c r="E51" s="2">
        <f>1+1</f>
        <v>2</v>
      </c>
      <c r="F51" s="27">
        <v>5</v>
      </c>
      <c r="G51" s="27">
        <v>20</v>
      </c>
      <c r="H51" s="27">
        <v>10</v>
      </c>
      <c r="I51" s="27">
        <v>18</v>
      </c>
      <c r="J51" s="27">
        <v>12</v>
      </c>
      <c r="K51" s="27">
        <v>23</v>
      </c>
      <c r="L51" s="14">
        <f t="shared" si="1"/>
        <v>11</v>
      </c>
      <c r="M51" s="27">
        <v>6</v>
      </c>
      <c r="N51" s="27">
        <v>5</v>
      </c>
      <c r="O51" s="14">
        <f t="shared" si="2"/>
        <v>25</v>
      </c>
      <c r="P51" s="27">
        <v>6</v>
      </c>
      <c r="Q51" s="27">
        <v>12</v>
      </c>
      <c r="R51" s="27">
        <v>7</v>
      </c>
      <c r="S51" s="14">
        <f t="shared" si="3"/>
        <v>27</v>
      </c>
      <c r="T51" s="27">
        <v>3</v>
      </c>
      <c r="U51" s="27">
        <v>6</v>
      </c>
      <c r="V51" s="27">
        <v>12</v>
      </c>
      <c r="W51" s="27">
        <v>6</v>
      </c>
    </row>
    <row r="52" spans="1:23" ht="15.95" customHeight="1" x14ac:dyDescent="0.25">
      <c r="A52" s="6" t="s">
        <v>46</v>
      </c>
      <c r="B52" s="15"/>
      <c r="C52" s="6"/>
      <c r="D52" s="21"/>
      <c r="E52" s="7"/>
      <c r="F52" s="31"/>
      <c r="G52" s="31"/>
      <c r="H52" s="31"/>
      <c r="I52" s="31"/>
      <c r="J52" s="31"/>
      <c r="K52" s="31"/>
      <c r="L52" s="30"/>
      <c r="M52" s="31"/>
      <c r="N52" s="31"/>
      <c r="O52" s="30"/>
      <c r="P52" s="31"/>
      <c r="Q52" s="31"/>
      <c r="R52" s="31"/>
      <c r="S52" s="30"/>
      <c r="T52" s="31"/>
      <c r="U52" s="31"/>
      <c r="V52" s="31"/>
      <c r="W52" s="31"/>
    </row>
    <row r="53" spans="1:23" ht="15.95" customHeight="1" x14ac:dyDescent="0.25">
      <c r="A53" s="5" t="s">
        <v>47</v>
      </c>
      <c r="B53" s="24" t="str">
        <f>VLOOKUP(A53,'Рейтинг 2015'!$A$2:$V$90,2,FALSE)</f>
        <v>13</v>
      </c>
      <c r="C53" s="12" t="str">
        <f t="shared" ref="C53:C66" si="8">RANK(D53,$D$53:$D$66)&amp;IF(COUNTIF($D$53:$D$66,D53)&gt;1,"-"&amp;RANK(D53,$D$53:$D$66)+COUNTIF($D$53:$D$66,D53)-1,"")</f>
        <v>3</v>
      </c>
      <c r="D53" s="9">
        <f t="shared" si="4"/>
        <v>119.5</v>
      </c>
      <c r="E53" s="2"/>
      <c r="F53" s="27">
        <v>10</v>
      </c>
      <c r="G53" s="27">
        <v>20</v>
      </c>
      <c r="H53" s="27">
        <v>10</v>
      </c>
      <c r="I53" s="27">
        <v>11</v>
      </c>
      <c r="J53" s="27">
        <v>4</v>
      </c>
      <c r="K53" s="27">
        <v>21</v>
      </c>
      <c r="L53" s="14">
        <f t="shared" si="1"/>
        <v>8</v>
      </c>
      <c r="M53" s="27">
        <v>3</v>
      </c>
      <c r="N53" s="27">
        <v>5</v>
      </c>
      <c r="O53" s="14">
        <f t="shared" si="2"/>
        <v>25.5</v>
      </c>
      <c r="P53" s="27">
        <v>15.5</v>
      </c>
      <c r="Q53" s="27">
        <v>10</v>
      </c>
      <c r="R53" s="27">
        <v>0</v>
      </c>
      <c r="S53" s="14">
        <f t="shared" si="3"/>
        <v>10</v>
      </c>
      <c r="T53" s="27">
        <v>0</v>
      </c>
      <c r="U53" s="27">
        <v>2</v>
      </c>
      <c r="V53" s="27">
        <v>5</v>
      </c>
      <c r="W53" s="27">
        <v>3</v>
      </c>
    </row>
    <row r="54" spans="1:23" ht="15.95" customHeight="1" x14ac:dyDescent="0.25">
      <c r="A54" s="5" t="s">
        <v>48</v>
      </c>
      <c r="B54" s="24" t="str">
        <f>VLOOKUP(A54,'Рейтинг 2015'!$A$2:$V$90,2,FALSE)</f>
        <v>57-58</v>
      </c>
      <c r="C54" s="16" t="str">
        <f t="shared" si="8"/>
        <v>11</v>
      </c>
      <c r="D54" s="9">
        <f t="shared" si="4"/>
        <v>55</v>
      </c>
      <c r="E54" s="2"/>
      <c r="F54" s="27">
        <v>7.5</v>
      </c>
      <c r="G54" s="27">
        <v>2</v>
      </c>
      <c r="H54" s="27">
        <v>0</v>
      </c>
      <c r="I54" s="27">
        <v>7</v>
      </c>
      <c r="J54" s="27">
        <v>0</v>
      </c>
      <c r="K54" s="27">
        <v>7</v>
      </c>
      <c r="L54" s="14">
        <f t="shared" si="1"/>
        <v>15</v>
      </c>
      <c r="M54" s="27">
        <v>9</v>
      </c>
      <c r="N54" s="27">
        <v>6</v>
      </c>
      <c r="O54" s="14">
        <f t="shared" si="2"/>
        <v>16.5</v>
      </c>
      <c r="P54" s="27">
        <v>4.5</v>
      </c>
      <c r="Q54" s="27">
        <v>6</v>
      </c>
      <c r="R54" s="27">
        <v>6</v>
      </c>
      <c r="S54" s="14">
        <f t="shared" si="3"/>
        <v>0</v>
      </c>
      <c r="T54" s="27">
        <v>0</v>
      </c>
      <c r="U54" s="27">
        <v>0</v>
      </c>
      <c r="V54" s="27">
        <v>0</v>
      </c>
      <c r="W54" s="27">
        <v>0</v>
      </c>
    </row>
    <row r="55" spans="1:23" ht="15.95" customHeight="1" x14ac:dyDescent="0.25">
      <c r="A55" s="5" t="s">
        <v>49</v>
      </c>
      <c r="B55" s="24" t="str">
        <f>VLOOKUP(A55,'Рейтинг 2015'!$A$2:$V$90,2,FALSE)</f>
        <v>69</v>
      </c>
      <c r="C55" s="16" t="str">
        <f t="shared" si="8"/>
        <v>12</v>
      </c>
      <c r="D55" s="9">
        <f t="shared" si="4"/>
        <v>40</v>
      </c>
      <c r="E55" s="2">
        <v>1</v>
      </c>
      <c r="F55" s="27">
        <v>8</v>
      </c>
      <c r="G55" s="27">
        <v>4</v>
      </c>
      <c r="H55" s="27">
        <v>2</v>
      </c>
      <c r="I55" s="27">
        <v>8</v>
      </c>
      <c r="J55" s="27">
        <v>1</v>
      </c>
      <c r="K55" s="27">
        <v>4</v>
      </c>
      <c r="L55" s="14">
        <f t="shared" si="1"/>
        <v>0</v>
      </c>
      <c r="M55" s="27">
        <v>0</v>
      </c>
      <c r="N55" s="27">
        <v>0</v>
      </c>
      <c r="O55" s="14">
        <f t="shared" si="2"/>
        <v>8</v>
      </c>
      <c r="P55" s="27">
        <v>3</v>
      </c>
      <c r="Q55" s="27">
        <v>1</v>
      </c>
      <c r="R55" s="27">
        <v>4</v>
      </c>
      <c r="S55" s="14">
        <f t="shared" si="3"/>
        <v>4</v>
      </c>
      <c r="T55" s="27">
        <v>0</v>
      </c>
      <c r="U55" s="27">
        <v>2</v>
      </c>
      <c r="V55" s="27">
        <v>0</v>
      </c>
      <c r="W55" s="27">
        <v>2</v>
      </c>
    </row>
    <row r="56" spans="1:23" ht="15.95" customHeight="1" x14ac:dyDescent="0.25">
      <c r="A56" s="5" t="s">
        <v>50</v>
      </c>
      <c r="B56" s="24" t="str">
        <f>VLOOKUP(A56,'Рейтинг 2015'!$A$2:$V$90,2,FALSE)</f>
        <v>82</v>
      </c>
      <c r="C56" s="16" t="str">
        <f t="shared" si="8"/>
        <v>14</v>
      </c>
      <c r="D56" s="9">
        <f t="shared" si="4"/>
        <v>21</v>
      </c>
      <c r="E56" s="2"/>
      <c r="F56" s="27">
        <v>7</v>
      </c>
      <c r="G56" s="27">
        <v>0.5</v>
      </c>
      <c r="H56" s="27">
        <v>0</v>
      </c>
      <c r="I56" s="27">
        <v>3</v>
      </c>
      <c r="J56" s="27">
        <v>0</v>
      </c>
      <c r="K56" s="27">
        <v>5</v>
      </c>
      <c r="L56" s="14">
        <f t="shared" si="1"/>
        <v>0</v>
      </c>
      <c r="M56" s="27">
        <v>0</v>
      </c>
      <c r="N56" s="27">
        <v>0</v>
      </c>
      <c r="O56" s="14">
        <f t="shared" si="2"/>
        <v>3</v>
      </c>
      <c r="P56" s="27">
        <v>0</v>
      </c>
      <c r="Q56" s="27">
        <v>0</v>
      </c>
      <c r="R56" s="27">
        <v>3</v>
      </c>
      <c r="S56" s="14">
        <f t="shared" si="3"/>
        <v>2.5</v>
      </c>
      <c r="T56" s="27">
        <v>0</v>
      </c>
      <c r="U56" s="27">
        <v>0.5</v>
      </c>
      <c r="V56" s="27">
        <v>1.5</v>
      </c>
      <c r="W56" s="27">
        <v>0.5</v>
      </c>
    </row>
    <row r="57" spans="1:23" ht="15.95" customHeight="1" x14ac:dyDescent="0.25">
      <c r="A57" s="5" t="s">
        <v>51</v>
      </c>
      <c r="B57" s="24" t="str">
        <f>VLOOKUP(A57,'Рейтинг 2015'!$A$2:$V$90,2,FALSE)</f>
        <v>11</v>
      </c>
      <c r="C57" s="16" t="str">
        <f t="shared" si="8"/>
        <v>2</v>
      </c>
      <c r="D57" s="9">
        <f t="shared" si="4"/>
        <v>132</v>
      </c>
      <c r="E57" s="2"/>
      <c r="F57" s="27">
        <v>9</v>
      </c>
      <c r="G57" s="27">
        <v>18</v>
      </c>
      <c r="H57" s="27">
        <v>9</v>
      </c>
      <c r="I57" s="27">
        <v>20</v>
      </c>
      <c r="J57" s="27">
        <v>8</v>
      </c>
      <c r="K57" s="27">
        <v>17</v>
      </c>
      <c r="L57" s="14">
        <f t="shared" si="1"/>
        <v>3</v>
      </c>
      <c r="M57" s="27">
        <v>0</v>
      </c>
      <c r="N57" s="27">
        <v>3</v>
      </c>
      <c r="O57" s="14">
        <f t="shared" si="2"/>
        <v>38</v>
      </c>
      <c r="P57" s="27">
        <v>13</v>
      </c>
      <c r="Q57" s="27">
        <v>11</v>
      </c>
      <c r="R57" s="27">
        <v>14</v>
      </c>
      <c r="S57" s="14">
        <f t="shared" si="3"/>
        <v>10</v>
      </c>
      <c r="T57" s="27">
        <v>3</v>
      </c>
      <c r="U57" s="27">
        <v>2</v>
      </c>
      <c r="V57" s="27">
        <v>3</v>
      </c>
      <c r="W57" s="27">
        <v>2</v>
      </c>
    </row>
    <row r="58" spans="1:23" ht="15.95" customHeight="1" x14ac:dyDescent="0.25">
      <c r="A58" s="5" t="s">
        <v>52</v>
      </c>
      <c r="B58" s="24" t="str">
        <f>VLOOKUP(A58,'Рейтинг 2015'!$A$2:$V$90,2,FALSE)</f>
        <v>42</v>
      </c>
      <c r="C58" s="16" t="str">
        <f t="shared" si="8"/>
        <v>9</v>
      </c>
      <c r="D58" s="9">
        <f t="shared" si="4"/>
        <v>69</v>
      </c>
      <c r="E58" s="2"/>
      <c r="F58" s="27">
        <v>8</v>
      </c>
      <c r="G58" s="27">
        <v>5</v>
      </c>
      <c r="H58" s="27">
        <v>7</v>
      </c>
      <c r="I58" s="27">
        <v>8</v>
      </c>
      <c r="J58" s="27">
        <v>7</v>
      </c>
      <c r="K58" s="27">
        <v>7</v>
      </c>
      <c r="L58" s="14">
        <f t="shared" si="1"/>
        <v>15</v>
      </c>
      <c r="M58" s="27">
        <v>9</v>
      </c>
      <c r="N58" s="27">
        <v>6</v>
      </c>
      <c r="O58" s="14">
        <f t="shared" si="2"/>
        <v>2</v>
      </c>
      <c r="P58" s="27">
        <v>2</v>
      </c>
      <c r="Q58" s="27">
        <v>0</v>
      </c>
      <c r="R58" s="27">
        <v>0</v>
      </c>
      <c r="S58" s="14">
        <f t="shared" si="3"/>
        <v>10</v>
      </c>
      <c r="T58" s="27">
        <v>1</v>
      </c>
      <c r="U58" s="27">
        <v>1</v>
      </c>
      <c r="V58" s="27">
        <v>6</v>
      </c>
      <c r="W58" s="27">
        <v>2</v>
      </c>
    </row>
    <row r="59" spans="1:23" s="1" customFormat="1" ht="15.95" customHeight="1" x14ac:dyDescent="0.25">
      <c r="A59" s="4" t="s">
        <v>53</v>
      </c>
      <c r="B59" s="24" t="str">
        <f>VLOOKUP(A59,'Рейтинг 2015'!$A$2:$V$90,2,FALSE)</f>
        <v>31</v>
      </c>
      <c r="C59" s="16" t="str">
        <f t="shared" si="8"/>
        <v>7</v>
      </c>
      <c r="D59" s="9">
        <f t="shared" si="4"/>
        <v>86</v>
      </c>
      <c r="E59" s="2">
        <v>1</v>
      </c>
      <c r="F59" s="28">
        <v>6</v>
      </c>
      <c r="G59" s="28">
        <v>8</v>
      </c>
      <c r="H59" s="28">
        <v>9</v>
      </c>
      <c r="I59" s="28">
        <v>11</v>
      </c>
      <c r="J59" s="28">
        <v>2</v>
      </c>
      <c r="K59" s="28">
        <v>11</v>
      </c>
      <c r="L59" s="14">
        <f t="shared" si="1"/>
        <v>5</v>
      </c>
      <c r="M59" s="28">
        <v>0</v>
      </c>
      <c r="N59" s="28">
        <v>5</v>
      </c>
      <c r="O59" s="14">
        <f t="shared" si="2"/>
        <v>20.5</v>
      </c>
      <c r="P59" s="28">
        <v>10</v>
      </c>
      <c r="Q59" s="28">
        <v>6</v>
      </c>
      <c r="R59" s="28">
        <v>4.5</v>
      </c>
      <c r="S59" s="14">
        <f t="shared" si="3"/>
        <v>12.5</v>
      </c>
      <c r="T59" s="28">
        <v>1</v>
      </c>
      <c r="U59" s="28">
        <v>1.5</v>
      </c>
      <c r="V59" s="28">
        <v>6</v>
      </c>
      <c r="W59" s="28">
        <v>4</v>
      </c>
    </row>
    <row r="60" spans="1:23" s="1" customFormat="1" ht="15.95" customHeight="1" x14ac:dyDescent="0.25">
      <c r="A60" s="4" t="s">
        <v>54</v>
      </c>
      <c r="B60" s="24" t="str">
        <f>VLOOKUP(A60,'Рейтинг 2015'!$A$2:$V$90,2,FALSE)</f>
        <v>16</v>
      </c>
      <c r="C60" s="16" t="str">
        <f t="shared" si="8"/>
        <v>5</v>
      </c>
      <c r="D60" s="9">
        <f t="shared" si="4"/>
        <v>109</v>
      </c>
      <c r="E60" s="2"/>
      <c r="F60" s="28">
        <v>10</v>
      </c>
      <c r="G60" s="28">
        <v>12</v>
      </c>
      <c r="H60" s="28">
        <v>3</v>
      </c>
      <c r="I60" s="28">
        <v>18</v>
      </c>
      <c r="J60" s="28">
        <v>3</v>
      </c>
      <c r="K60" s="28">
        <v>24</v>
      </c>
      <c r="L60" s="14">
        <f t="shared" si="1"/>
        <v>14</v>
      </c>
      <c r="M60" s="28">
        <v>8</v>
      </c>
      <c r="N60" s="28">
        <v>6</v>
      </c>
      <c r="O60" s="14">
        <f t="shared" si="2"/>
        <v>22</v>
      </c>
      <c r="P60" s="28">
        <v>8</v>
      </c>
      <c r="Q60" s="28">
        <v>6</v>
      </c>
      <c r="R60" s="28">
        <v>8</v>
      </c>
      <c r="S60" s="14">
        <f t="shared" si="3"/>
        <v>3</v>
      </c>
      <c r="T60" s="28">
        <v>0</v>
      </c>
      <c r="U60" s="28">
        <v>1</v>
      </c>
      <c r="V60" s="28">
        <v>0</v>
      </c>
      <c r="W60" s="28">
        <v>2</v>
      </c>
    </row>
    <row r="61" spans="1:23" s="1" customFormat="1" ht="15.95" customHeight="1" x14ac:dyDescent="0.25">
      <c r="A61" s="4" t="s">
        <v>55</v>
      </c>
      <c r="B61" s="24" t="str">
        <f>VLOOKUP(A61,'Рейтинг 2015'!$A$2:$V$90,2,FALSE)</f>
        <v>32</v>
      </c>
      <c r="C61" s="16" t="str">
        <f t="shared" si="8"/>
        <v>8</v>
      </c>
      <c r="D61" s="9">
        <f t="shared" si="4"/>
        <v>82.5</v>
      </c>
      <c r="E61" s="2">
        <v>1</v>
      </c>
      <c r="F61" s="28">
        <v>4.5</v>
      </c>
      <c r="G61" s="28">
        <v>6</v>
      </c>
      <c r="H61" s="28">
        <v>1</v>
      </c>
      <c r="I61" s="28">
        <v>18</v>
      </c>
      <c r="J61" s="28">
        <v>5</v>
      </c>
      <c r="K61" s="28">
        <v>11</v>
      </c>
      <c r="L61" s="14">
        <f t="shared" si="1"/>
        <v>4</v>
      </c>
      <c r="M61" s="28">
        <v>1</v>
      </c>
      <c r="N61" s="28">
        <v>3</v>
      </c>
      <c r="O61" s="14">
        <f t="shared" si="2"/>
        <v>28</v>
      </c>
      <c r="P61" s="28">
        <v>5.5</v>
      </c>
      <c r="Q61" s="28">
        <v>11</v>
      </c>
      <c r="R61" s="28">
        <v>11.5</v>
      </c>
      <c r="S61" s="14">
        <f t="shared" si="3"/>
        <v>4</v>
      </c>
      <c r="T61" s="28">
        <v>0</v>
      </c>
      <c r="U61" s="28">
        <v>0</v>
      </c>
      <c r="V61" s="28">
        <v>2</v>
      </c>
      <c r="W61" s="28">
        <v>2</v>
      </c>
    </row>
    <row r="62" spans="1:23" s="1" customFormat="1" ht="15.95" customHeight="1" x14ac:dyDescent="0.25">
      <c r="A62" s="4" t="s">
        <v>56</v>
      </c>
      <c r="B62" s="24" t="str">
        <f>VLOOKUP(A62,'Рейтинг 2015'!$A$2:$V$90,2,FALSE)</f>
        <v>2</v>
      </c>
      <c r="C62" s="16" t="str">
        <f t="shared" si="8"/>
        <v>1</v>
      </c>
      <c r="D62" s="9">
        <f t="shared" si="4"/>
        <v>184</v>
      </c>
      <c r="E62" s="2">
        <f>1+1+1</f>
        <v>3</v>
      </c>
      <c r="F62" s="28">
        <v>12</v>
      </c>
      <c r="G62" s="28">
        <v>22</v>
      </c>
      <c r="H62" s="28">
        <v>12</v>
      </c>
      <c r="I62" s="28">
        <v>21</v>
      </c>
      <c r="J62" s="28">
        <v>12</v>
      </c>
      <c r="K62" s="28">
        <v>23</v>
      </c>
      <c r="L62" s="14">
        <f t="shared" si="1"/>
        <v>7</v>
      </c>
      <c r="M62" s="28">
        <v>1</v>
      </c>
      <c r="N62" s="28">
        <v>6</v>
      </c>
      <c r="O62" s="14">
        <f t="shared" si="2"/>
        <v>41</v>
      </c>
      <c r="P62" s="28">
        <v>13</v>
      </c>
      <c r="Q62" s="28">
        <v>12</v>
      </c>
      <c r="R62" s="28">
        <v>16</v>
      </c>
      <c r="S62" s="14">
        <f t="shared" si="3"/>
        <v>31</v>
      </c>
      <c r="T62" s="28">
        <v>6</v>
      </c>
      <c r="U62" s="28">
        <v>7</v>
      </c>
      <c r="V62" s="28">
        <v>10</v>
      </c>
      <c r="W62" s="28">
        <v>8</v>
      </c>
    </row>
    <row r="63" spans="1:23" s="1" customFormat="1" ht="15.95" customHeight="1" x14ac:dyDescent="0.25">
      <c r="A63" s="4" t="s">
        <v>57</v>
      </c>
      <c r="B63" s="24" t="str">
        <f>VLOOKUP(A63,'Рейтинг 2015'!$A$2:$V$90,2,FALSE)</f>
        <v>15</v>
      </c>
      <c r="C63" s="16" t="str">
        <f t="shared" si="8"/>
        <v>4</v>
      </c>
      <c r="D63" s="9">
        <f t="shared" si="4"/>
        <v>111</v>
      </c>
      <c r="E63" s="2"/>
      <c r="F63" s="28">
        <v>8</v>
      </c>
      <c r="G63" s="28">
        <v>18</v>
      </c>
      <c r="H63" s="28">
        <v>10</v>
      </c>
      <c r="I63" s="28">
        <v>13</v>
      </c>
      <c r="J63" s="28">
        <v>8</v>
      </c>
      <c r="K63" s="28">
        <v>18</v>
      </c>
      <c r="L63" s="14">
        <f t="shared" si="1"/>
        <v>8</v>
      </c>
      <c r="M63" s="28">
        <v>4</v>
      </c>
      <c r="N63" s="28">
        <v>4</v>
      </c>
      <c r="O63" s="14">
        <f t="shared" si="2"/>
        <v>19</v>
      </c>
      <c r="P63" s="28">
        <v>7</v>
      </c>
      <c r="Q63" s="28">
        <v>12</v>
      </c>
      <c r="R63" s="28">
        <v>0</v>
      </c>
      <c r="S63" s="14">
        <f t="shared" si="3"/>
        <v>9</v>
      </c>
      <c r="T63" s="28">
        <v>1</v>
      </c>
      <c r="U63" s="28">
        <v>2</v>
      </c>
      <c r="V63" s="28">
        <v>3</v>
      </c>
      <c r="W63" s="28">
        <v>3</v>
      </c>
    </row>
    <row r="64" spans="1:23" s="1" customFormat="1" ht="15.95" customHeight="1" x14ac:dyDescent="0.25">
      <c r="A64" s="4" t="s">
        <v>58</v>
      </c>
      <c r="B64" s="24" t="str">
        <f>VLOOKUP(A64,'Рейтинг 2015'!$A$2:$V$90,2,FALSE)</f>
        <v>73</v>
      </c>
      <c r="C64" s="16" t="str">
        <f t="shared" si="8"/>
        <v>13</v>
      </c>
      <c r="D64" s="9">
        <f t="shared" si="4"/>
        <v>34</v>
      </c>
      <c r="E64" s="2"/>
      <c r="F64" s="28">
        <v>4</v>
      </c>
      <c r="G64" s="28">
        <v>3</v>
      </c>
      <c r="H64" s="28">
        <v>6</v>
      </c>
      <c r="I64" s="28">
        <v>6</v>
      </c>
      <c r="J64" s="28">
        <v>0</v>
      </c>
      <c r="K64" s="28">
        <v>5</v>
      </c>
      <c r="L64" s="14">
        <f t="shared" si="1"/>
        <v>8</v>
      </c>
      <c r="M64" s="28">
        <v>2</v>
      </c>
      <c r="N64" s="28">
        <v>6</v>
      </c>
      <c r="O64" s="14">
        <f t="shared" si="2"/>
        <v>2</v>
      </c>
      <c r="P64" s="28">
        <v>2</v>
      </c>
      <c r="Q64" s="28">
        <v>0</v>
      </c>
      <c r="R64" s="28">
        <v>0</v>
      </c>
      <c r="S64" s="14">
        <f t="shared" si="3"/>
        <v>0</v>
      </c>
      <c r="T64" s="28">
        <v>0</v>
      </c>
      <c r="U64" s="28">
        <v>0</v>
      </c>
      <c r="V64" s="28">
        <v>0</v>
      </c>
      <c r="W64" s="28">
        <v>0</v>
      </c>
    </row>
    <row r="65" spans="1:23" s="1" customFormat="1" ht="15.95" customHeight="1" x14ac:dyDescent="0.25">
      <c r="A65" s="4" t="s">
        <v>59</v>
      </c>
      <c r="B65" s="24" t="str">
        <f>VLOOKUP(A65,'Рейтинг 2015'!$A$2:$V$90,2,FALSE)</f>
        <v>50-52</v>
      </c>
      <c r="C65" s="16" t="str">
        <f t="shared" si="8"/>
        <v>10</v>
      </c>
      <c r="D65" s="9">
        <f t="shared" si="4"/>
        <v>60</v>
      </c>
      <c r="E65" s="2"/>
      <c r="F65" s="28">
        <v>5</v>
      </c>
      <c r="G65" s="28">
        <v>1</v>
      </c>
      <c r="H65" s="28">
        <v>0</v>
      </c>
      <c r="I65" s="28">
        <v>15</v>
      </c>
      <c r="J65" s="28">
        <v>2</v>
      </c>
      <c r="K65" s="28">
        <v>12</v>
      </c>
      <c r="L65" s="14">
        <f t="shared" si="1"/>
        <v>5</v>
      </c>
      <c r="M65" s="28">
        <v>3</v>
      </c>
      <c r="N65" s="28">
        <v>2</v>
      </c>
      <c r="O65" s="14">
        <f t="shared" si="2"/>
        <v>12</v>
      </c>
      <c r="P65" s="28">
        <v>12</v>
      </c>
      <c r="Q65" s="28">
        <v>0</v>
      </c>
      <c r="R65" s="28">
        <v>0</v>
      </c>
      <c r="S65" s="14">
        <f t="shared" si="3"/>
        <v>8</v>
      </c>
      <c r="T65" s="28">
        <v>0</v>
      </c>
      <c r="U65" s="28">
        <v>0</v>
      </c>
      <c r="V65" s="28">
        <v>5</v>
      </c>
      <c r="W65" s="28">
        <v>3</v>
      </c>
    </row>
    <row r="66" spans="1:23" ht="15.95" customHeight="1" x14ac:dyDescent="0.25">
      <c r="A66" s="5" t="s">
        <v>60</v>
      </c>
      <c r="B66" s="24" t="str">
        <f>VLOOKUP(A66,'Рейтинг 2015'!$A$2:$V$90,2,FALSE)</f>
        <v>18</v>
      </c>
      <c r="C66" s="16" t="str">
        <f t="shared" si="8"/>
        <v>6</v>
      </c>
      <c r="D66" s="9">
        <f t="shared" si="4"/>
        <v>104.5</v>
      </c>
      <c r="E66" s="2"/>
      <c r="F66" s="27">
        <v>8</v>
      </c>
      <c r="G66" s="27">
        <v>10</v>
      </c>
      <c r="H66" s="27">
        <v>5</v>
      </c>
      <c r="I66" s="27">
        <v>10.5</v>
      </c>
      <c r="J66" s="27">
        <v>8</v>
      </c>
      <c r="K66" s="27">
        <v>12</v>
      </c>
      <c r="L66" s="14">
        <f t="shared" si="1"/>
        <v>8</v>
      </c>
      <c r="M66" s="27">
        <v>5</v>
      </c>
      <c r="N66" s="27">
        <v>3</v>
      </c>
      <c r="O66" s="14">
        <f t="shared" si="2"/>
        <v>27</v>
      </c>
      <c r="P66" s="27">
        <v>11</v>
      </c>
      <c r="Q66" s="27">
        <v>6</v>
      </c>
      <c r="R66" s="27">
        <v>10</v>
      </c>
      <c r="S66" s="14">
        <f t="shared" si="3"/>
        <v>16</v>
      </c>
      <c r="T66" s="27">
        <v>3</v>
      </c>
      <c r="U66" s="27">
        <v>4</v>
      </c>
      <c r="V66" s="27">
        <v>4</v>
      </c>
      <c r="W66" s="27">
        <v>5</v>
      </c>
    </row>
    <row r="67" spans="1:23" ht="15.95" customHeight="1" x14ac:dyDescent="0.25">
      <c r="A67" s="6" t="s">
        <v>61</v>
      </c>
      <c r="B67" s="15"/>
      <c r="C67" s="6"/>
      <c r="D67" s="21"/>
      <c r="E67" s="7"/>
      <c r="F67" s="31"/>
      <c r="G67" s="31"/>
      <c r="H67" s="31"/>
      <c r="I67" s="31"/>
      <c r="J67" s="31"/>
      <c r="K67" s="31"/>
      <c r="L67" s="30"/>
      <c r="M67" s="31"/>
      <c r="N67" s="31"/>
      <c r="O67" s="30"/>
      <c r="P67" s="31"/>
      <c r="Q67" s="31"/>
      <c r="R67" s="31"/>
      <c r="S67" s="30"/>
      <c r="T67" s="31"/>
      <c r="U67" s="31"/>
      <c r="V67" s="31"/>
      <c r="W67" s="31"/>
    </row>
    <row r="68" spans="1:23" ht="15.95" customHeight="1" x14ac:dyDescent="0.25">
      <c r="A68" s="5" t="s">
        <v>62</v>
      </c>
      <c r="B68" s="24" t="str">
        <f>VLOOKUP(A68,'Рейтинг 2015'!$A$2:$V$90,2,FALSE)</f>
        <v>59-60</v>
      </c>
      <c r="C68" s="12" t="str">
        <f t="shared" ref="C68:C73" si="9">RANK(D68,$D$68:$D$73)&amp;IF(COUNTIF($D$68:$D$73,D68)&gt;1,"-"&amp;RANK(D68,$D$68:$D$73)+COUNTIF($D$68:$D$73,D68)-1,"")</f>
        <v>6</v>
      </c>
      <c r="D68" s="9">
        <f t="shared" si="4"/>
        <v>54</v>
      </c>
      <c r="E68" s="2"/>
      <c r="F68" s="27">
        <v>8</v>
      </c>
      <c r="G68" s="27">
        <v>3</v>
      </c>
      <c r="H68" s="27">
        <v>2</v>
      </c>
      <c r="I68" s="27">
        <v>10</v>
      </c>
      <c r="J68" s="27">
        <v>1</v>
      </c>
      <c r="K68" s="27">
        <v>3</v>
      </c>
      <c r="L68" s="14">
        <f t="shared" si="1"/>
        <v>5</v>
      </c>
      <c r="M68" s="27">
        <v>1</v>
      </c>
      <c r="N68" s="27">
        <v>4</v>
      </c>
      <c r="O68" s="14">
        <f t="shared" si="2"/>
        <v>19</v>
      </c>
      <c r="P68" s="27">
        <v>3</v>
      </c>
      <c r="Q68" s="27">
        <v>5</v>
      </c>
      <c r="R68" s="27">
        <v>11</v>
      </c>
      <c r="S68" s="14">
        <f t="shared" si="3"/>
        <v>3</v>
      </c>
      <c r="T68" s="27">
        <v>0</v>
      </c>
      <c r="U68" s="27">
        <v>1</v>
      </c>
      <c r="V68" s="27">
        <v>0</v>
      </c>
      <c r="W68" s="27">
        <v>2</v>
      </c>
    </row>
    <row r="69" spans="1:23" ht="15.95" customHeight="1" x14ac:dyDescent="0.25">
      <c r="A69" s="5" t="s">
        <v>63</v>
      </c>
      <c r="B69" s="24" t="str">
        <f>VLOOKUP(A69,'Рейтинг 2015'!$A$2:$V$90,2,FALSE)</f>
        <v>24</v>
      </c>
      <c r="C69" s="16" t="str">
        <f t="shared" si="9"/>
        <v>2</v>
      </c>
      <c r="D69" s="9">
        <f t="shared" si="4"/>
        <v>98.5</v>
      </c>
      <c r="E69" s="2"/>
      <c r="F69" s="27">
        <v>8</v>
      </c>
      <c r="G69" s="27">
        <v>9</v>
      </c>
      <c r="H69" s="27">
        <v>9</v>
      </c>
      <c r="I69" s="27">
        <v>16.5</v>
      </c>
      <c r="J69" s="27">
        <v>8</v>
      </c>
      <c r="K69" s="27">
        <v>14</v>
      </c>
      <c r="L69" s="14">
        <f t="shared" si="1"/>
        <v>3</v>
      </c>
      <c r="M69" s="27">
        <v>1</v>
      </c>
      <c r="N69" s="27">
        <v>2</v>
      </c>
      <c r="O69" s="14">
        <f t="shared" si="2"/>
        <v>27</v>
      </c>
      <c r="P69" s="27">
        <v>6</v>
      </c>
      <c r="Q69" s="27">
        <v>10</v>
      </c>
      <c r="R69" s="27">
        <v>11</v>
      </c>
      <c r="S69" s="14">
        <f t="shared" si="3"/>
        <v>4</v>
      </c>
      <c r="T69" s="27">
        <v>0</v>
      </c>
      <c r="U69" s="27">
        <v>1</v>
      </c>
      <c r="V69" s="27">
        <v>2</v>
      </c>
      <c r="W69" s="27">
        <v>1</v>
      </c>
    </row>
    <row r="70" spans="1:23" ht="15.95" customHeight="1" x14ac:dyDescent="0.25">
      <c r="A70" s="5" t="s">
        <v>64</v>
      </c>
      <c r="B70" s="24" t="str">
        <f>VLOOKUP(A70,'Рейтинг 2015'!$A$2:$V$90,2,FALSE)</f>
        <v>54-55</v>
      </c>
      <c r="C70" s="16" t="str">
        <f t="shared" si="9"/>
        <v>5</v>
      </c>
      <c r="D70" s="9">
        <f t="shared" si="4"/>
        <v>58</v>
      </c>
      <c r="E70" s="2">
        <v>1</v>
      </c>
      <c r="F70" s="27">
        <v>8</v>
      </c>
      <c r="G70" s="27">
        <v>2</v>
      </c>
      <c r="H70" s="27">
        <v>2</v>
      </c>
      <c r="I70" s="27">
        <v>6</v>
      </c>
      <c r="J70" s="27">
        <v>4</v>
      </c>
      <c r="K70" s="27">
        <v>11</v>
      </c>
      <c r="L70" s="14">
        <f t="shared" ref="L70:L99" si="10">SUM(M70:N70)</f>
        <v>5</v>
      </c>
      <c r="M70" s="27">
        <v>1</v>
      </c>
      <c r="N70" s="27">
        <v>4</v>
      </c>
      <c r="O70" s="14">
        <f t="shared" ref="O70:O99" si="11">SUM(P70:R70)</f>
        <v>19</v>
      </c>
      <c r="P70" s="27">
        <v>5</v>
      </c>
      <c r="Q70" s="27">
        <v>5</v>
      </c>
      <c r="R70" s="27">
        <v>9</v>
      </c>
      <c r="S70" s="14">
        <f t="shared" ref="S70:S99" si="12">SUM(T70:W70)</f>
        <v>0</v>
      </c>
      <c r="T70" s="27">
        <v>0</v>
      </c>
      <c r="U70" s="27">
        <v>0</v>
      </c>
      <c r="V70" s="27">
        <v>0</v>
      </c>
      <c r="W70" s="27">
        <v>0</v>
      </c>
    </row>
    <row r="71" spans="1:23" ht="15.95" customHeight="1" x14ac:dyDescent="0.25">
      <c r="A71" s="5" t="s">
        <v>65</v>
      </c>
      <c r="B71" s="24" t="str">
        <f>VLOOKUP(A71,'Рейтинг 2015'!$A$2:$V$90,2,FALSE)</f>
        <v>35-36</v>
      </c>
      <c r="C71" s="16" t="str">
        <f t="shared" si="9"/>
        <v>3</v>
      </c>
      <c r="D71" s="9">
        <f t="shared" si="4"/>
        <v>77</v>
      </c>
      <c r="E71" s="2"/>
      <c r="F71" s="27">
        <v>5</v>
      </c>
      <c r="G71" s="27">
        <v>8</v>
      </c>
      <c r="H71" s="27">
        <v>4</v>
      </c>
      <c r="I71" s="27">
        <v>12</v>
      </c>
      <c r="J71" s="27">
        <v>4</v>
      </c>
      <c r="K71" s="27">
        <v>13</v>
      </c>
      <c r="L71" s="14">
        <f t="shared" si="10"/>
        <v>0</v>
      </c>
      <c r="M71" s="27">
        <v>0</v>
      </c>
      <c r="N71" s="27">
        <v>0</v>
      </c>
      <c r="O71" s="14">
        <f t="shared" si="11"/>
        <v>22</v>
      </c>
      <c r="P71" s="27">
        <v>5</v>
      </c>
      <c r="Q71" s="27">
        <v>6</v>
      </c>
      <c r="R71" s="27">
        <v>11</v>
      </c>
      <c r="S71" s="14">
        <f t="shared" si="12"/>
        <v>9</v>
      </c>
      <c r="T71" s="27">
        <v>1</v>
      </c>
      <c r="U71" s="27">
        <v>1</v>
      </c>
      <c r="V71" s="27">
        <v>4</v>
      </c>
      <c r="W71" s="27">
        <v>3</v>
      </c>
    </row>
    <row r="72" spans="1:23" ht="15.95" customHeight="1" x14ac:dyDescent="0.25">
      <c r="A72" s="5" t="s">
        <v>66</v>
      </c>
      <c r="B72" s="24" t="str">
        <f>VLOOKUP(A72,'Рейтинг 2015'!$A$2:$V$90,2,FALSE)</f>
        <v>7</v>
      </c>
      <c r="C72" s="16" t="str">
        <f t="shared" si="9"/>
        <v>1</v>
      </c>
      <c r="D72" s="9">
        <f t="shared" ref="D72:D99" si="13">E72+F72+G72+H72+I72+J72+K72+L72+O72+S72</f>
        <v>157.5</v>
      </c>
      <c r="E72" s="2"/>
      <c r="F72" s="27">
        <v>10</v>
      </c>
      <c r="G72" s="27">
        <v>22</v>
      </c>
      <c r="H72" s="27">
        <v>9</v>
      </c>
      <c r="I72" s="27">
        <v>21</v>
      </c>
      <c r="J72" s="27">
        <v>8</v>
      </c>
      <c r="K72" s="27">
        <v>23</v>
      </c>
      <c r="L72" s="14">
        <f t="shared" si="10"/>
        <v>14</v>
      </c>
      <c r="M72" s="27">
        <v>9</v>
      </c>
      <c r="N72" s="27">
        <v>5</v>
      </c>
      <c r="O72" s="14">
        <f t="shared" si="11"/>
        <v>42</v>
      </c>
      <c r="P72" s="27">
        <v>16</v>
      </c>
      <c r="Q72" s="27">
        <v>12</v>
      </c>
      <c r="R72" s="27">
        <v>14</v>
      </c>
      <c r="S72" s="14">
        <f t="shared" si="12"/>
        <v>8.5</v>
      </c>
      <c r="T72" s="27">
        <v>1</v>
      </c>
      <c r="U72" s="27">
        <v>2.5</v>
      </c>
      <c r="V72" s="27">
        <v>4</v>
      </c>
      <c r="W72" s="27">
        <v>1</v>
      </c>
    </row>
    <row r="73" spans="1:23" ht="15.95" customHeight="1" x14ac:dyDescent="0.25">
      <c r="A73" s="5" t="s">
        <v>67</v>
      </c>
      <c r="B73" s="24" t="str">
        <f>VLOOKUP(A73,'Рейтинг 2015'!$A$2:$V$90,2,FALSE)</f>
        <v>49</v>
      </c>
      <c r="C73" s="16" t="str">
        <f t="shared" si="9"/>
        <v>4</v>
      </c>
      <c r="D73" s="9">
        <f t="shared" si="13"/>
        <v>61</v>
      </c>
      <c r="E73" s="2">
        <v>1</v>
      </c>
      <c r="F73" s="27">
        <v>9</v>
      </c>
      <c r="G73" s="27">
        <v>2</v>
      </c>
      <c r="H73" s="27">
        <v>0</v>
      </c>
      <c r="I73" s="27">
        <v>13</v>
      </c>
      <c r="J73" s="27">
        <v>8</v>
      </c>
      <c r="K73" s="27">
        <v>4</v>
      </c>
      <c r="L73" s="14">
        <f t="shared" si="10"/>
        <v>6</v>
      </c>
      <c r="M73" s="27">
        <v>5</v>
      </c>
      <c r="N73" s="27">
        <v>1</v>
      </c>
      <c r="O73" s="14">
        <f t="shared" si="11"/>
        <v>14</v>
      </c>
      <c r="P73" s="27">
        <v>3</v>
      </c>
      <c r="Q73" s="27">
        <v>2</v>
      </c>
      <c r="R73" s="27">
        <v>9</v>
      </c>
      <c r="S73" s="14">
        <f t="shared" si="12"/>
        <v>4</v>
      </c>
      <c r="T73" s="27">
        <v>0</v>
      </c>
      <c r="U73" s="27">
        <v>0</v>
      </c>
      <c r="V73" s="27">
        <v>4</v>
      </c>
      <c r="W73" s="27">
        <v>0</v>
      </c>
    </row>
    <row r="74" spans="1:23" ht="15.95" customHeight="1" x14ac:dyDescent="0.25">
      <c r="A74" s="6" t="s">
        <v>68</v>
      </c>
      <c r="B74" s="15"/>
      <c r="C74" s="6"/>
      <c r="D74" s="21"/>
      <c r="E74" s="7"/>
      <c r="F74" s="31"/>
      <c r="G74" s="31"/>
      <c r="H74" s="31"/>
      <c r="I74" s="31"/>
      <c r="J74" s="31"/>
      <c r="K74" s="31"/>
      <c r="L74" s="30"/>
      <c r="M74" s="31"/>
      <c r="N74" s="31"/>
      <c r="O74" s="30"/>
      <c r="P74" s="31"/>
      <c r="Q74" s="31"/>
      <c r="R74" s="31"/>
      <c r="S74" s="30"/>
      <c r="T74" s="31"/>
      <c r="U74" s="31"/>
      <c r="V74" s="31"/>
      <c r="W74" s="31"/>
    </row>
    <row r="75" spans="1:23" ht="15.95" customHeight="1" x14ac:dyDescent="0.25">
      <c r="A75" s="5" t="s">
        <v>69</v>
      </c>
      <c r="B75" s="24" t="str">
        <f>VLOOKUP(A75,'Рейтинг 2015'!$A$2:$V$90,2,FALSE)</f>
        <v>28</v>
      </c>
      <c r="C75" s="12" t="str">
        <f t="shared" ref="C75:C86" si="14">RANK(D75,$D$75:$D$86)&amp;IF(COUNTIF($D$75:$D$86,D75)&gt;1,"-"&amp;RANK(D75,$D$75:$D$86)+COUNTIF($D$75:$D$86,D75)-1,"")</f>
        <v>5</v>
      </c>
      <c r="D75" s="9">
        <f t="shared" si="13"/>
        <v>94</v>
      </c>
      <c r="E75" s="2"/>
      <c r="F75" s="27">
        <v>4</v>
      </c>
      <c r="G75" s="27">
        <v>15</v>
      </c>
      <c r="H75" s="27">
        <v>8.5</v>
      </c>
      <c r="I75" s="27">
        <v>11.5</v>
      </c>
      <c r="J75" s="27">
        <v>1</v>
      </c>
      <c r="K75" s="27">
        <v>12</v>
      </c>
      <c r="L75" s="14">
        <f t="shared" si="10"/>
        <v>11</v>
      </c>
      <c r="M75" s="27">
        <v>5</v>
      </c>
      <c r="N75" s="27">
        <v>6</v>
      </c>
      <c r="O75" s="14">
        <f t="shared" si="11"/>
        <v>18</v>
      </c>
      <c r="P75" s="27">
        <v>0</v>
      </c>
      <c r="Q75" s="27">
        <v>6</v>
      </c>
      <c r="R75" s="27">
        <v>12</v>
      </c>
      <c r="S75" s="14">
        <f t="shared" si="12"/>
        <v>13</v>
      </c>
      <c r="T75" s="27">
        <v>1</v>
      </c>
      <c r="U75" s="27">
        <v>2</v>
      </c>
      <c r="V75" s="27">
        <v>4</v>
      </c>
      <c r="W75" s="27">
        <v>6</v>
      </c>
    </row>
    <row r="76" spans="1:23" ht="15.95" customHeight="1" x14ac:dyDescent="0.25">
      <c r="A76" s="5" t="s">
        <v>70</v>
      </c>
      <c r="B76" s="24" t="str">
        <f>VLOOKUP(A76,'Рейтинг 2015'!$A$2:$V$90,2,FALSE)</f>
        <v>50-52</v>
      </c>
      <c r="C76" s="16" t="str">
        <f t="shared" si="14"/>
        <v>7</v>
      </c>
      <c r="D76" s="9">
        <f t="shared" si="13"/>
        <v>60</v>
      </c>
      <c r="E76" s="2"/>
      <c r="F76" s="27">
        <v>9</v>
      </c>
      <c r="G76" s="27">
        <v>1</v>
      </c>
      <c r="H76" s="27">
        <v>5</v>
      </c>
      <c r="I76" s="27">
        <v>12</v>
      </c>
      <c r="J76" s="27">
        <v>5</v>
      </c>
      <c r="K76" s="27">
        <v>6</v>
      </c>
      <c r="L76" s="14">
        <f t="shared" si="10"/>
        <v>1</v>
      </c>
      <c r="M76" s="27">
        <v>0</v>
      </c>
      <c r="N76" s="27">
        <v>1</v>
      </c>
      <c r="O76" s="14">
        <f t="shared" si="11"/>
        <v>16.5</v>
      </c>
      <c r="P76" s="27">
        <v>4</v>
      </c>
      <c r="Q76" s="27">
        <v>4</v>
      </c>
      <c r="R76" s="27">
        <v>8.5</v>
      </c>
      <c r="S76" s="14">
        <f t="shared" si="12"/>
        <v>4.5</v>
      </c>
      <c r="T76" s="27">
        <v>0.5</v>
      </c>
      <c r="U76" s="27">
        <v>1.5</v>
      </c>
      <c r="V76" s="27">
        <v>2</v>
      </c>
      <c r="W76" s="27">
        <v>0.5</v>
      </c>
    </row>
    <row r="77" spans="1:23" ht="15.95" customHeight="1" x14ac:dyDescent="0.25">
      <c r="A77" s="5" t="s">
        <v>71</v>
      </c>
      <c r="B77" s="24" t="str">
        <f>VLOOKUP(A77,'Рейтинг 2015'!$A$2:$V$90,2,FALSE)</f>
        <v>71</v>
      </c>
      <c r="C77" s="16" t="str">
        <f t="shared" si="14"/>
        <v>10</v>
      </c>
      <c r="D77" s="9">
        <f t="shared" si="13"/>
        <v>37</v>
      </c>
      <c r="E77" s="2"/>
      <c r="F77" s="27">
        <v>9</v>
      </c>
      <c r="G77" s="27">
        <v>1</v>
      </c>
      <c r="H77" s="27">
        <v>0</v>
      </c>
      <c r="I77" s="27">
        <v>6</v>
      </c>
      <c r="J77" s="27">
        <v>4</v>
      </c>
      <c r="K77" s="27">
        <v>7</v>
      </c>
      <c r="L77" s="14">
        <f t="shared" si="10"/>
        <v>2</v>
      </c>
      <c r="M77" s="27">
        <v>1</v>
      </c>
      <c r="N77" s="27">
        <v>1</v>
      </c>
      <c r="O77" s="14">
        <f t="shared" si="11"/>
        <v>5.5</v>
      </c>
      <c r="P77" s="27">
        <v>0</v>
      </c>
      <c r="Q77" s="27">
        <v>0</v>
      </c>
      <c r="R77" s="27">
        <v>5.5</v>
      </c>
      <c r="S77" s="14">
        <f t="shared" si="12"/>
        <v>2.5</v>
      </c>
      <c r="T77" s="27">
        <v>0</v>
      </c>
      <c r="U77" s="27">
        <v>1.5</v>
      </c>
      <c r="V77" s="27">
        <v>0.5</v>
      </c>
      <c r="W77" s="27">
        <v>0.5</v>
      </c>
    </row>
    <row r="78" spans="1:23" ht="15.95" customHeight="1" x14ac:dyDescent="0.25">
      <c r="A78" s="5" t="s">
        <v>72</v>
      </c>
      <c r="B78" s="24" t="str">
        <f>VLOOKUP(A78,'Рейтинг 2015'!$A$2:$V$90,2,FALSE)</f>
        <v>74-76</v>
      </c>
      <c r="C78" s="16" t="str">
        <f t="shared" si="14"/>
        <v>11</v>
      </c>
      <c r="D78" s="9">
        <f t="shared" si="13"/>
        <v>32</v>
      </c>
      <c r="E78" s="2"/>
      <c r="F78" s="27">
        <v>7</v>
      </c>
      <c r="G78" s="27">
        <v>2</v>
      </c>
      <c r="H78" s="27">
        <v>1</v>
      </c>
      <c r="I78" s="27">
        <v>8</v>
      </c>
      <c r="J78" s="27">
        <v>3</v>
      </c>
      <c r="K78" s="27">
        <v>5</v>
      </c>
      <c r="L78" s="14">
        <f t="shared" si="10"/>
        <v>1</v>
      </c>
      <c r="M78" s="27">
        <v>0</v>
      </c>
      <c r="N78" s="27">
        <v>1</v>
      </c>
      <c r="O78" s="14">
        <f t="shared" si="11"/>
        <v>2</v>
      </c>
      <c r="P78" s="27">
        <v>2</v>
      </c>
      <c r="Q78" s="27">
        <v>0</v>
      </c>
      <c r="R78" s="27">
        <v>0</v>
      </c>
      <c r="S78" s="14">
        <f t="shared" si="12"/>
        <v>3</v>
      </c>
      <c r="T78" s="27">
        <v>0</v>
      </c>
      <c r="U78" s="27">
        <v>1.5</v>
      </c>
      <c r="V78" s="27">
        <v>0</v>
      </c>
      <c r="W78" s="27">
        <v>1.5</v>
      </c>
    </row>
    <row r="79" spans="1:23" ht="15.95" customHeight="1" x14ac:dyDescent="0.25">
      <c r="A79" s="5" t="s">
        <v>73</v>
      </c>
      <c r="B79" s="24" t="str">
        <f>VLOOKUP(A79,'Рейтинг 2015'!$A$2:$V$90,2,FALSE)</f>
        <v>20</v>
      </c>
      <c r="C79" s="16" t="str">
        <f t="shared" si="14"/>
        <v>4</v>
      </c>
      <c r="D79" s="9">
        <f t="shared" si="13"/>
        <v>102.5</v>
      </c>
      <c r="E79" s="2"/>
      <c r="F79" s="27">
        <v>6</v>
      </c>
      <c r="G79" s="27">
        <v>11.5</v>
      </c>
      <c r="H79" s="27">
        <v>10</v>
      </c>
      <c r="I79" s="27">
        <v>16</v>
      </c>
      <c r="J79" s="27">
        <v>4</v>
      </c>
      <c r="K79" s="27">
        <v>11</v>
      </c>
      <c r="L79" s="14">
        <f t="shared" si="10"/>
        <v>14</v>
      </c>
      <c r="M79" s="27">
        <v>8</v>
      </c>
      <c r="N79" s="27">
        <v>6</v>
      </c>
      <c r="O79" s="14">
        <f t="shared" si="11"/>
        <v>13</v>
      </c>
      <c r="P79" s="27">
        <v>7</v>
      </c>
      <c r="Q79" s="27">
        <v>6</v>
      </c>
      <c r="R79" s="27">
        <v>0</v>
      </c>
      <c r="S79" s="14">
        <f t="shared" si="12"/>
        <v>17</v>
      </c>
      <c r="T79" s="27">
        <v>4</v>
      </c>
      <c r="U79" s="27">
        <v>6</v>
      </c>
      <c r="V79" s="27">
        <v>4</v>
      </c>
      <c r="W79" s="27">
        <v>3</v>
      </c>
    </row>
    <row r="80" spans="1:23" ht="15.95" customHeight="1" x14ac:dyDescent="0.25">
      <c r="A80" s="5" t="s">
        <v>74</v>
      </c>
      <c r="B80" s="24" t="str">
        <f>VLOOKUP(A80,'Рейтинг 2015'!$A$2:$V$90,2,FALSE)</f>
        <v>79</v>
      </c>
      <c r="C80" s="16" t="str">
        <f t="shared" si="14"/>
        <v>12</v>
      </c>
      <c r="D80" s="9">
        <f t="shared" si="13"/>
        <v>25.5</v>
      </c>
      <c r="E80" s="2"/>
      <c r="F80" s="27">
        <v>3</v>
      </c>
      <c r="G80" s="27">
        <v>1</v>
      </c>
      <c r="H80" s="27">
        <v>3</v>
      </c>
      <c r="I80" s="27">
        <v>6.5</v>
      </c>
      <c r="J80" s="27">
        <v>0</v>
      </c>
      <c r="K80" s="27">
        <v>4</v>
      </c>
      <c r="L80" s="14">
        <f t="shared" si="10"/>
        <v>0</v>
      </c>
      <c r="M80" s="27">
        <v>0</v>
      </c>
      <c r="N80" s="27">
        <v>0</v>
      </c>
      <c r="O80" s="14">
        <f t="shared" si="11"/>
        <v>8</v>
      </c>
      <c r="P80" s="27">
        <v>0</v>
      </c>
      <c r="Q80" s="27">
        <v>0</v>
      </c>
      <c r="R80" s="27">
        <v>8</v>
      </c>
      <c r="S80" s="14">
        <f t="shared" si="12"/>
        <v>0</v>
      </c>
      <c r="T80" s="27">
        <v>0</v>
      </c>
      <c r="U80" s="27">
        <v>0</v>
      </c>
      <c r="V80" s="27">
        <v>0</v>
      </c>
      <c r="W80" s="27">
        <v>0</v>
      </c>
    </row>
    <row r="81" spans="1:23" ht="15.95" customHeight="1" x14ac:dyDescent="0.25">
      <c r="A81" s="5" t="s">
        <v>75</v>
      </c>
      <c r="B81" s="24" t="str">
        <f>VLOOKUP(A81,'Рейтинг 2015'!$A$2:$V$90,2,FALSE)</f>
        <v>4</v>
      </c>
      <c r="C81" s="16" t="str">
        <f t="shared" si="14"/>
        <v>2</v>
      </c>
      <c r="D81" s="9">
        <f t="shared" si="13"/>
        <v>178</v>
      </c>
      <c r="E81" s="2">
        <f>1+1+1+1+1</f>
        <v>5</v>
      </c>
      <c r="F81" s="27">
        <v>13</v>
      </c>
      <c r="G81" s="27">
        <v>22</v>
      </c>
      <c r="H81" s="27">
        <v>10</v>
      </c>
      <c r="I81" s="27">
        <v>20</v>
      </c>
      <c r="J81" s="27">
        <v>8</v>
      </c>
      <c r="K81" s="27">
        <v>23</v>
      </c>
      <c r="L81" s="14">
        <f t="shared" si="10"/>
        <v>10</v>
      </c>
      <c r="M81" s="27">
        <v>4</v>
      </c>
      <c r="N81" s="27">
        <v>6</v>
      </c>
      <c r="O81" s="14">
        <f t="shared" si="11"/>
        <v>44</v>
      </c>
      <c r="P81" s="27">
        <v>16</v>
      </c>
      <c r="Q81" s="27">
        <v>12</v>
      </c>
      <c r="R81" s="27">
        <v>16</v>
      </c>
      <c r="S81" s="14">
        <f t="shared" si="12"/>
        <v>23</v>
      </c>
      <c r="T81" s="27">
        <v>2</v>
      </c>
      <c r="U81" s="27">
        <v>7</v>
      </c>
      <c r="V81" s="27">
        <v>7</v>
      </c>
      <c r="W81" s="27">
        <v>7</v>
      </c>
    </row>
    <row r="82" spans="1:23" ht="15.95" customHeight="1" x14ac:dyDescent="0.25">
      <c r="A82" s="5" t="s">
        <v>76</v>
      </c>
      <c r="B82" s="24" t="str">
        <f>VLOOKUP(A82,'Рейтинг 2015'!$A$2:$V$90,2,FALSE)</f>
        <v>12</v>
      </c>
      <c r="C82" s="16" t="str">
        <f t="shared" si="14"/>
        <v>3</v>
      </c>
      <c r="D82" s="9">
        <f t="shared" si="13"/>
        <v>130</v>
      </c>
      <c r="E82" s="2"/>
      <c r="F82" s="27">
        <v>11</v>
      </c>
      <c r="G82" s="27">
        <v>18</v>
      </c>
      <c r="H82" s="27">
        <v>10</v>
      </c>
      <c r="I82" s="27">
        <v>20</v>
      </c>
      <c r="J82" s="27">
        <v>5</v>
      </c>
      <c r="K82" s="27">
        <v>17</v>
      </c>
      <c r="L82" s="14">
        <f t="shared" si="10"/>
        <v>9</v>
      </c>
      <c r="M82" s="27">
        <v>3</v>
      </c>
      <c r="N82" s="27">
        <v>6</v>
      </c>
      <c r="O82" s="14">
        <f t="shared" si="11"/>
        <v>21</v>
      </c>
      <c r="P82" s="27">
        <v>12</v>
      </c>
      <c r="Q82" s="27">
        <v>9</v>
      </c>
      <c r="R82" s="27">
        <v>0</v>
      </c>
      <c r="S82" s="14">
        <f t="shared" si="12"/>
        <v>19</v>
      </c>
      <c r="T82" s="27">
        <v>0</v>
      </c>
      <c r="U82" s="27">
        <v>5</v>
      </c>
      <c r="V82" s="27">
        <v>6</v>
      </c>
      <c r="W82" s="27">
        <v>8</v>
      </c>
    </row>
    <row r="83" spans="1:23" ht="15.95" customHeight="1" x14ac:dyDescent="0.25">
      <c r="A83" s="5" t="s">
        <v>77</v>
      </c>
      <c r="B83" s="24" t="str">
        <f>VLOOKUP(A83,'Рейтинг 2015'!$A$2:$V$90,2,FALSE)</f>
        <v>64</v>
      </c>
      <c r="C83" s="16" t="str">
        <f t="shared" si="14"/>
        <v>9</v>
      </c>
      <c r="D83" s="9">
        <f t="shared" si="13"/>
        <v>45</v>
      </c>
      <c r="E83" s="2"/>
      <c r="F83" s="27">
        <v>6</v>
      </c>
      <c r="G83" s="27">
        <v>2</v>
      </c>
      <c r="H83" s="27">
        <v>5</v>
      </c>
      <c r="I83" s="27">
        <v>14</v>
      </c>
      <c r="J83" s="27">
        <v>0</v>
      </c>
      <c r="K83" s="27">
        <v>2</v>
      </c>
      <c r="L83" s="14">
        <f t="shared" si="10"/>
        <v>1</v>
      </c>
      <c r="M83" s="27">
        <v>0</v>
      </c>
      <c r="N83" s="27">
        <v>1</v>
      </c>
      <c r="O83" s="14">
        <f t="shared" si="11"/>
        <v>12</v>
      </c>
      <c r="P83" s="27">
        <v>2</v>
      </c>
      <c r="Q83" s="27">
        <v>10</v>
      </c>
      <c r="R83" s="27">
        <v>0</v>
      </c>
      <c r="S83" s="14">
        <f t="shared" si="12"/>
        <v>3</v>
      </c>
      <c r="T83" s="27">
        <v>0</v>
      </c>
      <c r="U83" s="27">
        <v>0</v>
      </c>
      <c r="V83" s="27">
        <v>2</v>
      </c>
      <c r="W83" s="27">
        <v>1</v>
      </c>
    </row>
    <row r="84" spans="1:23" ht="15.95" customHeight="1" x14ac:dyDescent="0.25">
      <c r="A84" s="5" t="s">
        <v>78</v>
      </c>
      <c r="B84" s="24" t="str">
        <f>VLOOKUP(A84,'Рейтинг 2015'!$A$2:$V$90,2,FALSE)</f>
        <v>59-60</v>
      </c>
      <c r="C84" s="16" t="str">
        <f t="shared" si="14"/>
        <v>8</v>
      </c>
      <c r="D84" s="9">
        <f t="shared" si="13"/>
        <v>54</v>
      </c>
      <c r="E84" s="2"/>
      <c r="F84" s="27">
        <v>11</v>
      </c>
      <c r="G84" s="27">
        <v>4</v>
      </c>
      <c r="H84" s="27">
        <v>5</v>
      </c>
      <c r="I84" s="27">
        <v>14</v>
      </c>
      <c r="J84" s="27">
        <v>2</v>
      </c>
      <c r="K84" s="27">
        <v>7.5</v>
      </c>
      <c r="L84" s="14">
        <f t="shared" si="10"/>
        <v>1</v>
      </c>
      <c r="M84" s="27">
        <v>0</v>
      </c>
      <c r="N84" s="27">
        <v>1</v>
      </c>
      <c r="O84" s="14">
        <f t="shared" si="11"/>
        <v>5.5</v>
      </c>
      <c r="P84" s="27">
        <v>1</v>
      </c>
      <c r="Q84" s="27">
        <v>4</v>
      </c>
      <c r="R84" s="27">
        <v>0.5</v>
      </c>
      <c r="S84" s="14">
        <f t="shared" si="12"/>
        <v>4</v>
      </c>
      <c r="T84" s="27">
        <v>0</v>
      </c>
      <c r="U84" s="27">
        <v>2</v>
      </c>
      <c r="V84" s="27">
        <v>0</v>
      </c>
      <c r="W84" s="27">
        <v>2</v>
      </c>
    </row>
    <row r="85" spans="1:23" s="1" customFormat="1" ht="15.95" customHeight="1" x14ac:dyDescent="0.25">
      <c r="A85" s="4" t="s">
        <v>79</v>
      </c>
      <c r="B85" s="24" t="str">
        <f>VLOOKUP(A85,'Рейтинг 2015'!$A$2:$V$90,2,FALSE)</f>
        <v>3</v>
      </c>
      <c r="C85" s="16" t="str">
        <f t="shared" si="14"/>
        <v>1</v>
      </c>
      <c r="D85" s="9">
        <f t="shared" si="13"/>
        <v>182.5</v>
      </c>
      <c r="E85" s="2">
        <v>1</v>
      </c>
      <c r="F85" s="28">
        <v>11</v>
      </c>
      <c r="G85" s="28">
        <v>22</v>
      </c>
      <c r="H85" s="28">
        <v>11</v>
      </c>
      <c r="I85" s="28">
        <v>20</v>
      </c>
      <c r="J85" s="28">
        <v>12</v>
      </c>
      <c r="K85" s="28">
        <v>21</v>
      </c>
      <c r="L85" s="14">
        <f t="shared" si="10"/>
        <v>11</v>
      </c>
      <c r="M85" s="28">
        <v>5</v>
      </c>
      <c r="N85" s="28">
        <v>6</v>
      </c>
      <c r="O85" s="14">
        <f t="shared" si="11"/>
        <v>42.5</v>
      </c>
      <c r="P85" s="28">
        <v>14.5</v>
      </c>
      <c r="Q85" s="28">
        <v>12</v>
      </c>
      <c r="R85" s="28">
        <v>16</v>
      </c>
      <c r="S85" s="14">
        <f t="shared" si="12"/>
        <v>31</v>
      </c>
      <c r="T85" s="28">
        <v>3</v>
      </c>
      <c r="U85" s="28">
        <v>8</v>
      </c>
      <c r="V85" s="28">
        <v>14</v>
      </c>
      <c r="W85" s="28">
        <v>6</v>
      </c>
    </row>
    <row r="86" spans="1:23" ht="15.95" customHeight="1" x14ac:dyDescent="0.25">
      <c r="A86" s="5" t="s">
        <v>80</v>
      </c>
      <c r="B86" s="24" t="str">
        <f>VLOOKUP(A86,'Рейтинг 2015'!$A$2:$V$90,2,FALSE)</f>
        <v>35-36</v>
      </c>
      <c r="C86" s="16" t="str">
        <f t="shared" si="14"/>
        <v>6</v>
      </c>
      <c r="D86" s="9">
        <f t="shared" si="13"/>
        <v>77</v>
      </c>
      <c r="E86" s="2">
        <v>1</v>
      </c>
      <c r="F86" s="27">
        <v>7</v>
      </c>
      <c r="G86" s="27">
        <v>4</v>
      </c>
      <c r="H86" s="27">
        <v>7</v>
      </c>
      <c r="I86" s="27">
        <v>18</v>
      </c>
      <c r="J86" s="27">
        <v>10</v>
      </c>
      <c r="K86" s="27">
        <v>4.5</v>
      </c>
      <c r="L86" s="14">
        <f t="shared" si="10"/>
        <v>1</v>
      </c>
      <c r="M86" s="27">
        <v>0</v>
      </c>
      <c r="N86" s="27">
        <v>1</v>
      </c>
      <c r="O86" s="14">
        <f t="shared" si="11"/>
        <v>21.5</v>
      </c>
      <c r="P86" s="27">
        <v>7</v>
      </c>
      <c r="Q86" s="27">
        <v>3</v>
      </c>
      <c r="R86" s="27">
        <v>11.5</v>
      </c>
      <c r="S86" s="14">
        <f t="shared" si="12"/>
        <v>3</v>
      </c>
      <c r="T86" s="27">
        <v>0</v>
      </c>
      <c r="U86" s="27">
        <v>0</v>
      </c>
      <c r="V86" s="27">
        <v>2</v>
      </c>
      <c r="W86" s="27">
        <v>1</v>
      </c>
    </row>
    <row r="87" spans="1:23" ht="15.95" customHeight="1" x14ac:dyDescent="0.25">
      <c r="A87" s="6" t="s">
        <v>81</v>
      </c>
      <c r="B87" s="15"/>
      <c r="C87" s="6"/>
      <c r="D87" s="21"/>
      <c r="E87" s="7"/>
      <c r="F87" s="31"/>
      <c r="G87" s="31"/>
      <c r="H87" s="31"/>
      <c r="I87" s="31"/>
      <c r="J87" s="31"/>
      <c r="K87" s="31"/>
      <c r="L87" s="30"/>
      <c r="M87" s="31"/>
      <c r="N87" s="31"/>
      <c r="O87" s="30"/>
      <c r="P87" s="31"/>
      <c r="Q87" s="31"/>
      <c r="R87" s="31"/>
      <c r="S87" s="30"/>
      <c r="T87" s="31"/>
      <c r="U87" s="31"/>
      <c r="V87" s="31"/>
      <c r="W87" s="31"/>
    </row>
    <row r="88" spans="1:23" ht="15.95" customHeight="1" x14ac:dyDescent="0.25">
      <c r="A88" s="5" t="s">
        <v>82</v>
      </c>
      <c r="B88" s="24" t="str">
        <f>VLOOKUP(A88,'Рейтинг 2015'!$A$2:$V$90,2,FALSE)</f>
        <v>65</v>
      </c>
      <c r="C88" s="12" t="str">
        <f t="shared" ref="C88:C96" si="15">RANK(D88,$D$88:$D$96)&amp;IF(COUNTIF($D$88:$D$96,D88)&gt;1,"-"&amp;RANK(D88,$D$88:$D$96)+COUNTIF($D$88:$D$96,D88)-1,"")</f>
        <v>7</v>
      </c>
      <c r="D88" s="9">
        <f t="shared" si="13"/>
        <v>44</v>
      </c>
      <c r="E88" s="2"/>
      <c r="F88" s="27">
        <v>10</v>
      </c>
      <c r="G88" s="27">
        <v>6</v>
      </c>
      <c r="H88" s="27">
        <v>5</v>
      </c>
      <c r="I88" s="27">
        <v>6</v>
      </c>
      <c r="J88" s="27">
        <v>3</v>
      </c>
      <c r="K88" s="27">
        <v>9</v>
      </c>
      <c r="L88" s="14">
        <f t="shared" si="10"/>
        <v>1</v>
      </c>
      <c r="M88" s="27">
        <v>0</v>
      </c>
      <c r="N88" s="27">
        <v>1</v>
      </c>
      <c r="O88" s="14">
        <f t="shared" si="11"/>
        <v>0</v>
      </c>
      <c r="P88" s="27">
        <v>0</v>
      </c>
      <c r="Q88" s="27">
        <v>0</v>
      </c>
      <c r="R88" s="27">
        <v>0</v>
      </c>
      <c r="S88" s="14">
        <f t="shared" si="12"/>
        <v>4</v>
      </c>
      <c r="T88" s="27">
        <v>0</v>
      </c>
      <c r="U88" s="27">
        <v>0.5</v>
      </c>
      <c r="V88" s="27">
        <v>2</v>
      </c>
      <c r="W88" s="27">
        <v>1.5</v>
      </c>
    </row>
    <row r="89" spans="1:23" ht="15.95" customHeight="1" x14ac:dyDescent="0.25">
      <c r="A89" s="5" t="s">
        <v>83</v>
      </c>
      <c r="B89" s="24" t="str">
        <f>VLOOKUP(A89,'Рейтинг 2015'!$A$2:$V$90,2,FALSE)</f>
        <v>61</v>
      </c>
      <c r="C89" s="16" t="str">
        <f t="shared" si="15"/>
        <v>5</v>
      </c>
      <c r="D89" s="9">
        <f t="shared" si="13"/>
        <v>53</v>
      </c>
      <c r="E89" s="2"/>
      <c r="F89" s="27">
        <v>11</v>
      </c>
      <c r="G89" s="27">
        <v>3</v>
      </c>
      <c r="H89" s="27">
        <v>5</v>
      </c>
      <c r="I89" s="27">
        <v>5</v>
      </c>
      <c r="J89" s="27">
        <v>4</v>
      </c>
      <c r="K89" s="27">
        <v>7</v>
      </c>
      <c r="L89" s="14">
        <f t="shared" si="10"/>
        <v>4</v>
      </c>
      <c r="M89" s="27">
        <v>3</v>
      </c>
      <c r="N89" s="27">
        <v>1</v>
      </c>
      <c r="O89" s="14">
        <f t="shared" si="11"/>
        <v>10</v>
      </c>
      <c r="P89" s="27">
        <v>5</v>
      </c>
      <c r="Q89" s="27">
        <v>2</v>
      </c>
      <c r="R89" s="27">
        <v>3</v>
      </c>
      <c r="S89" s="14">
        <f t="shared" si="12"/>
        <v>4</v>
      </c>
      <c r="T89" s="27">
        <v>0</v>
      </c>
      <c r="U89" s="27">
        <v>1</v>
      </c>
      <c r="V89" s="27">
        <v>2</v>
      </c>
      <c r="W89" s="27">
        <v>1</v>
      </c>
    </row>
    <row r="90" spans="1:23" ht="15.95" customHeight="1" x14ac:dyDescent="0.25">
      <c r="A90" s="5" t="s">
        <v>84</v>
      </c>
      <c r="B90" s="24" t="str">
        <f>VLOOKUP(A90,'Рейтинг 2015'!$A$2:$V$90,2,FALSE)</f>
        <v>29-30</v>
      </c>
      <c r="C90" s="16" t="str">
        <f t="shared" si="15"/>
        <v>1</v>
      </c>
      <c r="D90" s="9">
        <f t="shared" si="13"/>
        <v>89</v>
      </c>
      <c r="E90" s="2"/>
      <c r="F90" s="27">
        <v>9</v>
      </c>
      <c r="G90" s="27">
        <v>18</v>
      </c>
      <c r="H90" s="27">
        <v>8</v>
      </c>
      <c r="I90" s="27">
        <v>5</v>
      </c>
      <c r="J90" s="27">
        <v>0</v>
      </c>
      <c r="K90" s="27">
        <v>15</v>
      </c>
      <c r="L90" s="14">
        <f t="shared" si="10"/>
        <v>8</v>
      </c>
      <c r="M90" s="27">
        <v>2</v>
      </c>
      <c r="N90" s="27">
        <v>6</v>
      </c>
      <c r="O90" s="14">
        <f t="shared" si="11"/>
        <v>21</v>
      </c>
      <c r="P90" s="27">
        <v>4</v>
      </c>
      <c r="Q90" s="27">
        <v>10</v>
      </c>
      <c r="R90" s="27">
        <v>7</v>
      </c>
      <c r="S90" s="14">
        <f t="shared" si="12"/>
        <v>5</v>
      </c>
      <c r="T90" s="27">
        <v>0</v>
      </c>
      <c r="U90" s="27">
        <v>2</v>
      </c>
      <c r="V90" s="27">
        <v>2</v>
      </c>
      <c r="W90" s="27">
        <v>1</v>
      </c>
    </row>
    <row r="91" spans="1:23" ht="15.95" customHeight="1" x14ac:dyDescent="0.25">
      <c r="A91" s="5" t="s">
        <v>85</v>
      </c>
      <c r="B91" s="24" t="str">
        <f>VLOOKUP(A91,'Рейтинг 2015'!$A$2:$V$90,2,FALSE)</f>
        <v>41</v>
      </c>
      <c r="C91" s="20" t="str">
        <f t="shared" si="15"/>
        <v>2</v>
      </c>
      <c r="D91" s="9">
        <f t="shared" si="13"/>
        <v>69.5</v>
      </c>
      <c r="E91" s="2"/>
      <c r="F91" s="27">
        <v>4</v>
      </c>
      <c r="G91" s="27">
        <v>1</v>
      </c>
      <c r="H91" s="27">
        <v>1</v>
      </c>
      <c r="I91" s="27">
        <v>9</v>
      </c>
      <c r="J91" s="27">
        <v>4</v>
      </c>
      <c r="K91" s="27">
        <v>12</v>
      </c>
      <c r="L91" s="14">
        <f t="shared" si="10"/>
        <v>6</v>
      </c>
      <c r="M91" s="27">
        <v>3</v>
      </c>
      <c r="N91" s="27">
        <v>3</v>
      </c>
      <c r="O91" s="14">
        <f t="shared" si="11"/>
        <v>29.5</v>
      </c>
      <c r="P91" s="27">
        <v>8</v>
      </c>
      <c r="Q91" s="27">
        <v>11</v>
      </c>
      <c r="R91" s="27">
        <v>10.5</v>
      </c>
      <c r="S91" s="14">
        <f t="shared" si="12"/>
        <v>3</v>
      </c>
      <c r="T91" s="27">
        <v>0</v>
      </c>
      <c r="U91" s="27">
        <v>1</v>
      </c>
      <c r="V91" s="27">
        <v>1</v>
      </c>
      <c r="W91" s="27">
        <v>1</v>
      </c>
    </row>
    <row r="92" spans="1:23" ht="15.95" customHeight="1" x14ac:dyDescent="0.25">
      <c r="A92" s="5" t="s">
        <v>86</v>
      </c>
      <c r="B92" s="24" t="str">
        <f>VLOOKUP(A92,'Рейтинг 2015'!$A$2:$V$90,2,FALSE)</f>
        <v>50-52</v>
      </c>
      <c r="C92" s="20" t="str">
        <f t="shared" si="15"/>
        <v>4</v>
      </c>
      <c r="D92" s="9">
        <f t="shared" si="13"/>
        <v>60</v>
      </c>
      <c r="E92" s="2"/>
      <c r="F92" s="27">
        <v>6</v>
      </c>
      <c r="G92" s="27">
        <v>2.5</v>
      </c>
      <c r="H92" s="27">
        <v>6</v>
      </c>
      <c r="I92" s="27">
        <v>14</v>
      </c>
      <c r="J92" s="27">
        <v>4</v>
      </c>
      <c r="K92" s="27">
        <v>13</v>
      </c>
      <c r="L92" s="14">
        <f t="shared" si="10"/>
        <v>4</v>
      </c>
      <c r="M92" s="27">
        <v>1</v>
      </c>
      <c r="N92" s="27">
        <v>3</v>
      </c>
      <c r="O92" s="14">
        <f t="shared" si="11"/>
        <v>7.5</v>
      </c>
      <c r="P92" s="27">
        <v>0</v>
      </c>
      <c r="Q92" s="27">
        <v>0</v>
      </c>
      <c r="R92" s="27">
        <v>7.5</v>
      </c>
      <c r="S92" s="14">
        <f t="shared" si="12"/>
        <v>3</v>
      </c>
      <c r="T92" s="27">
        <v>0</v>
      </c>
      <c r="U92" s="27">
        <v>0</v>
      </c>
      <c r="V92" s="27">
        <v>2</v>
      </c>
      <c r="W92" s="27">
        <v>1</v>
      </c>
    </row>
    <row r="93" spans="1:23" ht="15.95" customHeight="1" x14ac:dyDescent="0.25">
      <c r="A93" s="5" t="s">
        <v>87</v>
      </c>
      <c r="B93" s="24" t="str">
        <f>VLOOKUP(A93,'Рейтинг 2015'!$A$2:$V$90,2,FALSE)</f>
        <v>47</v>
      </c>
      <c r="C93" s="20" t="str">
        <f t="shared" si="15"/>
        <v>3</v>
      </c>
      <c r="D93" s="9">
        <f t="shared" si="13"/>
        <v>63.5</v>
      </c>
      <c r="E93" s="2"/>
      <c r="F93" s="27">
        <v>9.5</v>
      </c>
      <c r="G93" s="27">
        <v>8</v>
      </c>
      <c r="H93" s="27">
        <v>4</v>
      </c>
      <c r="I93" s="27">
        <v>4</v>
      </c>
      <c r="J93" s="27">
        <v>4</v>
      </c>
      <c r="K93" s="27">
        <v>11</v>
      </c>
      <c r="L93" s="14">
        <f t="shared" si="10"/>
        <v>3</v>
      </c>
      <c r="M93" s="27">
        <v>0</v>
      </c>
      <c r="N93" s="27">
        <v>3</v>
      </c>
      <c r="O93" s="14">
        <f t="shared" si="11"/>
        <v>16</v>
      </c>
      <c r="P93" s="27">
        <v>8</v>
      </c>
      <c r="Q93" s="27">
        <v>8</v>
      </c>
      <c r="R93" s="27">
        <v>0</v>
      </c>
      <c r="S93" s="14">
        <f t="shared" si="12"/>
        <v>4</v>
      </c>
      <c r="T93" s="27">
        <v>0</v>
      </c>
      <c r="U93" s="27">
        <v>0</v>
      </c>
      <c r="V93" s="27">
        <v>4</v>
      </c>
      <c r="W93" s="27">
        <v>0</v>
      </c>
    </row>
    <row r="94" spans="1:23" ht="15.95" customHeight="1" x14ac:dyDescent="0.25">
      <c r="A94" s="5" t="s">
        <v>88</v>
      </c>
      <c r="B94" s="24" t="str">
        <f>VLOOKUP(A94,'Рейтинг 2015'!$A$2:$V$90,2,FALSE)</f>
        <v>62-63</v>
      </c>
      <c r="C94" s="20" t="str">
        <f t="shared" si="15"/>
        <v>6</v>
      </c>
      <c r="D94" s="9">
        <f t="shared" si="13"/>
        <v>52.5</v>
      </c>
      <c r="E94" s="2">
        <v>1</v>
      </c>
      <c r="F94" s="27">
        <v>7</v>
      </c>
      <c r="G94" s="27">
        <v>3</v>
      </c>
      <c r="H94" s="27">
        <v>0</v>
      </c>
      <c r="I94" s="27">
        <v>4</v>
      </c>
      <c r="J94" s="27">
        <v>6</v>
      </c>
      <c r="K94" s="27">
        <v>3</v>
      </c>
      <c r="L94" s="14">
        <f t="shared" si="10"/>
        <v>9</v>
      </c>
      <c r="M94" s="27">
        <v>3</v>
      </c>
      <c r="N94" s="27">
        <v>6</v>
      </c>
      <c r="O94" s="14">
        <f t="shared" si="11"/>
        <v>15.5</v>
      </c>
      <c r="P94" s="27">
        <v>6</v>
      </c>
      <c r="Q94" s="27">
        <v>2</v>
      </c>
      <c r="R94" s="27">
        <v>7.5</v>
      </c>
      <c r="S94" s="14">
        <f t="shared" si="12"/>
        <v>4</v>
      </c>
      <c r="T94" s="27">
        <v>0</v>
      </c>
      <c r="U94" s="27">
        <v>0</v>
      </c>
      <c r="V94" s="27">
        <v>2</v>
      </c>
      <c r="W94" s="27">
        <v>2</v>
      </c>
    </row>
    <row r="95" spans="1:23" ht="15.95" customHeight="1" x14ac:dyDescent="0.25">
      <c r="A95" s="5" t="s">
        <v>89</v>
      </c>
      <c r="B95" s="24" t="str">
        <f>VLOOKUP(A95,'Рейтинг 2015'!$A$2:$V$90,2,FALSE)</f>
        <v>77</v>
      </c>
      <c r="C95" s="20" t="str">
        <f t="shared" si="15"/>
        <v>8</v>
      </c>
      <c r="D95" s="9">
        <f t="shared" si="13"/>
        <v>31.5</v>
      </c>
      <c r="E95" s="2"/>
      <c r="F95" s="27">
        <v>6</v>
      </c>
      <c r="G95" s="27">
        <v>0.5</v>
      </c>
      <c r="H95" s="27">
        <v>1</v>
      </c>
      <c r="I95" s="27">
        <v>3</v>
      </c>
      <c r="J95" s="27">
        <v>6</v>
      </c>
      <c r="K95" s="27">
        <v>2</v>
      </c>
      <c r="L95" s="14">
        <f t="shared" si="10"/>
        <v>4</v>
      </c>
      <c r="M95" s="27">
        <v>0</v>
      </c>
      <c r="N95" s="27">
        <v>4</v>
      </c>
      <c r="O95" s="14">
        <f t="shared" si="11"/>
        <v>5</v>
      </c>
      <c r="P95" s="27">
        <v>5</v>
      </c>
      <c r="Q95" s="27">
        <v>0</v>
      </c>
      <c r="R95" s="27">
        <v>0</v>
      </c>
      <c r="S95" s="14">
        <f t="shared" si="12"/>
        <v>4</v>
      </c>
      <c r="T95" s="27">
        <v>0</v>
      </c>
      <c r="U95" s="27">
        <v>2</v>
      </c>
      <c r="V95" s="27">
        <v>0</v>
      </c>
      <c r="W95" s="27">
        <v>2</v>
      </c>
    </row>
    <row r="96" spans="1:23" ht="15.95" customHeight="1" x14ac:dyDescent="0.25">
      <c r="A96" s="5" t="s">
        <v>90</v>
      </c>
      <c r="B96" s="24" t="str">
        <f>VLOOKUP(A96,'Рейтинг 2015'!$A$2:$V$90,2,FALSE)</f>
        <v>83</v>
      </c>
      <c r="C96" s="20" t="str">
        <f t="shared" si="15"/>
        <v>9</v>
      </c>
      <c r="D96" s="9">
        <f t="shared" si="13"/>
        <v>20.5</v>
      </c>
      <c r="E96" s="2"/>
      <c r="F96" s="27">
        <v>13</v>
      </c>
      <c r="G96" s="27">
        <v>2.5</v>
      </c>
      <c r="H96" s="27">
        <v>0</v>
      </c>
      <c r="I96" s="27">
        <v>4</v>
      </c>
      <c r="J96" s="27">
        <v>1</v>
      </c>
      <c r="K96" s="27">
        <v>0</v>
      </c>
      <c r="L96" s="14">
        <f t="shared" si="10"/>
        <v>0</v>
      </c>
      <c r="M96" s="27">
        <v>0</v>
      </c>
      <c r="N96" s="27">
        <v>0</v>
      </c>
      <c r="O96" s="14">
        <f t="shared" si="11"/>
        <v>0</v>
      </c>
      <c r="P96" s="27">
        <v>0</v>
      </c>
      <c r="Q96" s="27">
        <v>0</v>
      </c>
      <c r="R96" s="27">
        <v>0</v>
      </c>
      <c r="S96" s="14">
        <f t="shared" si="12"/>
        <v>0</v>
      </c>
      <c r="T96" s="27">
        <v>0</v>
      </c>
      <c r="U96" s="27">
        <v>0</v>
      </c>
      <c r="V96" s="27">
        <v>0</v>
      </c>
      <c r="W96" s="27">
        <v>0</v>
      </c>
    </row>
    <row r="97" spans="1:23" x14ac:dyDescent="0.25">
      <c r="A97" s="6" t="s">
        <v>93</v>
      </c>
      <c r="B97" s="15"/>
      <c r="C97" s="15"/>
      <c r="D97" s="21"/>
      <c r="E97" s="8"/>
      <c r="F97" s="31"/>
      <c r="G97" s="31"/>
      <c r="H97" s="31"/>
      <c r="I97" s="31"/>
      <c r="J97" s="31"/>
      <c r="K97" s="31"/>
      <c r="L97" s="30"/>
      <c r="M97" s="31"/>
      <c r="N97" s="31"/>
      <c r="O97" s="30"/>
      <c r="P97" s="31"/>
      <c r="Q97" s="31"/>
      <c r="R97" s="31"/>
      <c r="S97" s="30"/>
      <c r="T97" s="31"/>
      <c r="U97" s="31"/>
      <c r="V97" s="31"/>
      <c r="W97" s="31"/>
    </row>
    <row r="98" spans="1:23" x14ac:dyDescent="0.25">
      <c r="A98" s="5" t="s">
        <v>94</v>
      </c>
      <c r="B98" s="24" t="str">
        <f>VLOOKUP(A98,'Рейтинг 2015'!$A$2:$V$90,2,FALSE)</f>
        <v>81</v>
      </c>
      <c r="C98" s="20" t="str">
        <f>RANK(D98,$D$98:$D$99)&amp;IF(COUNTIF($D$98:$D$99,D98)&gt;1,"-"&amp;RANK(D98,$D$98:$D$99)+COUNTIF($D$98:$D$99,D98)-1,"")</f>
        <v>1</v>
      </c>
      <c r="D98" s="9">
        <f t="shared" si="13"/>
        <v>23</v>
      </c>
      <c r="E98" s="2"/>
      <c r="F98" s="27">
        <v>3.5</v>
      </c>
      <c r="G98" s="27">
        <v>0.5</v>
      </c>
      <c r="H98" s="27">
        <v>2</v>
      </c>
      <c r="I98" s="27">
        <v>4</v>
      </c>
      <c r="J98" s="27">
        <v>1</v>
      </c>
      <c r="K98" s="27">
        <v>1</v>
      </c>
      <c r="L98" s="14">
        <f t="shared" si="10"/>
        <v>0</v>
      </c>
      <c r="M98" s="27" t="s">
        <v>111</v>
      </c>
      <c r="N98" s="27" t="s">
        <v>111</v>
      </c>
      <c r="O98" s="14">
        <f t="shared" si="11"/>
        <v>3</v>
      </c>
      <c r="P98" s="27">
        <v>3</v>
      </c>
      <c r="Q98" s="27">
        <v>0</v>
      </c>
      <c r="R98" s="27">
        <v>0</v>
      </c>
      <c r="S98" s="14">
        <f t="shared" si="12"/>
        <v>8</v>
      </c>
      <c r="T98" s="27">
        <v>2</v>
      </c>
      <c r="U98" s="27">
        <v>2</v>
      </c>
      <c r="V98" s="27">
        <v>2</v>
      </c>
      <c r="W98" s="27">
        <v>2</v>
      </c>
    </row>
    <row r="99" spans="1:23" x14ac:dyDescent="0.25">
      <c r="A99" s="5" t="s">
        <v>95</v>
      </c>
      <c r="B99" s="24" t="str">
        <f>VLOOKUP(A99,'Рейтинг 2015'!$A$2:$V$90,2,FALSE)</f>
        <v>85</v>
      </c>
      <c r="C99" s="20" t="str">
        <f>RANK(D99,$D$98:$D$99)&amp;IF(COUNTIF($D$98:$D$99,D99)&gt;1,"-"&amp;RANK(D99,$D$98:$D$99)+COUNTIF($D$98:$D$99,D99)-1,"")</f>
        <v>2</v>
      </c>
      <c r="D99" s="9">
        <f t="shared" si="13"/>
        <v>9.5</v>
      </c>
      <c r="E99" s="2"/>
      <c r="F99" s="27">
        <v>3</v>
      </c>
      <c r="G99" s="27">
        <v>0.5</v>
      </c>
      <c r="H99" s="27">
        <v>0</v>
      </c>
      <c r="I99" s="27">
        <v>6</v>
      </c>
      <c r="J99" s="27">
        <v>0</v>
      </c>
      <c r="K99" s="27">
        <v>0</v>
      </c>
      <c r="L99" s="14">
        <f t="shared" si="10"/>
        <v>0</v>
      </c>
      <c r="M99" s="27" t="s">
        <v>111</v>
      </c>
      <c r="N99" s="27" t="s">
        <v>111</v>
      </c>
      <c r="O99" s="14">
        <f t="shared" si="11"/>
        <v>0</v>
      </c>
      <c r="P99" s="27">
        <v>0</v>
      </c>
      <c r="Q99" s="27">
        <v>0</v>
      </c>
      <c r="R99" s="27">
        <v>0</v>
      </c>
      <c r="S99" s="14">
        <f t="shared" si="12"/>
        <v>0</v>
      </c>
      <c r="T99" s="27">
        <v>0</v>
      </c>
      <c r="U99" s="27">
        <v>0</v>
      </c>
      <c r="V99" s="27">
        <v>0</v>
      </c>
      <c r="W99" s="27">
        <v>0</v>
      </c>
    </row>
    <row r="101" spans="1:23" x14ac:dyDescent="0.25">
      <c r="D101" s="17"/>
      <c r="E101" s="18"/>
    </row>
    <row r="102" spans="1:23" x14ac:dyDescent="0.25">
      <c r="D102" s="19"/>
      <c r="E102" s="19"/>
    </row>
    <row r="103" spans="1:23" x14ac:dyDescent="0.25">
      <c r="D103" s="19"/>
      <c r="E103" s="19"/>
    </row>
    <row r="104" spans="1:23" x14ac:dyDescent="0.25">
      <c r="D104" s="19"/>
      <c r="E104" s="19"/>
    </row>
    <row r="105" spans="1:23" x14ac:dyDescent="0.25">
      <c r="D105" s="19"/>
      <c r="E105" s="19"/>
    </row>
    <row r="106" spans="1:23" x14ac:dyDescent="0.25">
      <c r="D106" s="19"/>
      <c r="E106" s="19"/>
    </row>
    <row r="107" spans="1:23" x14ac:dyDescent="0.25">
      <c r="D107" s="17"/>
      <c r="E107" s="17"/>
    </row>
    <row r="108" spans="1:23" x14ac:dyDescent="0.25">
      <c r="D108" s="19"/>
      <c r="E108" s="19"/>
    </row>
  </sheetData>
  <mergeCells count="19">
    <mergeCell ref="F2:W2"/>
    <mergeCell ref="M3:N3"/>
    <mergeCell ref="F3:F4"/>
    <mergeCell ref="G3:G4"/>
    <mergeCell ref="H3:H4"/>
    <mergeCell ref="I3:I4"/>
    <mergeCell ref="J3:J4"/>
    <mergeCell ref="K3:K4"/>
    <mergeCell ref="L3:L4"/>
    <mergeCell ref="O3:O4"/>
    <mergeCell ref="S3:S4"/>
    <mergeCell ref="P3:R3"/>
    <mergeCell ref="T3:W3"/>
    <mergeCell ref="A2:A4"/>
    <mergeCell ref="B2:B4"/>
    <mergeCell ref="C2:C4"/>
    <mergeCell ref="D2:D4"/>
    <mergeCell ref="E2:E4"/>
    <mergeCell ref="A1:W1"/>
  </mergeCells>
  <pageMargins left="0.70866141732283472" right="0.70866141732283472" top="0.74803149606299213" bottom="0.74803149606299213" header="0.31496062992125984" footer="0.31496062992125984"/>
  <pageSetup paperSize="9" scale="75" fitToWidth="2" fitToHeight="6" orientation="landscape" r:id="rId1"/>
  <headerFooter>
    <oddFooter>&amp;L&amp;"Times New Roman,обычный"&amp;9Предварительные данные&amp;R&amp;P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Рейтинг 2015</vt:lpstr>
      <vt:lpstr>Оценка 2015</vt:lpstr>
      <vt:lpstr>'Оценка 2015'!Заголовки_для_печати</vt:lpstr>
      <vt:lpstr>'Рейтинг 2015'!Заголовки_для_печати</vt:lpstr>
      <vt:lpstr>'Оценка 2015'!Область_печати</vt:lpstr>
      <vt:lpstr>'Рейтинг 2015'!Область_печати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Тимофеева Ольга Ивановна</dc:creator>
  <cp:lastModifiedBy>Тимофеева Ольга Ивановна</cp:lastModifiedBy>
  <cp:lastPrinted>2016-01-18T06:39:20Z</cp:lastPrinted>
  <dcterms:created xsi:type="dcterms:W3CDTF">2014-04-04T07:37:35Z</dcterms:created>
  <dcterms:modified xsi:type="dcterms:W3CDTF">2016-01-19T13:41:56Z</dcterms:modified>
</cp:coreProperties>
</file>