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24226"/>
  <mc:AlternateContent xmlns:mc="http://schemas.openxmlformats.org/markup-compatibility/2006">
    <mc:Choice Requires="x15">
      <x15ac:absPath xmlns:x15ac="http://schemas.microsoft.com/office/spreadsheetml/2010/11/ac" url="/Users/olga/Documents/Документы — iMac — Ольга/01_НИФИ/01_2022_Рейтинг/06_Рейтинг 2022/"/>
    </mc:Choice>
  </mc:AlternateContent>
  <xr:revisionPtr revIDLastSave="0" documentId="13_ncr:1_{8ACF1C49-A081-354A-A110-EFC49558D610}" xr6:coauthVersionLast="47" xr6:coauthVersionMax="47" xr10:uidLastSave="{00000000-0000-0000-0000-000000000000}"/>
  <bookViews>
    <workbookView xWindow="0" yWindow="500" windowWidth="38400" windowHeight="19540" tabRatio="847" xr2:uid="{00000000-000D-0000-FFFF-FFFF00000000}"/>
  </bookViews>
  <sheets>
    <sheet name="Рейтинг (раздел 11)" sheetId="93" r:id="rId1"/>
    <sheet name="Оценка (раздел 11)" sheetId="12" r:id="rId2"/>
    <sheet name="Методика (раздел 11)" sheetId="31" r:id="rId3"/>
    <sheet name="11.1" sheetId="85" r:id="rId4"/>
    <sheet name="11.2" sheetId="86" r:id="rId5"/>
    <sheet name="11.3" sheetId="90" r:id="rId6"/>
  </sheets>
  <definedNames>
    <definedName name="_xlnm._FilterDatabase" localSheetId="3" hidden="1">'11.1'!$A$7:$Z$102</definedName>
    <definedName name="_xlnm._FilterDatabase" localSheetId="4" hidden="1">'11.2'!$A$6:$T$98</definedName>
    <definedName name="_xlnm._FilterDatabase" localSheetId="5" hidden="1">'11.3'!$A$7:$V$100</definedName>
    <definedName name="_xlnm._FilterDatabase" localSheetId="1" hidden="1">'Оценка (раздел 11)'!$A$6:$F$29</definedName>
    <definedName name="_xlnm._FilterDatabase" localSheetId="0" hidden="1">'Рейтинг (раздел 11)'!$A$7:$F$95</definedName>
    <definedName name="_Toc262683" localSheetId="2">'Методика (раздел 11)'!#REF!</definedName>
    <definedName name="_Toc32672483" localSheetId="2">'Методика (раздел 11)'!#REF!</definedName>
    <definedName name="_Toc477267685" localSheetId="2">'Методика (раздел 11)'!#REF!</definedName>
    <definedName name="_Toc510692579" localSheetId="2">'Методика (раздел 11)'!#REF!</definedName>
    <definedName name="_Toc67321832" localSheetId="2">'Методика (раздел 11)'!$B$4</definedName>
    <definedName name="_xlnm.Print_Titles" localSheetId="3">'11.1'!$A:$A,'11.1'!$3:$6</definedName>
    <definedName name="_xlnm.Print_Titles" localSheetId="4">'11.2'!$A:$A,'11.2'!$3:$5</definedName>
    <definedName name="_xlnm.Print_Titles" localSheetId="5">'11.3'!$A:$A,'11.3'!$3:$6</definedName>
    <definedName name="_xlnm.Print_Titles" localSheetId="2">'Методика (раздел 11)'!$2:$3</definedName>
    <definedName name="_xlnm.Print_Titles" localSheetId="1">'Оценка (раздел 11)'!$A:$A,'Оценка (раздел 11)'!$3:$4</definedName>
    <definedName name="_xlnm.Print_Titles" localSheetId="0">'Рейтинг (раздел 11)'!$A:$A,'Рейтинг (раздел 11)'!$3:$4</definedName>
    <definedName name="_xlnm.Print_Area" localSheetId="3">'11.1'!$A$1:$Y$102</definedName>
    <definedName name="_xlnm.Print_Area" localSheetId="4">'11.2'!$A$1:$S$99</definedName>
    <definedName name="_xlnm.Print_Area" localSheetId="5">'11.3'!$A$1:$U$100</definedName>
    <definedName name="_xlnm.Print_Area" localSheetId="2">'Методика (раздел 11)'!$A$1:$E$5</definedName>
    <definedName name="_xlnm.Print_Area" localSheetId="1">'Оценка (раздел 11)'!$A$1:$F$98</definedName>
    <definedName name="_xlnm.Print_Area" localSheetId="0">'Рейтинг (раздел 11)'!$A$1:$F$95</definedName>
    <definedName name="sub_184133" localSheetId="2">'Методика (раздел 11)'!#REF!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1" i="93" l="1"/>
  <c r="E51" i="93"/>
  <c r="F51" i="93"/>
  <c r="F63" i="93"/>
  <c r="E63" i="93"/>
  <c r="D63" i="93"/>
  <c r="C63" i="93" s="1"/>
  <c r="F69" i="93"/>
  <c r="E69" i="93"/>
  <c r="D69" i="93"/>
  <c r="F30" i="93"/>
  <c r="E30" i="93"/>
  <c r="D30" i="93"/>
  <c r="F68" i="93"/>
  <c r="E68" i="93"/>
  <c r="D68" i="93"/>
  <c r="F15" i="93"/>
  <c r="E15" i="93"/>
  <c r="D15" i="93"/>
  <c r="F49" i="93"/>
  <c r="E49" i="93"/>
  <c r="D49" i="93"/>
  <c r="F29" i="93"/>
  <c r="E29" i="93"/>
  <c r="D29" i="93"/>
  <c r="F48" i="93"/>
  <c r="E48" i="93"/>
  <c r="D48" i="93"/>
  <c r="F58" i="93"/>
  <c r="E58" i="93"/>
  <c r="D58" i="93"/>
  <c r="F95" i="93"/>
  <c r="E95" i="93"/>
  <c r="D95" i="93"/>
  <c r="F47" i="93"/>
  <c r="E47" i="93"/>
  <c r="D47" i="93"/>
  <c r="F21" i="93"/>
  <c r="E21" i="93"/>
  <c r="D21" i="93"/>
  <c r="F46" i="93"/>
  <c r="E46" i="93"/>
  <c r="D46" i="93"/>
  <c r="F94" i="93"/>
  <c r="E94" i="93"/>
  <c r="D94" i="93"/>
  <c r="F87" i="93"/>
  <c r="E87" i="93"/>
  <c r="D87" i="93"/>
  <c r="F93" i="93"/>
  <c r="E93" i="93"/>
  <c r="D93" i="93"/>
  <c r="F45" i="93"/>
  <c r="E45" i="93"/>
  <c r="D45" i="93"/>
  <c r="F86" i="93"/>
  <c r="E86" i="93"/>
  <c r="D86" i="93"/>
  <c r="F28" i="93"/>
  <c r="E28" i="93"/>
  <c r="D28" i="93"/>
  <c r="F77" i="93"/>
  <c r="E77" i="93"/>
  <c r="D77" i="93"/>
  <c r="F20" i="93"/>
  <c r="E20" i="93"/>
  <c r="D20" i="93"/>
  <c r="F85" i="93"/>
  <c r="E85" i="93"/>
  <c r="D85" i="93"/>
  <c r="F14" i="93"/>
  <c r="E14" i="93"/>
  <c r="D14" i="93"/>
  <c r="F44" i="93"/>
  <c r="E44" i="93"/>
  <c r="D44" i="93"/>
  <c r="F76" i="93"/>
  <c r="E76" i="93"/>
  <c r="D76" i="93"/>
  <c r="F27" i="93"/>
  <c r="E27" i="93"/>
  <c r="D27" i="93"/>
  <c r="F57" i="93"/>
  <c r="E57" i="93"/>
  <c r="D57" i="93"/>
  <c r="F43" i="93"/>
  <c r="E43" i="93"/>
  <c r="D43" i="93"/>
  <c r="F26" i="93"/>
  <c r="E26" i="93"/>
  <c r="D26" i="93"/>
  <c r="F13" i="93"/>
  <c r="E13" i="93"/>
  <c r="D13" i="93"/>
  <c r="F62" i="93"/>
  <c r="E62" i="93"/>
  <c r="D62" i="93"/>
  <c r="F25" i="93"/>
  <c r="E25" i="93"/>
  <c r="D25" i="93"/>
  <c r="F24" i="93"/>
  <c r="E24" i="93"/>
  <c r="D24" i="93"/>
  <c r="F61" i="93"/>
  <c r="E61" i="93"/>
  <c r="D61" i="93"/>
  <c r="F42" i="93"/>
  <c r="E42" i="93"/>
  <c r="D42" i="93"/>
  <c r="F75" i="93"/>
  <c r="E75" i="93"/>
  <c r="D75" i="93"/>
  <c r="F19" i="93"/>
  <c r="E19" i="93"/>
  <c r="D19" i="93"/>
  <c r="F92" i="93"/>
  <c r="E92" i="93"/>
  <c r="D92" i="93"/>
  <c r="F41" i="93"/>
  <c r="E41" i="93"/>
  <c r="D41" i="93"/>
  <c r="F91" i="93"/>
  <c r="E91" i="93"/>
  <c r="D91" i="93"/>
  <c r="F18" i="93"/>
  <c r="E18" i="93"/>
  <c r="D18" i="93"/>
  <c r="F12" i="93"/>
  <c r="E12" i="93"/>
  <c r="D12" i="93"/>
  <c r="F90" i="93"/>
  <c r="E90" i="93"/>
  <c r="D90" i="93"/>
  <c r="F67" i="93"/>
  <c r="E67" i="93"/>
  <c r="D67" i="93"/>
  <c r="F84" i="93"/>
  <c r="E84" i="93"/>
  <c r="D84" i="93"/>
  <c r="F40" i="93"/>
  <c r="E40" i="93"/>
  <c r="D40" i="93"/>
  <c r="F83" i="93"/>
  <c r="E83" i="93"/>
  <c r="D83" i="93"/>
  <c r="F89" i="93"/>
  <c r="E89" i="93"/>
  <c r="D89" i="93"/>
  <c r="F56" i="93"/>
  <c r="E56" i="93"/>
  <c r="D56" i="93"/>
  <c r="F55" i="93"/>
  <c r="E55" i="93"/>
  <c r="D55" i="93"/>
  <c r="F88" i="93"/>
  <c r="E88" i="93"/>
  <c r="D88" i="93"/>
  <c r="F74" i="93"/>
  <c r="E74" i="93"/>
  <c r="D74" i="93"/>
  <c r="F60" i="93"/>
  <c r="E60" i="93"/>
  <c r="D60" i="93"/>
  <c r="F54" i="93"/>
  <c r="E54" i="93"/>
  <c r="D54" i="93"/>
  <c r="F39" i="93"/>
  <c r="E39" i="93"/>
  <c r="D39" i="93"/>
  <c r="F11" i="93"/>
  <c r="E11" i="93"/>
  <c r="D11" i="93"/>
  <c r="F23" i="93"/>
  <c r="E23" i="93"/>
  <c r="D23" i="93"/>
  <c r="F38" i="93"/>
  <c r="E38" i="93"/>
  <c r="D38" i="93"/>
  <c r="F82" i="93"/>
  <c r="E82" i="93"/>
  <c r="D82" i="93"/>
  <c r="F73" i="93"/>
  <c r="E73" i="93"/>
  <c r="D73" i="93"/>
  <c r="F17" i="93"/>
  <c r="E17" i="93"/>
  <c r="D17" i="93"/>
  <c r="F37" i="93"/>
  <c r="E37" i="93"/>
  <c r="D37" i="93"/>
  <c r="F10" i="93"/>
  <c r="E10" i="93"/>
  <c r="D10" i="93"/>
  <c r="F9" i="93"/>
  <c r="E9" i="93"/>
  <c r="D9" i="93"/>
  <c r="F36" i="93"/>
  <c r="E36" i="93"/>
  <c r="D36" i="93"/>
  <c r="F8" i="93"/>
  <c r="E8" i="93"/>
  <c r="D8" i="93"/>
  <c r="F35" i="93"/>
  <c r="E35" i="93"/>
  <c r="D35" i="93"/>
  <c r="F81" i="93"/>
  <c r="E81" i="93"/>
  <c r="D81" i="93"/>
  <c r="F53" i="93"/>
  <c r="E53" i="93"/>
  <c r="D53" i="93"/>
  <c r="F66" i="93"/>
  <c r="E66" i="93"/>
  <c r="D66" i="93"/>
  <c r="F72" i="93"/>
  <c r="E72" i="93"/>
  <c r="D72" i="93"/>
  <c r="F71" i="93"/>
  <c r="E71" i="93"/>
  <c r="D71" i="93"/>
  <c r="F34" i="93"/>
  <c r="E34" i="93"/>
  <c r="D34" i="93"/>
  <c r="F33" i="93"/>
  <c r="E33" i="93"/>
  <c r="D33" i="93"/>
  <c r="F65" i="93"/>
  <c r="E65" i="93"/>
  <c r="D65" i="93"/>
  <c r="F7" i="93"/>
  <c r="E7" i="93"/>
  <c r="D7" i="93"/>
  <c r="F52" i="93"/>
  <c r="E52" i="93"/>
  <c r="D52" i="93"/>
  <c r="F22" i="93"/>
  <c r="E22" i="93"/>
  <c r="D22" i="93"/>
  <c r="F70" i="93"/>
  <c r="E70" i="93"/>
  <c r="D70" i="93"/>
  <c r="F59" i="93"/>
  <c r="E59" i="93"/>
  <c r="D59" i="93"/>
  <c r="F80" i="93"/>
  <c r="E80" i="93"/>
  <c r="D80" i="93"/>
  <c r="F79" i="93"/>
  <c r="E79" i="93"/>
  <c r="D79" i="93"/>
  <c r="F16" i="93"/>
  <c r="E16" i="93"/>
  <c r="D16" i="93"/>
  <c r="F32" i="93"/>
  <c r="E32" i="93"/>
  <c r="D32" i="93"/>
  <c r="C5" i="93"/>
  <c r="C42" i="93" l="1"/>
  <c r="B42" i="93" s="1"/>
  <c r="C47" i="93"/>
  <c r="C30" i="93"/>
  <c r="C51" i="93"/>
  <c r="B51" i="93" s="1"/>
  <c r="C12" i="93"/>
  <c r="B12" i="93" s="1"/>
  <c r="C66" i="93"/>
  <c r="B66" i="93" s="1"/>
  <c r="B47" i="93"/>
  <c r="C79" i="93"/>
  <c r="B79" i="93" s="1"/>
  <c r="C22" i="93"/>
  <c r="B22" i="93" s="1"/>
  <c r="C33" i="93"/>
  <c r="B33" i="93" s="1"/>
  <c r="C53" i="93"/>
  <c r="C27" i="93"/>
  <c r="B27" i="93" s="1"/>
  <c r="C37" i="93"/>
  <c r="B37" i="93" s="1"/>
  <c r="C92" i="93"/>
  <c r="B92" i="93" s="1"/>
  <c r="C71" i="93"/>
  <c r="B71" i="93" s="1"/>
  <c r="C38" i="93"/>
  <c r="B38" i="93" s="1"/>
  <c r="C55" i="93"/>
  <c r="B55" i="93" s="1"/>
  <c r="C25" i="93"/>
  <c r="B25" i="93" s="1"/>
  <c r="C16" i="93"/>
  <c r="B16" i="93" s="1"/>
  <c r="C10" i="93"/>
  <c r="B10" i="93" s="1"/>
  <c r="C83" i="93"/>
  <c r="B83" i="93" s="1"/>
  <c r="C28" i="93"/>
  <c r="B28" i="93" s="1"/>
  <c r="C95" i="93"/>
  <c r="B95" i="93" s="1"/>
  <c r="C54" i="93"/>
  <c r="B54" i="93" s="1"/>
  <c r="C88" i="93"/>
  <c r="B88" i="93" s="1"/>
  <c r="C89" i="93"/>
  <c r="B89" i="93" s="1"/>
  <c r="C18" i="93"/>
  <c r="C13" i="93"/>
  <c r="B13" i="93" s="1"/>
  <c r="C94" i="93"/>
  <c r="B94" i="93" s="1"/>
  <c r="C35" i="93"/>
  <c r="B35" i="93" s="1"/>
  <c r="C91" i="93"/>
  <c r="B91" i="93" s="1"/>
  <c r="C57" i="93"/>
  <c r="B30" i="93"/>
  <c r="C11" i="93"/>
  <c r="B11" i="93" s="1"/>
  <c r="C40" i="93"/>
  <c r="B40" i="93" s="1"/>
  <c r="C62" i="93"/>
  <c r="B62" i="93" s="1"/>
  <c r="C59" i="93"/>
  <c r="B59" i="93" s="1"/>
  <c r="C8" i="93"/>
  <c r="B8" i="93" s="1"/>
  <c r="C90" i="93"/>
  <c r="B90" i="93" s="1"/>
  <c r="C75" i="93"/>
  <c r="B75" i="93" s="1"/>
  <c r="C86" i="93"/>
  <c r="B86" i="93" s="1"/>
  <c r="C46" i="93"/>
  <c r="B46" i="93" s="1"/>
  <c r="B18" i="93"/>
  <c r="C60" i="93"/>
  <c r="B60" i="93" s="1"/>
  <c r="C21" i="93"/>
  <c r="B21" i="93" s="1"/>
  <c r="C65" i="93"/>
  <c r="B65" i="93" s="1"/>
  <c r="B57" i="93"/>
  <c r="C76" i="93"/>
  <c r="B76" i="93" s="1"/>
  <c r="B63" i="93"/>
  <c r="C80" i="93"/>
  <c r="B80" i="93" s="1"/>
  <c r="C74" i="93"/>
  <c r="B74" i="93" s="1"/>
  <c r="C19" i="93"/>
  <c r="B19" i="93" s="1"/>
  <c r="C44" i="93"/>
  <c r="B44" i="93" s="1"/>
  <c r="C49" i="93"/>
  <c r="B49" i="93" s="1"/>
  <c r="C81" i="93"/>
  <c r="B81" i="93" s="1"/>
  <c r="C34" i="93"/>
  <c r="B34" i="93" s="1"/>
  <c r="C32" i="93"/>
  <c r="B32" i="93" s="1"/>
  <c r="C70" i="93"/>
  <c r="B70" i="93" s="1"/>
  <c r="C9" i="93"/>
  <c r="B9" i="93" s="1"/>
  <c r="C82" i="93"/>
  <c r="B82" i="93" s="1"/>
  <c r="C23" i="93"/>
  <c r="B23" i="93" s="1"/>
  <c r="C56" i="93"/>
  <c r="B56" i="93" s="1"/>
  <c r="C61" i="93"/>
  <c r="B61" i="93" s="1"/>
  <c r="C17" i="93"/>
  <c r="B17" i="93" s="1"/>
  <c r="C45" i="93"/>
  <c r="B45" i="93" s="1"/>
  <c r="C77" i="93"/>
  <c r="B77" i="93" s="1"/>
  <c r="C87" i="93"/>
  <c r="B87" i="93" s="1"/>
  <c r="C15" i="93"/>
  <c r="B15" i="93" s="1"/>
  <c r="C52" i="93"/>
  <c r="B52" i="93" s="1"/>
  <c r="C84" i="93"/>
  <c r="B84" i="93" s="1"/>
  <c r="C26" i="93"/>
  <c r="B26" i="93" s="1"/>
  <c r="C68" i="93"/>
  <c r="B68" i="93" s="1"/>
  <c r="B53" i="93"/>
  <c r="C85" i="93"/>
  <c r="B85" i="93" s="1"/>
  <c r="C29" i="93"/>
  <c r="B29" i="93" s="1"/>
  <c r="C69" i="93"/>
  <c r="B69" i="93" s="1"/>
  <c r="C20" i="93"/>
  <c r="B20" i="93" s="1"/>
  <c r="C93" i="93"/>
  <c r="B93" i="93" s="1"/>
  <c r="C58" i="93"/>
  <c r="B58" i="93" s="1"/>
  <c r="C7" i="93"/>
  <c r="B7" i="93" s="1"/>
  <c r="C72" i="93"/>
  <c r="B72" i="93" s="1"/>
  <c r="C36" i="93"/>
  <c r="B36" i="93" s="1"/>
  <c r="C73" i="93"/>
  <c r="B73" i="93" s="1"/>
  <c r="C39" i="93"/>
  <c r="B39" i="93" s="1"/>
  <c r="C67" i="93"/>
  <c r="B67" i="93" s="1"/>
  <c r="C41" i="93"/>
  <c r="B41" i="93" s="1"/>
  <c r="C24" i="93"/>
  <c r="B24" i="93" s="1"/>
  <c r="C43" i="93"/>
  <c r="B43" i="93" s="1"/>
  <c r="C14" i="93"/>
  <c r="B14" i="93" s="1"/>
  <c r="C48" i="93"/>
  <c r="B48" i="93" s="1"/>
  <c r="E7" i="12" l="1"/>
  <c r="O9" i="90" l="1"/>
  <c r="O10" i="90"/>
  <c r="O11" i="90"/>
  <c r="O12" i="90"/>
  <c r="O13" i="90"/>
  <c r="O14" i="90"/>
  <c r="O15" i="90"/>
  <c r="O16" i="90"/>
  <c r="O17" i="90"/>
  <c r="O18" i="90"/>
  <c r="O19" i="90"/>
  <c r="O20" i="90"/>
  <c r="O21" i="90"/>
  <c r="O22" i="90"/>
  <c r="O23" i="90"/>
  <c r="O24" i="90"/>
  <c r="O25" i="90"/>
  <c r="O27" i="90"/>
  <c r="O28" i="90"/>
  <c r="O29" i="90"/>
  <c r="O30" i="90"/>
  <c r="O31" i="90"/>
  <c r="O32" i="90"/>
  <c r="O33" i="90"/>
  <c r="O34" i="90"/>
  <c r="O35" i="90"/>
  <c r="O36" i="90"/>
  <c r="O37" i="90"/>
  <c r="O39" i="90"/>
  <c r="O40" i="90"/>
  <c r="O41" i="90"/>
  <c r="O42" i="90"/>
  <c r="O43" i="90"/>
  <c r="O44" i="90"/>
  <c r="O45" i="90"/>
  <c r="O46" i="90"/>
  <c r="O48" i="90"/>
  <c r="O49" i="90"/>
  <c r="O50" i="90"/>
  <c r="O51" i="90"/>
  <c r="O52" i="90"/>
  <c r="O53" i="90"/>
  <c r="O54" i="90"/>
  <c r="O56" i="90"/>
  <c r="O57" i="90"/>
  <c r="O58" i="90"/>
  <c r="O59" i="90"/>
  <c r="O60" i="90"/>
  <c r="O61" i="90"/>
  <c r="O62" i="90"/>
  <c r="O63" i="90"/>
  <c r="O64" i="90"/>
  <c r="O65" i="90"/>
  <c r="O66" i="90"/>
  <c r="O67" i="90"/>
  <c r="O68" i="90"/>
  <c r="O69" i="90"/>
  <c r="O71" i="90"/>
  <c r="O72" i="90"/>
  <c r="O73" i="90"/>
  <c r="O74" i="90"/>
  <c r="O75" i="90"/>
  <c r="O76" i="90"/>
  <c r="O78" i="90"/>
  <c r="O79" i="90"/>
  <c r="O80" i="90"/>
  <c r="O81" i="90"/>
  <c r="O82" i="90"/>
  <c r="O83" i="90"/>
  <c r="O84" i="90"/>
  <c r="O85" i="90"/>
  <c r="O86" i="90"/>
  <c r="O87" i="90"/>
  <c r="O89" i="90"/>
  <c r="O90" i="90"/>
  <c r="O91" i="90"/>
  <c r="O92" i="90"/>
  <c r="O93" i="90"/>
  <c r="O94" i="90"/>
  <c r="O95" i="90"/>
  <c r="O96" i="90"/>
  <c r="O97" i="90"/>
  <c r="O98" i="90"/>
  <c r="O99" i="90"/>
  <c r="O8" i="90"/>
  <c r="B6" i="90" l="1"/>
  <c r="B5" i="90"/>
  <c r="B4" i="90"/>
  <c r="B5" i="86"/>
  <c r="B4" i="86"/>
  <c r="B6" i="85"/>
  <c r="B5" i="85"/>
  <c r="B4" i="85"/>
  <c r="N12" i="90"/>
  <c r="C8" i="90"/>
  <c r="F8" i="90" s="1"/>
  <c r="F7" i="12" s="1"/>
  <c r="H8" i="90"/>
  <c r="N8" i="90"/>
  <c r="C9" i="90"/>
  <c r="F9" i="90" s="1"/>
  <c r="F8" i="12" s="1"/>
  <c r="H9" i="90"/>
  <c r="N9" i="90"/>
  <c r="C10" i="90"/>
  <c r="F10" i="90" s="1"/>
  <c r="F9" i="12" s="1"/>
  <c r="H10" i="90"/>
  <c r="N10" i="90"/>
  <c r="C11" i="90"/>
  <c r="F11" i="90" s="1"/>
  <c r="F10" i="12" s="1"/>
  <c r="H11" i="90"/>
  <c r="N11" i="90"/>
  <c r="C12" i="90"/>
  <c r="F12" i="90" s="1"/>
  <c r="F11" i="12" s="1"/>
  <c r="H12" i="90"/>
  <c r="C13" i="90"/>
  <c r="F13" i="90" s="1"/>
  <c r="F12" i="12" s="1"/>
  <c r="H13" i="90"/>
  <c r="N13" i="90"/>
  <c r="C14" i="90"/>
  <c r="F14" i="90" s="1"/>
  <c r="F13" i="12" s="1"/>
  <c r="H14" i="90"/>
  <c r="N14" i="90"/>
  <c r="C15" i="90"/>
  <c r="F15" i="90" s="1"/>
  <c r="F14" i="12" s="1"/>
  <c r="H15" i="90"/>
  <c r="N15" i="90"/>
  <c r="C16" i="90"/>
  <c r="F16" i="90" s="1"/>
  <c r="F15" i="12" s="1"/>
  <c r="H16" i="90"/>
  <c r="N16" i="90"/>
  <c r="C17" i="90"/>
  <c r="F17" i="90" s="1"/>
  <c r="F16" i="12" s="1"/>
  <c r="H17" i="90"/>
  <c r="N17" i="90"/>
  <c r="C18" i="90"/>
  <c r="F18" i="90" s="1"/>
  <c r="F17" i="12" s="1"/>
  <c r="H18" i="90"/>
  <c r="N18" i="90"/>
  <c r="C19" i="90"/>
  <c r="F19" i="90" s="1"/>
  <c r="F18" i="12" s="1"/>
  <c r="H19" i="90"/>
  <c r="N19" i="90"/>
  <c r="C20" i="90"/>
  <c r="F20" i="90" s="1"/>
  <c r="F19" i="12" s="1"/>
  <c r="H20" i="90"/>
  <c r="N20" i="90"/>
  <c r="C21" i="90"/>
  <c r="F21" i="90" s="1"/>
  <c r="F20" i="12" s="1"/>
  <c r="H21" i="90"/>
  <c r="N21" i="90"/>
  <c r="C22" i="90"/>
  <c r="F22" i="90" s="1"/>
  <c r="F21" i="12" s="1"/>
  <c r="H22" i="90"/>
  <c r="N22" i="90"/>
  <c r="C23" i="90"/>
  <c r="F23" i="90" s="1"/>
  <c r="F22" i="12" s="1"/>
  <c r="H23" i="90"/>
  <c r="N23" i="90"/>
  <c r="C24" i="90"/>
  <c r="F24" i="90" s="1"/>
  <c r="F23" i="12" s="1"/>
  <c r="H24" i="90"/>
  <c r="N24" i="90"/>
  <c r="C25" i="90"/>
  <c r="F25" i="90" s="1"/>
  <c r="F24" i="12" s="1"/>
  <c r="H25" i="90"/>
  <c r="N25" i="90"/>
  <c r="C27" i="90"/>
  <c r="F27" i="90" s="1"/>
  <c r="F26" i="12" s="1"/>
  <c r="H27" i="90"/>
  <c r="N27" i="90"/>
  <c r="C28" i="90"/>
  <c r="F28" i="90" s="1"/>
  <c r="F27" i="12" s="1"/>
  <c r="H28" i="90"/>
  <c r="N28" i="90"/>
  <c r="C29" i="90"/>
  <c r="F29" i="90" s="1"/>
  <c r="F28" i="12" s="1"/>
  <c r="H29" i="90"/>
  <c r="N29" i="90"/>
  <c r="C30" i="90"/>
  <c r="F30" i="90" s="1"/>
  <c r="F29" i="12" s="1"/>
  <c r="H30" i="90"/>
  <c r="N30" i="90"/>
  <c r="C31" i="90"/>
  <c r="F31" i="90" s="1"/>
  <c r="F30" i="12" s="1"/>
  <c r="H31" i="90"/>
  <c r="N31" i="90"/>
  <c r="C32" i="90"/>
  <c r="F32" i="90" s="1"/>
  <c r="F31" i="12" s="1"/>
  <c r="H32" i="90"/>
  <c r="N32" i="90"/>
  <c r="C33" i="90"/>
  <c r="F33" i="90" s="1"/>
  <c r="F32" i="12" s="1"/>
  <c r="H33" i="90"/>
  <c r="N33" i="90"/>
  <c r="C34" i="90"/>
  <c r="F34" i="90" s="1"/>
  <c r="F33" i="12" s="1"/>
  <c r="H34" i="90"/>
  <c r="N34" i="90"/>
  <c r="C35" i="90"/>
  <c r="F35" i="90" s="1"/>
  <c r="F34" i="12" s="1"/>
  <c r="H35" i="90"/>
  <c r="N35" i="90"/>
  <c r="C36" i="90"/>
  <c r="F36" i="90" s="1"/>
  <c r="F35" i="12" s="1"/>
  <c r="H36" i="90"/>
  <c r="N36" i="90"/>
  <c r="C37" i="90"/>
  <c r="F37" i="90" s="1"/>
  <c r="F36" i="12" s="1"/>
  <c r="H37" i="90"/>
  <c r="N37" i="90"/>
  <c r="C39" i="90"/>
  <c r="F39" i="90" s="1"/>
  <c r="F38" i="12" s="1"/>
  <c r="H39" i="90"/>
  <c r="N39" i="90"/>
  <c r="C40" i="90"/>
  <c r="F40" i="90" s="1"/>
  <c r="F39" i="12" s="1"/>
  <c r="H40" i="90"/>
  <c r="N40" i="90"/>
  <c r="C41" i="90"/>
  <c r="F41" i="90" s="1"/>
  <c r="F40" i="12" s="1"/>
  <c r="H41" i="90"/>
  <c r="N41" i="90"/>
  <c r="C42" i="90"/>
  <c r="F42" i="90" s="1"/>
  <c r="F41" i="12" s="1"/>
  <c r="H42" i="90"/>
  <c r="N42" i="90"/>
  <c r="C43" i="90"/>
  <c r="F43" i="90" s="1"/>
  <c r="F42" i="12" s="1"/>
  <c r="H43" i="90"/>
  <c r="N43" i="90"/>
  <c r="C44" i="90"/>
  <c r="F44" i="90" s="1"/>
  <c r="F43" i="12" s="1"/>
  <c r="H44" i="90"/>
  <c r="N44" i="90"/>
  <c r="C45" i="90"/>
  <c r="F45" i="90" s="1"/>
  <c r="F44" i="12" s="1"/>
  <c r="H45" i="90"/>
  <c r="N45" i="90"/>
  <c r="C46" i="90"/>
  <c r="F46" i="90" s="1"/>
  <c r="F45" i="12" s="1"/>
  <c r="H46" i="90"/>
  <c r="N46" i="90"/>
  <c r="C48" i="90"/>
  <c r="F48" i="90" s="1"/>
  <c r="F47" i="12" s="1"/>
  <c r="H48" i="90"/>
  <c r="N48" i="90"/>
  <c r="C49" i="90"/>
  <c r="F49" i="90" s="1"/>
  <c r="F48" i="12" s="1"/>
  <c r="H49" i="90"/>
  <c r="N49" i="90"/>
  <c r="C50" i="90"/>
  <c r="F50" i="90" s="1"/>
  <c r="F49" i="12" s="1"/>
  <c r="H50" i="90"/>
  <c r="N50" i="90"/>
  <c r="C51" i="90"/>
  <c r="F51" i="90" s="1"/>
  <c r="F50" i="12" s="1"/>
  <c r="H51" i="90"/>
  <c r="N51" i="90"/>
  <c r="C52" i="90"/>
  <c r="F52" i="90" s="1"/>
  <c r="F51" i="12" s="1"/>
  <c r="H52" i="90"/>
  <c r="N52" i="90"/>
  <c r="C53" i="90"/>
  <c r="F53" i="90" s="1"/>
  <c r="F52" i="12" s="1"/>
  <c r="H53" i="90"/>
  <c r="N53" i="90"/>
  <c r="C54" i="90"/>
  <c r="F54" i="90" s="1"/>
  <c r="F53" i="12" s="1"/>
  <c r="H54" i="90"/>
  <c r="C56" i="90"/>
  <c r="F56" i="90" s="1"/>
  <c r="F55" i="12" s="1"/>
  <c r="H56" i="90"/>
  <c r="N56" i="90"/>
  <c r="C57" i="90"/>
  <c r="F57" i="90" s="1"/>
  <c r="F56" i="12" s="1"/>
  <c r="H57" i="90"/>
  <c r="N57" i="90"/>
  <c r="C58" i="90"/>
  <c r="F58" i="90" s="1"/>
  <c r="F57" i="12" s="1"/>
  <c r="H58" i="90"/>
  <c r="N58" i="90"/>
  <c r="C59" i="90"/>
  <c r="F59" i="90" s="1"/>
  <c r="F58" i="12" s="1"/>
  <c r="H59" i="90"/>
  <c r="N59" i="90"/>
  <c r="C60" i="90"/>
  <c r="F60" i="90" s="1"/>
  <c r="F59" i="12" s="1"/>
  <c r="H60" i="90"/>
  <c r="N60" i="90"/>
  <c r="C61" i="90"/>
  <c r="F61" i="90" s="1"/>
  <c r="F60" i="12" s="1"/>
  <c r="H61" i="90"/>
  <c r="N61" i="90"/>
  <c r="C62" i="90"/>
  <c r="F62" i="90" s="1"/>
  <c r="F61" i="12" s="1"/>
  <c r="H62" i="90"/>
  <c r="N62" i="90"/>
  <c r="C63" i="90"/>
  <c r="F63" i="90" s="1"/>
  <c r="F62" i="12" s="1"/>
  <c r="H63" i="90"/>
  <c r="N63" i="90"/>
  <c r="C64" i="90"/>
  <c r="F64" i="90" s="1"/>
  <c r="F63" i="12" s="1"/>
  <c r="H64" i="90"/>
  <c r="N64" i="90"/>
  <c r="C65" i="90"/>
  <c r="F65" i="90" s="1"/>
  <c r="H65" i="90"/>
  <c r="N65" i="90"/>
  <c r="C66" i="90"/>
  <c r="F66" i="90" s="1"/>
  <c r="F65" i="12" s="1"/>
  <c r="H66" i="90"/>
  <c r="N66" i="90"/>
  <c r="C67" i="90"/>
  <c r="F67" i="90" s="1"/>
  <c r="F66" i="12" s="1"/>
  <c r="H67" i="90"/>
  <c r="N67" i="90"/>
  <c r="C68" i="90"/>
  <c r="F68" i="90" s="1"/>
  <c r="F67" i="12" s="1"/>
  <c r="H68" i="90"/>
  <c r="N68" i="90"/>
  <c r="C69" i="90"/>
  <c r="F69" i="90" s="1"/>
  <c r="F68" i="12" s="1"/>
  <c r="H69" i="90"/>
  <c r="N69" i="90"/>
  <c r="C71" i="90"/>
  <c r="F71" i="90" s="1"/>
  <c r="F70" i="12" s="1"/>
  <c r="H71" i="90"/>
  <c r="N71" i="90"/>
  <c r="C72" i="90"/>
  <c r="F72" i="90" s="1"/>
  <c r="F71" i="12" s="1"/>
  <c r="H72" i="90"/>
  <c r="N72" i="90"/>
  <c r="C73" i="90"/>
  <c r="F73" i="90" s="1"/>
  <c r="F72" i="12" s="1"/>
  <c r="H73" i="90"/>
  <c r="N73" i="90"/>
  <c r="C74" i="90"/>
  <c r="F74" i="90" s="1"/>
  <c r="F73" i="12" s="1"/>
  <c r="H74" i="90"/>
  <c r="N74" i="90"/>
  <c r="C75" i="90"/>
  <c r="F75" i="90" s="1"/>
  <c r="F74" i="12" s="1"/>
  <c r="H75" i="90"/>
  <c r="N75" i="90"/>
  <c r="C76" i="90"/>
  <c r="F76" i="90" s="1"/>
  <c r="F75" i="12" s="1"/>
  <c r="H76" i="90"/>
  <c r="N76" i="90"/>
  <c r="C78" i="90"/>
  <c r="F78" i="90" s="1"/>
  <c r="F77" i="12" s="1"/>
  <c r="H78" i="90"/>
  <c r="N78" i="90"/>
  <c r="C79" i="90"/>
  <c r="F79" i="90" s="1"/>
  <c r="F78" i="12" s="1"/>
  <c r="H79" i="90"/>
  <c r="N79" i="90"/>
  <c r="C80" i="90"/>
  <c r="F80" i="90" s="1"/>
  <c r="F79" i="12" s="1"/>
  <c r="H80" i="90"/>
  <c r="N80" i="90"/>
  <c r="C81" i="90"/>
  <c r="F81" i="90" s="1"/>
  <c r="F80" i="12" s="1"/>
  <c r="H81" i="90"/>
  <c r="N81" i="90"/>
  <c r="C82" i="90"/>
  <c r="F82" i="90" s="1"/>
  <c r="F81" i="12" s="1"/>
  <c r="H82" i="90"/>
  <c r="N82" i="90"/>
  <c r="C83" i="90"/>
  <c r="F83" i="90" s="1"/>
  <c r="F82" i="12" s="1"/>
  <c r="H83" i="90"/>
  <c r="N83" i="90"/>
  <c r="C84" i="90"/>
  <c r="F84" i="90" s="1"/>
  <c r="F83" i="12" s="1"/>
  <c r="H84" i="90"/>
  <c r="N84" i="90"/>
  <c r="C85" i="90"/>
  <c r="F85" i="90" s="1"/>
  <c r="F84" i="12" s="1"/>
  <c r="H85" i="90"/>
  <c r="N85" i="90"/>
  <c r="C86" i="90"/>
  <c r="F86" i="90" s="1"/>
  <c r="F85" i="12" s="1"/>
  <c r="H86" i="90"/>
  <c r="N86" i="90"/>
  <c r="C87" i="90"/>
  <c r="F87" i="90" s="1"/>
  <c r="F86" i="12" s="1"/>
  <c r="H87" i="90"/>
  <c r="N87" i="90"/>
  <c r="C89" i="90"/>
  <c r="F89" i="90" s="1"/>
  <c r="F88" i="12" s="1"/>
  <c r="H89" i="90"/>
  <c r="N89" i="90"/>
  <c r="C90" i="90"/>
  <c r="F90" i="90" s="1"/>
  <c r="F89" i="12" s="1"/>
  <c r="H90" i="90"/>
  <c r="N90" i="90"/>
  <c r="C91" i="90"/>
  <c r="F91" i="90" s="1"/>
  <c r="F90" i="12" s="1"/>
  <c r="H91" i="90"/>
  <c r="N91" i="90"/>
  <c r="C92" i="90"/>
  <c r="F92" i="90" s="1"/>
  <c r="F91" i="12" s="1"/>
  <c r="H92" i="90"/>
  <c r="N92" i="90"/>
  <c r="C93" i="90"/>
  <c r="F93" i="90" s="1"/>
  <c r="F92" i="12" s="1"/>
  <c r="H93" i="90"/>
  <c r="N93" i="90"/>
  <c r="C94" i="90"/>
  <c r="F94" i="90" s="1"/>
  <c r="F93" i="12" s="1"/>
  <c r="H94" i="90"/>
  <c r="N94" i="90"/>
  <c r="C95" i="90"/>
  <c r="F95" i="90" s="1"/>
  <c r="F94" i="12" s="1"/>
  <c r="H95" i="90"/>
  <c r="N95" i="90"/>
  <c r="C96" i="90"/>
  <c r="F96" i="90" s="1"/>
  <c r="F95" i="12" s="1"/>
  <c r="H96" i="90"/>
  <c r="C97" i="90"/>
  <c r="F97" i="90" s="1"/>
  <c r="F96" i="12" s="1"/>
  <c r="H97" i="90"/>
  <c r="N97" i="90"/>
  <c r="C98" i="90"/>
  <c r="F98" i="90" s="1"/>
  <c r="F97" i="12" s="1"/>
  <c r="H98" i="90"/>
  <c r="N98" i="90"/>
  <c r="C99" i="90"/>
  <c r="F99" i="90" s="1"/>
  <c r="F98" i="12" s="1"/>
  <c r="H99" i="90"/>
  <c r="N99" i="90"/>
  <c r="C7" i="86"/>
  <c r="F7" i="86" s="1"/>
  <c r="C8" i="86"/>
  <c r="F8" i="86" s="1"/>
  <c r="E8" i="12" s="1"/>
  <c r="C9" i="86"/>
  <c r="F9" i="86" s="1"/>
  <c r="E9" i="12" s="1"/>
  <c r="C10" i="86"/>
  <c r="F10" i="86" s="1"/>
  <c r="E10" i="12" s="1"/>
  <c r="C11" i="86"/>
  <c r="F11" i="86" s="1"/>
  <c r="E11" i="12" s="1"/>
  <c r="C12" i="86"/>
  <c r="F12" i="86" s="1"/>
  <c r="E12" i="12" s="1"/>
  <c r="C13" i="86"/>
  <c r="F13" i="86" s="1"/>
  <c r="E13" i="12" s="1"/>
  <c r="C14" i="86"/>
  <c r="F14" i="86" s="1"/>
  <c r="E14" i="12" s="1"/>
  <c r="C15" i="86"/>
  <c r="F15" i="86" s="1"/>
  <c r="E15" i="12" s="1"/>
  <c r="C16" i="86"/>
  <c r="F16" i="86" s="1"/>
  <c r="E16" i="12" s="1"/>
  <c r="C17" i="86"/>
  <c r="F17" i="86" s="1"/>
  <c r="E17" i="12" s="1"/>
  <c r="C18" i="86"/>
  <c r="F18" i="86" s="1"/>
  <c r="E18" i="12" s="1"/>
  <c r="C19" i="86"/>
  <c r="F19" i="86" s="1"/>
  <c r="E19" i="12" s="1"/>
  <c r="C20" i="86"/>
  <c r="F20" i="86" s="1"/>
  <c r="E20" i="12" s="1"/>
  <c r="C21" i="86"/>
  <c r="F21" i="86" s="1"/>
  <c r="E21" i="12" s="1"/>
  <c r="C22" i="86"/>
  <c r="F22" i="86" s="1"/>
  <c r="E22" i="12" s="1"/>
  <c r="C23" i="86"/>
  <c r="F23" i="86" s="1"/>
  <c r="E23" i="12" s="1"/>
  <c r="C24" i="86"/>
  <c r="F24" i="86" s="1"/>
  <c r="E24" i="12" s="1"/>
  <c r="C26" i="86"/>
  <c r="F26" i="86" s="1"/>
  <c r="E26" i="12" s="1"/>
  <c r="C27" i="86"/>
  <c r="F27" i="86" s="1"/>
  <c r="E27" i="12" s="1"/>
  <c r="C28" i="86"/>
  <c r="F28" i="86" s="1"/>
  <c r="E28" i="12" s="1"/>
  <c r="C29" i="86"/>
  <c r="F29" i="86" s="1"/>
  <c r="E29" i="12" s="1"/>
  <c r="C30" i="86"/>
  <c r="F30" i="86" s="1"/>
  <c r="E30" i="12" s="1"/>
  <c r="C31" i="86"/>
  <c r="F31" i="86" s="1"/>
  <c r="E31" i="12" s="1"/>
  <c r="C32" i="86"/>
  <c r="F32" i="86" s="1"/>
  <c r="E32" i="12" s="1"/>
  <c r="C33" i="86"/>
  <c r="F33" i="86" s="1"/>
  <c r="E33" i="12" s="1"/>
  <c r="C34" i="86"/>
  <c r="F34" i="86" s="1"/>
  <c r="E34" i="12" s="1"/>
  <c r="C35" i="86"/>
  <c r="F35" i="86" s="1"/>
  <c r="E35" i="12" s="1"/>
  <c r="C36" i="86"/>
  <c r="F36" i="86" s="1"/>
  <c r="E36" i="12" s="1"/>
  <c r="C38" i="86"/>
  <c r="F38" i="86" s="1"/>
  <c r="E38" i="12" s="1"/>
  <c r="C39" i="86"/>
  <c r="F39" i="86" s="1"/>
  <c r="E39" i="12" s="1"/>
  <c r="C40" i="86"/>
  <c r="F40" i="86" s="1"/>
  <c r="E40" i="12" s="1"/>
  <c r="C41" i="86"/>
  <c r="F41" i="86" s="1"/>
  <c r="E41" i="12" s="1"/>
  <c r="C42" i="86"/>
  <c r="F42" i="86" s="1"/>
  <c r="E42" i="12" s="1"/>
  <c r="C43" i="86"/>
  <c r="F43" i="86" s="1"/>
  <c r="E43" i="12" s="1"/>
  <c r="C44" i="86"/>
  <c r="F44" i="86" s="1"/>
  <c r="E44" i="12" s="1"/>
  <c r="C45" i="86"/>
  <c r="F45" i="86" s="1"/>
  <c r="E45" i="12" s="1"/>
  <c r="C47" i="86"/>
  <c r="F47" i="86" s="1"/>
  <c r="E47" i="12" s="1"/>
  <c r="C48" i="86"/>
  <c r="F48" i="86" s="1"/>
  <c r="E48" i="12" s="1"/>
  <c r="C49" i="86"/>
  <c r="F49" i="86" s="1"/>
  <c r="E49" i="12" s="1"/>
  <c r="C50" i="86"/>
  <c r="F50" i="86" s="1"/>
  <c r="E50" i="12" s="1"/>
  <c r="C51" i="86"/>
  <c r="F51" i="86" s="1"/>
  <c r="E51" i="12" s="1"/>
  <c r="C52" i="86"/>
  <c r="F52" i="86" s="1"/>
  <c r="E52" i="12" s="1"/>
  <c r="C53" i="86"/>
  <c r="F53" i="86" s="1"/>
  <c r="E53" i="12" s="1"/>
  <c r="C55" i="86"/>
  <c r="F55" i="86" s="1"/>
  <c r="E55" i="12" s="1"/>
  <c r="C56" i="86"/>
  <c r="F56" i="86" s="1"/>
  <c r="E56" i="12" s="1"/>
  <c r="C57" i="86"/>
  <c r="F57" i="86" s="1"/>
  <c r="E57" i="12" s="1"/>
  <c r="C58" i="86"/>
  <c r="F58" i="86" s="1"/>
  <c r="E58" i="12" s="1"/>
  <c r="C59" i="86"/>
  <c r="F59" i="86" s="1"/>
  <c r="E59" i="12" s="1"/>
  <c r="C60" i="86"/>
  <c r="F60" i="86" s="1"/>
  <c r="E60" i="12" s="1"/>
  <c r="C61" i="86"/>
  <c r="F61" i="86" s="1"/>
  <c r="E61" i="12" s="1"/>
  <c r="C62" i="86"/>
  <c r="F62" i="86" s="1"/>
  <c r="C63" i="86"/>
  <c r="F63" i="86" s="1"/>
  <c r="E63" i="12" s="1"/>
  <c r="C64" i="86"/>
  <c r="F64" i="86" s="1"/>
  <c r="E64" i="12" s="1"/>
  <c r="C65" i="86"/>
  <c r="F65" i="86" s="1"/>
  <c r="E65" i="12" s="1"/>
  <c r="C66" i="86"/>
  <c r="F66" i="86" s="1"/>
  <c r="E66" i="12" s="1"/>
  <c r="C67" i="86"/>
  <c r="F67" i="86" s="1"/>
  <c r="E67" i="12" s="1"/>
  <c r="C68" i="86"/>
  <c r="F68" i="86" s="1"/>
  <c r="E68" i="12" s="1"/>
  <c r="C70" i="86"/>
  <c r="F70" i="86" s="1"/>
  <c r="E70" i="12" s="1"/>
  <c r="C71" i="86"/>
  <c r="F71" i="86" s="1"/>
  <c r="E71" i="12" s="1"/>
  <c r="C72" i="86"/>
  <c r="F72" i="86" s="1"/>
  <c r="E72" i="12" s="1"/>
  <c r="C73" i="86"/>
  <c r="F73" i="86" s="1"/>
  <c r="E73" i="12" s="1"/>
  <c r="C74" i="86"/>
  <c r="F74" i="86" s="1"/>
  <c r="E74" i="12" s="1"/>
  <c r="C75" i="86"/>
  <c r="F75" i="86" s="1"/>
  <c r="E75" i="12" s="1"/>
  <c r="C77" i="86"/>
  <c r="F77" i="86" s="1"/>
  <c r="E77" i="12" s="1"/>
  <c r="C78" i="86"/>
  <c r="F78" i="86" s="1"/>
  <c r="E78" i="12" s="1"/>
  <c r="C79" i="86"/>
  <c r="F79" i="86" s="1"/>
  <c r="E79" i="12" s="1"/>
  <c r="C80" i="86"/>
  <c r="F80" i="86" s="1"/>
  <c r="E80" i="12" s="1"/>
  <c r="C81" i="86"/>
  <c r="F81" i="86" s="1"/>
  <c r="E81" i="12" s="1"/>
  <c r="C82" i="86"/>
  <c r="F82" i="86" s="1"/>
  <c r="E82" i="12" s="1"/>
  <c r="C83" i="86"/>
  <c r="F83" i="86" s="1"/>
  <c r="E83" i="12" s="1"/>
  <c r="C84" i="86"/>
  <c r="F84" i="86" s="1"/>
  <c r="E84" i="12" s="1"/>
  <c r="C85" i="86"/>
  <c r="F85" i="86" s="1"/>
  <c r="E85" i="12" s="1"/>
  <c r="C86" i="86"/>
  <c r="F86" i="86" s="1"/>
  <c r="E86" i="12" s="1"/>
  <c r="C88" i="86"/>
  <c r="F88" i="86" s="1"/>
  <c r="E88" i="12" s="1"/>
  <c r="C89" i="86"/>
  <c r="F89" i="86" s="1"/>
  <c r="E89" i="12" s="1"/>
  <c r="C90" i="86"/>
  <c r="F90" i="86" s="1"/>
  <c r="E90" i="12" s="1"/>
  <c r="C91" i="86"/>
  <c r="F91" i="86" s="1"/>
  <c r="E91" i="12" s="1"/>
  <c r="C92" i="86"/>
  <c r="F92" i="86" s="1"/>
  <c r="E92" i="12" s="1"/>
  <c r="C93" i="86"/>
  <c r="F93" i="86" s="1"/>
  <c r="E93" i="12" s="1"/>
  <c r="C94" i="86"/>
  <c r="F94" i="86" s="1"/>
  <c r="E94" i="12" s="1"/>
  <c r="C95" i="86"/>
  <c r="F95" i="86" s="1"/>
  <c r="E95" i="12" s="1"/>
  <c r="C96" i="86"/>
  <c r="F96" i="86" s="1"/>
  <c r="E96" i="12" s="1"/>
  <c r="C97" i="86"/>
  <c r="F97" i="86" s="1"/>
  <c r="E97" i="12" s="1"/>
  <c r="C98" i="86"/>
  <c r="F98" i="86" s="1"/>
  <c r="E98" i="12" s="1"/>
  <c r="C8" i="85"/>
  <c r="F8" i="85" s="1"/>
  <c r="C9" i="85"/>
  <c r="F9" i="85" s="1"/>
  <c r="C10" i="85"/>
  <c r="F10" i="85" s="1"/>
  <c r="C11" i="85"/>
  <c r="F11" i="85" s="1"/>
  <c r="C12" i="85"/>
  <c r="F12" i="85" s="1"/>
  <c r="C13" i="85"/>
  <c r="F13" i="85" s="1"/>
  <c r="C14" i="85"/>
  <c r="F14" i="85" s="1"/>
  <c r="C15" i="85"/>
  <c r="F15" i="85" s="1"/>
  <c r="C16" i="85"/>
  <c r="F16" i="85" s="1"/>
  <c r="C17" i="85"/>
  <c r="F17" i="85" s="1"/>
  <c r="C18" i="85"/>
  <c r="F18" i="85" s="1"/>
  <c r="C19" i="85"/>
  <c r="F19" i="85" s="1"/>
  <c r="C20" i="85"/>
  <c r="F20" i="85" s="1"/>
  <c r="C21" i="85"/>
  <c r="F21" i="85" s="1"/>
  <c r="C22" i="85"/>
  <c r="F22" i="85" s="1"/>
  <c r="C23" i="85"/>
  <c r="F23" i="85" s="1"/>
  <c r="C24" i="85"/>
  <c r="F24" i="85" s="1"/>
  <c r="C25" i="85"/>
  <c r="F25" i="85" s="1"/>
  <c r="C27" i="85"/>
  <c r="F27" i="85" s="1"/>
  <c r="C28" i="85"/>
  <c r="F28" i="85" s="1"/>
  <c r="C29" i="85"/>
  <c r="F29" i="85" s="1"/>
  <c r="C30" i="85"/>
  <c r="F30" i="85" s="1"/>
  <c r="C31" i="85"/>
  <c r="F31" i="85" s="1"/>
  <c r="C32" i="85"/>
  <c r="F32" i="85" s="1"/>
  <c r="C33" i="85"/>
  <c r="F33" i="85" s="1"/>
  <c r="C34" i="85"/>
  <c r="F34" i="85" s="1"/>
  <c r="C35" i="85"/>
  <c r="F35" i="85" s="1"/>
  <c r="C36" i="85"/>
  <c r="F36" i="85" s="1"/>
  <c r="C37" i="85"/>
  <c r="F37" i="85" s="1"/>
  <c r="C39" i="85"/>
  <c r="F39" i="85" s="1"/>
  <c r="C40" i="85"/>
  <c r="F40" i="85" s="1"/>
  <c r="C41" i="85"/>
  <c r="F41" i="85" s="1"/>
  <c r="C42" i="85"/>
  <c r="F42" i="85" s="1"/>
  <c r="C43" i="85"/>
  <c r="F43" i="85" s="1"/>
  <c r="C44" i="85"/>
  <c r="F44" i="85" s="1"/>
  <c r="C45" i="85"/>
  <c r="F45" i="85" s="1"/>
  <c r="C46" i="85"/>
  <c r="F46" i="85" s="1"/>
  <c r="C48" i="85"/>
  <c r="F48" i="85" s="1"/>
  <c r="C49" i="85"/>
  <c r="F49" i="85" s="1"/>
  <c r="C50" i="85"/>
  <c r="F50" i="85" s="1"/>
  <c r="C51" i="85"/>
  <c r="F51" i="85" s="1"/>
  <c r="C52" i="85"/>
  <c r="F52" i="85" s="1"/>
  <c r="C53" i="85"/>
  <c r="F53" i="85" s="1"/>
  <c r="C54" i="85"/>
  <c r="F54" i="85" s="1"/>
  <c r="C56" i="85"/>
  <c r="F56" i="85" s="1"/>
  <c r="C57" i="85"/>
  <c r="F57" i="85" s="1"/>
  <c r="C58" i="85"/>
  <c r="F58" i="85" s="1"/>
  <c r="C59" i="85"/>
  <c r="F59" i="85" s="1"/>
  <c r="C60" i="85"/>
  <c r="F60" i="85" s="1"/>
  <c r="C61" i="85"/>
  <c r="F61" i="85" s="1"/>
  <c r="C62" i="85"/>
  <c r="F62" i="85" s="1"/>
  <c r="C63" i="85"/>
  <c r="F63" i="85" s="1"/>
  <c r="C64" i="85"/>
  <c r="F64" i="85" s="1"/>
  <c r="C65" i="85"/>
  <c r="F65" i="85" s="1"/>
  <c r="C66" i="85"/>
  <c r="F66" i="85" s="1"/>
  <c r="C67" i="85"/>
  <c r="F67" i="85" s="1"/>
  <c r="C68" i="85"/>
  <c r="F68" i="85" s="1"/>
  <c r="C69" i="85"/>
  <c r="F69" i="85" s="1"/>
  <c r="C71" i="85"/>
  <c r="F71" i="85" s="1"/>
  <c r="C72" i="85"/>
  <c r="F72" i="85" s="1"/>
  <c r="C73" i="85"/>
  <c r="F73" i="85" s="1"/>
  <c r="C74" i="85"/>
  <c r="F74" i="85" s="1"/>
  <c r="C75" i="85"/>
  <c r="F75" i="85" s="1"/>
  <c r="C76" i="85"/>
  <c r="F76" i="85" s="1"/>
  <c r="C78" i="85"/>
  <c r="F78" i="85" s="1"/>
  <c r="C79" i="85"/>
  <c r="F79" i="85" s="1"/>
  <c r="C80" i="85"/>
  <c r="F80" i="85" s="1"/>
  <c r="C81" i="85"/>
  <c r="F81" i="85" s="1"/>
  <c r="C82" i="85"/>
  <c r="F82" i="85" s="1"/>
  <c r="C83" i="85"/>
  <c r="F83" i="85" s="1"/>
  <c r="C84" i="85"/>
  <c r="F84" i="85" s="1"/>
  <c r="C85" i="85"/>
  <c r="F85" i="85" s="1"/>
  <c r="C86" i="85"/>
  <c r="F86" i="85" s="1"/>
  <c r="C87" i="85"/>
  <c r="F87" i="85" s="1"/>
  <c r="C89" i="85"/>
  <c r="F89" i="85" s="1"/>
  <c r="C90" i="85"/>
  <c r="F90" i="85" s="1"/>
  <c r="C91" i="85"/>
  <c r="F91" i="85" s="1"/>
  <c r="C92" i="85"/>
  <c r="F92" i="85" s="1"/>
  <c r="C93" i="85"/>
  <c r="F93" i="85" s="1"/>
  <c r="C94" i="85"/>
  <c r="F94" i="85" s="1"/>
  <c r="C95" i="85"/>
  <c r="F95" i="85" s="1"/>
  <c r="C96" i="85"/>
  <c r="F96" i="85" s="1"/>
  <c r="C97" i="85"/>
  <c r="F97" i="85" s="1"/>
  <c r="C98" i="85"/>
  <c r="F98" i="85" s="1"/>
  <c r="C99" i="85"/>
  <c r="F99" i="85" s="1"/>
  <c r="C5" i="12"/>
  <c r="E62" i="12" l="1"/>
  <c r="F64" i="12"/>
  <c r="C64" i="12" s="1"/>
  <c r="B64" i="12" s="1"/>
  <c r="D12" i="12"/>
  <c r="D36" i="12"/>
  <c r="D44" i="12"/>
  <c r="D82" i="12"/>
  <c r="C82" i="12" s="1"/>
  <c r="B82" i="12" s="1"/>
  <c r="D96" i="12"/>
  <c r="D91" i="12"/>
  <c r="D47" i="12"/>
  <c r="C47" i="12" s="1"/>
  <c r="B47" i="12" s="1"/>
  <c r="D38" i="12"/>
  <c r="C38" i="12" s="1"/>
  <c r="B38" i="12" s="1"/>
  <c r="D72" i="12"/>
  <c r="D55" i="12"/>
  <c r="D11" i="12"/>
  <c r="C11" i="12" s="1"/>
  <c r="B11" i="12" s="1"/>
  <c r="D71" i="12"/>
  <c r="C71" i="12" s="1"/>
  <c r="B71" i="12" s="1"/>
  <c r="D35" i="12"/>
  <c r="D79" i="12"/>
  <c r="D34" i="12"/>
  <c r="D86" i="12"/>
  <c r="D78" i="12"/>
  <c r="D68" i="12"/>
  <c r="D60" i="12"/>
  <c r="D51" i="12"/>
  <c r="C51" i="12" s="1"/>
  <c r="B51" i="12" s="1"/>
  <c r="D42" i="12"/>
  <c r="D33" i="12"/>
  <c r="D24" i="12"/>
  <c r="D16" i="12"/>
  <c r="D8" i="12"/>
  <c r="D64" i="12"/>
  <c r="D98" i="12"/>
  <c r="D63" i="12"/>
  <c r="C63" i="12" s="1"/>
  <c r="B63" i="12" s="1"/>
  <c r="D19" i="12"/>
  <c r="D89" i="12"/>
  <c r="D18" i="12"/>
  <c r="C18" i="12" s="1"/>
  <c r="B18" i="12" s="1"/>
  <c r="D70" i="12"/>
  <c r="C70" i="12" s="1"/>
  <c r="B70" i="12" s="1"/>
  <c r="D9" i="12"/>
  <c r="D85" i="12"/>
  <c r="D77" i="12"/>
  <c r="C77" i="12" s="1"/>
  <c r="B77" i="12" s="1"/>
  <c r="D67" i="12"/>
  <c r="D59" i="12"/>
  <c r="D50" i="12"/>
  <c r="D41" i="12"/>
  <c r="C41" i="12" s="1"/>
  <c r="B41" i="12" s="1"/>
  <c r="D32" i="12"/>
  <c r="C32" i="12" s="1"/>
  <c r="B32" i="12" s="1"/>
  <c r="D23" i="12"/>
  <c r="D15" i="12"/>
  <c r="C15" i="12" s="1"/>
  <c r="B15" i="12" s="1"/>
  <c r="D7" i="12"/>
  <c r="C7" i="12" s="1"/>
  <c r="B7" i="12" s="1"/>
  <c r="D73" i="12"/>
  <c r="D20" i="12"/>
  <c r="D90" i="12"/>
  <c r="D45" i="12"/>
  <c r="C45" i="12" s="1"/>
  <c r="B45" i="12" s="1"/>
  <c r="D97" i="12"/>
  <c r="C97" i="12" s="1"/>
  <c r="B97" i="12" s="1"/>
  <c r="D62" i="12"/>
  <c r="D10" i="12"/>
  <c r="D61" i="12"/>
  <c r="C61" i="12" s="1"/>
  <c r="B61" i="12" s="1"/>
  <c r="D43" i="12"/>
  <c r="D17" i="12"/>
  <c r="D94" i="12"/>
  <c r="D93" i="12"/>
  <c r="C93" i="12" s="1"/>
  <c r="B93" i="12" s="1"/>
  <c r="D84" i="12"/>
  <c r="C84" i="12" s="1"/>
  <c r="B84" i="12" s="1"/>
  <c r="D75" i="12"/>
  <c r="D66" i="12"/>
  <c r="D58" i="12"/>
  <c r="C58" i="12" s="1"/>
  <c r="B58" i="12" s="1"/>
  <c r="D49" i="12"/>
  <c r="C49" i="12" s="1"/>
  <c r="B49" i="12" s="1"/>
  <c r="D40" i="12"/>
  <c r="D31" i="12"/>
  <c r="D22" i="12"/>
  <c r="C22" i="12" s="1"/>
  <c r="B22" i="12" s="1"/>
  <c r="D14" i="12"/>
  <c r="D56" i="12"/>
  <c r="D29" i="12"/>
  <c r="D81" i="12"/>
  <c r="D28" i="12"/>
  <c r="D80" i="12"/>
  <c r="D53" i="12"/>
  <c r="D27" i="12"/>
  <c r="D88" i="12"/>
  <c r="C88" i="12" s="1"/>
  <c r="B88" i="12" s="1"/>
  <c r="D52" i="12"/>
  <c r="D26" i="12"/>
  <c r="D95" i="12"/>
  <c r="D92" i="12"/>
  <c r="C92" i="12" s="1"/>
  <c r="B92" i="12" s="1"/>
  <c r="D83" i="12"/>
  <c r="D74" i="12"/>
  <c r="D65" i="12"/>
  <c r="C65" i="12" s="1"/>
  <c r="B65" i="12" s="1"/>
  <c r="D57" i="12"/>
  <c r="C57" i="12" s="1"/>
  <c r="B57" i="12" s="1"/>
  <c r="D48" i="12"/>
  <c r="D39" i="12"/>
  <c r="D30" i="12"/>
  <c r="D21" i="12"/>
  <c r="C21" i="12" s="1"/>
  <c r="B21" i="12" s="1"/>
  <c r="D13" i="12"/>
  <c r="G48" i="90"/>
  <c r="G40" i="90"/>
  <c r="G92" i="90"/>
  <c r="G39" i="90"/>
  <c r="G83" i="90"/>
  <c r="G31" i="90"/>
  <c r="G74" i="90"/>
  <c r="G30" i="90"/>
  <c r="G65" i="90"/>
  <c r="G22" i="90"/>
  <c r="G57" i="90"/>
  <c r="G21" i="90"/>
  <c r="G49" i="90"/>
  <c r="G14" i="90"/>
  <c r="G95" i="90"/>
  <c r="G86" i="90"/>
  <c r="G78" i="90"/>
  <c r="G68" i="90"/>
  <c r="G60" i="90"/>
  <c r="G51" i="90"/>
  <c r="G42" i="90"/>
  <c r="G33" i="90"/>
  <c r="G24" i="90"/>
  <c r="G16" i="90"/>
  <c r="G94" i="90"/>
  <c r="G85" i="90"/>
  <c r="G76" i="90"/>
  <c r="G67" i="90"/>
  <c r="G59" i="90"/>
  <c r="G50" i="90"/>
  <c r="G41" i="90"/>
  <c r="G32" i="90"/>
  <c r="G23" i="90"/>
  <c r="G15" i="90"/>
  <c r="G93" i="90"/>
  <c r="G84" i="90"/>
  <c r="G75" i="90"/>
  <c r="G66" i="90"/>
  <c r="G58" i="90"/>
  <c r="G13" i="90"/>
  <c r="G8" i="90"/>
  <c r="G91" i="90"/>
  <c r="G82" i="90"/>
  <c r="G73" i="90"/>
  <c r="G64" i="90"/>
  <c r="G56" i="90"/>
  <c r="G46" i="90"/>
  <c r="G37" i="90"/>
  <c r="G29" i="90"/>
  <c r="G20" i="90"/>
  <c r="G12" i="90"/>
  <c r="G99" i="90"/>
  <c r="G90" i="90"/>
  <c r="G81" i="90"/>
  <c r="G72" i="90"/>
  <c r="G63" i="90"/>
  <c r="G54" i="90"/>
  <c r="G45" i="90"/>
  <c r="G36" i="90"/>
  <c r="G28" i="90"/>
  <c r="G19" i="90"/>
  <c r="G11" i="90"/>
  <c r="G98" i="90"/>
  <c r="G89" i="90"/>
  <c r="G80" i="90"/>
  <c r="G71" i="90"/>
  <c r="G62" i="90"/>
  <c r="G53" i="90"/>
  <c r="G44" i="90"/>
  <c r="G35" i="90"/>
  <c r="G27" i="90"/>
  <c r="G18" i="90"/>
  <c r="G10" i="90"/>
  <c r="G97" i="90"/>
  <c r="G87" i="90"/>
  <c r="G79" i="90"/>
  <c r="G69" i="90"/>
  <c r="G61" i="90"/>
  <c r="G52" i="90"/>
  <c r="G43" i="90"/>
  <c r="G34" i="90"/>
  <c r="G25" i="90"/>
  <c r="G17" i="90"/>
  <c r="G9" i="90"/>
  <c r="G96" i="90"/>
  <c r="C40" i="12"/>
  <c r="B40" i="12" s="1"/>
  <c r="C83" i="12"/>
  <c r="B83" i="12" s="1"/>
  <c r="C43" i="12"/>
  <c r="B43" i="12" s="1"/>
  <c r="C23" i="12"/>
  <c r="B23" i="12" s="1"/>
  <c r="C39" i="12"/>
  <c r="B39" i="12" s="1"/>
  <c r="C56" i="12"/>
  <c r="B56" i="12" s="1"/>
  <c r="C13" i="12"/>
  <c r="B13" i="12" s="1"/>
  <c r="C52" i="12"/>
  <c r="B52" i="12" s="1"/>
  <c r="C95" i="12"/>
  <c r="B95" i="12" s="1"/>
  <c r="C86" i="12"/>
  <c r="B86" i="12" s="1"/>
  <c r="C78" i="12"/>
  <c r="B78" i="12" s="1"/>
  <c r="C94" i="12"/>
  <c r="B94" i="12" s="1"/>
  <c r="C50" i="12"/>
  <c r="B50" i="12" s="1"/>
  <c r="C68" i="12"/>
  <c r="B68" i="12" s="1"/>
  <c r="C60" i="12"/>
  <c r="B60" i="12" s="1"/>
  <c r="C34" i="12"/>
  <c r="B34" i="12" s="1"/>
  <c r="C26" i="12"/>
  <c r="B26" i="12" s="1"/>
  <c r="C17" i="12"/>
  <c r="B17" i="12" s="1"/>
  <c r="C85" i="12"/>
  <c r="B85" i="12" s="1"/>
  <c r="C59" i="12"/>
  <c r="B59" i="12" s="1"/>
  <c r="C42" i="12"/>
  <c r="B42" i="12" s="1"/>
  <c r="C33" i="12"/>
  <c r="B33" i="12" s="1"/>
  <c r="C24" i="12"/>
  <c r="B24" i="12" s="1"/>
  <c r="C16" i="12"/>
  <c r="B16" i="12" s="1"/>
  <c r="C8" i="12"/>
  <c r="B8" i="12" s="1"/>
  <c r="C66" i="12"/>
  <c r="B66" i="12" s="1"/>
  <c r="C98" i="12"/>
  <c r="B98" i="12" s="1"/>
  <c r="C72" i="12"/>
  <c r="B72" i="12" s="1"/>
  <c r="C29" i="12"/>
  <c r="B29" i="12" s="1"/>
  <c r="C12" i="12"/>
  <c r="B12" i="12" s="1"/>
  <c r="C74" i="12"/>
  <c r="B74" i="12" s="1"/>
  <c r="C14" i="12"/>
  <c r="B14" i="12" s="1"/>
  <c r="C73" i="12"/>
  <c r="B73" i="12" s="1"/>
  <c r="C89" i="12"/>
  <c r="B89" i="12" s="1"/>
  <c r="C80" i="12"/>
  <c r="B80" i="12" s="1"/>
  <c r="C62" i="12"/>
  <c r="B62" i="12" s="1"/>
  <c r="C55" i="12"/>
  <c r="B55" i="12" s="1"/>
  <c r="C36" i="12"/>
  <c r="B36" i="12" s="1"/>
  <c r="C28" i="12"/>
  <c r="B28" i="12" s="1"/>
  <c r="C19" i="12"/>
  <c r="B19" i="12" s="1"/>
  <c r="C75" i="12"/>
  <c r="B75" i="12" s="1"/>
  <c r="C31" i="12"/>
  <c r="B31" i="12" s="1"/>
  <c r="C91" i="12"/>
  <c r="B91" i="12" s="1"/>
  <c r="C48" i="12"/>
  <c r="B48" i="12" s="1"/>
  <c r="C30" i="12"/>
  <c r="B30" i="12" s="1"/>
  <c r="C81" i="12"/>
  <c r="B81" i="12" s="1"/>
  <c r="C96" i="12"/>
  <c r="B96" i="12" s="1"/>
  <c r="C79" i="12"/>
  <c r="B79" i="12" s="1"/>
  <c r="C53" i="12"/>
  <c r="B53" i="12" s="1"/>
  <c r="C44" i="12"/>
  <c r="B44" i="12" s="1"/>
  <c r="C27" i="12"/>
  <c r="B27" i="12" s="1"/>
  <c r="C10" i="12"/>
  <c r="B10" i="12" s="1"/>
  <c r="C9" i="12"/>
  <c r="B9" i="12" s="1"/>
  <c r="C20" i="12"/>
  <c r="B20" i="12" s="1"/>
  <c r="C67" i="12"/>
  <c r="B67" i="12" s="1"/>
  <c r="C90" i="12"/>
  <c r="B90" i="12" s="1"/>
  <c r="C35" i="12"/>
  <c r="B35" i="12" s="1"/>
</calcChain>
</file>

<file path=xl/sharedStrings.xml><?xml version="1.0" encoding="utf-8"?>
<sst xmlns="http://schemas.openxmlformats.org/spreadsheetml/2006/main" count="4424" uniqueCount="660">
  <si>
    <t>Центральный федеральный округ</t>
  </si>
  <si>
    <t>Белгородская область</t>
  </si>
  <si>
    <t>Рязанская область</t>
  </si>
  <si>
    <t>Тульская область</t>
  </si>
  <si>
    <t>Ярославская область</t>
  </si>
  <si>
    <t>Северо-Западный федеральный округ</t>
  </si>
  <si>
    <t>Вологодская область</t>
  </si>
  <si>
    <t>Ленинградская область</t>
  </si>
  <si>
    <t>Мурманская область</t>
  </si>
  <si>
    <t>Южный федеральный округ</t>
  </si>
  <si>
    <t>Краснодарский край</t>
  </si>
  <si>
    <t>Приволжский федеральный округ</t>
  </si>
  <si>
    <t>Удмуртская Республика</t>
  </si>
  <si>
    <t>Оренбургская область</t>
  </si>
  <si>
    <t>Саратовская область</t>
  </si>
  <si>
    <t>Сибирский федеральный округ</t>
  </si>
  <si>
    <t>Республика Алтай</t>
  </si>
  <si>
    <t>Красноярский край</t>
  </si>
  <si>
    <t>Омская область</t>
  </si>
  <si>
    <t>Томская область</t>
  </si>
  <si>
    <t>Дальневосточный федеральный округ</t>
  </si>
  <si>
    <t xml:space="preserve">Приморский край </t>
  </si>
  <si>
    <t>Хабаровский край</t>
  </si>
  <si>
    <t>Единица измерения</t>
  </si>
  <si>
    <t>баллов</t>
  </si>
  <si>
    <t>Вопросы и варианты ответов</t>
  </si>
  <si>
    <t>Баллы</t>
  </si>
  <si>
    <t>Понижающие коэффициенты</t>
  </si>
  <si>
    <t>Республика Крым</t>
  </si>
  <si>
    <t>Итого</t>
  </si>
  <si>
    <t>баллы</t>
  </si>
  <si>
    <t>К1</t>
  </si>
  <si>
    <t>Максимальное количество баллов</t>
  </si>
  <si>
    <t>%</t>
  </si>
  <si>
    <t xml:space="preserve">№ п/п </t>
  </si>
  <si>
    <t>К2</t>
  </si>
  <si>
    <t>Да, размещается сводная оценка уровня открытости бюджетных данных и оценки в разрезе показателей</t>
  </si>
  <si>
    <t>Да, размещается сводная оценка уровня открытости бюджетных данных или оценки в разрезе показателей</t>
  </si>
  <si>
    <t>Комментарий</t>
  </si>
  <si>
    <t>Ростовская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</si>
  <si>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</si>
  <si>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</si>
  <si>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</si>
  <si>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</si>
  <si>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</si>
  <si>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</si>
  <si>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</si>
  <si>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</si>
  <si>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</si>
  <si>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</si>
  <si>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Смоленская область</t>
  </si>
  <si>
    <t>Тамбовская область</t>
  </si>
  <si>
    <t>Тверская область</t>
  </si>
  <si>
    <t xml:space="preserve">г. Москва </t>
  </si>
  <si>
    <t>Республика Карелия</t>
  </si>
  <si>
    <t>Республика Коми</t>
  </si>
  <si>
    <t>Архангельская область</t>
  </si>
  <si>
    <t>Калининградская область</t>
  </si>
  <si>
    <t>Новгородская область</t>
  </si>
  <si>
    <t>Псковская область</t>
  </si>
  <si>
    <t>г. Санкт-Петербург</t>
  </si>
  <si>
    <t>Ненецкий автономный округ</t>
  </si>
  <si>
    <t>Республика Адыгея (Адыгея)</t>
  </si>
  <si>
    <t>Республика Калмыкия</t>
  </si>
  <si>
    <t>Астраханская область</t>
  </si>
  <si>
    <t>Волгоградская область</t>
  </si>
  <si>
    <t>г. Севастополь</t>
  </si>
  <si>
    <t>Северо-Кавказский федеральный округ</t>
  </si>
  <si>
    <t>Республика Дагестан</t>
  </si>
  <si>
    <t xml:space="preserve">Республика Ингушетия </t>
  </si>
  <si>
    <t>Кабардино-Балкарская Республика</t>
  </si>
  <si>
    <t>Карачаево-Черкесская Республика</t>
  </si>
  <si>
    <t>Чеченская Республика</t>
  </si>
  <si>
    <t>Ставропольский край</t>
  </si>
  <si>
    <t>Республика Башкортостан</t>
  </si>
  <si>
    <t>Республика Мордовия</t>
  </si>
  <si>
    <t>Республика Татарстан (Татарстан)</t>
  </si>
  <si>
    <t>Пермский край</t>
  </si>
  <si>
    <t>Кировская область</t>
  </si>
  <si>
    <t>Нижегородская область</t>
  </si>
  <si>
    <t>Пензенская область</t>
  </si>
  <si>
    <t>Самарская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</si>
  <si>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</si>
  <si>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</si>
  <si>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</si>
  <si>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</si>
  <si>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</si>
  <si>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</si>
  <si>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Ямало-Ненецкий автономный округ</t>
  </si>
  <si>
    <t>Республика Тыва</t>
  </si>
  <si>
    <t>Республика Хакасия</t>
  </si>
  <si>
    <t>Алтайский край</t>
  </si>
  <si>
    <t>Иркутская область</t>
  </si>
  <si>
    <t>Новосибирская область</t>
  </si>
  <si>
    <t>Республика Бурятия</t>
  </si>
  <si>
    <t>Республика Саха (Якутия)</t>
  </si>
  <si>
    <t>Забайкальский край</t>
  </si>
  <si>
    <t>Камчатский край</t>
  </si>
  <si>
    <t>Амурская область</t>
  </si>
  <si>
    <t>Магаданская область</t>
  </si>
  <si>
    <t>Сахалинская область</t>
  </si>
  <si>
    <t>Еврейская автономная область</t>
  </si>
  <si>
    <t>Чукотский автономный округ</t>
  </si>
  <si>
    <r>
      <t>Раздел 1.</t>
    </r>
    <r>
      <rPr>
        <b/>
        <sz val="7"/>
        <color indexed="8"/>
        <rFont val="Times New Roman"/>
        <family val="1"/>
        <charset val="204"/>
      </rPr>
      <t xml:space="preserve">    </t>
    </r>
    <r>
      <rPr>
        <b/>
        <sz val="11"/>
        <color indexed="8"/>
        <rFont val="Times New Roman"/>
        <family val="1"/>
        <charset val="204"/>
      </rPr>
      <t xml:space="preserve"> Стимулирование органов местного самоуправления к повышению открытости бюджетных данных</t>
    </r>
  </si>
  <si>
    <t>В целях оценки показателей раздела учитываются сведения, размещенные в открытом доступе на сайте финансового органа или на специализированном сайте, предназначенном для размещения бюджетных данных (за исключением специализированного сайта, предназначенного для размещения бюджетных данных для граждан).</t>
  </si>
  <si>
    <t>В целях оценки показателя учитывается правовой акт, принятый высшим исполнительным органом государственной власти субъекта Российской Федерации или финансовым органом субъекта Российской Федерации, в котором содержится один из механизмов стимулирования органов местного самоуправления к повышению открытости бюджетных данных. Под механизмами такого стимулирования понимаются:</t>
  </si>
  <si>
    <t>Да, принят и размещен в открытом доступе правовой акт о мониторинге и оценке уровня открытости бюджетных данных</t>
  </si>
  <si>
    <t>Да, принят и размещен в открытом доступе правовой акт об оценке качества управления муниципальными финансами, в составе которой учитывается открытость (прозрачность) бюджетных данных</t>
  </si>
  <si>
    <t>Нет, правовой акт не принят, или отсутствует в открытом доступе на сайте финансового органа или на специализированном сайте, предназначенном для размещения бюджетных данных, или не отвечает требованиям</t>
  </si>
  <si>
    <t>Размещаются ли в открытом доступе результаты оценки уровня открытости бюджетных данных муниципальных образований?</t>
  </si>
  <si>
    <t>В целях оценки показателя учитываются сведения, размещенные в открытом доступе до 30 июня текущего года.</t>
  </si>
  <si>
    <t>Нет</t>
  </si>
  <si>
    <t>Постановление</t>
  </si>
  <si>
    <t>112-пп</t>
  </si>
  <si>
    <t>-</t>
  </si>
  <si>
    <t>Размещена актуализированная версия документа</t>
  </si>
  <si>
    <t>Оценки в разрезе показателей</t>
  </si>
  <si>
    <t>Примечания:</t>
  </si>
  <si>
    <t>Вид правового акта</t>
  </si>
  <si>
    <t>Принявший орган</t>
  </si>
  <si>
    <t>Дата внесения последних изменений **</t>
  </si>
  <si>
    <t>11.1. Принят ли в субъект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</si>
  <si>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r>
      <t xml:space="preserve">Результаты оценки уровня открытости бюджетных данных субъектов Российской Федерации по разделу 11 "Стимулирование органов местного самоуправления к повышению открытости бюджетных данных" за 2022 год </t>
    </r>
    <r>
      <rPr>
        <sz val="9"/>
        <rFont val="Times New Roman"/>
        <family val="1"/>
        <charset val="204"/>
      </rPr>
      <t>(группировка по федеральным округам)</t>
    </r>
  </si>
  <si>
    <t>% от максимального количества баллов по разделу 11</t>
  </si>
  <si>
    <t>11.1</t>
  </si>
  <si>
    <t>11.2</t>
  </si>
  <si>
    <t>11.3</t>
  </si>
  <si>
    <t>Используются ли при оценке качества управления муниципальными финансами результаты оценки уровня открытости бюджетных данных в муниципальных образованиях и размещена ли информация об этом в открытом доступе?</t>
  </si>
  <si>
    <t>Показатель оценивается в случае если в субъекте Российской Федерации применяются одновременно два механизма, а именно:</t>
  </si>
  <si>
    <t>Правовые акты, в соответствии с которыми реализуются соответствующие механизмы, должны быть размещены в открытом доступе на сайте финансового органа или на сайте, предназначенном для размещения бюджетных данных (за исключением специализированного сайта, предназначенного для размещения бюджетных данных для граждан). В случае внесения изменений в соответствующие правовые акты и отсутствия в открытом доступе актуализированных версий документов (версий с учетом внесенных изменений) к оценке показателя применяется понижающий коэффициент, используемый в связи с затрудненным поиском бюджетных данных.</t>
  </si>
  <si>
    <t>Исходные данные и оценка показателя 11.2 "Используются ли при оценке качества управления муниципальными финансами результаты оценки уровня открытости бюджетных данных в муниципальных образованиях и размещена ли информация об этом в открытом доступе?"</t>
  </si>
  <si>
    <t>Оценка показателя 11.2</t>
  </si>
  <si>
    <t>Исходные данные и оценка показателя 11.3 "Размещаются ли в открытом доступе результаты оценки уровня открытости бюджетных данных муниципальных образований?"</t>
  </si>
  <si>
    <t>11.3 Размещаются ли на сайте финансового органа субъекта Российской Федерации результаты оценки уровня открытости бюджетных данных муниципальных образований?</t>
  </si>
  <si>
    <t>Оценка показателя 11.3</t>
  </si>
  <si>
    <t>11.3. Размещаются ли в открытом доступе результаты оценки уровня открытости бюджетных данных муниципальных образований?</t>
  </si>
  <si>
    <t>11.2. Используются ли при оценке качества управления муниципальными финансами результаты оценки уровня открытости бюджетных данных в муниципальных образованиях и размещена ли информация об этом в открытом доступе?</t>
  </si>
  <si>
    <t>11.2 Используются ли при оценке качества управления муниципальными финансами результаты оценки уровня открытости бюджетных данных в муниципальных образованиях и размещена ли информация об этом в открытом доступе?</t>
  </si>
  <si>
    <t>Исходные данные и оценка показателя 11.1 "Принят ли в субъект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</si>
  <si>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11.1 Принят ли в субъект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</si>
  <si>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Оценка показателя 11.1</t>
  </si>
  <si>
    <t>Вид и реквизиты документа, устанавливающего соответствующий механизм</t>
  </si>
  <si>
    <t>Номер</t>
  </si>
  <si>
    <t>Дата подписания</t>
  </si>
  <si>
    <t>Размещена актуализированная версия документа (версия с учетом внесенных изменений)</t>
  </si>
  <si>
    <t>Источник данных (ссылка)</t>
  </si>
  <si>
    <t xml:space="preserve">Применяется, правовой акт размещен в открытом доступе </t>
  </si>
  <si>
    <t>Нет, не используются, или механизмы либо один из механизмов не реализуются, или правовые акты отсутствуют в открытом доступе на сайте, предназначенном для размещения бюджетных данных</t>
  </si>
  <si>
    <t>Используется</t>
  </si>
  <si>
    <t>Правовой акт, устанавливающий механизм оценки, размещен вместе с результатами оценки</t>
  </si>
  <si>
    <t>Сводная оценка (оценка по соответствующему направлению или блоку)</t>
  </si>
  <si>
    <t>Сводная оценка</t>
  </si>
  <si>
    <t>Механизм оценки качества управления муниципальными финансами, в составе которой оценивается открытость бюджета *</t>
  </si>
  <si>
    <t>Да, используются</t>
  </si>
  <si>
    <t>Высший исполнительный орган</t>
  </si>
  <si>
    <t xml:space="preserve">Нет, результаты оценки не размещаются или не отвечают требованиям </t>
  </si>
  <si>
    <t>Да</t>
  </si>
  <si>
    <t>Приказ</t>
  </si>
  <si>
    <t>Финансовый орган</t>
  </si>
  <si>
    <t>91</t>
  </si>
  <si>
    <t>09.06.2016</t>
  </si>
  <si>
    <t>Нет данных</t>
  </si>
  <si>
    <t>https://bryanskoblfin.ru/Show/Content/1148</t>
  </si>
  <si>
    <t>634-п</t>
  </si>
  <si>
    <t>https://bryanskoblfin.ru/Page/Search?text=634-%D0%BF</t>
  </si>
  <si>
    <t>Да (нет сведений об изменениях)</t>
  </si>
  <si>
    <t>Да (РК1.7)</t>
  </si>
  <si>
    <t>Используемый формат для публикации данных</t>
  </si>
  <si>
    <t>Губернатор Владимирской области</t>
  </si>
  <si>
    <t>https://dtf.avo.ru/postanovlenia-vladimirskoj-oblasti-za-2020-god1</t>
  </si>
  <si>
    <t>Поиск затруднен, отсутствует версия в актуальной редакции (К1).</t>
  </si>
  <si>
    <t>Департамент финансов</t>
  </si>
  <si>
    <t>48 о/н</t>
  </si>
  <si>
    <t>https://www.govvrn.ru/gosfin?p_p_id=Foldersanddocuments_WAR_foldersanddocumentsportlet&amp;p_p_lifecycle=0&amp;p_p_state=normal&amp;p_p_mode=view&amp;folderId=6572342&amp;pageNumber=2</t>
  </si>
  <si>
    <t>https://www.govvrn.ru/gosfin?p_p_id=Foldersanddocuments_WAR_foldersanddocumentsportlet&amp;p_p_lifecycle=0&amp;p_p_state=normal&amp;p_p_mode=view&amp;folderId=6572334</t>
  </si>
  <si>
    <t>http://df.ivanovoobl.ru/regionalnye-finansy/finansovye-vzaimootnosheniya-s-munitsipalnymi-obrazovaniyami/otsenka-otkrytosti-byudzhetnykh-dannykh-munitsipalnykh-obrazovaniy-ivanovskoy-oblasti/</t>
  </si>
  <si>
    <t>Распоряжение</t>
  </si>
  <si>
    <t>12.05.2017</t>
  </si>
  <si>
    <t>Министерство финансов</t>
  </si>
  <si>
    <t>Департамент финансов Костромской области</t>
  </si>
  <si>
    <t>http://depfin.adm44.ru/info/iogv/</t>
  </si>
  <si>
    <t>Электронные таблицы (excel)</t>
  </si>
  <si>
    <t>Министр экономики и финансов Московской области</t>
  </si>
  <si>
    <t>23П-381</t>
  </si>
  <si>
    <t>https://budget.mosreg.ru/byudzhet-dlya-grazhdan/otkrytost-byudzhetnyh-dannyh-mun-obr/</t>
  </si>
  <si>
    <t>529/25</t>
  </si>
  <si>
    <t>https://orel-region.ru/index.php?head=6&amp;part=73&amp;unit=3&amp;op=8&amp;in=15</t>
  </si>
  <si>
    <t>Правительство Орловской области</t>
  </si>
  <si>
    <t>Правительство Рязанской области</t>
  </si>
  <si>
    <t>https://minfin.ryazangov.ru/activities/financial_authorities/information_mo/monitor/index.php</t>
  </si>
  <si>
    <t>http://www.finsmol.ru/minfin/nJMVo3An</t>
  </si>
  <si>
    <t>https://fin.tmbreg.ru/6237/7117/6426.html</t>
  </si>
  <si>
    <t>Администрации Тамбовской области</t>
  </si>
  <si>
    <t xml:space="preserve">Графический (pdf) </t>
  </si>
  <si>
    <t>296-пп</t>
  </si>
  <si>
    <t>https://www.tverfin.ru/deyatelnost-ministerstva/finansovyy-menedzhment/pravovye-osnovy.php</t>
  </si>
  <si>
    <t>Правительство Тверской области</t>
  </si>
  <si>
    <t>Правительство Ярославской области</t>
  </si>
  <si>
    <t>https://www.yarregion.ru/depts/depfin/tmpPages/activities.aspx</t>
  </si>
  <si>
    <t>244-п</t>
  </si>
  <si>
    <t>Департамент финансов города Москвы</t>
  </si>
  <si>
    <t>https://budget.mos.ru/budget/relations</t>
  </si>
  <si>
    <t>http://minfin.karelia.ru/ocenka-kachestva-upravlenija-municipal-nymi-finansami/</t>
  </si>
  <si>
    <t>Министерство финансов Республики Карелия</t>
  </si>
  <si>
    <t>https://minfin.rkomi.ru/deyatelnost/monitoring-mo-v-rk-po-urovnyu-otkrytosti-byudjetnyh-dannyh</t>
  </si>
  <si>
    <t>Министерство финансов Республики Коми</t>
  </si>
  <si>
    <t>https://dvinaland.ru/gov/iogv/minfin/docList/</t>
  </si>
  <si>
    <t>Министерство финансов Архангельской области</t>
  </si>
  <si>
    <t>Департамент финансов Вологодской области</t>
  </si>
  <si>
    <t>Министерство финансов Калининградской области</t>
  </si>
  <si>
    <t>Комитет финансов Ленинградской области</t>
  </si>
  <si>
    <t>Министерство финансов Мурманской области</t>
  </si>
  <si>
    <t>Департамент финансов Новгородской области</t>
  </si>
  <si>
    <t>Администрация Псковской области</t>
  </si>
  <si>
    <t>Комитет финансов Санкт-Петербурга</t>
  </si>
  <si>
    <t>Департамент финансов и экономики</t>
  </si>
  <si>
    <t>168-рф</t>
  </si>
  <si>
    <t>18-02/01-20-159</t>
  </si>
  <si>
    <t>48н</t>
  </si>
  <si>
    <t>26-р</t>
  </si>
  <si>
    <t>Справочник документов - отчетность - исполнение местных бюджетов-2021</t>
  </si>
  <si>
    <t>https://df.gov35.ru/deyatelnost/mo/otkrytost-byudzhetnykh-dannykh-munitsipalnykh-obrazovaniy/</t>
  </si>
  <si>
    <t>https://df.gov35.ru/deyatelnost/mo/otkrytost-byudzhetnykh-dannykh-munitsipalnykh-obrazovaniy/2021-god/</t>
  </si>
  <si>
    <t>https://minfin.gov39.ru/financial/municipalities/</t>
  </si>
  <si>
    <t>https://finance.lenobl.ru/o-komitete/work/byudzhetnaya-politika/ocenka/monitoring/</t>
  </si>
  <si>
    <t>https://minfin.gov-murman.ru/open-budget/monitoring-open-budget/normativnaya-i-pravovaya-informatsiya/</t>
  </si>
  <si>
    <t>https://minfin.gov-murman.ru/open-budget/monitoring-open-budget/rating-ppo-open-budget/</t>
  </si>
  <si>
    <t>https://minfin.novreg.ru/ocenka-kachestva-upravleniya-municipal-nymi-finansami.html</t>
  </si>
  <si>
    <t>https://fincom.gov.spb.ru/budget/interaction/materials/1</t>
  </si>
  <si>
    <t>Размещено в разделе "Взаимодействие с МО /Справочные материалы"</t>
  </si>
  <si>
    <t>https://dfei.adm-nao.ru/otkrytost-byudzhetnyh-dannyh/monitoring-otkrytosti-byudzhetnyh-dannyh-municipalnyh-obrazovanij-nene/</t>
  </si>
  <si>
    <t>Министерство финансов Республики Адыгея</t>
  </si>
  <si>
    <t>98-А</t>
  </si>
  <si>
    <t>http://www.minfin01-maykop.ru/Menu/Page/156</t>
  </si>
  <si>
    <t>Министерство финансов Республики Калмыкия</t>
  </si>
  <si>
    <t>Министерство финансов Республики Крым</t>
  </si>
  <si>
    <t>Комитет финансов Волгоградской области</t>
  </si>
  <si>
    <t>Министерство финансов Ростовской области</t>
  </si>
  <si>
    <t>Департамент финансов города Севастополя</t>
  </si>
  <si>
    <t>https://minfin.rk.gov.ru/ru/structure/233?page=3</t>
  </si>
  <si>
    <t>https://volgafin.volgograd.ru/norms/acts/5632/</t>
  </si>
  <si>
    <t>https://minfin.donland.ru/documents/active/90637/</t>
  </si>
  <si>
    <t>https://fin.sev.gov.ru/deytelnost/otsenka-kachestva-upravleniya/</t>
  </si>
  <si>
    <t xml:space="preserve"> </t>
  </si>
  <si>
    <t>http://minfin.kalmregion.ru/deyatelnost/mezhbyudzhetnye-otnosheniya/otsenka-kachestva-upravleniya-munitsipalnymi-finansami-/</t>
  </si>
  <si>
    <t>https://minfin.rk.gov.ru/ru/structure/2018_08_28_18_33_otsenka_kachestva_upravleniia_munitsipalnymi_finansam</t>
  </si>
  <si>
    <t>https://volgafin.volgograd.ru/current-activity/analytics/16997/</t>
  </si>
  <si>
    <t>Министерство финансов Краснодарского края</t>
  </si>
  <si>
    <t>Сведения не обнаружены.</t>
  </si>
  <si>
    <t>https://minfin.donland.ru/documents/other/133248/</t>
  </si>
  <si>
    <t>Нет (не отвечает требованиям)</t>
  </si>
  <si>
    <t>Правительство Республики Дагестан</t>
  </si>
  <si>
    <t>Правительство Республики Ингушетия</t>
  </si>
  <si>
    <t>Министерство финансов КБР</t>
  </si>
  <si>
    <t xml:space="preserve">Правительство Карачаево-Черкесской Республики </t>
  </si>
  <si>
    <t>Министерство финансов Северная Осетия-Алания</t>
  </si>
  <si>
    <t>Министерство финансов Ставропольского края, Минэкономразвития Ставропольского края</t>
  </si>
  <si>
    <t>287-р</t>
  </si>
  <si>
    <t>http://minfinrd.ru/statisticheskie_dannye_i_pokazateli,_kharakterizuyushchie_sostoyanie_i_dinamiku_razvitiya</t>
  </si>
  <si>
    <t>https://www.mfri.ru/index.php/normativno-pravovaya-baza/rasporyazheniya</t>
  </si>
  <si>
    <t>https://minfin.kbr.ru/activity/byudzhet/</t>
  </si>
  <si>
    <t>http://minfin.alania.gov.ru/documents/237</t>
  </si>
  <si>
    <t>https://mfsk.ru/working/projects/ocenka-kachestva-upravleniya/itogi-ocenki-kachestva</t>
  </si>
  <si>
    <t>http://minfin09.ru/category/load/finansovye_vzaimootnoshenija_s_organami_mestnogo_samoupravlenija/</t>
  </si>
  <si>
    <t>https://mfsk.ru/working/projects/ocenka-kachestva-upravleniya</t>
  </si>
  <si>
    <t>Министерство финансов Республики Башкортостан</t>
  </si>
  <si>
    <t>Правительство Республики Мордовия</t>
  </si>
  <si>
    <t>Министерство финансов Республики Татарстан</t>
  </si>
  <si>
    <t>Министерство финансов Удмуртской Республики</t>
  </si>
  <si>
    <t>Кабинет министров Чувашской Республики</t>
  </si>
  <si>
    <t>Правительство Пермского края</t>
  </si>
  <si>
    <t>Постановление; решение</t>
  </si>
  <si>
    <t>Министерство финансов Нижегородской области</t>
  </si>
  <si>
    <t>Правительство Оренбургской области</t>
  </si>
  <si>
    <t>Правительство Пензенской области</t>
  </si>
  <si>
    <t>Министерство управления финансами Самарской области</t>
  </si>
  <si>
    <t>Министерство финансов Саратовской области</t>
  </si>
  <si>
    <t>Министерство финансов Ульяновской области</t>
  </si>
  <si>
    <t>07-61</t>
  </si>
  <si>
    <t>378-п</t>
  </si>
  <si>
    <t>915-п</t>
  </si>
  <si>
    <t>473-пП</t>
  </si>
  <si>
    <t>01-07/21</t>
  </si>
  <si>
    <t>65-пр</t>
  </si>
  <si>
    <t>https://minfin.bashkortostan.ru/activity/2982/</t>
  </si>
  <si>
    <t>http://mari-el.gov.ru/minfin/Pages/main.aspx</t>
  </si>
  <si>
    <t>https://www.minfinrm.ru/monitoring/</t>
  </si>
  <si>
    <t>https://www.mfur.ru/activities/kachestvo_upravfinans/reiting/reitingmun/reitingmun.php</t>
  </si>
  <si>
    <t>https://www.minfin.kirov.ru/otkrytyy-byudzhet/dlya-spetsialistov/mezhbyudzhetnye-otnosheniya/monitoring/; https://www.minfin.kirov.ru/dokumenty/list/</t>
  </si>
  <si>
    <t>http://mf.nnov.ru/index.php?option=com_k2&amp;view=item&amp;id=1569:monitoring-otkrytosti-byudzhetnykh-dannykh-munitsipalnykh-rajonov-i-gorodskikh-okrugov&amp;Itemid=560</t>
  </si>
  <si>
    <t>https://finance.pnzreg.ru/docs/nsb/ppo/?ELEMENT_ID=2153</t>
  </si>
  <si>
    <t>https://minfin-samara.ru/monitoring-of-local-budgets/</t>
  </si>
  <si>
    <t>http://ufo.ulntc.ru/index.php?mgf=budget/mbo&amp;slep=net</t>
  </si>
  <si>
    <t>Нет данных об использовании механизма стимулирования МО к повышению открытости бюджета.</t>
  </si>
  <si>
    <t>Нет (частично)</t>
  </si>
  <si>
    <t>Текстовый формат (docx)</t>
  </si>
  <si>
    <t xml:space="preserve">Электронные таблицы (excel), графический (pdf) </t>
  </si>
  <si>
    <t>Да (используются некорректные наименования)</t>
  </si>
  <si>
    <t>https://www.minfinrm.ru/monitoring/mun-obr/</t>
  </si>
  <si>
    <t>https://minfin.tatarstan.ru/otsenka-kachestva-upravleniya-finansami.htm</t>
  </si>
  <si>
    <t>https://www.minfin.kirov.ru/otkrytyy-byudzhet/dlya-spetsialistov/mezhbyudzhetnye-otnosheniya/monitoring/</t>
  </si>
  <si>
    <t>https://minfin.saratov.gov.ru/budget/pasporta/pasporta-munitsipalnykh-obrazovanij/otkrytost-byudzhetnykh-dannykh/otsenka-po-otkrytosti-byudzhetnykh-dannykh</t>
  </si>
  <si>
    <t>Результаты сводной оценки по направлению "Прозрачность бюджетного процесса" отсутствуют, размещены результаты только в разрезе показателей.</t>
  </si>
  <si>
    <t>Используются некорректные наименования оценок по направлениям ("Удельный вес группы"), рекомендуется уточнить.</t>
  </si>
  <si>
    <t>Финансовое управление Курганской области</t>
  </si>
  <si>
    <t>Министерство финансов Свердловской области</t>
  </si>
  <si>
    <t>Правительство Тюменской области</t>
  </si>
  <si>
    <t>Министерство финансов Челябинской области</t>
  </si>
  <si>
    <t>Департамент финансов ХМАО</t>
  </si>
  <si>
    <t>310-рп</t>
  </si>
  <si>
    <t>112-о</t>
  </si>
  <si>
    <t>32-п</t>
  </si>
  <si>
    <t>http://www.finupr.kurganobl.ru/index.php?test=akt</t>
  </si>
  <si>
    <t>https://minfin.midural.ru/document/category/88#document_list</t>
  </si>
  <si>
    <t>https://depfin.admtyumen.ru/OIGV/depfin/actions/npa/more_article.htm?id=11779442@cmsArticle</t>
  </si>
  <si>
    <t>https://www.minfin74.ru/mBudget/management/</t>
  </si>
  <si>
    <t>https://www.yamalfin.ru/index.php?option=com_content&amp;view=category&amp;id=33&amp;Itemid=40</t>
  </si>
  <si>
    <t>http://www.finupr.kurganobl.ru/</t>
  </si>
  <si>
    <t>https://depfin.admtyumen.ru/OIGV/depfin.htm</t>
  </si>
  <si>
    <t>https://depfin.admhmao.ru/otkrytyy-byudzhet/mezhbyudzhetnye-otnosheniya/monitoring/</t>
  </si>
  <si>
    <t>См. раздел: "Иная информация"" - "Мониторинг и оценка качества управления бюджетным процессом".</t>
  </si>
  <si>
    <t>Министерство финансов Республики Алтай</t>
  </si>
  <si>
    <t>323-п</t>
  </si>
  <si>
    <t>https://www.minfin-altai.ru/deyatelnost/otkrytost-byudzhetnykh-dannykh-v-munitsipalnykh-obrazovaniyakh-v-respublike-altay/</t>
  </si>
  <si>
    <t>Правительство Республики Тыва</t>
  </si>
  <si>
    <t>Министерство финансов Республики Хакасия</t>
  </si>
  <si>
    <t>95-од</t>
  </si>
  <si>
    <t>https://r-19.ru/authorities/ministry-of-finance-of-the-republic-of-khakassia/docs/4051/31908.html</t>
  </si>
  <si>
    <t>Министерство финансов Алтайского края</t>
  </si>
  <si>
    <t>Министерство финансов Красноярского края</t>
  </si>
  <si>
    <t>Министерство финансов Иркутской области</t>
  </si>
  <si>
    <t>Правительство Кемеровской области-Кузбасс</t>
  </si>
  <si>
    <t>Министерство финансов и налоговой политики Новосибирской области</t>
  </si>
  <si>
    <t>Правительство Омской области</t>
  </si>
  <si>
    <t>56н-мпр</t>
  </si>
  <si>
    <t>72-п</t>
  </si>
  <si>
    <t>http://minfin.krskstate.ru/mbo/monitoring</t>
  </si>
  <si>
    <t>https://irkobl.ru/sites/minfin/activity/mbudget/</t>
  </si>
  <si>
    <t>https://www.ofukem.ru/activity/quality-assessment-public-finance-management/</t>
  </si>
  <si>
    <t>https://mfnso.nso.ru/page/4518</t>
  </si>
  <si>
    <t>http://mf.omskportal.ru/oiv/mf/otrasl/otrasl4/razdel42</t>
  </si>
  <si>
    <t>Департамент финансов Томской области</t>
  </si>
  <si>
    <t>16/48-р</t>
  </si>
  <si>
    <t>https://depfin.tomsk.gov.ru/otsenka-munitsipalnyh-obrazovanij-po-urovnju-otkrytosti-bjudzhetnyh-dannyh</t>
  </si>
  <si>
    <t>https://minfin.rtyva.ru/node/6665/</t>
  </si>
  <si>
    <t>http://mfnso.nso.ru/page/466</t>
  </si>
  <si>
    <t>http://mf.omskportal.ru/oiv/mf/otrasl/otrasl4/razdel42/2020</t>
  </si>
  <si>
    <t>Министерство финансов Республики Бурятия</t>
  </si>
  <si>
    <t>Министерство финансов Забайкальского края</t>
  </si>
  <si>
    <t>Министерство финансов Камчатского края</t>
  </si>
  <si>
    <t>https://egov-buryatia.ru/minfin/activities/directions/mezhbyudzhetnye-otnosheniya/monitoring-kachestva-upravleniya-munitsipalnymi-finansami/</t>
  </si>
  <si>
    <t>https://minfin.sakha.gov.ru/bjudzhet/mezhbjudzhetnye-otnoshenija/monitoring-mbo/otsenka-platezhesposobnosti-i-kachestva-upravlenija-mo</t>
  </si>
  <si>
    <t>https://minfin.75.ru/site/resource?alias=dokumenty</t>
  </si>
  <si>
    <t>https://www.kamgov.ru/minfin/mezbudzetnye-otnosenia</t>
  </si>
  <si>
    <t>Министерство финансов Приморского края</t>
  </si>
  <si>
    <t>https://www.primorsky.ru/authorities/executive-agencies/departments/finance/finansovye-vzaimootnosheniya/</t>
  </si>
  <si>
    <t>Министерство финансов Хабаровского края</t>
  </si>
  <si>
    <t>198П</t>
  </si>
  <si>
    <t>https://minfin.khabkrai.ru/portal/Show/Category/13?ItemId=159</t>
  </si>
  <si>
    <t>Министерство финансов Амурской области</t>
  </si>
  <si>
    <t>https://fin.amurobl.ru/pages/mezhbyudzhetnye-otnosheniya/monitoring-byudzhetov/</t>
  </si>
  <si>
    <t>Правительство Магаданской области</t>
  </si>
  <si>
    <t>943-пп</t>
  </si>
  <si>
    <t>Министерство финансов Сахалинской области</t>
  </si>
  <si>
    <t>https://openbudget.sakhminfin.ru/Menu/Page/563</t>
  </si>
  <si>
    <t>Финансовое управление правительства Еврейской автономной области</t>
  </si>
  <si>
    <t>Правительство Чукотского автономного округа</t>
  </si>
  <si>
    <t>96-п</t>
  </si>
  <si>
    <t>https://www.eao.ru/isp-vlast/finansovoe-upravlenie-pravitelstva/prikazy-finansovogo-upravleniya/dokumenty-dlya-finansovykh-organov-munitsipalnykh-obrazovaniy/</t>
  </si>
  <si>
    <t>http://chaogov.ru/vlast/organy-vlasti/depfin/monitoring-mestnykh-byudzhetov.php</t>
  </si>
  <si>
    <t xml:space="preserve">Электронные таблицы (excel), Графический (pdf) </t>
  </si>
  <si>
    <t>https://minfin.75.ru/deyatel-nost/reformirovanie-finansov/130185-sovershenstvovanie-mezhbyudzhetnyh-otnosheniy</t>
  </si>
  <si>
    <t>https://fin.amurobl.ru/pages/mezhbyudzhetnye-otnosheniya/monitoring-byudzhetov/monitoring-otkrytosti-byudzhetnykh-dannykh/</t>
  </si>
  <si>
    <t>https://minfin.49gov.ru/activities/budget/consolidated_budget/</t>
  </si>
  <si>
    <t>https://www.eao.ru/isp-vlast/departament-finansov-pravitelstva-evreyskoy-avtonomnoy-oblasti/finansovye-vzaimootnosheniya-s-munitsipalnymi-obrazovaniyami/isp-vlast/finansovoe-upravlenie-pravitelstva/rezultaty-monitoringa-kachestva-organizatsii-i-osushchestvleniya-byudzhetnogo-protsessa/</t>
  </si>
  <si>
    <t>https://www.mfur.ru/mejbudjet/operativ_ocenka/</t>
  </si>
  <si>
    <t>Правительство Удмуртской Республики</t>
  </si>
  <si>
    <t>Да (5.1)</t>
  </si>
  <si>
    <t>https://www.mfur.ru/mejbudjet/operativ_ocenka/2021.php</t>
  </si>
  <si>
    <t>https://minfin.cap.ru/action/activity/mezhbyudzhetnie-otnosheniya/ocenka-kachestva-upravleniya-finansami-municipaljn</t>
  </si>
  <si>
    <t>https://minfin.cap.ru/action/activity/mezhbyudzhetnie-otnosheniya/ocenka-kachestva-upravleniya-finansami-municipaljn/</t>
  </si>
  <si>
    <t>https://mfin.permkrai.ru/deyatelnost/vzaimodeystvie-s-munitsipalitetami/reyting-kachestva-upravleniya-munitsipalnymi-finansami-/2021</t>
  </si>
  <si>
    <t>https://mfin.permkrai.ru/dokumenty/254767/</t>
  </si>
  <si>
    <t>https://finance.pnzreg.ru/docs/monitoringbp/</t>
  </si>
  <si>
    <t>596-ПП</t>
  </si>
  <si>
    <t>Правительство Свердловской области</t>
  </si>
  <si>
    <t>https://minfin.midural.ru/document/category/13#document_list</t>
  </si>
  <si>
    <t>01/5-389</t>
  </si>
  <si>
    <t>Правительства Ханты-Мансийского автономного округа - Югры</t>
  </si>
  <si>
    <t>65-П</t>
  </si>
  <si>
    <t>https://depfin.admhmao.ru/otkrytyy-byudzhet/mezhbyudzhetnye-otnosheniya/monitoring/monitoring-otsenki-kachestva-organizatsii-i-osushchestvleniya-byudzhetnogo-protsessa-v-gorodskikh-ok/351448/postanovlenie-pravitelstva-khanty-mansiyskogo-avtonomnogo-okruga-yugry-ot-18-03-2011-n-65-p-o-poryad/</t>
  </si>
  <si>
    <t>Правительство Республики Алтай</t>
  </si>
  <si>
    <t>Да (22)</t>
  </si>
  <si>
    <t>https://www.minfin-altai.ru/deyatelnost/mezhbyudzhetnye-otnosheniya/normativnye-pravovye-akty-v-sfere-mezhbyudzhetnykh-otnosheniy.php</t>
  </si>
  <si>
    <t>https://www.minfin-altai.ru/deyatelnost/mezhbyudzhetnye-otnosheniya/otsenka-kachestva-organizatsii-i-osushchestvleniya-byudzhetnogo-protsessa-munitsipalnykh-rayonov-i-g.php</t>
  </si>
  <si>
    <t>https://minfin.rtyva.ru/documents/?page=10</t>
  </si>
  <si>
    <t>https://minfin.alregn.ru/regul/prikaz/</t>
  </si>
  <si>
    <t>https://minfin.alregn.ru/search/?type=0&amp;datein=&amp;dateout=&amp;num=&amp;title=%EE%F6%E5%ED%EA%E8+%CA%E0%F7%E5%F1%F2%E2%E0</t>
  </si>
  <si>
    <t>https://depfin.tomsk.gov.ru/otsenka-kachestva-upravlenija-bjudzhetnym-protsessom-v-munitsipalnyh-obrazovanijah</t>
  </si>
  <si>
    <t>https://depfin.tomsk.gov.ru/documents/front/view?id=56163</t>
  </si>
  <si>
    <t>Да (4)</t>
  </si>
  <si>
    <t>Размещено 22.06.2022.</t>
  </si>
  <si>
    <t>https://primorsky.ru/authorities/executive-agencies/departments/finance/orders/prikazy-2022-goda/</t>
  </si>
  <si>
    <t>https://minfin.khabkrai.ru/portal/Show/Category/331?ItemId=1245</t>
  </si>
  <si>
    <t>https://fin.amurobl.ru/pages/mezhbyudzhetnye-otnosheniya/monitoring-byudzhetov/otsenka-kachestva-upravleniya/</t>
  </si>
  <si>
    <t>Да (6.7)</t>
  </si>
  <si>
    <t>Администрация Тульской области</t>
  </si>
  <si>
    <t>Департамент бюджета и финансов Смоленской области</t>
  </si>
  <si>
    <t>Администрация Курской области</t>
  </si>
  <si>
    <t>117-па</t>
  </si>
  <si>
    <t>https://adm.rkursk.ru/index.php?id=783&amp;mat_id=115741</t>
  </si>
  <si>
    <t>Администрации Липецкой области</t>
  </si>
  <si>
    <t>https://minfin.tularegion.ru/documents/?SECTION=1579</t>
  </si>
  <si>
    <t>https://minfin.tularegion.ru/documents/?PAGEN_1=2</t>
  </si>
  <si>
    <t>http://beldepfin.ru/deyatelnost/formirovanie-i-ispolnenie-byudzheta/ocenka-kachestva-upravleniya-byudzhetnym-processom/</t>
  </si>
  <si>
    <t>https://bryanskoblfin.ru/open/Show/Category/38?ItemId=192</t>
  </si>
  <si>
    <t>https://dtf.avo.ru/search?p_p_id=com_liferay_portal_search_web_search_results_portlet_SearchResultsPortlet&amp;p_p_lifecycle=0&amp;p_p_state=maximized&amp;p_p_mode=view&amp;_com_liferay_portal_search_web_search_results_portlet_SearchResultsPortlet_mvcPath=%2Fview_content.jsp&amp;_com_liferay_portal_search_web_search_results_portlet_SearchResultsPortlet_redirect=%2Fsearch%3Fq%3D%25D0%25BE%25D1%2586%25D0%25B5%25D0%25BD%25D0%25BA%25D0%25B0%2B%25D0%25BA%25D0%25B0%25D1%2587%25D0%25B5%25D1%2581%25D1%2582%25D0%25B2%25D0%25B0&amp;_com_liferay_portal_search_web_search_results_portlet_SearchResultsPortlet_assetEntryId=6736905&amp;_com_liferay_portal_search_web_search_results_portlet_SearchResultsPortlet_type=content&amp;inheritRedirect=true</t>
  </si>
  <si>
    <t>Поиск данных затруднен, наименование раздела "О текущей деятельности ИОГВ" не соответствует содержанию (К1).</t>
  </si>
  <si>
    <t>https://kursk.ru/region/economy/page-176906/</t>
  </si>
  <si>
    <t>Администрации Курской области</t>
  </si>
  <si>
    <t>498-па</t>
  </si>
  <si>
    <t>14.10.2011</t>
  </si>
  <si>
    <t>26.10.2021</t>
  </si>
  <si>
    <t>https://kursk.ru/region/economy/page-161930/</t>
  </si>
  <si>
    <t>https://ufin48.ru/Show/Category/114?ItemId=220</t>
  </si>
  <si>
    <t>http://orel-region.ru/index.php?head=17&amp;part=19&amp;docid=8515</t>
  </si>
  <si>
    <t>19.12.2017</t>
  </si>
  <si>
    <t>05.08.2021</t>
  </si>
  <si>
    <t>http://orel-region.ru/index.php?head=17&amp;part=19&amp;docid=11157</t>
  </si>
  <si>
    <t xml:space="preserve">Инфографика доступна по ссылке, указанной в текстовом документе: http://budget.karelia.ru/prioritety/kachestvo-munitsipalnykh-finansov/rezultaty-otsenki-kachestva-upravleniya-munitsipalnymi-finansami-v-munitsipalnykh-obrazovaniyakh-respubliki-kareliya  </t>
  </si>
  <si>
    <t>https://www.tverfin.ru/deyatelnost-ministerstva/finansovyy-menedzhment/monitoring-kachestva-finansovogo-menedzhmenta.php</t>
  </si>
  <si>
    <t>https://minfin.gov39.ru/financial/quality/</t>
  </si>
  <si>
    <t>Да (И25)</t>
  </si>
  <si>
    <t>https://finance.lenobl.ru/o-komitete/work/byudzhetnaya-politika/ocenka/</t>
  </si>
  <si>
    <t>https://finance.pskov.ru/deyatelnost/rezultaty-ocenki-urovnya-otkrytosti-byudzhetnyh-dannyh-municipalnyh-obrazovaniy</t>
  </si>
  <si>
    <t>https://fincom.gov.spb.ru/materials/acts/main/2</t>
  </si>
  <si>
    <t>http://minfin.kalmregion.ru/dokumenty/normativnye-pravovye-akty-respubliki-kalmykiya/prikazy-ministerstva-finansov-respubliki-kalmykiya/prikaz-ministerstva-finansov-respubliki-kalmykiya-ot-20-05-2021-goda-10-87m/</t>
  </si>
  <si>
    <t>10/87м</t>
  </si>
  <si>
    <t>Отсутствует версия в актуальной редакции (К1).</t>
  </si>
  <si>
    <t>См. раздел "Деятельность/Бюджет/Межбюджетные отношения".</t>
  </si>
  <si>
    <t>http://minfin.alania.gov.ru/documents/808</t>
  </si>
  <si>
    <t>https://www.minfinchr.ru/deyatelnost/materialy-monitoringa-soblyudeniya-municipalnymi-obrazovaniyami-trebovanij-byudzhetnogo-zakonodatelstva,  https://old.minfinchr.ru/normativnaya-informatsiya-3/monitoring-i-otsenka-kachestva-upravleniya-regionalnymi-i-munitsipalnymi-finansami</t>
  </si>
  <si>
    <t>https://openbudsk.ru/openness/tmmp9cfeyi</t>
  </si>
  <si>
    <t>Министерство финансов Ставропольского края</t>
  </si>
  <si>
    <t>Да (16)</t>
  </si>
  <si>
    <t>https://minfin.bashkortostan.ru/documents/other/425770/</t>
  </si>
  <si>
    <t>https://minfin.saratov.gov.ru/budget/pasporta/pasporta-munitsipalnykh-obrazovanij/kachestvo-upravleniya-munitsipalnymi-finansami</t>
  </si>
  <si>
    <t xml:space="preserve">Да  </t>
  </si>
  <si>
    <t>https://minfin.admoblkaluga.ru/page/monitoring-i-otsenka-kachestva-upravleniya-byudzhetnym-protsessom-v-munitsipalnykh-obrazovaniyakh-ka/</t>
  </si>
  <si>
    <t>https://r-19.ru/authorities/ministry-of-finance-of-the-republic-of-khakassia/docs/4052/</t>
  </si>
  <si>
    <t>https://minfin.75.ru/deyatel-nost/reformirovanie-finansov/reyting-municipal-nyh-obrazovaniy-po-urovnyu-otkrytosti-byudzhetnyh-dannyh</t>
  </si>
  <si>
    <t>https://minfin01-maykop.ru/Menu/Page/156</t>
  </si>
  <si>
    <t>Кабинет министров</t>
  </si>
  <si>
    <t>https://minfin01-maykop.ru/Show/Category/22?ItemId=159</t>
  </si>
  <si>
    <t>https://mf.orb.ru/documents/active/62083/</t>
  </si>
  <si>
    <t>Да (38)</t>
  </si>
  <si>
    <t>https://mf.orb.ru/documents/active/53966/</t>
  </si>
  <si>
    <t>* Используются стандартные формулировки, отражающие суть механизма. В случае применения нескольких механизмов учитывается механизм, который оценивается в рейтинге выше.</t>
  </si>
  <si>
    <t>Правительство Астраханской области</t>
  </si>
  <si>
    <t>80-п</t>
  </si>
  <si>
    <t>https://minfin.astrobl.ru/napravleniya-deyatelnosti/upravlenie-biudzetnym-processom-v-municipalnyx-obrazovaniiax-monitoring</t>
  </si>
  <si>
    <t>Механизм: оценка открытости бюджетных данных *</t>
  </si>
  <si>
    <t>Механизм: оценка качества управления финансами, в составе которой оценивается открытость *</t>
  </si>
  <si>
    <t>Нет (не обнаружен на сайте)</t>
  </si>
  <si>
    <t>https://minfin09.ru/category/load/finansovye_vzaimootnoshenija_s_organami_mestnogo_samoupravlenija/page/3/</t>
  </si>
  <si>
    <t>Поиск затруднен, необходимо произвести свыше пяти переходов («кликов») с основной страницы сайта (К1).</t>
  </si>
  <si>
    <t>https://minfin.tatarstan.ru/index.htm/news/41428.htm; https://minfin.tatarstan.ru/otsenka-kachestva-upravleniya-finansami.htm</t>
  </si>
  <si>
    <t>https://mf.orb.ru/documents/active/53966/; https://mf.orb.ru/documents/all/?nav-documents=page-27</t>
  </si>
  <si>
    <t>Правительство Республики Саха (Якутия)</t>
  </si>
  <si>
    <t>Актуальный документ на сайте не обнаружен; размещенный документ (постановление Правительства РС(Я) от 02.08.2012 №330) утратил силу. Актуальный документ не содержит показателей, оценивающих открытость бюджетов муниципальных образований.</t>
  </si>
  <si>
    <t>Нет (не отвечает требованиям, не обнаружен на сайте)</t>
  </si>
  <si>
    <t>Правительство Ивановской области</t>
  </si>
  <si>
    <t>39-п</t>
  </si>
  <si>
    <t>08.02.2013</t>
  </si>
  <si>
    <t>29.12.2016</t>
  </si>
  <si>
    <t>http://df.ivanovoobl.ru/regionalnye-finansy/finansovye-vzaimootnosheniya-s-munitsipalnymi-obrazovaniyami/otsenka-kachestva-upravleniya-byudzhetnym-protsessom-oms-mo-ivanovskoy-oblasti/</t>
  </si>
  <si>
    <t xml:space="preserve">Учтен механизм оценки открытости бюджетных данных. </t>
  </si>
  <si>
    <t>https://minfin.rkomi.ru/deyatelnost/monitoring-kachestva-upravleniya-obshchestvennymi-finansami/monitoring-soblyudeniya-municipalnymi-obrazovaniyami-v-respublike-komi-trebovaniy-byudjetnogo-zakonodatelstva-rossiyskoy-federacii-i-ocenki-kachestva-upravleniya-byudjetnym-processom</t>
  </si>
  <si>
    <t>31.03.2016</t>
  </si>
  <si>
    <t>16.02.2022</t>
  </si>
  <si>
    <t>Правительство Брянской области</t>
  </si>
  <si>
    <t>Правительство Московской области</t>
  </si>
  <si>
    <t>23.06.2014</t>
  </si>
  <si>
    <t>1 (сводный показатель оценки открытости бюджетных данных)</t>
  </si>
  <si>
    <t>https://df.gov35.ru/deyatelnost/mo/otsenka-kachestva-upravleniya/</t>
  </si>
  <si>
    <t>Учтен механизм оценки открытости бюджетных данных. В механизме оценки качества управления муниципальными финансами по состоянию на 31.12.2021 показатели, оценивающие открытость бюджета, не предусмотрены. Сводный показатель, оценивающий открытость, введен в систему оценки в 2022 году.</t>
  </si>
  <si>
    <t>6 (в том числе сводный показатель оценки открытости бюджетных данных)</t>
  </si>
  <si>
    <t>217-ПП</t>
  </si>
  <si>
    <t>https://minfin.gov-murman.ru/open-budget/financial_relationship/financial_management_quality/</t>
  </si>
  <si>
    <t>Администрация Ненецкого автономного округа</t>
  </si>
  <si>
    <t>393-п</t>
  </si>
  <si>
    <t>https://dfei.adm-nao.ru/finansovye-vzaimootnosheniya-s-mo-nao/monitoring-soblyudeniya-mo-nao-trebovanij-byudzhetnogo-zakonodatelstva/</t>
  </si>
  <si>
    <t>Сводный показатель, оценивающий открытость, введен в систему оценки в 2022 году.</t>
  </si>
  <si>
    <t>Методика проведения мониторинга и составления рейтинга муниципальных образований по уровню открытости бюджетных данных утверждена в 2022 году.</t>
  </si>
  <si>
    <t>246/315/од</t>
  </si>
  <si>
    <t>2 (в том числе сводный показатель оценки открытости бюджетных данных)</t>
  </si>
  <si>
    <t>Правительство Кировской области</t>
  </si>
  <si>
    <t>45/120</t>
  </si>
  <si>
    <t>Решение</t>
  </si>
  <si>
    <t>Министерство финансов Кировской области</t>
  </si>
  <si>
    <t>https://www.minfin.kirov.ru/dokumenty/list/</t>
  </si>
  <si>
    <t>Правительство Нижегородской области</t>
  </si>
  <si>
    <t>402-пп</t>
  </si>
  <si>
    <t>Правительство Самарской области</t>
  </si>
  <si>
    <t>https://minfin-samara.ru/basic-documents/</t>
  </si>
  <si>
    <t>Не указано</t>
  </si>
  <si>
    <t xml:space="preserve">Нет </t>
  </si>
  <si>
    <t>Учтен механизм оценки открытости бюджетных данных. Приказ №28 размещен 27.01.2016.</t>
  </si>
  <si>
    <t>5 (в том числе сводный показатель оценки открытости бюджетных данных)</t>
  </si>
  <si>
    <t>Учтен механизм оценки открытости бюджетных данных.</t>
  </si>
  <si>
    <t>Нет (не обнаружен)</t>
  </si>
  <si>
    <t>3 (в том числе сводный показатель оценки открытости бюджетных данных)</t>
  </si>
  <si>
    <t>https://sakhminfin.ru/index.php/normotvorchestvo/izdnpa?start=10</t>
  </si>
  <si>
    <t>Учтен механизм оценки открытости бюджетных данных. Поиск документа, устанавливающего механизм оценки качества управления финансами (приказ № 6), затруднен.</t>
  </si>
  <si>
    <t>Да (частично)</t>
  </si>
  <si>
    <t xml:space="preserve">Отсутствует версия в актуальной редакции (К1). </t>
  </si>
  <si>
    <t>https://fin.smolensk.ru/open/mo/</t>
  </si>
  <si>
    <t>11.04.2022 (новая редакция)</t>
  </si>
  <si>
    <t>https://minfin.krasnodar.ru/activity/budget_reform/monitoring/otsenka-kachestva-upravleniya-munitsipalnymi-finansami-nachinaya-s-itogov-za-2013-god</t>
  </si>
  <si>
    <t>Поиск затруднен, в ссылке не указано наименование распоряжения (К1). Показатели, оценивающие открытость: 23-25.</t>
  </si>
  <si>
    <t>Поиск затруднен (через функцию поиска сначала найдены результаты оценки, потом приказ по номеру), К1.</t>
  </si>
  <si>
    <t>См. гиперссылку.</t>
  </si>
  <si>
    <t>237-пд</t>
  </si>
  <si>
    <t>https://minfin.75.ru/site/search?term=%D0%BE%D1%82%D0%BA%D1%80%D1%8B%D1%82%D0%BE%D1%81%D1%82%D0%B8&amp;yt0=</t>
  </si>
  <si>
    <t>152-пд</t>
  </si>
  <si>
    <t>См: "Справочник документов" - "Правовые акты", 2019 и 2022 годы.</t>
  </si>
  <si>
    <t>См.: "Общая информация / Направления деятельности / Бюджетная политика".</t>
  </si>
  <si>
    <t>Поиск затруднен, документ в актуальной редакции размещен только на старом сайте, https://pre.admoblkaluga.ru/main/work/finances/mbo/law/2021.php (К1).</t>
  </si>
  <si>
    <t xml:space="preserve">Отсутствует версия в актуальной редакции (К1). Показатели, характеризующие открытость бюджетов муниципальных образований: Р46-Р49. </t>
  </si>
  <si>
    <t>Поиск затруднен, см.: "Межбюджетные отношения / Документы", документы размещены с нарушением хронологической последовательности, отсутствует версия в актуальной редакции (К1).</t>
  </si>
  <si>
    <t xml:space="preserve">Отсутствует версия в актуальной редакции (К1). См.: "Повышение уровня открытости бюджета". </t>
  </si>
  <si>
    <t>Поиск затруднен, документ размещен в разделе: "О текущей деятельности ИОГВ", наименование раздела не соответствует содержанию документа (К1).</t>
  </si>
  <si>
    <t>Поиск затруднен (К1), информация по одной теме разного содержания дублируется в разных разделах одного сайта, см.: https://minfin.astrobl.ru/napravleniya-deyatelnosti/monitoring-mestnyx-byudzetov; https://minfin.astrobl.ru/napravleniya-deyatelnosti/monitoring-operativnoi-ocenki-kacestva-upravleniya-obshhestvennymi-finansami-i-platezesposobnosti-municipalnyx-obrazovanii-astraxanskoi-oblasti.</t>
  </si>
  <si>
    <t>Поиск затруднен, см.: исходный документ "Мониторинг за 2010 год" и "Мониторинг за 2011 год", версия от 10.06.2014 - "Мониторинг за 2013 год", версия от 18.06.2021 - "Правовые акты", найдено через функцию поиска, версия в актуальной редакции отсутствует (К1).</t>
  </si>
  <si>
    <t xml:space="preserve">Учтен механизм оценки открытости бюджетных данных. В механизме оценки качества управления муниципальными финансами показатели, оценивающие открытость бюджета, не предусмотрены. </t>
  </si>
  <si>
    <t xml:space="preserve">Учтен механизм оценки открытости бюджетных данных. Поиск правового акта (постановление 286) затруднен, отсутствует актуализированная версия документа (К1). В механизме оценки качества управления муниципальными финансами показатели, оценивающие открытость бюджета, не предусмотрены. </t>
  </si>
  <si>
    <t xml:space="preserve">В механизме оценки качества управления муниципальными финансами показатели, оценивающие открытость бюджета, не предусмотрены. </t>
  </si>
  <si>
    <t>В механизме оценки качества управления муниципальными финансами показатели, оценивающие открытость бюджета, не предусмотрены. Правовой акт не обнаружен на сайте, имеется только ссылка на него.</t>
  </si>
  <si>
    <t>Предусмотрен один показатель, характеризующий открытость бюджета(№ 18), недостаточно для оценки. Поиск затруднен, исходный документ размещен 01.07.2016; отсутствует актуализированная версия документа (К1).</t>
  </si>
  <si>
    <t>Предусмотрен один показатель, характеризующий открытость бюджета (№ 2.6), недостаточно для оценки. Поиск затруднен, дублирование разделов с различными данными (см.: https://mfnso.nso.ru/page/466, https://mfnso.nso.ru/page/4518).</t>
  </si>
  <si>
    <t>https://minfin.bashkortostan.ru/documents/active/?filter%5Bdocuments%5D%5Bname%5D=%D0%BE%D1%86%D0%B5%D0%BD%D0%BA%D0%B8+%D0%BA%D0%B0%D1%87%D0%B5%D1%81%D1%82%D0%B2%D0%B0</t>
  </si>
  <si>
    <t>Нет данных (представлены сводные результаты)</t>
  </si>
  <si>
    <t>Нет данных (представлены сводные результаты по блокам)</t>
  </si>
  <si>
    <t>Исходный документ, устанавливающий механизм оценки качества управления финансами, его актуальная версия отсутствуют на сайте, размещены только изменения в него (К1).</t>
  </si>
  <si>
    <t>Поиск затруднен документов затруднен (К1), постановление см. в информации за 2019 год, решение финоргана - через функцию поиска по ключевым словам "комплексных показателей".</t>
  </si>
  <si>
    <t>https://mf.orb.ru/activity/1294/</t>
  </si>
  <si>
    <t>http://mf.nnov.ru/index.php?option=com_k2&amp;view=item&amp;id=1568:rezultaty-otsenki-kachestva-upravleniya-munitsipalnymi-finansami-i-platezhesposobnosti-munitsipalnykh-rajonov-i-gorodskikh-okrugov&amp;Itemid=560</t>
  </si>
  <si>
    <t>Применяется два механизма оценки</t>
  </si>
  <si>
    <t xml:space="preserve">в том числе в систему показателей включен показатель, сформированный по результатам открытости </t>
  </si>
  <si>
    <t>Да (IV.3)</t>
  </si>
  <si>
    <t>Да (2.8)</t>
  </si>
  <si>
    <t>Да (26)</t>
  </si>
  <si>
    <t>Да (6.2)</t>
  </si>
  <si>
    <t>Да (39.1)</t>
  </si>
  <si>
    <t>Да (4.1)</t>
  </si>
  <si>
    <t>Да (4.2)</t>
  </si>
  <si>
    <t>https://r-19.ru/authorities/ministry-of-finance-of-the-republic-of-khakassia/common/577/</t>
  </si>
  <si>
    <t>Размещены результаты оценки за 2021 год</t>
  </si>
  <si>
    <t>Результаты оценки качества управления муниципальными финансами за 2021 год на сайте не размещены.</t>
  </si>
  <si>
    <t>Отсутствует актуальная версия документа, устанавливающего механизм оценки качества управления финансами; показатель, сформированный по итогам мониторинга и оценки уровня открытости бюджетных данных, включен в блок "Бюджетное планирование" при наличии блока "Прозрачность бюджетного процесса" (К1).</t>
  </si>
  <si>
    <t xml:space="preserve">Отсутствует актуальная версия документа, устанавливающего механизм оценки качества управления финансами (К1). </t>
  </si>
  <si>
    <t>Оценка показателя 11.1 отлична от ноля</t>
  </si>
  <si>
    <t>https://www.49gov.ru/documents/one/index.php?id=13554</t>
  </si>
  <si>
    <t xml:space="preserve">Правовой акт на сайте финоргана (https://minfin.49gov.ru/) не обнаружен, найден только на сайте Правительства Магаданской области; отсутствует актуализированная версия (К1). </t>
  </si>
  <si>
    <t>Принят ли в субъекте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</si>
  <si>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 xml:space="preserve">Оценивается наличие на сайте актуализированной версии документа (версии с учетом внесенных изменений) или наличие исходной версии документа и всех изменений к нему. Изменения к исходной версии документа учитываются в случае их размещения на одной странице с исходной версией документа. В случае внесения изменений в соответствующий правовой акт и отсутствия в открытом доступе актуализированной версии документа (версии с учетом внесенных изменений) к оценке показателя применяется понижающий коэффициент, используемый в связи с затрудненным поиском бюджетных данных. </t>
  </si>
  <si>
    <t>Если в систему оценки показателей для оценки качества управления муниципальными финансами включен комплексный показатель, характеризующий открытость бюджетных данных, методика его расчета также должна быть размещена на сайте, на котором находятся оцениваемые сведения.</t>
  </si>
  <si>
    <t xml:space="preserve">В целях оценки показателя учитывается показатель, включенный в систему показателей оценки качества управления муниципальными финансами, сформированный по итогам мониторинга и оценки уровня открытости бюджетных данных. </t>
  </si>
  <si>
    <t>В целях оценки показателя в открытом доступе на сайте финансового органа или на специализированном сайте, предназначенном для размещения бюджетных данных (за исключением специализированного сайта, предназначенного для размещения бюджетных данных для граждан), должны быть размещены результаты оценки уровня открытости бюджетных данных муниципальных образований или результаты оценки качества управления муниципальными финансами, которая включает оценку показателей, характеризующих открытость бюджетных данных, за 2021 год. Если в открытом доступе размещены только сводные результаты оценки качества управления муниципальными финансами, без детализации по направлениям оценки (если сформировано направление, характеризующее открытость бюджетных данных) или без детализации по показателям (если имеются отдельные показатели, характеризующие открытость бюджетных данных), оценка показателя принимает значение ноль баллов.</t>
  </si>
  <si>
    <r>
      <t>В случае если правовой акт,</t>
    </r>
    <r>
      <rPr>
        <b/>
        <sz val="11"/>
        <color rgb="FF000000"/>
        <rFont val="Times New Roman"/>
        <family val="1"/>
      </rPr>
      <t xml:space="preserve"> </t>
    </r>
    <r>
      <rPr>
        <sz val="11"/>
        <color rgb="FF000000"/>
        <rFont val="Times New Roman"/>
        <family val="1"/>
      </rPr>
      <t>устанавливающий механизм стимулирования органов местного самоуправления к повышению открытости бюджетных данных, размещен отдельно от результатов оценки уровня открытости бюджетных данных и (или) результатов оценки качества управления муниципальными финансами (в другом разделе сайта, на другой странице сайта), к оценке показателя применяется понижающий коэффициент, используемый в связи с затрудненным поиском бюджетных данных.</t>
    </r>
  </si>
  <si>
    <t>В случае применения субъектом Российской Федерации мер морального и (или) материального стимулирования муниципальных образований по итогам такой оценки сведения об этом рекомендуется размещать также вместе с результатами оценки.</t>
  </si>
  <si>
    <r>
      <t>Нет, результаты оценки не размещаются или не отвечают требованиям</t>
    </r>
    <r>
      <rPr>
        <i/>
        <sz val="11"/>
        <color theme="1"/>
        <rFont val="Times New Roman"/>
        <family val="1"/>
      </rPr>
      <t xml:space="preserve"> </t>
    </r>
  </si>
  <si>
    <t>1)    Проведение мониторинга и оценки уровня открытости бюджетных данных в муниципальных образованиях, составление по итогам такой оценки рейтинга открытости бюджетных данных муниципальных образований в субъекте Российской Федерации.</t>
  </si>
  <si>
    <t xml:space="preserve">2)    Оценка показателей открытости (прозрачности) бюджетных данных в муниципальных образованиях в ходе проведения оценки качества управления муниципальными финансами. В систему показателей для оценки качества управления муниципальными финансами включены: а) блок показателей, характеризующих открытость (прозрачность) бюджетных данных или б) отдельные показатели (не менее трех либо комплексный показатель), характеризующие открытость (прозрачность) бюджетных данных. </t>
  </si>
  <si>
    <t>1)    оценка качества управления муниципальными финансами;</t>
  </si>
  <si>
    <t>2)    мониторинг и оценка уровня открытости бюджетных данных в муниципальных образованиях.</t>
  </si>
  <si>
    <t>Показатель оценивается в случае если оценка показателя 11.1 отлична от ноля.</t>
  </si>
  <si>
    <t>Да (в составе оценки открытости)</t>
  </si>
  <si>
    <t xml:space="preserve">В том числе в систему показателей включен показатель, сформированный по результатам открытости </t>
  </si>
  <si>
    <t>Учтен механизм оценки открытости бюджета.</t>
  </si>
  <si>
    <t>Презентация</t>
  </si>
  <si>
    <t>Нет (не предусмотрено)</t>
  </si>
  <si>
    <t>https://minfin.bashkortostan.ru/activity/2878/</t>
  </si>
  <si>
    <t>Рекомендуется в электронных таблицах указывать наименования показателей.</t>
  </si>
  <si>
    <t>Исходный документ, устанавливающий механизм оценки качества управления финансами, и его актуальная версия отсутствуют на сайте, размещены только изменения в него (К1).</t>
  </si>
  <si>
    <t>Да (изменения)</t>
  </si>
  <si>
    <t>Графический формат (pdf)</t>
  </si>
  <si>
    <t xml:space="preserve">Графический формат (pdf) </t>
  </si>
  <si>
    <t>https://mf.orb.ru/documents/other/86555/</t>
  </si>
  <si>
    <t>Применяется два механизма оценки качества управления муниципальными приказами: 1) введен постановлением Правительства НО №50 ; 2) введен распоряжением Министерства управления финансами Самарской области №01-22/30. На сайте обнаружены оценки только по второму механизму.</t>
  </si>
  <si>
    <t>Да (уровень открытости)</t>
  </si>
  <si>
    <t>https://minfin.75.ru/deyatel-nost/reformirovanie-finansov</t>
  </si>
  <si>
    <t>Поиск затруднен, оценка открытости размещена в разделе "Реформирование финансов / Совершенствование межбюджетных отношений", правовой акт размещен в другом разделе (К1).</t>
  </si>
  <si>
    <t>https://primorsky.ru/authorities/executive-agencies/departments/finance/finansovye-vzaimootnosheniya/</t>
  </si>
  <si>
    <t>https://sakhminfin.ru/index.php/finansy-oblasti/otsenka-effektivnosti/monitoring-i-otsenka-kachestva-upravleniya-munitsipalnymi-finansami</t>
  </si>
  <si>
    <t>Найдено через функцию поиска (К1), предварительные результаты.</t>
  </si>
  <si>
    <t>Результаты оценки качества управления финансами за 2021 год не размещены (по состоянию на 25.07.2022).</t>
  </si>
  <si>
    <t>Результаты оценки открытости бюджета за 2021 год не размещены.</t>
  </si>
  <si>
    <t>https://budget.mos.ru/budget/relations; https://www.mos.ru/findep/function/</t>
  </si>
  <si>
    <t>https://minfin.astrobl.ru/napravleniya-deyatelnosti/2021-g</t>
  </si>
  <si>
    <t>Поиск затруднен, правовой акт размещен в другом разделе (К1).</t>
  </si>
  <si>
    <t>https://mfri.ru/</t>
  </si>
  <si>
    <t>Результаты оценки качества управления финансами не размещены, по ссылке открывается пустой файл.</t>
  </si>
  <si>
    <t>https://www.minfinchr.ru/deyatelnost/monitoring-i-ocenka-kachestva-upravleniya-regionalnymi-i-municipalnymi-finansami; https://www.minfinchr.ru/deyatelnost/mezhbyudzhetnye-otnosheniya/materialy-monitoringa-soblyudeniya-municipalnymi-obrazovaniyami-trebovanij-byudzhetnogo-zakonodatelstva</t>
  </si>
  <si>
    <t>Правовой акт о методике оценки отсутствует в открытом доступе; размещены сводные данные оценки качества управления финансами за 2021 год, из которых не ясно, оценивается ли открытость бюджета. Сведения на одну тему разного содержания дублируются в разных разделах сайта (К1).</t>
  </si>
  <si>
    <t>Опубликованные сведения не содержат оценок по направлениям и показателям.</t>
  </si>
  <si>
    <t>Сведения за 2021 год не обнаружены, последние размещенные данные за 2017 год.</t>
  </si>
  <si>
    <t>Результаты оценки качества управления финансами за 2021 год не размещены (по состоянию на 03.08.2022).</t>
  </si>
  <si>
    <t>Результаты оценки качества управления финансами за 2021 год не размещены (на 03.08.2022).</t>
  </si>
  <si>
    <t>Результаты оценки качества управления финансами за 2021 год не размещены (по состоянию на 03.08.2022). Поиск только по ключевым словам, специальный раздел не сформирован.</t>
  </si>
  <si>
    <t xml:space="preserve">Результаты оценки качества управления финансами за 2021 год не размещены (по состоянию на 04.08.2022). </t>
  </si>
  <si>
    <t>Поиск данных затруднен, найдено только через функцию поиска (К1).</t>
  </si>
  <si>
    <t>Размещены "Результаты оценки уровня открытости бюджетных данных муниципальных образований за 2021 год", документ, устанавливающий механизм, на сайте не обнаружен. Результаты оценки качества управления финансами за 2021 год также не обнаружены.</t>
  </si>
  <si>
    <t xml:space="preserve">Справочно: количество показателей, используемых для оценки открытости (прозрачности) </t>
  </si>
  <si>
    <t>Механизм оценки открытости бюджетных данных муниципальных образований *</t>
  </si>
  <si>
    <t>Механизм оценки качества управления муниципальными финансами, в составе которой оценивается открытость *</t>
  </si>
  <si>
    <t xml:space="preserve">* Используются стандартные формулировки, отражающие суть механизма. </t>
  </si>
  <si>
    <t xml:space="preserve">Электронные таблицы (excel) </t>
  </si>
  <si>
    <t>Размещено в разделе "Общая информация / Направления деятельности / Бюджетная политика".</t>
  </si>
  <si>
    <t>Наименование раздела не соответствует содержанию документа: используется наименование раздела "Результаты оценки уровня открытости бюджетных данных муниципальных образований", размещен документ об оценке платежеспособности бюджетов муниципальных образований и качества управления муниципальными финансами (К1).</t>
  </si>
  <si>
    <t>Поиск затруднен, см.: приказы Минфина за 2017 год, отдельно по годам размещены приказы о внесении изменений, отсутствует версия в актуальной редакции (К1).</t>
  </si>
  <si>
    <t>В механизме оценки качества управления муниципальными финансами показатели, оценивающие открытость бюджета, не предусмотрены. Правовой акт не обнаружен на сайте, имеется только ссылка на него (см.: "Итоги годовой оценки качества управления муниципальными финансами за 2020 год").</t>
  </si>
  <si>
    <t>Правовой акт на сайте не обнаружен; имеется ссылка на постановление Правительства Чеченской Республики №228 от 08.12.2011, документ также отсутствует в системе "КонсультантПлюс".</t>
  </si>
  <si>
    <t xml:space="preserve">Механизм оценки открытости бюджетных данных (приказ №01-07/21) оценивает размещение сведений муниципалитетами по приказу МФ РФ 243н. Применяется два механизма оценки качества управления муниципальными приказами: 1) введен постановлением №50 (данные представлены в таблице); 2) введен распоряжением Министерства управления финансами Самарской области №01-22/30 от 13.08.2010 (ред. от 04.05.2022). Во второй механизм в 2022 году включен сводный показатель, оценивающий открытость бюджетных данных. </t>
  </si>
  <si>
    <t>Правительство Мурманской области</t>
  </si>
  <si>
    <t>Правительство Чеченской Республики</t>
  </si>
  <si>
    <t>Правительство Ямало-Ненецкого автономного округа</t>
  </si>
  <si>
    <t>Министерство финансов Томской области</t>
  </si>
  <si>
    <t>Документ размещен частично (отсутствует сам приказ №48 о/н), актуальная редакция отсутствует (К1).</t>
  </si>
  <si>
    <t xml:space="preserve">Мониторинг и оценка показателя проведены в период с 14 июня по 27 сентября 2022 года. </t>
  </si>
  <si>
    <t>Мониторинг и оценка показателя проведены в период с 14 июня по 27 сентября 2022 года.</t>
  </si>
  <si>
    <t>Размещены в открытом доступе по состоянию на 30.06.2022</t>
  </si>
  <si>
    <t>Мониторинг и оценка показателей раздела 11 проведены в период с 14 июня по 27 сентября 2022 года.</t>
  </si>
  <si>
    <t>** Указана дата последних изменений, используемых для оценки за 2021 год. Представлены сведения, имеющиеся на момент проведения мониторинга в системе "КонсультантПлюс" или обнаруженные на сайтах, предназначенных для размещения бюджетных данных.</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</si>
  <si>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</si>
  <si>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</si>
  <si>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</si>
  <si>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</si>
  <si>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</si>
  <si>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 xml:space="preserve">Результаты оценки уровня открытости бюджетных данных субъектов Российской Федерации по разделу 11 "Стимулирование органов местного самоуправления к повышению открытости бюджетных данных" за 2022 год </t>
  </si>
  <si>
    <t>Наименование субъекта Российской Федерации</t>
  </si>
  <si>
    <t xml:space="preserve">Да </t>
  </si>
  <si>
    <t>Рекомендуется в наименовании ссылки на приказ №148 в скобках указывать, в редакции на какую дату размещен документ.</t>
  </si>
  <si>
    <t>Поиск результатов оценки качества управления финансами затруднен.</t>
  </si>
  <si>
    <t>Да (сводный показатель)</t>
  </si>
  <si>
    <t xml:space="preserve">Размещен только сводный (комплексный) показатель, характеризующий прозрачность бюджетного процесса, в составе оценки качества бюджетного процесса. Поиск документа, устанавливающего механизм оценки открытости бюджетных данных (решение № 48 от 15.04.2016), затруднен, размещен в разделе "Документы" (К1). </t>
  </si>
  <si>
    <t>Механизм оценки открытости бюджетных данных *</t>
  </si>
  <si>
    <t>Результаты оценки открытости бюджета с детализацией по показателям не размещены, учтены результаты сводной оценки по направлению в составе оценки качества управления финансами. Документы, устанавливающие механизмы оценки, размещены отдельно от результатов оценки (К1).</t>
  </si>
  <si>
    <t>Результаты оценки качества управления финансами за 2021 год с детализацией по муниципальным образованиям не размещены, размещенные сведения не отвечают требованиям.</t>
  </si>
  <si>
    <t>Наименование субъекта                           Российской Федерации</t>
  </si>
  <si>
    <t>АНКЕТА ДЛЯ СОСТАВЛЕНИЯ РЕЙТИНГА СУБЪЕКТОВ РОССИЙСКОЙ ФЕДЕРАЦИИ ПО УРОВНЮ ОТКРЫТОСТИ БЮДЖЕТНЫХ ДАННЫХ ЗА 2022 ГОД</t>
  </si>
  <si>
    <t xml:space="preserve">г. Санкт-Петербург </t>
  </si>
  <si>
    <t>Республика Ингушетия</t>
  </si>
  <si>
    <t>Республика Северная Осетия – Алания</t>
  </si>
  <si>
    <t>Республика Марий Эл</t>
  </si>
  <si>
    <t>Чувашская Республика – Чувашия</t>
  </si>
  <si>
    <t xml:space="preserve">Нижегородская область </t>
  </si>
  <si>
    <t>Ханты-Мансийский автономный округ – Югра</t>
  </si>
  <si>
    <t>Кемеровская область – Кузбасс</t>
  </si>
  <si>
    <t>Итого баллов по разделу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</si>
</sst>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3" x14ac:knownFonts="1">
    <font>
      <sz val="11"/>
      <color theme="1"/>
      <name val="Calibri"/>
      <family val="2"/>
      <charset val="204"/>
      <scheme val="minor"/>
    </font>
    <font>
      <sz val="11"/>
      <color indexed="8"/>
      <name val="Calibri"/>
      <family val="2"/>
    </font>
    <font>
      <sz val="9"/>
      <name val="Times New Roman"/>
      <family val="1"/>
      <charset val="204"/>
    </font>
    <font>
      <i/>
      <sz val="9"/>
      <name val="Times New Roman"/>
      <family val="1"/>
      <charset val="204"/>
    </font>
    <font>
      <b/>
      <i/>
      <sz val="9"/>
      <name val="Times New Roman"/>
      <family val="1"/>
      <charset val="204"/>
    </font>
    <font>
      <b/>
      <sz val="9"/>
      <name val="Times New Roman"/>
      <family val="1"/>
      <charset val="204"/>
    </font>
    <font>
      <b/>
      <sz val="11"/>
      <color indexed="8"/>
      <name val="Times New Roman"/>
      <family val="1"/>
      <charset val="204"/>
    </font>
    <font>
      <b/>
      <sz val="7"/>
      <color indexed="8"/>
      <name val="Times New Roman"/>
      <family val="1"/>
      <charset val="204"/>
    </font>
    <font>
      <sz val="8"/>
      <name val="Calibri"/>
      <family val="2"/>
      <charset val="204"/>
    </font>
    <font>
      <sz val="9"/>
      <name val="Times New Roman"/>
      <family val="1"/>
    </font>
    <font>
      <b/>
      <sz val="9"/>
      <name val="Times New Roman"/>
      <family val="1"/>
    </font>
    <font>
      <sz val="8"/>
      <name val="Calibri"/>
      <family val="2"/>
      <charset val="204"/>
    </font>
    <font>
      <u/>
      <sz val="11"/>
      <color theme="10"/>
      <name val="Calibri"/>
      <family val="2"/>
      <charset val="204"/>
      <scheme val="minor"/>
    </font>
    <font>
      <u/>
      <sz val="11"/>
      <color theme="10"/>
      <name val="Calibri"/>
      <family val="2"/>
      <scheme val="minor"/>
    </font>
    <font>
      <sz val="11"/>
      <color theme="1"/>
      <name val="Calibri"/>
      <family val="2"/>
      <scheme val="minor"/>
    </font>
    <font>
      <sz val="11"/>
      <color rgb="FFFF0000"/>
      <name val="Calibri"/>
      <family val="2"/>
      <charset val="204"/>
      <scheme val="minor"/>
    </font>
    <font>
      <sz val="11"/>
      <color rgb="FFC00000"/>
      <name val="Calibri"/>
      <family val="2"/>
      <charset val="204"/>
      <scheme val="minor"/>
    </font>
    <font>
      <sz val="10"/>
      <color theme="1"/>
      <name val="Calibri"/>
      <family val="2"/>
      <charset val="204"/>
      <scheme val="minor"/>
    </font>
    <font>
      <i/>
      <sz val="9"/>
      <color theme="1"/>
      <name val="Times New Roman"/>
      <family val="1"/>
      <charset val="204"/>
    </font>
    <font>
      <sz val="11"/>
      <name val="Calibri"/>
      <family val="2"/>
      <charset val="204"/>
      <scheme val="minor"/>
    </font>
    <font>
      <sz val="10"/>
      <color theme="1"/>
      <name val="Times New Roman"/>
      <family val="1"/>
      <charset val="204"/>
    </font>
    <font>
      <sz val="8"/>
      <color theme="1"/>
      <name val="Calibri"/>
      <family val="2"/>
      <charset val="204"/>
      <scheme val="minor"/>
    </font>
    <font>
      <b/>
      <sz val="8"/>
      <color theme="1"/>
      <name val="Calibri"/>
      <family val="2"/>
      <charset val="204"/>
      <scheme val="minor"/>
    </font>
    <font>
      <sz val="8"/>
      <color theme="1"/>
      <name val="Times New Roman"/>
      <family val="1"/>
      <charset val="204"/>
    </font>
    <font>
      <sz val="11"/>
      <color theme="1"/>
      <name val="Times New Roman"/>
      <family val="1"/>
      <charset val="204"/>
    </font>
    <font>
      <b/>
      <sz val="10.5"/>
      <color theme="1"/>
      <name val="Times New Roman"/>
      <family val="1"/>
      <charset val="204"/>
    </font>
    <font>
      <b/>
      <sz val="11"/>
      <color theme="1"/>
      <name val="Times New Roman"/>
      <family val="1"/>
      <charset val="204"/>
    </font>
    <font>
      <sz val="9"/>
      <color rgb="FFFF0000"/>
      <name val="Times New Roman"/>
      <family val="1"/>
      <charset val="204"/>
    </font>
    <font>
      <sz val="9"/>
      <color theme="1"/>
      <name val="Times New Roman"/>
      <family val="1"/>
    </font>
    <font>
      <b/>
      <sz val="9"/>
      <color theme="1"/>
      <name val="Times New Roman"/>
      <family val="1"/>
    </font>
    <font>
      <sz val="9"/>
      <color theme="0"/>
      <name val="Times New Roman"/>
      <family val="1"/>
    </font>
    <font>
      <sz val="9"/>
      <color theme="1"/>
      <name val="Times New Roman"/>
      <family val="1"/>
      <charset val="204"/>
    </font>
    <font>
      <b/>
      <sz val="9"/>
      <color rgb="FFFF0000"/>
      <name val="Times New Roman"/>
      <family val="1"/>
      <charset val="204"/>
    </font>
    <font>
      <b/>
      <sz val="8"/>
      <color rgb="FFFF0000"/>
      <name val="Calibri"/>
      <family val="2"/>
      <charset val="204"/>
      <scheme val="minor"/>
    </font>
    <font>
      <sz val="11"/>
      <color rgb="FF000000"/>
      <name val="Times New Roman"/>
      <family val="1"/>
    </font>
    <font>
      <b/>
      <sz val="11"/>
      <color rgb="FF000000"/>
      <name val="Times New Roman"/>
      <family val="1"/>
    </font>
    <font>
      <i/>
      <sz val="11"/>
      <color rgb="FF000000"/>
      <name val="Times New Roman"/>
      <family val="1"/>
    </font>
    <font>
      <b/>
      <sz val="11"/>
      <color theme="1"/>
      <name val="Times New Roman"/>
      <family val="1"/>
    </font>
    <font>
      <sz val="11"/>
      <color theme="1"/>
      <name val="Times New Roman"/>
      <family val="1"/>
    </font>
    <font>
      <i/>
      <sz val="11"/>
      <color theme="1"/>
      <name val="Times New Roman"/>
      <family val="1"/>
    </font>
    <font>
      <i/>
      <sz val="9"/>
      <color theme="1"/>
      <name val="Times New Roman"/>
      <family val="1"/>
    </font>
    <font>
      <sz val="11"/>
      <color theme="0"/>
      <name val="Calibri"/>
      <family val="2"/>
      <charset val="204"/>
      <scheme val="minor"/>
    </font>
    <font>
      <sz val="11"/>
      <color rgb="FF00000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 fillId="0" borderId="0"/>
    <xf numFmtId="0" fontId="14" fillId="0" borderId="0"/>
  </cellStyleXfs>
  <cellXfs count="185">
    <xf numFmtId="0" fontId="0" fillId="0" borderId="0" xfId="0"/>
    <xf numFmtId="0" fontId="16" fillId="0" borderId="0" xfId="0" applyFont="1"/>
    <xf numFmtId="0" fontId="17" fillId="0" borderId="0" xfId="0" applyFont="1" applyAlignment="1">
      <alignment wrapText="1"/>
    </xf>
    <xf numFmtId="49"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8" fillId="0" borderId="1" xfId="0" applyFont="1" applyBorder="1" applyAlignment="1">
      <alignment horizontal="center" vertical="center"/>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5" fontId="18" fillId="0" borderId="1" xfId="0" applyNumberFormat="1" applyFont="1" applyBorder="1" applyAlignment="1">
      <alignment horizontal="center" vertical="center" wrapText="1"/>
    </xf>
    <xf numFmtId="0" fontId="5" fillId="3" borderId="1" xfId="0" applyFont="1" applyFill="1" applyBorder="1" applyAlignment="1">
      <alignment vertical="center" wrapText="1"/>
    </xf>
    <xf numFmtId="165" fontId="5" fillId="3" borderId="1" xfId="0" applyNumberFormat="1" applyFont="1" applyFill="1" applyBorder="1" applyAlignment="1">
      <alignment vertical="center" wrapText="1"/>
    </xf>
    <xf numFmtId="164" fontId="5" fillId="3" borderId="1"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19" fillId="0" borderId="2" xfId="0" applyFont="1" applyBorder="1" applyAlignment="1">
      <alignment vertical="center"/>
    </xf>
    <xf numFmtId="165" fontId="5" fillId="0" borderId="1" xfId="0" applyNumberFormat="1"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vertical="center"/>
    </xf>
    <xf numFmtId="165" fontId="2" fillId="0" borderId="1" xfId="0" applyNumberFormat="1" applyFont="1" applyBorder="1" applyAlignment="1">
      <alignment horizontal="center" vertical="center" wrapText="1"/>
    </xf>
    <xf numFmtId="165" fontId="2" fillId="0" borderId="1" xfId="3" applyNumberFormat="1" applyFont="1" applyBorder="1" applyAlignment="1">
      <alignment horizontal="center" vertical="center"/>
    </xf>
    <xf numFmtId="165" fontId="2" fillId="3" borderId="1" xfId="0" applyNumberFormat="1" applyFont="1" applyFill="1" applyBorder="1" applyAlignment="1">
      <alignment horizontal="center" vertical="center" wrapText="1"/>
    </xf>
    <xf numFmtId="165" fontId="2" fillId="3" borderId="1" xfId="3" applyNumberFormat="1" applyFont="1" applyFill="1" applyBorder="1" applyAlignment="1">
      <alignment horizontal="center" vertical="center"/>
    </xf>
    <xf numFmtId="165" fontId="0" fillId="0" borderId="0" xfId="0" applyNumberFormat="1"/>
    <xf numFmtId="165" fontId="5" fillId="0" borderId="3" xfId="0" applyNumberFormat="1" applyFont="1" applyBorder="1" applyAlignment="1">
      <alignment horizontal="center" vertical="center" wrapText="1"/>
    </xf>
    <xf numFmtId="0" fontId="20" fillId="0" borderId="0" xfId="0" applyFont="1"/>
    <xf numFmtId="0" fontId="2" fillId="0" borderId="0" xfId="0" applyFont="1" applyAlignment="1">
      <alignment horizontal="left" vertical="center"/>
    </xf>
    <xf numFmtId="0" fontId="19" fillId="0" borderId="0" xfId="0" applyFont="1"/>
    <xf numFmtId="0" fontId="15" fillId="0" borderId="0" xfId="0" applyFont="1"/>
    <xf numFmtId="0" fontId="2" fillId="0" borderId="0" xfId="0" applyFont="1" applyAlignment="1">
      <alignment vertical="center"/>
    </xf>
    <xf numFmtId="0" fontId="21" fillId="0" borderId="0" xfId="0" applyFont="1"/>
    <xf numFmtId="0" fontId="21" fillId="0" borderId="0" xfId="0" applyFont="1" applyAlignment="1">
      <alignment horizontal="center" wrapText="1"/>
    </xf>
    <xf numFmtId="0" fontId="21" fillId="0" borderId="0" xfId="0" applyFont="1" applyAlignment="1">
      <alignment horizontal="center"/>
    </xf>
    <xf numFmtId="0" fontId="22" fillId="0" borderId="0" xfId="0" applyFont="1" applyAlignment="1">
      <alignment horizontal="center"/>
    </xf>
    <xf numFmtId="0" fontId="22" fillId="0" borderId="0" xfId="0" applyFont="1" applyAlignment="1">
      <alignment horizontal="left"/>
    </xf>
    <xf numFmtId="0" fontId="23" fillId="0" borderId="0" xfId="0" applyFont="1" applyAlignment="1">
      <alignment horizontal="center"/>
    </xf>
    <xf numFmtId="0" fontId="5" fillId="0" borderId="0" xfId="0" applyFont="1" applyAlignment="1">
      <alignment horizontal="lef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justify" vertical="top" wrapText="1"/>
    </xf>
    <xf numFmtId="0" fontId="27"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30" fillId="0" borderId="0" xfId="0" applyFont="1" applyAlignment="1">
      <alignment horizontal="left" vertical="center"/>
    </xf>
    <xf numFmtId="0" fontId="30" fillId="0" borderId="0" xfId="0" applyFont="1"/>
    <xf numFmtId="0" fontId="0" fillId="2" borderId="0" xfId="0" applyFill="1"/>
    <xf numFmtId="0" fontId="27" fillId="0" borderId="0" xfId="0" applyFont="1" applyAlignment="1">
      <alignment horizontal="left" vertical="center"/>
    </xf>
    <xf numFmtId="0" fontId="32" fillId="0" borderId="0" xfId="0" applyFont="1" applyAlignment="1">
      <alignment horizontal="center" vertical="center"/>
    </xf>
    <xf numFmtId="0" fontId="27" fillId="0" borderId="0" xfId="0" applyFont="1" applyAlignment="1">
      <alignment horizontal="center" vertical="center"/>
    </xf>
    <xf numFmtId="0" fontId="33" fillId="0" borderId="0" xfId="0" applyFont="1" applyAlignment="1">
      <alignment horizontal="center"/>
    </xf>
    <xf numFmtId="0" fontId="23" fillId="0" borderId="0" xfId="0" applyFont="1" applyAlignment="1">
      <alignment horizontal="center" vertical="center"/>
    </xf>
    <xf numFmtId="0" fontId="28" fillId="0" borderId="1" xfId="0" applyFont="1" applyBorder="1" applyAlignment="1">
      <alignment horizontal="left" vertical="center"/>
    </xf>
    <xf numFmtId="2" fontId="28" fillId="0" borderId="1" xfId="0" applyNumberFormat="1" applyFont="1" applyBorder="1" applyAlignment="1">
      <alignment vertical="center"/>
    </xf>
    <xf numFmtId="49" fontId="28" fillId="0" borderId="1" xfId="0" applyNumberFormat="1" applyFont="1" applyBorder="1" applyAlignment="1">
      <alignment vertical="center"/>
    </xf>
    <xf numFmtId="0" fontId="32" fillId="0" borderId="0" xfId="0" applyFont="1" applyAlignment="1">
      <alignment horizontal="left" vertical="center"/>
    </xf>
    <xf numFmtId="2" fontId="28" fillId="0" borderId="1" xfId="0" applyNumberFormat="1" applyFont="1" applyBorder="1" applyAlignment="1">
      <alignment horizontal="left" vertical="center"/>
    </xf>
    <xf numFmtId="49" fontId="28" fillId="0" borderId="1" xfId="0" applyNumberFormat="1" applyFont="1" applyBorder="1" applyAlignment="1">
      <alignment horizontal="left" vertical="center"/>
    </xf>
    <xf numFmtId="49" fontId="28" fillId="2" borderId="1" xfId="0" applyNumberFormat="1" applyFont="1" applyFill="1" applyBorder="1" applyAlignment="1">
      <alignment vertical="center"/>
    </xf>
    <xf numFmtId="165" fontId="28" fillId="2" borderId="1" xfId="0" applyNumberFormat="1" applyFont="1" applyFill="1" applyBorder="1" applyAlignment="1">
      <alignment horizontal="center" vertical="center"/>
    </xf>
    <xf numFmtId="0" fontId="28" fillId="2" borderId="1" xfId="0" applyFont="1" applyFill="1" applyBorder="1" applyAlignment="1">
      <alignment horizontal="center" vertical="center"/>
    </xf>
    <xf numFmtId="165" fontId="29" fillId="2" borderId="1" xfId="0" applyNumberFormat="1" applyFont="1" applyFill="1" applyBorder="1" applyAlignment="1">
      <alignment horizontal="center" vertical="center"/>
    </xf>
    <xf numFmtId="14" fontId="28" fillId="0" borderId="1" xfId="0" applyNumberFormat="1" applyFont="1" applyBorder="1" applyAlignment="1">
      <alignment horizontal="left" vertical="center"/>
    </xf>
    <xf numFmtId="165" fontId="29" fillId="0" borderId="1" xfId="0" applyNumberFormat="1" applyFont="1" applyBorder="1" applyAlignment="1">
      <alignment horizontal="center" vertical="center"/>
    </xf>
    <xf numFmtId="0" fontId="9" fillId="0" borderId="0" xfId="0" applyFont="1"/>
    <xf numFmtId="0" fontId="9" fillId="0" borderId="0" xfId="0" applyFont="1" applyAlignment="1">
      <alignment horizontal="center" wrapText="1"/>
    </xf>
    <xf numFmtId="0" fontId="9" fillId="0" borderId="0" xfId="0" applyFont="1" applyAlignment="1">
      <alignment horizontal="center"/>
    </xf>
    <xf numFmtId="0" fontId="10" fillId="0" borderId="0" xfId="0" applyFont="1" applyAlignment="1">
      <alignment horizontal="center"/>
    </xf>
    <xf numFmtId="0" fontId="10" fillId="0" borderId="0" xfId="0" applyFont="1" applyAlignment="1">
      <alignment horizontal="left"/>
    </xf>
    <xf numFmtId="2" fontId="10" fillId="0" borderId="0" xfId="0" applyNumberFormat="1" applyFont="1" applyAlignment="1">
      <alignment horizontal="left"/>
    </xf>
    <xf numFmtId="0" fontId="9" fillId="0" borderId="0" xfId="0" applyFont="1" applyAlignment="1">
      <alignment horizontal="left"/>
    </xf>
    <xf numFmtId="0" fontId="9" fillId="0" borderId="0" xfId="0" applyFont="1" applyAlignment="1">
      <alignment vertical="center"/>
    </xf>
    <xf numFmtId="2" fontId="10" fillId="0" borderId="0" xfId="0" applyNumberFormat="1" applyFont="1" applyAlignment="1">
      <alignment horizontal="center"/>
    </xf>
    <xf numFmtId="49" fontId="0" fillId="0" borderId="0" xfId="0" applyNumberFormat="1" applyAlignment="1">
      <alignment vertical="top"/>
    </xf>
    <xf numFmtId="0" fontId="34" fillId="0" borderId="1" xfId="0" applyFont="1" applyBorder="1" applyAlignment="1">
      <alignment vertical="top" wrapText="1"/>
    </xf>
    <xf numFmtId="49" fontId="34" fillId="0" borderId="1" xfId="0" applyNumberFormat="1" applyFont="1" applyBorder="1" applyAlignment="1">
      <alignment horizontal="center" vertical="top" wrapText="1"/>
    </xf>
    <xf numFmtId="49" fontId="36" fillId="0" borderId="1" xfId="0" applyNumberFormat="1" applyFont="1" applyBorder="1" applyAlignment="1">
      <alignment horizontal="center" vertical="top" wrapText="1"/>
    </xf>
    <xf numFmtId="49" fontId="38" fillId="0" borderId="1" xfId="0" applyNumberFormat="1" applyFont="1" applyBorder="1" applyAlignment="1">
      <alignment horizontal="center" vertical="top" wrapText="1"/>
    </xf>
    <xf numFmtId="0" fontId="35" fillId="0" borderId="1" xfId="0" applyFont="1" applyBorder="1" applyAlignment="1">
      <alignment horizontal="justify" vertical="top" wrapText="1"/>
    </xf>
    <xf numFmtId="0" fontId="36" fillId="0" borderId="1" xfId="0" applyFont="1" applyBorder="1" applyAlignment="1">
      <alignment horizontal="center" vertical="top" wrapText="1"/>
    </xf>
    <xf numFmtId="0" fontId="34" fillId="0" borderId="1" xfId="0" applyFont="1" applyBorder="1" applyAlignment="1">
      <alignment horizontal="justify" vertical="top" wrapText="1"/>
    </xf>
    <xf numFmtId="0" fontId="34" fillId="0" borderId="1" xfId="0" applyFont="1" applyBorder="1" applyAlignment="1">
      <alignment horizontal="center" vertical="top" wrapText="1"/>
    </xf>
    <xf numFmtId="0" fontId="37" fillId="0" borderId="1" xfId="0" applyFont="1" applyBorder="1" applyAlignment="1">
      <alignment horizontal="center" vertical="top" wrapText="1"/>
    </xf>
    <xf numFmtId="0" fontId="38" fillId="0" borderId="1" xfId="0" applyFont="1" applyBorder="1" applyAlignment="1">
      <alignment horizontal="center" vertical="top" wrapText="1"/>
    </xf>
    <xf numFmtId="0" fontId="36" fillId="0" borderId="1" xfId="0" applyFont="1" applyBorder="1" applyAlignment="1">
      <alignment horizontal="left" vertical="top" wrapText="1" indent="2"/>
    </xf>
    <xf numFmtId="165" fontId="28" fillId="0" borderId="1" xfId="0" applyNumberFormat="1" applyFont="1" applyBorder="1" applyAlignment="1">
      <alignment horizontal="center" vertical="center"/>
    </xf>
    <xf numFmtId="0" fontId="28" fillId="0" borderId="1" xfId="0" applyFont="1" applyBorder="1" applyAlignment="1">
      <alignment horizontal="center" vertical="center" wrapText="1"/>
    </xf>
    <xf numFmtId="0" fontId="28" fillId="0" borderId="0" xfId="0" applyFont="1" applyAlignment="1">
      <alignment horizontal="left" vertical="center"/>
    </xf>
    <xf numFmtId="49" fontId="29" fillId="2" borderId="1" xfId="0" applyNumberFormat="1" applyFont="1" applyFill="1" applyBorder="1" applyAlignment="1">
      <alignment horizontal="center" vertical="center" wrapText="1"/>
    </xf>
    <xf numFmtId="0" fontId="28" fillId="0" borderId="1" xfId="0" applyFont="1" applyBorder="1" applyAlignment="1">
      <alignment horizontal="center" vertical="center"/>
    </xf>
    <xf numFmtId="0" fontId="40" fillId="2" borderId="1" xfId="0" applyFont="1" applyFill="1" applyBorder="1" applyAlignment="1">
      <alignment horizontal="left" vertical="center" wrapText="1"/>
    </xf>
    <xf numFmtId="0" fontId="29" fillId="3" borderId="1" xfId="0" applyFont="1" applyFill="1" applyBorder="1" applyAlignment="1">
      <alignment vertical="center"/>
    </xf>
    <xf numFmtId="0" fontId="28" fillId="3" borderId="1" xfId="0" applyFont="1" applyFill="1" applyBorder="1" applyAlignment="1">
      <alignment horizontal="center" vertical="center"/>
    </xf>
    <xf numFmtId="0" fontId="29" fillId="3" borderId="1" xfId="0" applyFont="1" applyFill="1" applyBorder="1" applyAlignment="1">
      <alignment horizontal="center" vertical="center"/>
    </xf>
    <xf numFmtId="164" fontId="28" fillId="3" borderId="1" xfId="0" applyNumberFormat="1" applyFont="1" applyFill="1" applyBorder="1" applyAlignment="1">
      <alignment horizontal="center" vertical="center"/>
    </xf>
    <xf numFmtId="164" fontId="28" fillId="3" borderId="1" xfId="0" applyNumberFormat="1" applyFont="1" applyFill="1" applyBorder="1" applyAlignment="1">
      <alignment horizontal="left" vertical="center"/>
    </xf>
    <xf numFmtId="0" fontId="28" fillId="3" borderId="1" xfId="0" applyFont="1" applyFill="1" applyBorder="1" applyAlignment="1">
      <alignment horizontal="left" vertical="center"/>
    </xf>
    <xf numFmtId="49" fontId="28" fillId="0" borderId="1" xfId="0" applyNumberFormat="1" applyFont="1" applyBorder="1" applyAlignment="1">
      <alignment horizontal="center" vertical="center"/>
    </xf>
    <xf numFmtId="2" fontId="28" fillId="0" borderId="1" xfId="1" applyNumberFormat="1" applyFont="1" applyFill="1" applyBorder="1" applyAlignment="1">
      <alignment horizontal="left" vertical="center"/>
    </xf>
    <xf numFmtId="3" fontId="28" fillId="0" borderId="1" xfId="0" applyNumberFormat="1" applyFont="1" applyBorder="1" applyAlignment="1">
      <alignment horizontal="center" vertical="center"/>
    </xf>
    <xf numFmtId="0" fontId="28" fillId="2" borderId="1" xfId="0" applyFont="1" applyFill="1" applyBorder="1" applyAlignment="1">
      <alignment horizontal="left" vertical="center"/>
    </xf>
    <xf numFmtId="14" fontId="28" fillId="2" borderId="1" xfId="0" applyNumberFormat="1" applyFont="1" applyFill="1" applyBorder="1" applyAlignment="1">
      <alignment horizontal="left" vertical="center"/>
    </xf>
    <xf numFmtId="2" fontId="28" fillId="2" borderId="1" xfId="0" applyNumberFormat="1" applyFont="1" applyFill="1" applyBorder="1" applyAlignment="1">
      <alignment horizontal="left" vertical="center"/>
    </xf>
    <xf numFmtId="49" fontId="28" fillId="0" borderId="1" xfId="1" applyNumberFormat="1" applyFont="1" applyFill="1" applyBorder="1" applyAlignment="1">
      <alignment horizontal="left" vertical="center"/>
    </xf>
    <xf numFmtId="2" fontId="28" fillId="2" borderId="1" xfId="1" applyNumberFormat="1" applyFont="1" applyFill="1" applyBorder="1" applyAlignment="1">
      <alignment horizontal="left" vertical="center"/>
    </xf>
    <xf numFmtId="49" fontId="28" fillId="2" borderId="1" xfId="0" applyNumberFormat="1" applyFont="1" applyFill="1" applyBorder="1" applyAlignment="1">
      <alignment horizontal="center" vertical="center"/>
    </xf>
    <xf numFmtId="165" fontId="28" fillId="2" borderId="1" xfId="0" applyNumberFormat="1" applyFont="1" applyFill="1" applyBorder="1" applyAlignment="1">
      <alignment horizontal="left" vertical="center"/>
    </xf>
    <xf numFmtId="0" fontId="28" fillId="0" borderId="1" xfId="0" applyFont="1" applyBorder="1" applyAlignment="1">
      <alignment vertical="center"/>
    </xf>
    <xf numFmtId="49" fontId="28" fillId="3" borderId="1" xfId="0" applyNumberFormat="1" applyFont="1" applyFill="1" applyBorder="1" applyAlignment="1">
      <alignment vertical="center"/>
    </xf>
    <xf numFmtId="165" fontId="28" fillId="3" borderId="1" xfId="0" applyNumberFormat="1" applyFont="1" applyFill="1" applyBorder="1" applyAlignment="1">
      <alignment horizontal="center" vertical="center"/>
    </xf>
    <xf numFmtId="165" fontId="29" fillId="3" borderId="1" xfId="0" applyNumberFormat="1" applyFont="1" applyFill="1" applyBorder="1" applyAlignment="1">
      <alignment horizontal="center" vertical="center"/>
    </xf>
    <xf numFmtId="2" fontId="28" fillId="3" borderId="1" xfId="0" applyNumberFormat="1" applyFont="1" applyFill="1" applyBorder="1" applyAlignment="1">
      <alignment horizontal="left" vertical="center"/>
    </xf>
    <xf numFmtId="49" fontId="28" fillId="3" borderId="1" xfId="0" applyNumberFormat="1" applyFont="1" applyFill="1" applyBorder="1" applyAlignment="1">
      <alignment horizontal="left" vertical="center"/>
    </xf>
    <xf numFmtId="14" fontId="28" fillId="3" borderId="1" xfId="0" applyNumberFormat="1" applyFont="1" applyFill="1" applyBorder="1" applyAlignment="1">
      <alignment horizontal="left" vertical="center"/>
    </xf>
    <xf numFmtId="49" fontId="28" fillId="2" borderId="1" xfId="0" applyNumberFormat="1" applyFont="1" applyFill="1" applyBorder="1" applyAlignment="1">
      <alignment horizontal="left" vertical="center"/>
    </xf>
    <xf numFmtId="1" fontId="28" fillId="0" borderId="1" xfId="0" applyNumberFormat="1" applyFont="1" applyBorder="1" applyAlignment="1">
      <alignment horizontal="center" vertical="center"/>
    </xf>
    <xf numFmtId="14" fontId="28" fillId="0" borderId="1" xfId="1" applyNumberFormat="1" applyFont="1" applyFill="1" applyBorder="1" applyAlignment="1">
      <alignment horizontal="left" vertical="center"/>
    </xf>
    <xf numFmtId="165" fontId="28" fillId="0" borderId="1" xfId="0" applyNumberFormat="1" applyFont="1" applyBorder="1" applyAlignment="1">
      <alignment horizontal="left" vertical="center"/>
    </xf>
    <xf numFmtId="2" fontId="28" fillId="0" borderId="1" xfId="1" applyNumberFormat="1" applyFont="1" applyBorder="1" applyAlignment="1">
      <alignment horizontal="left" vertical="center"/>
    </xf>
    <xf numFmtId="3" fontId="28" fillId="2" borderId="1" xfId="0" applyNumberFormat="1" applyFont="1" applyFill="1" applyBorder="1" applyAlignment="1">
      <alignment horizontal="center" vertical="center"/>
    </xf>
    <xf numFmtId="14" fontId="28" fillId="2" borderId="1" xfId="1" applyNumberFormat="1" applyFont="1" applyFill="1" applyBorder="1" applyAlignment="1">
      <alignment horizontal="left" vertical="center"/>
    </xf>
    <xf numFmtId="0" fontId="28" fillId="0" borderId="1" xfId="1" applyNumberFormat="1" applyFont="1" applyFill="1" applyBorder="1" applyAlignment="1">
      <alignment horizontal="left" vertical="center"/>
    </xf>
    <xf numFmtId="1" fontId="28" fillId="2" borderId="1" xfId="0" applyNumberFormat="1" applyFont="1" applyFill="1" applyBorder="1" applyAlignment="1">
      <alignment horizontal="center" vertical="center"/>
    </xf>
    <xf numFmtId="2" fontId="28" fillId="3" borderId="1" xfId="0" applyNumberFormat="1" applyFont="1" applyFill="1" applyBorder="1" applyAlignment="1">
      <alignment horizontal="center" vertical="center"/>
    </xf>
    <xf numFmtId="14" fontId="28" fillId="3" borderId="1" xfId="0" applyNumberFormat="1" applyFont="1" applyFill="1" applyBorder="1" applyAlignment="1">
      <alignment horizontal="center" vertical="center"/>
    </xf>
    <xf numFmtId="49" fontId="28" fillId="3" borderId="1" xfId="0" applyNumberFormat="1" applyFont="1" applyFill="1" applyBorder="1" applyAlignment="1">
      <alignment horizontal="center" vertical="center"/>
    </xf>
    <xf numFmtId="0" fontId="28" fillId="3" borderId="1" xfId="0" applyFont="1" applyFill="1" applyBorder="1" applyAlignment="1">
      <alignment vertical="center" wrapText="1"/>
    </xf>
    <xf numFmtId="0" fontId="28" fillId="3" borderId="1" xfId="0" applyFont="1" applyFill="1" applyBorder="1" applyAlignment="1">
      <alignment vertical="center"/>
    </xf>
    <xf numFmtId="165" fontId="28" fillId="0" borderId="1" xfId="0" applyNumberFormat="1" applyFont="1" applyBorder="1" applyAlignment="1">
      <alignment vertical="center"/>
    </xf>
    <xf numFmtId="14" fontId="28" fillId="0" borderId="1" xfId="0" applyNumberFormat="1" applyFont="1" applyBorder="1" applyAlignment="1">
      <alignment vertical="center"/>
    </xf>
    <xf numFmtId="14" fontId="28" fillId="0" borderId="1" xfId="1" applyNumberFormat="1" applyFont="1" applyFill="1" applyBorder="1" applyAlignment="1">
      <alignment vertical="center"/>
    </xf>
    <xf numFmtId="49" fontId="28" fillId="0" borderId="1" xfId="1" applyNumberFormat="1" applyFont="1" applyFill="1" applyBorder="1" applyAlignment="1">
      <alignment vertical="center"/>
    </xf>
    <xf numFmtId="165" fontId="28" fillId="3" borderId="1" xfId="0" applyNumberFormat="1" applyFont="1" applyFill="1" applyBorder="1" applyAlignment="1">
      <alignment vertical="center"/>
    </xf>
    <xf numFmtId="2" fontId="28" fillId="3" borderId="1" xfId="0" applyNumberFormat="1" applyFont="1" applyFill="1" applyBorder="1" applyAlignment="1">
      <alignment vertical="center"/>
    </xf>
    <xf numFmtId="14" fontId="28" fillId="3" borderId="1" xfId="0" applyNumberFormat="1" applyFont="1" applyFill="1" applyBorder="1" applyAlignment="1">
      <alignment vertical="center"/>
    </xf>
    <xf numFmtId="0" fontId="28" fillId="3" borderId="1" xfId="0" applyFont="1" applyFill="1" applyBorder="1" applyAlignment="1">
      <alignment horizontal="center" vertical="center" wrapText="1"/>
    </xf>
    <xf numFmtId="14" fontId="28" fillId="2" borderId="1" xfId="0" applyNumberFormat="1" applyFont="1" applyFill="1" applyBorder="1" applyAlignment="1">
      <alignment vertical="center"/>
    </xf>
    <xf numFmtId="14" fontId="30" fillId="0" borderId="4" xfId="0" applyNumberFormat="1" applyFont="1" applyBorder="1" applyAlignment="1">
      <alignment vertical="center"/>
    </xf>
    <xf numFmtId="0" fontId="30" fillId="0" borderId="0" xfId="0" applyFont="1" applyAlignment="1">
      <alignment vertical="center"/>
    </xf>
    <xf numFmtId="2" fontId="28" fillId="2" borderId="1" xfId="0" applyNumberFormat="1" applyFont="1" applyFill="1" applyBorder="1" applyAlignment="1">
      <alignment vertical="center"/>
    </xf>
    <xf numFmtId="14" fontId="28" fillId="2" borderId="1" xfId="1" applyNumberFormat="1" applyFont="1" applyFill="1" applyBorder="1" applyAlignment="1">
      <alignment vertical="center"/>
    </xf>
    <xf numFmtId="0" fontId="28" fillId="2" borderId="1" xfId="0" applyFont="1" applyFill="1" applyBorder="1" applyAlignment="1">
      <alignment vertical="center"/>
    </xf>
    <xf numFmtId="0" fontId="28" fillId="0" borderId="2" xfId="0" applyFont="1" applyBorder="1" applyAlignment="1">
      <alignment horizontal="left" vertical="center"/>
    </xf>
    <xf numFmtId="0" fontId="10" fillId="0" borderId="1" xfId="0" applyFont="1" applyBorder="1" applyAlignment="1">
      <alignment horizontal="left" vertical="center"/>
    </xf>
    <xf numFmtId="0" fontId="5" fillId="0" borderId="1" xfId="0" applyFont="1" applyBorder="1" applyAlignment="1">
      <alignment horizontal="left" vertical="center"/>
    </xf>
    <xf numFmtId="0" fontId="41" fillId="0" borderId="0" xfId="0" applyFont="1"/>
    <xf numFmtId="0" fontId="42" fillId="0" borderId="0" xfId="0" applyFont="1"/>
    <xf numFmtId="164" fontId="29" fillId="3" borderId="12" xfId="0" applyNumberFormat="1" applyFont="1" applyFill="1" applyBorder="1" applyAlignment="1">
      <alignment horizontal="left" vertical="center"/>
    </xf>
    <xf numFmtId="0" fontId="28" fillId="0" borderId="12" xfId="0" applyFont="1" applyBorder="1" applyAlignment="1">
      <alignment vertical="center"/>
    </xf>
    <xf numFmtId="0" fontId="29" fillId="0" borderId="1" xfId="0" applyFont="1" applyBorder="1"/>
    <xf numFmtId="164" fontId="29" fillId="3" borderId="1" xfId="0" applyNumberFormat="1" applyFont="1" applyFill="1" applyBorder="1"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49" fontId="34" fillId="0" borderId="1" xfId="0" applyNumberFormat="1" applyFont="1" applyBorder="1" applyAlignment="1">
      <alignment horizontal="center" vertical="top" wrapText="1"/>
    </xf>
    <xf numFmtId="0" fontId="37" fillId="0" borderId="1" xfId="0" applyFont="1" applyBorder="1" applyAlignment="1">
      <alignment horizontal="center" vertical="top" wrapText="1"/>
    </xf>
    <xf numFmtId="0" fontId="38" fillId="0" borderId="1" xfId="0" applyFont="1" applyBorder="1" applyAlignment="1">
      <alignment horizontal="center" vertical="top" wrapText="1"/>
    </xf>
    <xf numFmtId="0" fontId="36" fillId="0" borderId="1" xfId="0" applyFont="1" applyBorder="1" applyAlignment="1">
      <alignment horizontal="center" vertical="top" wrapText="1"/>
    </xf>
    <xf numFmtId="49" fontId="26" fillId="0" borderId="1" xfId="0" applyNumberFormat="1" applyFont="1" applyBorder="1" applyAlignment="1">
      <alignment horizontal="center" vertical="top" wrapText="1"/>
    </xf>
    <xf numFmtId="0" fontId="26" fillId="0" borderId="1" xfId="0" applyFont="1" applyBorder="1" applyAlignment="1">
      <alignment horizontal="center" vertical="top" wrapText="1"/>
    </xf>
    <xf numFmtId="0" fontId="24" fillId="0" borderId="1" xfId="0" applyFont="1" applyBorder="1" applyAlignment="1">
      <alignment horizontal="center" vertical="top" wrapText="1"/>
    </xf>
    <xf numFmtId="49" fontId="26" fillId="0" borderId="0" xfId="0" applyNumberFormat="1" applyFont="1" applyAlignment="1">
      <alignment horizontal="center" vertical="center"/>
    </xf>
    <xf numFmtId="0" fontId="26" fillId="0" borderId="0" xfId="0" applyFont="1" applyAlignment="1">
      <alignment horizontal="center" vertical="center"/>
    </xf>
    <xf numFmtId="49"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5" xfId="0" applyFont="1" applyBorder="1" applyAlignment="1">
      <alignment horizontal="center" vertical="center" wrapText="1"/>
    </xf>
    <xf numFmtId="0" fontId="31" fillId="2" borderId="8" xfId="0" applyFont="1" applyFill="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28" fillId="0" borderId="10" xfId="0" applyFont="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cellXfs>
  <cellStyles count="5">
    <cellStyle name="Гиперссылка" xfId="1" builtinId="8"/>
    <cellStyle name="Гиперссылка 2" xfId="2" xr:uid="{00000000-0005-0000-0000-000001000000}"/>
    <cellStyle name="Обычный" xfId="0" builtinId="0"/>
    <cellStyle name="Обычный 2" xfId="3" xr:uid="{00000000-0005-0000-0000-000003000000}"/>
    <cellStyle name="Обычный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6" Type="http://schemas.openxmlformats.org/officeDocument/2006/relationships/hyperlink" Target="http://www.finupr.kurganobl.ru/index.php?test=akt" TargetMode="External"/><Relationship Id="rId21" Type="http://schemas.openxmlformats.org/officeDocument/2006/relationships/hyperlink" Target="https://www.mfur.ru/activities/kachestvo_upravfinans/reiting/reitingmun/reitingmun.php" TargetMode="External"/><Relationship Id="rId42" Type="http://schemas.openxmlformats.org/officeDocument/2006/relationships/hyperlink" Target="https://depfin.admhmao.ru/otkrytyy-byudzhet/mezhbyudzhetnye-otnosheniya/monitoring/monitoring-otsenki-kachestva-organizatsii-i-osushchestvleniya-byudzhetnogo-protsessa-v-gorodskikh-ok/351448/postanovlenie-pravitelstva-khanty-mansiyskogo-avtonomnogo-okruga-yugry-ot-18-03-2011-n-65-p-o-poryad/" TargetMode="External"/><Relationship Id="rId47" Type="http://schemas.openxmlformats.org/officeDocument/2006/relationships/hyperlink" Target="https://mfnso.nso.ru/page/4518" TargetMode="External"/><Relationship Id="rId63" Type="http://schemas.openxmlformats.org/officeDocument/2006/relationships/hyperlink" Target="https://budget.mosreg.ru/byudzhet-dlya-grazhdan/otkrytost-byudzhetnyh-dannyh-mun-obr/" TargetMode="External"/><Relationship Id="rId68" Type="http://schemas.openxmlformats.org/officeDocument/2006/relationships/hyperlink" Target="https://fin.tmbreg.ru/6237/7117/6426.html" TargetMode="External"/><Relationship Id="rId84" Type="http://schemas.openxmlformats.org/officeDocument/2006/relationships/hyperlink" Target="https://depfin.tomsk.gov.ru/documents/front/view?id=56163" TargetMode="External"/><Relationship Id="rId16" Type="http://schemas.openxmlformats.org/officeDocument/2006/relationships/hyperlink" Target="https://www.minfinchr.ru/deyatelnost/materialy-monitoringa-soblyudeniya-municipalnymi-obrazovaniyami-trebovanij-byudzhetnogo-zakonodatelstva" TargetMode="External"/><Relationship Id="rId11" Type="http://schemas.openxmlformats.org/officeDocument/2006/relationships/hyperlink" Target="https://minfin01-maykop.ru/Menu/Page/156" TargetMode="External"/><Relationship Id="rId32" Type="http://schemas.openxmlformats.org/officeDocument/2006/relationships/hyperlink" Target="http://mf.omskportal.ru/oiv/mf/otrasl/otrasl4/razdel42" TargetMode="External"/><Relationship Id="rId37" Type="http://schemas.openxmlformats.org/officeDocument/2006/relationships/hyperlink" Target="http://mari-el.gov.ru/minfin/Pages/main.aspx" TargetMode="External"/><Relationship Id="rId53" Type="http://schemas.openxmlformats.org/officeDocument/2006/relationships/hyperlink" Target="https://minfin.khabkrai.ru/portal/Show/Category/13?ItemId=159" TargetMode="External"/><Relationship Id="rId58" Type="http://schemas.openxmlformats.org/officeDocument/2006/relationships/hyperlink" Target="https://minfin.tularegion.ru/documents/?SECTION=1579" TargetMode="External"/><Relationship Id="rId74" Type="http://schemas.openxmlformats.org/officeDocument/2006/relationships/hyperlink" Target="https://dvinaland.ru/gov/iogv/minfin/docList/" TargetMode="External"/><Relationship Id="rId79" Type="http://schemas.openxmlformats.org/officeDocument/2006/relationships/hyperlink" Target="http://minfin.alania.gov.ru/documents/237" TargetMode="External"/><Relationship Id="rId5" Type="http://schemas.openxmlformats.org/officeDocument/2006/relationships/hyperlink" Target="https://minfin.gov39.ru/financial/municipalities/" TargetMode="External"/><Relationship Id="rId19" Type="http://schemas.openxmlformats.org/officeDocument/2006/relationships/hyperlink" Target="https://mf.orb.ru/documents/active/53966/" TargetMode="External"/><Relationship Id="rId14" Type="http://schemas.openxmlformats.org/officeDocument/2006/relationships/hyperlink" Target="https://minfin.kbr.ru/activity/byudzhet/" TargetMode="External"/><Relationship Id="rId22" Type="http://schemas.openxmlformats.org/officeDocument/2006/relationships/hyperlink" Target="https://www.minfinrm.ru/monitoring/" TargetMode="External"/><Relationship Id="rId27" Type="http://schemas.openxmlformats.org/officeDocument/2006/relationships/hyperlink" Target="https://depfin.admtyumen.ru/OIGV/depfin/actions/npa/more_article.htm?id=11779442@cmsArticle" TargetMode="External"/><Relationship Id="rId30" Type="http://schemas.openxmlformats.org/officeDocument/2006/relationships/hyperlink" Target="http://minfin.krskstate.ru/mbo/monitoring" TargetMode="External"/><Relationship Id="rId35" Type="http://schemas.openxmlformats.org/officeDocument/2006/relationships/hyperlink" Target="http://chaogov.ru/vlast/organy-vlasti/depfin/monitoring-mestnykh-byudzhetov.php" TargetMode="External"/><Relationship Id="rId43" Type="http://schemas.openxmlformats.org/officeDocument/2006/relationships/hyperlink" Target="https://www.yamalfin.ru/index.php?option=com_content&amp;view=category&amp;id=33&amp;Itemid=40" TargetMode="External"/><Relationship Id="rId48" Type="http://schemas.openxmlformats.org/officeDocument/2006/relationships/hyperlink" Target="https://depfin.tomsk.gov.ru/otsenka-munitsipalnyh-obrazovanij-po-urovnju-otkrytosti-bjudzhetnyh-dannyh" TargetMode="External"/><Relationship Id="rId56" Type="http://schemas.openxmlformats.org/officeDocument/2006/relationships/hyperlink" Target="https://primorsky.ru/authorities/executive-agencies/departments/finance/orders/prikazy-2022-goda/" TargetMode="External"/><Relationship Id="rId64" Type="http://schemas.openxmlformats.org/officeDocument/2006/relationships/hyperlink" Target="https://ufin48.ru/Show/Category/114?ItemId=220" TargetMode="External"/><Relationship Id="rId69" Type="http://schemas.openxmlformats.org/officeDocument/2006/relationships/hyperlink" Target="https://www.tverfin.ru/deyatelnost-ministerstva/finansovyy-menedzhment/pravovye-osnovy.php" TargetMode="External"/><Relationship Id="rId77" Type="http://schemas.openxmlformats.org/officeDocument/2006/relationships/hyperlink" Target="https://minfin.gov-murman.ru/open-budget/monitoring-open-budget/normativnaya-i-pravovaya-informatsiya/" TargetMode="External"/><Relationship Id="rId8" Type="http://schemas.openxmlformats.org/officeDocument/2006/relationships/hyperlink" Target="https://fin.sev.gov.ru/deytelnost/otsenka-kachestva-upravleniya/" TargetMode="External"/><Relationship Id="rId51" Type="http://schemas.openxmlformats.org/officeDocument/2006/relationships/hyperlink" Target="https://www.primorsky.ru/authorities/executive-agencies/departments/finance/finansovye-vzaimootnosheniya/" TargetMode="External"/><Relationship Id="rId72" Type="http://schemas.openxmlformats.org/officeDocument/2006/relationships/hyperlink" Target="http://minfin.karelia.ru/ocenka-kachestva-upravlenija-municipal-nymi-finansami/" TargetMode="External"/><Relationship Id="rId80" Type="http://schemas.openxmlformats.org/officeDocument/2006/relationships/hyperlink" Target="https://openbudsk.ru/openness/tmmp9cfeyi" TargetMode="External"/><Relationship Id="rId85" Type="http://schemas.openxmlformats.org/officeDocument/2006/relationships/hyperlink" Target="https://mf.orb.ru/documents/active/62083/" TargetMode="External"/><Relationship Id="rId3" Type="http://schemas.openxmlformats.org/officeDocument/2006/relationships/hyperlink" Target="https://bryanskoblfin.ru/Page/Search?text=634-%D0%BF" TargetMode="External"/><Relationship Id="rId12" Type="http://schemas.openxmlformats.org/officeDocument/2006/relationships/hyperlink" Target="https://minfin.rk.gov.ru/ru/structure/233?page=3" TargetMode="External"/><Relationship Id="rId17" Type="http://schemas.openxmlformats.org/officeDocument/2006/relationships/hyperlink" Target="https://minfin.bashkortostan.ru/activity/2982/" TargetMode="External"/><Relationship Id="rId25" Type="http://schemas.openxmlformats.org/officeDocument/2006/relationships/hyperlink" Target="http://ufo.ulntc.ru/index.php?mgf=budget/mbo&amp;slep=net" TargetMode="External"/><Relationship Id="rId33" Type="http://schemas.openxmlformats.org/officeDocument/2006/relationships/hyperlink" Target="https://minfin.sakha.gov.ru/bjudzhet/mezhbjudzhetnye-otnoshenija/monitoring-mbo/otsenka-platezhesposobnosti-i-kachestva-upravlenija-mo" TargetMode="External"/><Relationship Id="rId38" Type="http://schemas.openxmlformats.org/officeDocument/2006/relationships/hyperlink" Target="https://minfin.cap.ru/action/activity/mezhbyudzhetnie-otnosheniya/ocenka-kachestva-upravleniya-finansami-municipaljn" TargetMode="External"/><Relationship Id="rId46" Type="http://schemas.openxmlformats.org/officeDocument/2006/relationships/hyperlink" Target="https://r-19.ru/authorities/ministry-of-finance-of-the-republic-of-khakassia/docs/4051/31908.html" TargetMode="External"/><Relationship Id="rId59" Type="http://schemas.openxmlformats.org/officeDocument/2006/relationships/hyperlink" Target="https://dtf.avo.ru/postanovlenia-vladimirskoj-oblasti-za-2020-god1" TargetMode="External"/><Relationship Id="rId67" Type="http://schemas.openxmlformats.org/officeDocument/2006/relationships/hyperlink" Target="https://minfin.ryazangov.ru/activities/financial_authorities/information_mo/monitor/index.php" TargetMode="External"/><Relationship Id="rId20" Type="http://schemas.openxmlformats.org/officeDocument/2006/relationships/hyperlink" Target="https://minfin-samara.ru/monitoring-of-local-budgets/" TargetMode="External"/><Relationship Id="rId41" Type="http://schemas.openxmlformats.org/officeDocument/2006/relationships/hyperlink" Target="https://depfin.admhmao.ru/otkrytyy-byudzhet/mezhbyudzhetnye-otnosheniya/monitoring/" TargetMode="External"/><Relationship Id="rId54" Type="http://schemas.openxmlformats.org/officeDocument/2006/relationships/hyperlink" Target="https://fin.amurobl.ru/pages/mezhbyudzhetnye-otnosheniya/monitoring-byudzhetov/" TargetMode="External"/><Relationship Id="rId62" Type="http://schemas.openxmlformats.org/officeDocument/2006/relationships/hyperlink" Target="http://depfin.adm44.ru/info/iogv/" TargetMode="External"/><Relationship Id="rId70" Type="http://schemas.openxmlformats.org/officeDocument/2006/relationships/hyperlink" Target="https://www.yarregion.ru/depts/depfin/tmpPages/activities.aspx" TargetMode="External"/><Relationship Id="rId75" Type="http://schemas.openxmlformats.org/officeDocument/2006/relationships/hyperlink" Target="https://df.gov35.ru/deyatelnost/mo/otkrytost-byudzhetnykh-dannykh-munitsipalnykh-obrazovaniy/" TargetMode="External"/><Relationship Id="rId83" Type="http://schemas.openxmlformats.org/officeDocument/2006/relationships/hyperlink" Target="https://minfin.alregn.ru/regul/prikaz/" TargetMode="External"/><Relationship Id="rId1" Type="http://schemas.openxmlformats.org/officeDocument/2006/relationships/hyperlink" Target="http://beldepfin.ru/deyatelnost/formirovanie-i-ispolnenie-byudzheta/ocenka-kachestva-upravleniya-byudzhetnym-processom/" TargetMode="External"/><Relationship Id="rId6" Type="http://schemas.openxmlformats.org/officeDocument/2006/relationships/hyperlink" Target="https://minfin.novreg.ru/ocenka-kachestva-upravleniya-municipal-nymi-finansami.html" TargetMode="External"/><Relationship Id="rId15" Type="http://schemas.openxmlformats.org/officeDocument/2006/relationships/hyperlink" Target="https://mfsk.ru/working/projects/ocenka-kachestva-upravleniya/itogi-ocenki-kachestva" TargetMode="External"/><Relationship Id="rId23" Type="http://schemas.openxmlformats.org/officeDocument/2006/relationships/hyperlink" Target="https://minfin.tatarstan.ru/index.htm/news/41428.htm" TargetMode="External"/><Relationship Id="rId28" Type="http://schemas.openxmlformats.org/officeDocument/2006/relationships/hyperlink" Target="https://www.minfin74.ru/mBudget/management/" TargetMode="External"/><Relationship Id="rId36" Type="http://schemas.openxmlformats.org/officeDocument/2006/relationships/hyperlink" Target="https://www.mfri.ru/index.php/normativno-pravovaya-baza/rasporyazheniya" TargetMode="External"/><Relationship Id="rId49" Type="http://schemas.openxmlformats.org/officeDocument/2006/relationships/hyperlink" Target="https://egov-buryatia.ru/minfin/activities/directions/mezhbyudzhetnye-otnosheniya/monitoring-kachestva-upravleniya-munitsipalnymi-finansami/" TargetMode="External"/><Relationship Id="rId57" Type="http://schemas.openxmlformats.org/officeDocument/2006/relationships/hyperlink" Target="https://kursk.ru/region/economy/page-161930/" TargetMode="External"/><Relationship Id="rId10" Type="http://schemas.openxmlformats.org/officeDocument/2006/relationships/hyperlink" Target="http://minfin.kalmregion.ru/dokumenty/normativnye-pravovye-akty-respubliki-kalmykiya/prikazy-ministerstva-finansov-respubliki-kalmykiya/prikaz-ministerstva-finansov-respubliki-kalmykiya-ot-20-05-2021-goda-10-87m/" TargetMode="External"/><Relationship Id="rId31" Type="http://schemas.openxmlformats.org/officeDocument/2006/relationships/hyperlink" Target="https://irkobl.ru/sites/minfin/activity/mbudget/" TargetMode="External"/><Relationship Id="rId44" Type="http://schemas.openxmlformats.org/officeDocument/2006/relationships/hyperlink" Target="https://www.minfin-altai.ru/deyatelnost/otkrytost-byudzhetnykh-dannykh-v-munitsipalnykh-obrazovaniyakh-v-respublike-altay/" TargetMode="External"/><Relationship Id="rId52" Type="http://schemas.openxmlformats.org/officeDocument/2006/relationships/hyperlink" Target="https://www.kamgov.ru/minfin/mezbudzetnye-otnosenia" TargetMode="External"/><Relationship Id="rId60" Type="http://schemas.openxmlformats.org/officeDocument/2006/relationships/hyperlink" Target="https://www.govvrn.ru/gosfin?p_p_id=Foldersanddocuments_WAR_foldersanddocumentsportlet&amp;p_p_lifecycle=0&amp;p_p_state=normal&amp;p_p_mode=view&amp;folderId=6572342&amp;pageNumber=2" TargetMode="External"/><Relationship Id="rId65" Type="http://schemas.openxmlformats.org/officeDocument/2006/relationships/hyperlink" Target="http://orel-region.ru/index.php?head=17&amp;part=19&amp;docid=8515" TargetMode="External"/><Relationship Id="rId73" Type="http://schemas.openxmlformats.org/officeDocument/2006/relationships/hyperlink" Target="https://minfin.rkomi.ru/deyatelnost/monitoring-mo-v-rk-po-urovnyu-otkrytosti-byudjetnyh-dannyh" TargetMode="External"/><Relationship Id="rId78" Type="http://schemas.openxmlformats.org/officeDocument/2006/relationships/hyperlink" Target="https://dfei.adm-nao.ru/otkrytost-byudzhetnyh-dannyh/monitoring-otkrytosti-byudzhetnyh-dannyh-municipalnyh-obrazovanij-nene/" TargetMode="External"/><Relationship Id="rId81" Type="http://schemas.openxmlformats.org/officeDocument/2006/relationships/hyperlink" Target="https://www.mfur.ru/mejbudjet/operativ_ocenka/" TargetMode="External"/><Relationship Id="rId4" Type="http://schemas.openxmlformats.org/officeDocument/2006/relationships/hyperlink" Target="https://budget.mosreg.ru/byudzhet-dlya-grazhdan/otkrytost-byudzhetnyh-dannyh-mun-obr/" TargetMode="External"/><Relationship Id="rId9" Type="http://schemas.openxmlformats.org/officeDocument/2006/relationships/hyperlink" Target="https://minfin.donland.ru/documents/active/90637/" TargetMode="External"/><Relationship Id="rId13" Type="http://schemas.openxmlformats.org/officeDocument/2006/relationships/hyperlink" Target="http://minfinrd.ru/statisticheskie_dannye_i_pokazateli,_kharakterizuyushchie_sostoyanie_i_dinamiku_razvitiya" TargetMode="External"/><Relationship Id="rId18" Type="http://schemas.openxmlformats.org/officeDocument/2006/relationships/hyperlink" Target="http://mf.nnov.ru/index.php?option=com_k2&amp;view=item&amp;id=1569:monitoring-otkrytosti-byudzhetnykh-dannykh-munitsipalnykh-rajonov-i-gorodskikh-okrugov&amp;Itemid=560" TargetMode="External"/><Relationship Id="rId39" Type="http://schemas.openxmlformats.org/officeDocument/2006/relationships/hyperlink" Target="https://mfin.permkrai.ru/deyatelnost/vzaimodeystvie-s-munitsipalitetami/reyting-kachestva-upravleniya-munitsipalnymi-finansami-/2021" TargetMode="External"/><Relationship Id="rId34" Type="http://schemas.openxmlformats.org/officeDocument/2006/relationships/hyperlink" Target="https://www.eao.ru/isp-vlast/finansovoe-upravlenie-pravitelstva/prikazy-finansovogo-upravleniya/dokumenty-dlya-finansovykh-organov-munitsipalnykh-obrazovaniy/" TargetMode="External"/><Relationship Id="rId50" Type="http://schemas.openxmlformats.org/officeDocument/2006/relationships/hyperlink" Target="https://minfin.75.ru/site/resource?alias=dokumenty" TargetMode="External"/><Relationship Id="rId55" Type="http://schemas.openxmlformats.org/officeDocument/2006/relationships/hyperlink" Target="https://openbudget.sakhminfin.ru/Menu/Page/563" TargetMode="External"/><Relationship Id="rId76" Type="http://schemas.openxmlformats.org/officeDocument/2006/relationships/hyperlink" Target="https://finance.lenobl.ru/o-komitete/work/byudzhetnaya-politika/ocenka/" TargetMode="External"/><Relationship Id="rId7" Type="http://schemas.openxmlformats.org/officeDocument/2006/relationships/hyperlink" Target="https://fincom.gov.spb.ru/materials/acts/main/2" TargetMode="External"/><Relationship Id="rId71" Type="http://schemas.openxmlformats.org/officeDocument/2006/relationships/hyperlink" Target="https://budget.mos.ru/budget/relations" TargetMode="External"/><Relationship Id="rId2" Type="http://schemas.openxmlformats.org/officeDocument/2006/relationships/hyperlink" Target="https://bryanskoblfin.ru/Show/Content/1148" TargetMode="External"/><Relationship Id="rId29" Type="http://schemas.openxmlformats.org/officeDocument/2006/relationships/hyperlink" Target="https://www.ofukem.ru/activity/quality-assessment-public-finance-management/" TargetMode="External"/><Relationship Id="rId24" Type="http://schemas.openxmlformats.org/officeDocument/2006/relationships/hyperlink" Target="https://finance.pnzreg.ru/docs/nsb/ppo/?ELEMENT_ID=2153" TargetMode="External"/><Relationship Id="rId40" Type="http://schemas.openxmlformats.org/officeDocument/2006/relationships/hyperlink" Target="https://minfin.midural.ru/document/category/88" TargetMode="External"/><Relationship Id="rId45" Type="http://schemas.openxmlformats.org/officeDocument/2006/relationships/hyperlink" Target="https://minfin.rtyva.ru/documents/?page=10" TargetMode="External"/><Relationship Id="rId66" Type="http://schemas.openxmlformats.org/officeDocument/2006/relationships/hyperlink" Target="http://orel-region.ru/index.php?head=17&amp;part=19&amp;docid=11157" TargetMode="External"/><Relationship Id="rId61" Type="http://schemas.openxmlformats.org/officeDocument/2006/relationships/hyperlink" Target="http://df.ivanovoobl.ru/regionalnye-finansy/finansovye-vzaimootnosheniya-s-munitsipalnymi-obrazovaniyami/otsenka-otkrytosti-byudzhetnykh-dannykh-munitsipalnykh-obrazovaniy-ivanovskoy-oblasti/" TargetMode="External"/><Relationship Id="rId82" Type="http://schemas.openxmlformats.org/officeDocument/2006/relationships/hyperlink" Target="https://minfin.midural.ru/document/category/13"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fin.rkomi.ru/deyatelnost/monitoring-mo-v-rk-po-urovnyu-otkrytosti-byudjetnyh-dannyh" TargetMode="External"/><Relationship Id="rId13" Type="http://schemas.openxmlformats.org/officeDocument/2006/relationships/hyperlink" Target="http://mf.nnov.ru/index.php?option=com_k2&amp;view=item&amp;id=1569:monitoring-otkrytosti-byudzhetnykh-dannykh-munitsipalnykh-rajonov-i-gorodskikh-okrugov&amp;Itemid=560" TargetMode="External"/><Relationship Id="rId18" Type="http://schemas.openxmlformats.org/officeDocument/2006/relationships/hyperlink" Target="https://www.minfin-altai.ru/deyatelnost/otkrytost-byudzhetnykh-dannykh-v-munitsipalnykh-obrazovaniyakh-v-respublike-altay/" TargetMode="External"/><Relationship Id="rId3" Type="http://schemas.openxmlformats.org/officeDocument/2006/relationships/hyperlink" Target="https://primorsky.ru/authorities/executive-agencies/departments/finance/finansovye-vzaimootnosheniya/" TargetMode="External"/><Relationship Id="rId21" Type="http://schemas.openxmlformats.org/officeDocument/2006/relationships/hyperlink" Target="https://openbudget.sakhminfin.ru/Menu/Page/563" TargetMode="External"/><Relationship Id="rId7" Type="http://schemas.openxmlformats.org/officeDocument/2006/relationships/hyperlink" Target="https://orel-region.ru/index.php?head=6&amp;part=73&amp;unit=3&amp;op=8&amp;in=15" TargetMode="External"/><Relationship Id="rId12" Type="http://schemas.openxmlformats.org/officeDocument/2006/relationships/hyperlink" Target="https://www.mfur.ru/activities/kachestvo_upravfinans/reiting/reitingmun/reitingmun.php" TargetMode="External"/><Relationship Id="rId17" Type="http://schemas.openxmlformats.org/officeDocument/2006/relationships/hyperlink" Target="https://depfin.admhmao.ru/otkrytyy-byudzhet/mezhbyudzhetnye-otnosheniya/monitoring/" TargetMode="External"/><Relationship Id="rId2" Type="http://schemas.openxmlformats.org/officeDocument/2006/relationships/hyperlink" Target="https://minfin-samara.ru/monitoring-of-local-budgets/" TargetMode="External"/><Relationship Id="rId16" Type="http://schemas.openxmlformats.org/officeDocument/2006/relationships/hyperlink" Target="https://minfin.midural.ru/document/category/13" TargetMode="External"/><Relationship Id="rId20" Type="http://schemas.openxmlformats.org/officeDocument/2006/relationships/hyperlink" Target="https://www.primorsky.ru/authorities/executive-agencies/departments/finance/finansovye-vzaimootnosheniya/" TargetMode="External"/><Relationship Id="rId1" Type="http://schemas.openxmlformats.org/officeDocument/2006/relationships/hyperlink" Target="https://bryanskoblfin.ru/open/Show/Category/38?ItemId=192" TargetMode="External"/><Relationship Id="rId6" Type="http://schemas.openxmlformats.org/officeDocument/2006/relationships/hyperlink" Target="https://fin.amurobl.ru/pages/mezhbyudzhetnye-otnosheniya/monitoring-byudzhetov/otsenka-kachestva-upravleniya/" TargetMode="External"/><Relationship Id="rId11" Type="http://schemas.openxmlformats.org/officeDocument/2006/relationships/hyperlink" Target="https://minfin.bashkortostan.ru/activity/2982/" TargetMode="External"/><Relationship Id="rId5" Type="http://schemas.openxmlformats.org/officeDocument/2006/relationships/hyperlink" Target="https://depfin.tomsk.gov.ru/otsenka-kachestva-upravlenija-bjudzhetnym-protsessom-v-munitsipalnyh-obrazovanijah" TargetMode="External"/><Relationship Id="rId15" Type="http://schemas.openxmlformats.org/officeDocument/2006/relationships/hyperlink" Target="https://minfin-samara.ru/monitoring-of-local-budgets/" TargetMode="External"/><Relationship Id="rId10" Type="http://schemas.openxmlformats.org/officeDocument/2006/relationships/hyperlink" Target="https://dfei.adm-nao.ru/otkrytost-byudzhetnyh-dannyh/monitoring-otkrytosti-byudzhetnyh-dannyh-municipalnyh-obrazovanij-nene/" TargetMode="External"/><Relationship Id="rId19" Type="http://schemas.openxmlformats.org/officeDocument/2006/relationships/hyperlink" Target="https://r-19.ru/authorities/ministry-of-finance-of-the-republic-of-khakassia/docs/4052/" TargetMode="External"/><Relationship Id="rId4" Type="http://schemas.openxmlformats.org/officeDocument/2006/relationships/hyperlink" Target="https://mfsk.ru/working/projects/ocenka-kachestva-upravleniya/itogi-ocenki-kachestva" TargetMode="External"/><Relationship Id="rId9" Type="http://schemas.openxmlformats.org/officeDocument/2006/relationships/hyperlink" Target="https://df.gov35.ru/deyatelnost/mo/otkrytost-byudzhetnykh-dannykh-munitsipalnykh-obrazovaniy/2021-god/" TargetMode="External"/><Relationship Id="rId14" Type="http://schemas.openxmlformats.org/officeDocument/2006/relationships/hyperlink" Target="https://mf.orb.ru/documents/active/53966/"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minfin-samara.ru/monitoring-of-local-budgets/" TargetMode="External"/><Relationship Id="rId18" Type="http://schemas.openxmlformats.org/officeDocument/2006/relationships/hyperlink" Target="https://www.minfinrm.ru/monitoring/mun-obr/" TargetMode="External"/><Relationship Id="rId26" Type="http://schemas.openxmlformats.org/officeDocument/2006/relationships/hyperlink" Target="https://minfin.sakha.gov.ru/bjudzhet/mezhbjudzhetnye-otnoshenija/monitoring-mbo/otsenka-platezhesposobnosti-i-kachestva-upravlenija-mo" TargetMode="External"/><Relationship Id="rId39" Type="http://schemas.openxmlformats.org/officeDocument/2006/relationships/hyperlink" Target="https://depfin.admhmao.ru/otkrytyy-byudzhet/mezhbyudzhetnye-otnosheniya/monitoring/" TargetMode="External"/><Relationship Id="rId21" Type="http://schemas.openxmlformats.org/officeDocument/2006/relationships/hyperlink" Target="https://mfin.permkrai.ru/dokumenty/254767/" TargetMode="External"/><Relationship Id="rId34" Type="http://schemas.openxmlformats.org/officeDocument/2006/relationships/hyperlink" Target="https://minfin.cap.ru/action/activity/mezhbyudzhetnie-otnosheniya/ocenka-kachestva-upravleniya-finansami-municipaljn/" TargetMode="External"/><Relationship Id="rId42" Type="http://schemas.openxmlformats.org/officeDocument/2006/relationships/hyperlink" Target="https://minfin.alregn.ru/search/?type=0&amp;datein=&amp;dateout=&amp;num=&amp;title=%EE%F6%E5%ED%EA%E8+%CA%E0%F7%E5%F1%F2%E2%E0" TargetMode="External"/><Relationship Id="rId47" Type="http://schemas.openxmlformats.org/officeDocument/2006/relationships/hyperlink" Target="http://beldepfin.ru/deyatelnost/formirovanie-i-ispolnenie-byudzheta/ocenka-kachestva-upravleniya-byudzhetnym-processom/" TargetMode="External"/><Relationship Id="rId50" Type="http://schemas.openxmlformats.org/officeDocument/2006/relationships/hyperlink" Target="http://www.finsmol.ru/minfin/nJMVo3An" TargetMode="External"/><Relationship Id="rId55" Type="http://schemas.openxmlformats.org/officeDocument/2006/relationships/hyperlink" Target="https://dvinaland.ru/gov/iogv/minfin/docList/" TargetMode="External"/><Relationship Id="rId63" Type="http://schemas.openxmlformats.org/officeDocument/2006/relationships/hyperlink" Target="https://r-19.ru/authorities/ministry-of-finance-of-the-republic-of-khakassia/docs/4052/" TargetMode="External"/><Relationship Id="rId7" Type="http://schemas.openxmlformats.org/officeDocument/2006/relationships/hyperlink" Target="https://fin.sev.gov.ru/deytelnost/otsenka-kachestva-upravleniya/" TargetMode="External"/><Relationship Id="rId2" Type="http://schemas.openxmlformats.org/officeDocument/2006/relationships/hyperlink" Target="https://orel-region.ru/index.php?head=6&amp;part=73&amp;unit=3&amp;op=8&amp;in=15" TargetMode="External"/><Relationship Id="rId16" Type="http://schemas.openxmlformats.org/officeDocument/2006/relationships/hyperlink" Target="https://mf.orb.ru/documents/active/53966/" TargetMode="External"/><Relationship Id="rId29" Type="http://schemas.openxmlformats.org/officeDocument/2006/relationships/hyperlink" Target="https://www.kamgov.ru/minfin/mezbudzetnye-otnosenia" TargetMode="External"/><Relationship Id="rId11" Type="http://schemas.openxmlformats.org/officeDocument/2006/relationships/hyperlink" Target="https://mfsk.ru/working/projects/ocenka-kachestva-upravleniya" TargetMode="External"/><Relationship Id="rId24" Type="http://schemas.openxmlformats.org/officeDocument/2006/relationships/hyperlink" Target="https://irkobl.ru/sites/minfin/activity/mbudget/" TargetMode="External"/><Relationship Id="rId32" Type="http://schemas.openxmlformats.org/officeDocument/2006/relationships/hyperlink" Target="http://minfin09.ru/category/load/finansovye_vzaimootnoshenija_s_organami_mestnogo_samoupravlenija/" TargetMode="External"/><Relationship Id="rId37" Type="http://schemas.openxmlformats.org/officeDocument/2006/relationships/hyperlink" Target="http://www.finupr.kurganobl.ru/" TargetMode="External"/><Relationship Id="rId40" Type="http://schemas.openxmlformats.org/officeDocument/2006/relationships/hyperlink" Target="https://www.minfin-altai.ru/deyatelnost/otkrytost-byudzhetnykh-dannykh-v-munitsipalnykh-obrazovaniyakh-v-respublike-altay/" TargetMode="External"/><Relationship Id="rId45" Type="http://schemas.openxmlformats.org/officeDocument/2006/relationships/hyperlink" Target="https://minfin.49gov.ru/activities/budget/consolidated_budget/" TargetMode="External"/><Relationship Id="rId53" Type="http://schemas.openxmlformats.org/officeDocument/2006/relationships/hyperlink" Target="https://budget.mos.ru/budget/relations" TargetMode="External"/><Relationship Id="rId58" Type="http://schemas.openxmlformats.org/officeDocument/2006/relationships/hyperlink" Target="https://fincom.gov.spb.ru/budget/interaction/materials/1" TargetMode="External"/><Relationship Id="rId5" Type="http://schemas.openxmlformats.org/officeDocument/2006/relationships/hyperlink" Target="https://volgafin.volgograd.ru/current-activity/analytics/16997/" TargetMode="External"/><Relationship Id="rId61" Type="http://schemas.openxmlformats.org/officeDocument/2006/relationships/hyperlink" Target="http://mari-el.gov.ru/minfin/Pages/main.aspx" TargetMode="External"/><Relationship Id="rId19" Type="http://schemas.openxmlformats.org/officeDocument/2006/relationships/hyperlink" Target="https://www.minfin.kirov.ru/otkrytyy-byudzhet/dlya-spetsialistov/mezhbyudzhetnye-otnosheniya/monitoring/" TargetMode="External"/><Relationship Id="rId14" Type="http://schemas.openxmlformats.org/officeDocument/2006/relationships/hyperlink" Target="https://minfin.bashkortostan.ru/activity/2982/" TargetMode="External"/><Relationship Id="rId22" Type="http://schemas.openxmlformats.org/officeDocument/2006/relationships/hyperlink" Target="https://www.yamalfin.ru/index.php?option=com_content&amp;view=category&amp;id=33&amp;Itemid=40" TargetMode="External"/><Relationship Id="rId27" Type="http://schemas.openxmlformats.org/officeDocument/2006/relationships/hyperlink" Target="https://egov-buryatia.ru/minfin/activities/directions/mezhbyudzhetnye-otnosheniya/monitoring-kachestva-upravleniya-munitsipalnymi-finansami/" TargetMode="External"/><Relationship Id="rId30" Type="http://schemas.openxmlformats.org/officeDocument/2006/relationships/hyperlink" Target="https://www.eao.ru/isp-vlast/departament-finansov-pravitelstva-evreyskoy-avtonomnoy-oblasti/finansovye-vzaimootnosheniya-s-munitsipalnymi-obrazovaniyami/isp-vlast/finansovoe-upravlenie-pravitelstva/rezultaty-monitoringa-kachestva-organizatsii-i-osushchestvleniya-byudzhetnogo-protsessa/" TargetMode="External"/><Relationship Id="rId35" Type="http://schemas.openxmlformats.org/officeDocument/2006/relationships/hyperlink" Target="https://finance.pnzreg.ru/docs/monitoringbp/" TargetMode="External"/><Relationship Id="rId43" Type="http://schemas.openxmlformats.org/officeDocument/2006/relationships/hyperlink" Target="https://www.ofukem.ru/activity/quality-assessment-public-finance-management/" TargetMode="External"/><Relationship Id="rId48" Type="http://schemas.openxmlformats.org/officeDocument/2006/relationships/hyperlink" Target="https://bryanskoblfin.ru/open/Show/Category/38?ItemId=192" TargetMode="External"/><Relationship Id="rId56" Type="http://schemas.openxmlformats.org/officeDocument/2006/relationships/hyperlink" Target="https://df.gov35.ru/deyatelnost/mo/otkrytost-byudzhetnykh-dannykh-munitsipalnykh-obrazovaniy/2021-god/" TargetMode="External"/><Relationship Id="rId64" Type="http://schemas.openxmlformats.org/officeDocument/2006/relationships/hyperlink" Target="https://www.primorsky.ru/authorities/executive-agencies/departments/finance/finansovye-vzaimootnosheniya/" TargetMode="External"/><Relationship Id="rId8" Type="http://schemas.openxmlformats.org/officeDocument/2006/relationships/hyperlink" Target="https://minfin.rk.gov.ru/ru/structure/2018_08_28_18_33_otsenka_kachestva_upravleniia_munitsipalnymi_finansam" TargetMode="External"/><Relationship Id="rId51" Type="http://schemas.openxmlformats.org/officeDocument/2006/relationships/hyperlink" Target="https://fin.tmbreg.ru/6237/7117/6426.html" TargetMode="External"/><Relationship Id="rId3" Type="http://schemas.openxmlformats.org/officeDocument/2006/relationships/hyperlink" Target="https://finance.lenobl.ru/o-komitete/work/byudzhetnaya-politika/ocenka/monitoring/" TargetMode="External"/><Relationship Id="rId12" Type="http://schemas.openxmlformats.org/officeDocument/2006/relationships/hyperlink" Target="https://www.minfinchr.ru/deyatelnost/mezhbyudzhetnye-otnosheniya/materialy-monitoringa-soblyudeniya-municipalnymi-obrazovaniyami-trebovanij-byudzhetnogo-zakonodatelstva" TargetMode="External"/><Relationship Id="rId17" Type="http://schemas.openxmlformats.org/officeDocument/2006/relationships/hyperlink" Target="http://mf.nnov.ru/index.php?option=com_k2&amp;view=item&amp;id=1569:monitoring-otkrytosti-byudzhetnykh-dannykh-munitsipalnykh-rajonov-i-gorodskikh-okrugov&amp;Itemid=560" TargetMode="External"/><Relationship Id="rId25" Type="http://schemas.openxmlformats.org/officeDocument/2006/relationships/hyperlink" Target="http://mfnso.nso.ru/page/466" TargetMode="External"/><Relationship Id="rId33" Type="http://schemas.openxmlformats.org/officeDocument/2006/relationships/hyperlink" Target="http://minfin.alania.gov.ru/documents/808" TargetMode="External"/><Relationship Id="rId38" Type="http://schemas.openxmlformats.org/officeDocument/2006/relationships/hyperlink" Target="https://depfin.admtyumen.ru/OIGV/depfin.htm" TargetMode="External"/><Relationship Id="rId46" Type="http://schemas.openxmlformats.org/officeDocument/2006/relationships/hyperlink" Target="https://openbudget.sakhminfin.ru/Menu/Page/563" TargetMode="External"/><Relationship Id="rId59" Type="http://schemas.openxmlformats.org/officeDocument/2006/relationships/hyperlink" Target="https://dfei.adm-nao.ru/otkrytost-byudzhetnyh-dannyh/monitoring-otkrytosti-byudzhetnyh-dannyh-municipalnyh-obrazovanij-nene/" TargetMode="External"/><Relationship Id="rId20" Type="http://schemas.openxmlformats.org/officeDocument/2006/relationships/hyperlink" Target="https://minfin.tatarstan.ru/otsenka-kachestva-upravleniya-finansami.htm" TargetMode="External"/><Relationship Id="rId41" Type="http://schemas.openxmlformats.org/officeDocument/2006/relationships/hyperlink" Target="https://minfin.rtyva.ru/node/6665/" TargetMode="External"/><Relationship Id="rId54" Type="http://schemas.openxmlformats.org/officeDocument/2006/relationships/hyperlink" Target="https://minfin.rkomi.ru/deyatelnost/monitoring-mo-v-rk-po-urovnyu-otkrytosti-byudjetnyh-dannyh" TargetMode="External"/><Relationship Id="rId62" Type="http://schemas.openxmlformats.org/officeDocument/2006/relationships/hyperlink" Target="https://www.mfur.ru/activities/kachestvo_upravfinans/reiting/reitingmun/reitingmun.php" TargetMode="External"/><Relationship Id="rId1" Type="http://schemas.openxmlformats.org/officeDocument/2006/relationships/hyperlink" Target="http://depfin.adm44.ru/info/iogv/" TargetMode="External"/><Relationship Id="rId6" Type="http://schemas.openxmlformats.org/officeDocument/2006/relationships/hyperlink" Target="https://minfin.donland.ru/documents/other/133248/" TargetMode="External"/><Relationship Id="rId15" Type="http://schemas.openxmlformats.org/officeDocument/2006/relationships/hyperlink" Target="https://minfin.tatarstan.ru/otsenka-kachestva-upravleniya-finansami.htm" TargetMode="External"/><Relationship Id="rId23" Type="http://schemas.openxmlformats.org/officeDocument/2006/relationships/hyperlink" Target="https://www.minfin74.ru/mBudget/management/" TargetMode="External"/><Relationship Id="rId28" Type="http://schemas.openxmlformats.org/officeDocument/2006/relationships/hyperlink" Target="https://minfin.75.ru/deyatel-nost/reformirovanie-finansov/130185-sovershenstvovanie-mezhbyudzhetnyh-otnosheniy" TargetMode="External"/><Relationship Id="rId36" Type="http://schemas.openxmlformats.org/officeDocument/2006/relationships/hyperlink" Target="http://ufo.ulntc.ru/index.php?mgf=budget/mbo&amp;slep=net" TargetMode="External"/><Relationship Id="rId49" Type="http://schemas.openxmlformats.org/officeDocument/2006/relationships/hyperlink" Target="https://minfin.ryazangov.ru/activities/financial_authorities/information_mo/monitor/index.php" TargetMode="External"/><Relationship Id="rId57" Type="http://schemas.openxmlformats.org/officeDocument/2006/relationships/hyperlink" Target="https://finance.pskov.ru/deyatelnost/rezultaty-ocenki-urovnya-otkrytosti-byudzhetnyh-dannyh-municipalnyh-obrazovaniy" TargetMode="External"/><Relationship Id="rId10" Type="http://schemas.openxmlformats.org/officeDocument/2006/relationships/hyperlink" Target="https://www.mfri.ru/index.php/byudzhet/mezhbyudzhetnye-otnosheniya?limitstart=0" TargetMode="External"/><Relationship Id="rId31" Type="http://schemas.openxmlformats.org/officeDocument/2006/relationships/hyperlink" Target="http://chaogov.ru/vlast/organy-vlasti/depfin/monitoring-mestnykh-byudzhetov.php" TargetMode="External"/><Relationship Id="rId44" Type="http://schemas.openxmlformats.org/officeDocument/2006/relationships/hyperlink" Target="https://minfin.khabkrai.ru/portal/Show/Category/331?ItemId=1245" TargetMode="External"/><Relationship Id="rId52" Type="http://schemas.openxmlformats.org/officeDocument/2006/relationships/hyperlink" Target="https://minfin.tularegion.ru/documents/?PAGEN_1=2" TargetMode="External"/><Relationship Id="rId60" Type="http://schemas.openxmlformats.org/officeDocument/2006/relationships/hyperlink" Target="https://minfin.kbr.ru/activity/byudzhet/" TargetMode="External"/><Relationship Id="rId4" Type="http://schemas.openxmlformats.org/officeDocument/2006/relationships/hyperlink" Target="http://minfin.kalmregion.ru/deyatelnost/mezhbyudzhetnye-otnosheniya/otsenka-kachestva-upravleniya-munitsipalnymi-finansami-/" TargetMode="External"/><Relationship Id="rId9" Type="http://schemas.openxmlformats.org/officeDocument/2006/relationships/hyperlink" Target="http://minfinrd.ru/statisticheskie_dannye_i_pokazateli,_kharakterizuyushchie_sostoyanie_i_dinamiku_razvitiy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4FA8B-0B31-7E4B-BDA1-5EDFCBC5DDB5}">
  <dimension ref="A1:F96"/>
  <sheetViews>
    <sheetView tabSelected="1" zoomScaleNormal="100" zoomScalePageLayoutView="80" workbookViewId="0">
      <pane ySplit="4" topLeftCell="A5" activePane="bottomLeft" state="frozen"/>
      <selection activeCell="G33" sqref="G33:G2385"/>
      <selection pane="bottomLeft" sqref="A1:F1"/>
    </sheetView>
  </sheetViews>
  <sheetFormatPr baseColWidth="10" defaultColWidth="8.83203125" defaultRowHeight="15" x14ac:dyDescent="0.2"/>
  <cols>
    <col min="1" max="1" width="31" customWidth="1"/>
    <col min="2" max="2" width="12.83203125" customWidth="1"/>
    <col min="3" max="3" width="11.83203125" customWidth="1"/>
    <col min="4" max="6" width="33.83203125" customWidth="1"/>
  </cols>
  <sheetData>
    <row r="1" spans="1:6" ht="30" customHeight="1" x14ac:dyDescent="0.2">
      <c r="A1" s="157" t="s">
        <v>639</v>
      </c>
      <c r="B1" s="158"/>
      <c r="C1" s="158"/>
      <c r="D1" s="158"/>
      <c r="E1" s="158"/>
      <c r="F1" s="158"/>
    </row>
    <row r="2" spans="1:6" ht="18" customHeight="1" x14ac:dyDescent="0.2">
      <c r="A2" s="148" t="s">
        <v>632</v>
      </c>
      <c r="B2" s="17"/>
      <c r="C2" s="17"/>
      <c r="D2" s="17"/>
      <c r="E2" s="17"/>
      <c r="F2" s="17"/>
    </row>
    <row r="3" spans="1:6" ht="85" customHeight="1" x14ac:dyDescent="0.2">
      <c r="A3" s="40" t="s">
        <v>649</v>
      </c>
      <c r="B3" s="39" t="s">
        <v>123</v>
      </c>
      <c r="C3" s="39" t="s">
        <v>659</v>
      </c>
      <c r="D3" s="3" t="s">
        <v>121</v>
      </c>
      <c r="E3" s="3" t="s">
        <v>136</v>
      </c>
      <c r="F3" s="3" t="s">
        <v>135</v>
      </c>
    </row>
    <row r="4" spans="1:6" ht="16" customHeight="1" x14ac:dyDescent="0.2">
      <c r="A4" s="15" t="s">
        <v>23</v>
      </c>
      <c r="B4" s="5" t="s">
        <v>33</v>
      </c>
      <c r="C4" s="5" t="s">
        <v>24</v>
      </c>
      <c r="D4" s="4" t="s">
        <v>24</v>
      </c>
      <c r="E4" s="4" t="s">
        <v>24</v>
      </c>
      <c r="F4" s="6" t="s">
        <v>24</v>
      </c>
    </row>
    <row r="5" spans="1:6" s="2" customFormat="1" ht="15" customHeight="1" x14ac:dyDescent="0.2">
      <c r="A5" s="16" t="s">
        <v>32</v>
      </c>
      <c r="B5" s="7"/>
      <c r="C5" s="8">
        <f>SUM(D5:F5)</f>
        <v>5</v>
      </c>
      <c r="D5" s="9">
        <v>2</v>
      </c>
      <c r="E5" s="9">
        <v>1</v>
      </c>
      <c r="F5" s="10">
        <v>2</v>
      </c>
    </row>
    <row r="6" spans="1:6" s="2" customFormat="1" ht="15" customHeight="1" x14ac:dyDescent="0.2">
      <c r="A6" s="149" t="s">
        <v>634</v>
      </c>
      <c r="B6" s="7"/>
      <c r="C6" s="8"/>
      <c r="D6" s="9"/>
      <c r="E6" s="9"/>
      <c r="F6" s="10"/>
    </row>
    <row r="7" spans="1:6" ht="16" customHeight="1" x14ac:dyDescent="0.2">
      <c r="A7" s="19" t="s">
        <v>48</v>
      </c>
      <c r="B7" s="18">
        <f t="shared" ref="B7:B30" si="0">ROUND(C7/$C$5*100,1)</f>
        <v>100</v>
      </c>
      <c r="C7" s="18">
        <f t="shared" ref="C7:C30" si="1">SUM(D7:F7)</f>
        <v>5</v>
      </c>
      <c r="D7" s="21">
        <f>'11.1'!F17</f>
        <v>2</v>
      </c>
      <c r="E7" s="21">
        <f>'11.2'!F16</f>
        <v>1</v>
      </c>
      <c r="F7" s="22">
        <f>'11.3'!F17</f>
        <v>2</v>
      </c>
    </row>
    <row r="8" spans="1:6" s="1" customFormat="1" ht="16" customHeight="1" x14ac:dyDescent="0.2">
      <c r="A8" s="19" t="s">
        <v>55</v>
      </c>
      <c r="B8" s="18">
        <f t="shared" si="0"/>
        <v>100</v>
      </c>
      <c r="C8" s="18">
        <f t="shared" si="1"/>
        <v>5</v>
      </c>
      <c r="D8" s="21">
        <f>'11.1'!F28</f>
        <v>2</v>
      </c>
      <c r="E8" s="21">
        <f>'11.2'!F27</f>
        <v>1</v>
      </c>
      <c r="F8" s="22">
        <f>'11.3'!F28</f>
        <v>2</v>
      </c>
    </row>
    <row r="9" spans="1:6" ht="16" customHeight="1" x14ac:dyDescent="0.2">
      <c r="A9" s="19" t="s">
        <v>6</v>
      </c>
      <c r="B9" s="18">
        <f t="shared" si="0"/>
        <v>100</v>
      </c>
      <c r="C9" s="18">
        <f t="shared" si="1"/>
        <v>5</v>
      </c>
      <c r="D9" s="21">
        <f>'11.1'!F30</f>
        <v>2</v>
      </c>
      <c r="E9" s="21">
        <f>'11.2'!F29</f>
        <v>1</v>
      </c>
      <c r="F9" s="22">
        <f>'11.3'!F30</f>
        <v>2</v>
      </c>
    </row>
    <row r="10" spans="1:6" ht="16" customHeight="1" x14ac:dyDescent="0.2">
      <c r="A10" s="19" t="s">
        <v>57</v>
      </c>
      <c r="B10" s="18">
        <f t="shared" si="0"/>
        <v>100</v>
      </c>
      <c r="C10" s="18">
        <f t="shared" si="1"/>
        <v>5</v>
      </c>
      <c r="D10" s="21">
        <f>'11.1'!F31</f>
        <v>2</v>
      </c>
      <c r="E10" s="21">
        <f>'11.2'!F30</f>
        <v>1</v>
      </c>
      <c r="F10" s="22">
        <f>'11.3'!F31</f>
        <v>2</v>
      </c>
    </row>
    <row r="11" spans="1:6" ht="16" customHeight="1" x14ac:dyDescent="0.2">
      <c r="A11" s="19" t="s">
        <v>62</v>
      </c>
      <c r="B11" s="18">
        <f t="shared" si="0"/>
        <v>100</v>
      </c>
      <c r="C11" s="18">
        <f t="shared" si="1"/>
        <v>5</v>
      </c>
      <c r="D11" s="21">
        <f>'11.1'!F39</f>
        <v>2</v>
      </c>
      <c r="E11" s="21">
        <f>'11.2'!F38</f>
        <v>1</v>
      </c>
      <c r="F11" s="22">
        <f>'11.3'!F39</f>
        <v>2</v>
      </c>
    </row>
    <row r="12" spans="1:6" ht="16" customHeight="1" x14ac:dyDescent="0.2">
      <c r="A12" s="19" t="s">
        <v>73</v>
      </c>
      <c r="B12" s="18">
        <f t="shared" si="0"/>
        <v>100</v>
      </c>
      <c r="C12" s="18">
        <f t="shared" si="1"/>
        <v>5</v>
      </c>
      <c r="D12" s="21">
        <f>'11.1'!F54</f>
        <v>2</v>
      </c>
      <c r="E12" s="21">
        <f>'11.2'!F53</f>
        <v>1</v>
      </c>
      <c r="F12" s="22">
        <f>'11.3'!F54</f>
        <v>2</v>
      </c>
    </row>
    <row r="13" spans="1:6" ht="16" customHeight="1" x14ac:dyDescent="0.2">
      <c r="A13" s="19" t="s">
        <v>81</v>
      </c>
      <c r="B13" s="18">
        <f t="shared" si="0"/>
        <v>100</v>
      </c>
      <c r="C13" s="18">
        <f t="shared" si="1"/>
        <v>5</v>
      </c>
      <c r="D13" s="21">
        <f>'11.1'!F67</f>
        <v>2</v>
      </c>
      <c r="E13" s="21">
        <f>'11.2'!F66</f>
        <v>1</v>
      </c>
      <c r="F13" s="22">
        <f>'11.3'!F67</f>
        <v>2</v>
      </c>
    </row>
    <row r="14" spans="1:6" s="1" customFormat="1" ht="16" customHeight="1" x14ac:dyDescent="0.2">
      <c r="A14" s="19" t="s">
        <v>657</v>
      </c>
      <c r="B14" s="18">
        <f t="shared" si="0"/>
        <v>100</v>
      </c>
      <c r="C14" s="18">
        <f t="shared" si="1"/>
        <v>5</v>
      </c>
      <c r="D14" s="21">
        <f>'11.1'!F75</f>
        <v>2</v>
      </c>
      <c r="E14" s="21">
        <f>'11.2'!F74</f>
        <v>1</v>
      </c>
      <c r="F14" s="22">
        <f>'11.3'!F75</f>
        <v>2</v>
      </c>
    </row>
    <row r="15" spans="1:6" ht="16" customHeight="1" x14ac:dyDescent="0.2">
      <c r="A15" s="19" t="s">
        <v>98</v>
      </c>
      <c r="B15" s="18">
        <f t="shared" si="0"/>
        <v>100</v>
      </c>
      <c r="C15" s="18">
        <f t="shared" si="1"/>
        <v>5</v>
      </c>
      <c r="D15" s="21">
        <f>'11.1'!F95</f>
        <v>2</v>
      </c>
      <c r="E15" s="21">
        <f>'11.2'!F94</f>
        <v>1</v>
      </c>
      <c r="F15" s="22">
        <f>'11.3'!F95</f>
        <v>2</v>
      </c>
    </row>
    <row r="16" spans="1:6" ht="16" customHeight="1" x14ac:dyDescent="0.2">
      <c r="A16" s="19" t="s">
        <v>40</v>
      </c>
      <c r="B16" s="18">
        <f t="shared" si="0"/>
        <v>90</v>
      </c>
      <c r="C16" s="18">
        <f t="shared" si="1"/>
        <v>4.5</v>
      </c>
      <c r="D16" s="21">
        <f>'11.1'!F9</f>
        <v>2</v>
      </c>
      <c r="E16" s="21">
        <f>'11.2'!F8</f>
        <v>0.5</v>
      </c>
      <c r="F16" s="22">
        <f>'11.3'!F9</f>
        <v>2</v>
      </c>
    </row>
    <row r="17" spans="1:6" s="1" customFormat="1" ht="16" customHeight="1" x14ac:dyDescent="0.2">
      <c r="A17" s="19" t="s">
        <v>8</v>
      </c>
      <c r="B17" s="18">
        <f t="shared" si="0"/>
        <v>90</v>
      </c>
      <c r="C17" s="18">
        <f t="shared" si="1"/>
        <v>4.5</v>
      </c>
      <c r="D17" s="21">
        <f>'11.1'!F33</f>
        <v>2</v>
      </c>
      <c r="E17" s="21">
        <f>'11.2'!F32</f>
        <v>0.5</v>
      </c>
      <c r="F17" s="22">
        <f>'11.3'!F33</f>
        <v>2</v>
      </c>
    </row>
    <row r="18" spans="1:6" ht="16" customHeight="1" x14ac:dyDescent="0.2">
      <c r="A18" s="19" t="s">
        <v>74</v>
      </c>
      <c r="B18" s="18">
        <f t="shared" si="0"/>
        <v>90</v>
      </c>
      <c r="C18" s="18">
        <f t="shared" si="1"/>
        <v>4.5</v>
      </c>
      <c r="D18" s="21">
        <f>'11.1'!F56</f>
        <v>2</v>
      </c>
      <c r="E18" s="21">
        <f>'11.2'!F55</f>
        <v>0.5</v>
      </c>
      <c r="F18" s="22">
        <f>'11.3'!F56</f>
        <v>2</v>
      </c>
    </row>
    <row r="19" spans="1:6" ht="16" customHeight="1" x14ac:dyDescent="0.2">
      <c r="A19" s="19" t="s">
        <v>12</v>
      </c>
      <c r="B19" s="18">
        <f t="shared" si="0"/>
        <v>90</v>
      </c>
      <c r="C19" s="18">
        <f t="shared" si="1"/>
        <v>4.5</v>
      </c>
      <c r="D19" s="21">
        <f>'11.1'!F60</f>
        <v>2</v>
      </c>
      <c r="E19" s="21">
        <f>'11.2'!F59</f>
        <v>0.5</v>
      </c>
      <c r="F19" s="22">
        <f>'11.3'!F60</f>
        <v>2</v>
      </c>
    </row>
    <row r="20" spans="1:6" ht="16" customHeight="1" x14ac:dyDescent="0.2">
      <c r="A20" s="19" t="s">
        <v>16</v>
      </c>
      <c r="B20" s="18">
        <f t="shared" si="0"/>
        <v>90</v>
      </c>
      <c r="C20" s="18">
        <f t="shared" si="1"/>
        <v>4.5</v>
      </c>
      <c r="D20" s="21">
        <f>'11.1'!F78</f>
        <v>2</v>
      </c>
      <c r="E20" s="21">
        <f>'11.2'!F77</f>
        <v>0.5</v>
      </c>
      <c r="F20" s="22">
        <f>'11.3'!F78</f>
        <v>2</v>
      </c>
    </row>
    <row r="21" spans="1:6" ht="16" customHeight="1" x14ac:dyDescent="0.2">
      <c r="A21" s="19" t="s">
        <v>19</v>
      </c>
      <c r="B21" s="18">
        <f t="shared" si="0"/>
        <v>90</v>
      </c>
      <c r="C21" s="18">
        <f t="shared" si="1"/>
        <v>4.5</v>
      </c>
      <c r="D21" s="21">
        <f>'11.1'!F87</f>
        <v>2</v>
      </c>
      <c r="E21" s="21">
        <f>'11.2'!F86</f>
        <v>0.5</v>
      </c>
      <c r="F21" s="22">
        <f>'11.3'!F87</f>
        <v>2</v>
      </c>
    </row>
    <row r="22" spans="1:6" ht="16" customHeight="1" x14ac:dyDescent="0.2">
      <c r="A22" s="19" t="s">
        <v>46</v>
      </c>
      <c r="B22" s="18">
        <f t="shared" si="0"/>
        <v>80</v>
      </c>
      <c r="C22" s="18">
        <f t="shared" si="1"/>
        <v>4</v>
      </c>
      <c r="D22" s="21">
        <f>'11.1'!F15</f>
        <v>2</v>
      </c>
      <c r="E22" s="21">
        <f>'11.2'!F14</f>
        <v>0</v>
      </c>
      <c r="F22" s="22">
        <f>'11.3'!F15</f>
        <v>2</v>
      </c>
    </row>
    <row r="23" spans="1:6" ht="16" customHeight="1" x14ac:dyDescent="0.2">
      <c r="A23" s="19" t="s">
        <v>61</v>
      </c>
      <c r="B23" s="18">
        <f t="shared" si="0"/>
        <v>80</v>
      </c>
      <c r="C23" s="18">
        <f t="shared" si="1"/>
        <v>4</v>
      </c>
      <c r="D23" s="21">
        <f>'11.1'!F37</f>
        <v>2</v>
      </c>
      <c r="E23" s="21">
        <f>'11.2'!F36</f>
        <v>0</v>
      </c>
      <c r="F23" s="22">
        <f>'11.3'!F37</f>
        <v>2</v>
      </c>
    </row>
    <row r="24" spans="1:6" ht="16" customHeight="1" x14ac:dyDescent="0.2">
      <c r="A24" s="19" t="s">
        <v>79</v>
      </c>
      <c r="B24" s="18">
        <f t="shared" si="0"/>
        <v>80</v>
      </c>
      <c r="C24" s="18">
        <f t="shared" si="1"/>
        <v>4</v>
      </c>
      <c r="D24" s="21">
        <f>'11.1'!F64</f>
        <v>2</v>
      </c>
      <c r="E24" s="21">
        <f>'11.2'!F63</f>
        <v>0</v>
      </c>
      <c r="F24" s="22">
        <f>'11.3'!F64</f>
        <v>2</v>
      </c>
    </row>
    <row r="25" spans="1:6" ht="16" customHeight="1" x14ac:dyDescent="0.2">
      <c r="A25" s="19" t="s">
        <v>13</v>
      </c>
      <c r="B25" s="18">
        <f t="shared" si="0"/>
        <v>80</v>
      </c>
      <c r="C25" s="18">
        <f t="shared" si="1"/>
        <v>4</v>
      </c>
      <c r="D25" s="21">
        <f>'11.1'!F65</f>
        <v>2</v>
      </c>
      <c r="E25" s="21">
        <f>'11.2'!F64</f>
        <v>0</v>
      </c>
      <c r="F25" s="22">
        <f>'11.3'!F65</f>
        <v>2</v>
      </c>
    </row>
    <row r="26" spans="1:6" ht="16" customHeight="1" x14ac:dyDescent="0.2">
      <c r="A26" s="19" t="s">
        <v>14</v>
      </c>
      <c r="B26" s="18">
        <f t="shared" si="0"/>
        <v>80</v>
      </c>
      <c r="C26" s="18">
        <f t="shared" si="1"/>
        <v>4</v>
      </c>
      <c r="D26" s="21">
        <f>'11.1'!F68</f>
        <v>2</v>
      </c>
      <c r="E26" s="21">
        <f>'11.2'!F67</f>
        <v>0</v>
      </c>
      <c r="F26" s="22">
        <f>'11.3'!F68</f>
        <v>2</v>
      </c>
    </row>
    <row r="27" spans="1:6" ht="16" customHeight="1" x14ac:dyDescent="0.2">
      <c r="A27" s="19" t="s">
        <v>85</v>
      </c>
      <c r="B27" s="18">
        <f t="shared" si="0"/>
        <v>80</v>
      </c>
      <c r="C27" s="18">
        <f t="shared" si="1"/>
        <v>4</v>
      </c>
      <c r="D27" s="21">
        <f>'11.1'!F72</f>
        <v>2</v>
      </c>
      <c r="E27" s="21">
        <f>'11.2'!F71</f>
        <v>0</v>
      </c>
      <c r="F27" s="22">
        <f>'11.3'!F72</f>
        <v>2</v>
      </c>
    </row>
    <row r="28" spans="1:6" ht="16" customHeight="1" x14ac:dyDescent="0.2">
      <c r="A28" s="19" t="s">
        <v>90</v>
      </c>
      <c r="B28" s="18">
        <f t="shared" si="0"/>
        <v>80</v>
      </c>
      <c r="C28" s="18">
        <f t="shared" si="1"/>
        <v>4</v>
      </c>
      <c r="D28" s="21">
        <f>'11.1'!F80</f>
        <v>2</v>
      </c>
      <c r="E28" s="21">
        <f>'11.2'!F79</f>
        <v>0</v>
      </c>
      <c r="F28" s="22">
        <f>'11.3'!F80</f>
        <v>2</v>
      </c>
    </row>
    <row r="29" spans="1:6" ht="16" customHeight="1" x14ac:dyDescent="0.2">
      <c r="A29" s="19" t="s">
        <v>21</v>
      </c>
      <c r="B29" s="18">
        <f t="shared" si="0"/>
        <v>80</v>
      </c>
      <c r="C29" s="18">
        <f t="shared" si="1"/>
        <v>4</v>
      </c>
      <c r="D29" s="21">
        <f>'11.1'!F93</f>
        <v>2</v>
      </c>
      <c r="E29" s="21">
        <f>'11.2'!F92</f>
        <v>0</v>
      </c>
      <c r="F29" s="22">
        <f>'11.3'!F93</f>
        <v>2</v>
      </c>
    </row>
    <row r="30" spans="1:6" x14ac:dyDescent="0.2">
      <c r="A30" s="19" t="s">
        <v>100</v>
      </c>
      <c r="B30" s="18">
        <f t="shared" si="0"/>
        <v>80</v>
      </c>
      <c r="C30" s="18">
        <f t="shared" si="1"/>
        <v>4</v>
      </c>
      <c r="D30" s="21">
        <f>'11.1'!F97</f>
        <v>2</v>
      </c>
      <c r="E30" s="21">
        <f>'11.2'!F96</f>
        <v>0</v>
      </c>
      <c r="F30" s="22">
        <f>'11.3'!F97</f>
        <v>2</v>
      </c>
    </row>
    <row r="31" spans="1:6" x14ac:dyDescent="0.2">
      <c r="A31" s="150" t="s">
        <v>635</v>
      </c>
      <c r="B31" s="18"/>
      <c r="C31" s="18"/>
      <c r="D31" s="21"/>
      <c r="E31" s="21"/>
      <c r="F31" s="22"/>
    </row>
    <row r="32" spans="1:6" x14ac:dyDescent="0.2">
      <c r="A32" s="19" t="s">
        <v>1</v>
      </c>
      <c r="B32" s="18">
        <f t="shared" ref="B32:B49" si="2">ROUND(C32/$C$5*100,1)</f>
        <v>60</v>
      </c>
      <c r="C32" s="18">
        <f t="shared" ref="C32:C49" si="3">SUM(D32:F32)</f>
        <v>3</v>
      </c>
      <c r="D32" s="21">
        <f>'11.1'!F8</f>
        <v>1</v>
      </c>
      <c r="E32" s="21">
        <f>'11.2'!F7</f>
        <v>0</v>
      </c>
      <c r="F32" s="22">
        <f>'11.3'!F8</f>
        <v>2</v>
      </c>
    </row>
    <row r="33" spans="1:6" x14ac:dyDescent="0.2">
      <c r="A33" s="19" t="s">
        <v>2</v>
      </c>
      <c r="B33" s="18">
        <f t="shared" si="2"/>
        <v>60</v>
      </c>
      <c r="C33" s="18">
        <f t="shared" si="3"/>
        <v>3</v>
      </c>
      <c r="D33" s="21">
        <f>'11.1'!F19</f>
        <v>1</v>
      </c>
      <c r="E33" s="21">
        <f>'11.2'!F18</f>
        <v>0</v>
      </c>
      <c r="F33" s="22">
        <f>'11.3'!F19</f>
        <v>2</v>
      </c>
    </row>
    <row r="34" spans="1:6" x14ac:dyDescent="0.2">
      <c r="A34" s="19" t="s">
        <v>50</v>
      </c>
      <c r="B34" s="18">
        <f t="shared" si="2"/>
        <v>60</v>
      </c>
      <c r="C34" s="18">
        <f t="shared" si="3"/>
        <v>3</v>
      </c>
      <c r="D34" s="21">
        <f>'11.1'!F20</f>
        <v>1</v>
      </c>
      <c r="E34" s="21">
        <f>'11.2'!F19</f>
        <v>0</v>
      </c>
      <c r="F34" s="22">
        <f>'11.3'!F20</f>
        <v>2</v>
      </c>
    </row>
    <row r="35" spans="1:6" x14ac:dyDescent="0.2">
      <c r="A35" s="19" t="s">
        <v>54</v>
      </c>
      <c r="B35" s="18">
        <f t="shared" si="2"/>
        <v>60</v>
      </c>
      <c r="C35" s="18">
        <f t="shared" si="3"/>
        <v>3</v>
      </c>
      <c r="D35" s="21">
        <f>'11.1'!F27</f>
        <v>1</v>
      </c>
      <c r="E35" s="21">
        <f>'11.2'!F26</f>
        <v>0</v>
      </c>
      <c r="F35" s="22">
        <f>'11.3'!F27</f>
        <v>2</v>
      </c>
    </row>
    <row r="36" spans="1:6" x14ac:dyDescent="0.2">
      <c r="A36" s="19" t="s">
        <v>56</v>
      </c>
      <c r="B36" s="18">
        <f t="shared" si="2"/>
        <v>60</v>
      </c>
      <c r="C36" s="18">
        <f t="shared" si="3"/>
        <v>3</v>
      </c>
      <c r="D36" s="21">
        <f>'11.1'!F29</f>
        <v>1</v>
      </c>
      <c r="E36" s="21">
        <f>'11.2'!F28</f>
        <v>0</v>
      </c>
      <c r="F36" s="22">
        <f>'11.3'!F29</f>
        <v>2</v>
      </c>
    </row>
    <row r="37" spans="1:6" x14ac:dyDescent="0.2">
      <c r="A37" s="19" t="s">
        <v>7</v>
      </c>
      <c r="B37" s="18">
        <f t="shared" si="2"/>
        <v>60</v>
      </c>
      <c r="C37" s="18">
        <f t="shared" si="3"/>
        <v>3</v>
      </c>
      <c r="D37" s="21">
        <f>'11.1'!F32</f>
        <v>1</v>
      </c>
      <c r="E37" s="21">
        <f>'11.2'!F31</f>
        <v>0</v>
      </c>
      <c r="F37" s="22">
        <f>'11.3'!F32</f>
        <v>2</v>
      </c>
    </row>
    <row r="38" spans="1:6" x14ac:dyDescent="0.2">
      <c r="A38" s="19" t="s">
        <v>60</v>
      </c>
      <c r="B38" s="18">
        <f t="shared" si="2"/>
        <v>60</v>
      </c>
      <c r="C38" s="18">
        <f t="shared" si="3"/>
        <v>3</v>
      </c>
      <c r="D38" s="21">
        <f>'11.1'!F36</f>
        <v>1</v>
      </c>
      <c r="E38" s="21">
        <f>'11.2'!F35</f>
        <v>0</v>
      </c>
      <c r="F38" s="22">
        <f>'11.3'!F36</f>
        <v>2</v>
      </c>
    </row>
    <row r="39" spans="1:6" x14ac:dyDescent="0.2">
      <c r="A39" s="19" t="s">
        <v>63</v>
      </c>
      <c r="B39" s="18">
        <f t="shared" si="2"/>
        <v>60</v>
      </c>
      <c r="C39" s="18">
        <f t="shared" si="3"/>
        <v>3</v>
      </c>
      <c r="D39" s="21">
        <f>'11.1'!F40</f>
        <v>1</v>
      </c>
      <c r="E39" s="21">
        <f>'11.2'!F39</f>
        <v>0</v>
      </c>
      <c r="F39" s="22">
        <f>'11.3'!F40</f>
        <v>2</v>
      </c>
    </row>
    <row r="40" spans="1:6" x14ac:dyDescent="0.2">
      <c r="A40" s="19" t="s">
        <v>70</v>
      </c>
      <c r="B40" s="18">
        <f t="shared" si="2"/>
        <v>60</v>
      </c>
      <c r="C40" s="18">
        <f t="shared" si="3"/>
        <v>3</v>
      </c>
      <c r="D40" s="21">
        <f>'11.1'!F50</f>
        <v>1</v>
      </c>
      <c r="E40" s="21">
        <f>'11.2'!F49</f>
        <v>0</v>
      </c>
      <c r="F40" s="22">
        <f>'11.3'!F50</f>
        <v>2</v>
      </c>
    </row>
    <row r="41" spans="1:6" x14ac:dyDescent="0.2">
      <c r="A41" s="19" t="s">
        <v>75</v>
      </c>
      <c r="B41" s="18">
        <f t="shared" si="2"/>
        <v>60</v>
      </c>
      <c r="C41" s="18">
        <f t="shared" si="3"/>
        <v>3</v>
      </c>
      <c r="D41" s="21">
        <f>'11.1'!F58</f>
        <v>1</v>
      </c>
      <c r="E41" s="21">
        <f>'11.2'!F57</f>
        <v>0</v>
      </c>
      <c r="F41" s="22">
        <f>'11.3'!F58</f>
        <v>2</v>
      </c>
    </row>
    <row r="42" spans="1:6" x14ac:dyDescent="0.2">
      <c r="A42" s="19" t="s">
        <v>77</v>
      </c>
      <c r="B42" s="18">
        <f t="shared" si="2"/>
        <v>60</v>
      </c>
      <c r="C42" s="18">
        <f t="shared" si="3"/>
        <v>3</v>
      </c>
      <c r="D42" s="21">
        <f>'11.1'!F62</f>
        <v>1</v>
      </c>
      <c r="E42" s="21">
        <f>'11.2'!F61</f>
        <v>0</v>
      </c>
      <c r="F42" s="22">
        <f>'11.3'!F62</f>
        <v>2</v>
      </c>
    </row>
    <row r="43" spans="1:6" x14ac:dyDescent="0.2">
      <c r="A43" s="19" t="s">
        <v>82</v>
      </c>
      <c r="B43" s="18">
        <f t="shared" si="2"/>
        <v>60</v>
      </c>
      <c r="C43" s="18">
        <f t="shared" si="3"/>
        <v>3</v>
      </c>
      <c r="D43" s="21">
        <f>'11.1'!F69</f>
        <v>1</v>
      </c>
      <c r="E43" s="21">
        <f>'11.2'!F68</f>
        <v>0</v>
      </c>
      <c r="F43" s="22">
        <f>'11.3'!F69</f>
        <v>2</v>
      </c>
    </row>
    <row r="44" spans="1:6" x14ac:dyDescent="0.2">
      <c r="A44" s="19" t="s">
        <v>87</v>
      </c>
      <c r="B44" s="18">
        <f t="shared" si="2"/>
        <v>60</v>
      </c>
      <c r="C44" s="18">
        <f t="shared" si="3"/>
        <v>3</v>
      </c>
      <c r="D44" s="21">
        <f>'11.1'!F74</f>
        <v>1</v>
      </c>
      <c r="E44" s="21">
        <f>'11.2'!F73</f>
        <v>0</v>
      </c>
      <c r="F44" s="22">
        <f>'11.3'!F74</f>
        <v>2</v>
      </c>
    </row>
    <row r="45" spans="1:6" x14ac:dyDescent="0.2">
      <c r="A45" s="19" t="s">
        <v>17</v>
      </c>
      <c r="B45" s="18">
        <f t="shared" si="2"/>
        <v>60</v>
      </c>
      <c r="C45" s="18">
        <f t="shared" si="3"/>
        <v>3</v>
      </c>
      <c r="D45" s="21">
        <f>'11.1'!F82</f>
        <v>1</v>
      </c>
      <c r="E45" s="21">
        <f>'11.2'!F81</f>
        <v>0</v>
      </c>
      <c r="F45" s="22">
        <f>'11.3'!F82</f>
        <v>2</v>
      </c>
    </row>
    <row r="46" spans="1:6" x14ac:dyDescent="0.2">
      <c r="A46" s="19" t="s">
        <v>18</v>
      </c>
      <c r="B46" s="18">
        <f t="shared" si="2"/>
        <v>60</v>
      </c>
      <c r="C46" s="18">
        <f t="shared" si="3"/>
        <v>3</v>
      </c>
      <c r="D46" s="21">
        <f>'11.1'!F86</f>
        <v>1</v>
      </c>
      <c r="E46" s="21">
        <f>'11.2'!F85</f>
        <v>0</v>
      </c>
      <c r="F46" s="22">
        <f>'11.3'!F86</f>
        <v>2</v>
      </c>
    </row>
    <row r="47" spans="1:6" x14ac:dyDescent="0.2">
      <c r="A47" s="19" t="s">
        <v>94</v>
      </c>
      <c r="B47" s="18">
        <f t="shared" si="2"/>
        <v>60</v>
      </c>
      <c r="C47" s="18">
        <f t="shared" si="3"/>
        <v>3</v>
      </c>
      <c r="D47" s="21">
        <f>'11.1'!F89</f>
        <v>1</v>
      </c>
      <c r="E47" s="21">
        <f>'11.2'!F88</f>
        <v>0</v>
      </c>
      <c r="F47" s="22">
        <f>'11.3'!F89</f>
        <v>2</v>
      </c>
    </row>
    <row r="48" spans="1:6" x14ac:dyDescent="0.2">
      <c r="A48" s="19" t="s">
        <v>97</v>
      </c>
      <c r="B48" s="18">
        <f t="shared" si="2"/>
        <v>60</v>
      </c>
      <c r="C48" s="18">
        <f t="shared" si="3"/>
        <v>3</v>
      </c>
      <c r="D48" s="21">
        <f>'11.1'!F92</f>
        <v>1</v>
      </c>
      <c r="E48" s="21">
        <f>'11.2'!F91</f>
        <v>0</v>
      </c>
      <c r="F48" s="22">
        <f>'11.3'!F92</f>
        <v>2</v>
      </c>
    </row>
    <row r="49" spans="1:6" x14ac:dyDescent="0.2">
      <c r="A49" s="19" t="s">
        <v>22</v>
      </c>
      <c r="B49" s="18">
        <f t="shared" si="2"/>
        <v>60</v>
      </c>
      <c r="C49" s="18">
        <f t="shared" si="3"/>
        <v>3</v>
      </c>
      <c r="D49" s="21">
        <f>'11.1'!F94</f>
        <v>1</v>
      </c>
      <c r="E49" s="21">
        <f>'11.2'!F93</f>
        <v>0</v>
      </c>
      <c r="F49" s="22">
        <f>'11.3'!F94</f>
        <v>2</v>
      </c>
    </row>
    <row r="50" spans="1:6" x14ac:dyDescent="0.2">
      <c r="A50" s="150" t="s">
        <v>636</v>
      </c>
      <c r="B50" s="18"/>
      <c r="C50" s="18"/>
      <c r="D50" s="21"/>
      <c r="E50" s="21"/>
      <c r="F50" s="22"/>
    </row>
    <row r="51" spans="1:6" x14ac:dyDescent="0.2">
      <c r="A51" s="19" t="s">
        <v>44</v>
      </c>
      <c r="B51" s="18">
        <f t="shared" ref="B51:B63" si="4">ROUND(C51/$C$5*100,1)</f>
        <v>50</v>
      </c>
      <c r="C51" s="18">
        <f t="shared" ref="C51:C63" si="5">SUM(D51:F51)</f>
        <v>2.5</v>
      </c>
      <c r="D51" s="21">
        <f>'11.1'!F13</f>
        <v>0.5</v>
      </c>
      <c r="E51" s="21">
        <f>'11.2'!F12</f>
        <v>0</v>
      </c>
      <c r="F51" s="22">
        <f>'11.3'!F13</f>
        <v>2</v>
      </c>
    </row>
    <row r="52" spans="1:6" x14ac:dyDescent="0.2">
      <c r="A52" s="19" t="s">
        <v>47</v>
      </c>
      <c r="B52" s="18">
        <f t="shared" si="4"/>
        <v>50</v>
      </c>
      <c r="C52" s="18">
        <f t="shared" si="5"/>
        <v>2.5</v>
      </c>
      <c r="D52" s="21">
        <f>'11.1'!F16</f>
        <v>0.5</v>
      </c>
      <c r="E52" s="21">
        <f>'11.2'!F15</f>
        <v>0</v>
      </c>
      <c r="F52" s="22">
        <f>'11.3'!F16</f>
        <v>2</v>
      </c>
    </row>
    <row r="53" spans="1:6" x14ac:dyDescent="0.2">
      <c r="A53" s="19" t="s">
        <v>4</v>
      </c>
      <c r="B53" s="18">
        <f t="shared" si="4"/>
        <v>50</v>
      </c>
      <c r="C53" s="18">
        <f t="shared" si="5"/>
        <v>2.5</v>
      </c>
      <c r="D53" s="21">
        <f>'11.1'!F24</f>
        <v>0.5</v>
      </c>
      <c r="E53" s="21">
        <f>'11.2'!F23</f>
        <v>0</v>
      </c>
      <c r="F53" s="22">
        <f>'11.3'!F24</f>
        <v>2</v>
      </c>
    </row>
    <row r="54" spans="1:6" x14ac:dyDescent="0.2">
      <c r="A54" s="19" t="s">
        <v>28</v>
      </c>
      <c r="B54" s="18">
        <f t="shared" si="4"/>
        <v>50</v>
      </c>
      <c r="C54" s="18">
        <f t="shared" si="5"/>
        <v>2.5</v>
      </c>
      <c r="D54" s="21">
        <f>'11.1'!F41</f>
        <v>0.5</v>
      </c>
      <c r="E54" s="21">
        <f>'11.2'!F40</f>
        <v>0</v>
      </c>
      <c r="F54" s="22">
        <f>'11.3'!F41</f>
        <v>2</v>
      </c>
    </row>
    <row r="55" spans="1:6" x14ac:dyDescent="0.2">
      <c r="A55" s="19" t="s">
        <v>39</v>
      </c>
      <c r="B55" s="18">
        <f t="shared" si="4"/>
        <v>50</v>
      </c>
      <c r="C55" s="18">
        <f t="shared" si="5"/>
        <v>2.5</v>
      </c>
      <c r="D55" s="21">
        <f>'11.1'!F45</f>
        <v>0.5</v>
      </c>
      <c r="E55" s="21">
        <f>'11.2'!F44</f>
        <v>0</v>
      </c>
      <c r="F55" s="22">
        <f>'11.3'!F45</f>
        <v>2</v>
      </c>
    </row>
    <row r="56" spans="1:6" x14ac:dyDescent="0.2">
      <c r="A56" s="19" t="s">
        <v>66</v>
      </c>
      <c r="B56" s="18">
        <f t="shared" si="4"/>
        <v>50</v>
      </c>
      <c r="C56" s="18">
        <f t="shared" si="5"/>
        <v>2.5</v>
      </c>
      <c r="D56" s="21">
        <f>'11.1'!F46</f>
        <v>0.5</v>
      </c>
      <c r="E56" s="21">
        <f>'11.2'!F45</f>
        <v>0</v>
      </c>
      <c r="F56" s="22">
        <f>'11.3'!F46</f>
        <v>2</v>
      </c>
    </row>
    <row r="57" spans="1:6" x14ac:dyDescent="0.2">
      <c r="A57" s="19" t="s">
        <v>84</v>
      </c>
      <c r="B57" s="18">
        <f t="shared" si="4"/>
        <v>50</v>
      </c>
      <c r="C57" s="18">
        <f t="shared" si="5"/>
        <v>2.5</v>
      </c>
      <c r="D57" s="21">
        <f>'11.1'!F71</f>
        <v>0.5</v>
      </c>
      <c r="E57" s="21">
        <f>'11.2'!F70</f>
        <v>0</v>
      </c>
      <c r="F57" s="22">
        <f>'11.3'!F71</f>
        <v>2</v>
      </c>
    </row>
    <row r="58" spans="1:6" x14ac:dyDescent="0.2">
      <c r="A58" s="19" t="s">
        <v>96</v>
      </c>
      <c r="B58" s="18">
        <f t="shared" si="4"/>
        <v>50</v>
      </c>
      <c r="C58" s="18">
        <f t="shared" si="5"/>
        <v>2.5</v>
      </c>
      <c r="D58" s="21">
        <f>'11.1'!F91</f>
        <v>2</v>
      </c>
      <c r="E58" s="21">
        <f>'11.2'!F90</f>
        <v>0</v>
      </c>
      <c r="F58" s="22">
        <f>'11.3'!F91</f>
        <v>0.5</v>
      </c>
    </row>
    <row r="59" spans="1:6" x14ac:dyDescent="0.2">
      <c r="A59" s="19" t="s">
        <v>43</v>
      </c>
      <c r="B59" s="18">
        <f t="shared" si="4"/>
        <v>40</v>
      </c>
      <c r="C59" s="18">
        <f t="shared" si="5"/>
        <v>2</v>
      </c>
      <c r="D59" s="21">
        <f>'11.1'!F12</f>
        <v>2</v>
      </c>
      <c r="E59" s="21">
        <f>'11.2'!F11</f>
        <v>0</v>
      </c>
      <c r="F59" s="22">
        <f>'11.3'!F12</f>
        <v>0</v>
      </c>
    </row>
    <row r="60" spans="1:6" x14ac:dyDescent="0.2">
      <c r="A60" s="19" t="s">
        <v>10</v>
      </c>
      <c r="B60" s="18">
        <f t="shared" si="4"/>
        <v>40</v>
      </c>
      <c r="C60" s="18">
        <f t="shared" si="5"/>
        <v>2</v>
      </c>
      <c r="D60" s="21">
        <f>'11.1'!F42</f>
        <v>1</v>
      </c>
      <c r="E60" s="21">
        <f>'11.2'!F41</f>
        <v>0</v>
      </c>
      <c r="F60" s="22">
        <f>'11.3'!F42</f>
        <v>1</v>
      </c>
    </row>
    <row r="61" spans="1:6" x14ac:dyDescent="0.2">
      <c r="A61" s="19" t="s">
        <v>78</v>
      </c>
      <c r="B61" s="18">
        <f t="shared" si="4"/>
        <v>40</v>
      </c>
      <c r="C61" s="18">
        <f t="shared" si="5"/>
        <v>2</v>
      </c>
      <c r="D61" s="21">
        <f>'11.1'!F63</f>
        <v>1</v>
      </c>
      <c r="E61" s="21">
        <f>'11.2'!F62</f>
        <v>0.5</v>
      </c>
      <c r="F61" s="22">
        <f>'11.3'!F63</f>
        <v>0.5</v>
      </c>
    </row>
    <row r="62" spans="1:6" x14ac:dyDescent="0.2">
      <c r="A62" s="19" t="s">
        <v>80</v>
      </c>
      <c r="B62" s="18">
        <f t="shared" si="4"/>
        <v>40</v>
      </c>
      <c r="C62" s="18">
        <f t="shared" si="5"/>
        <v>2</v>
      </c>
      <c r="D62" s="21">
        <f>'11.1'!F66</f>
        <v>1</v>
      </c>
      <c r="E62" s="21">
        <f>'11.2'!F65</f>
        <v>0</v>
      </c>
      <c r="F62" s="22">
        <f>'11.3'!F66</f>
        <v>1</v>
      </c>
    </row>
    <row r="63" spans="1:6" x14ac:dyDescent="0.2">
      <c r="A63" s="19" t="s">
        <v>102</v>
      </c>
      <c r="B63" s="18">
        <f t="shared" si="4"/>
        <v>40</v>
      </c>
      <c r="C63" s="18">
        <f t="shared" si="5"/>
        <v>2</v>
      </c>
      <c r="D63" s="21">
        <f>'11.1'!F99</f>
        <v>1</v>
      </c>
      <c r="E63" s="21">
        <f>'11.2'!F98</f>
        <v>0</v>
      </c>
      <c r="F63" s="22">
        <f>'11.3'!F99</f>
        <v>1</v>
      </c>
    </row>
    <row r="64" spans="1:6" x14ac:dyDescent="0.2">
      <c r="A64" s="150" t="s">
        <v>637</v>
      </c>
      <c r="B64" s="18"/>
      <c r="C64" s="18"/>
      <c r="D64" s="21"/>
      <c r="E64" s="21"/>
      <c r="F64" s="22"/>
    </row>
    <row r="65" spans="1:6" x14ac:dyDescent="0.2">
      <c r="A65" s="19" t="s">
        <v>49</v>
      </c>
      <c r="B65" s="18">
        <f t="shared" ref="B65:B77" si="6">ROUND(C65/$C$5*100,1)</f>
        <v>30</v>
      </c>
      <c r="C65" s="18">
        <f t="shared" ref="C65:C77" si="7">SUM(D65:F65)</f>
        <v>1.5</v>
      </c>
      <c r="D65" s="21">
        <f>'11.1'!F18</f>
        <v>1</v>
      </c>
      <c r="E65" s="21">
        <f>'11.2'!F17</f>
        <v>0</v>
      </c>
      <c r="F65" s="22">
        <f>'11.3'!F18</f>
        <v>0.5</v>
      </c>
    </row>
    <row r="66" spans="1:6" x14ac:dyDescent="0.2">
      <c r="A66" s="19" t="s">
        <v>3</v>
      </c>
      <c r="B66" s="18">
        <f t="shared" si="6"/>
        <v>30</v>
      </c>
      <c r="C66" s="18">
        <f t="shared" si="7"/>
        <v>1.5</v>
      </c>
      <c r="D66" s="21">
        <f>'11.1'!F23</f>
        <v>0.5</v>
      </c>
      <c r="E66" s="21">
        <f>'11.2'!F22</f>
        <v>0</v>
      </c>
      <c r="F66" s="22">
        <f>'11.3'!F23</f>
        <v>1</v>
      </c>
    </row>
    <row r="67" spans="1:6" x14ac:dyDescent="0.2">
      <c r="A67" s="19" t="s">
        <v>653</v>
      </c>
      <c r="B67" s="18">
        <f t="shared" si="6"/>
        <v>30</v>
      </c>
      <c r="C67" s="18">
        <f t="shared" si="7"/>
        <v>1.5</v>
      </c>
      <c r="D67" s="21">
        <f>'11.1'!F52</f>
        <v>0.5</v>
      </c>
      <c r="E67" s="21">
        <f>'11.2'!F51</f>
        <v>0</v>
      </c>
      <c r="F67" s="22">
        <f>'11.3'!F52</f>
        <v>1</v>
      </c>
    </row>
    <row r="68" spans="1:6" x14ac:dyDescent="0.2">
      <c r="A68" s="19" t="s">
        <v>99</v>
      </c>
      <c r="B68" s="18">
        <f t="shared" si="6"/>
        <v>30</v>
      </c>
      <c r="C68" s="18">
        <f t="shared" si="7"/>
        <v>1.5</v>
      </c>
      <c r="D68" s="21">
        <f>'11.1'!F96</f>
        <v>0.5</v>
      </c>
      <c r="E68" s="21">
        <f>'11.2'!F95</f>
        <v>0</v>
      </c>
      <c r="F68" s="22">
        <f>'11.3'!F96</f>
        <v>1</v>
      </c>
    </row>
    <row r="69" spans="1:6" x14ac:dyDescent="0.2">
      <c r="A69" s="19" t="s">
        <v>101</v>
      </c>
      <c r="B69" s="18">
        <f t="shared" si="6"/>
        <v>30</v>
      </c>
      <c r="C69" s="18">
        <f t="shared" si="7"/>
        <v>1.5</v>
      </c>
      <c r="D69" s="21">
        <f>'11.1'!F98</f>
        <v>0.5</v>
      </c>
      <c r="E69" s="21">
        <f>'11.2'!F97</f>
        <v>0</v>
      </c>
      <c r="F69" s="22">
        <f>'11.3'!F98</f>
        <v>1</v>
      </c>
    </row>
    <row r="70" spans="1:6" x14ac:dyDescent="0.2">
      <c r="A70" s="19" t="s">
        <v>45</v>
      </c>
      <c r="B70" s="18">
        <f t="shared" si="6"/>
        <v>20</v>
      </c>
      <c r="C70" s="18">
        <f t="shared" si="7"/>
        <v>1</v>
      </c>
      <c r="D70" s="21">
        <f>'11.1'!F14</f>
        <v>0.5</v>
      </c>
      <c r="E70" s="21">
        <f>'11.2'!F13</f>
        <v>0</v>
      </c>
      <c r="F70" s="22">
        <f>'11.3'!F14</f>
        <v>0.5</v>
      </c>
    </row>
    <row r="71" spans="1:6" x14ac:dyDescent="0.2">
      <c r="A71" s="19" t="s">
        <v>51</v>
      </c>
      <c r="B71" s="18">
        <f t="shared" si="6"/>
        <v>20</v>
      </c>
      <c r="C71" s="18">
        <f t="shared" si="7"/>
        <v>1</v>
      </c>
      <c r="D71" s="21">
        <f>'11.1'!F21</f>
        <v>1</v>
      </c>
      <c r="E71" s="21">
        <f>'11.2'!F20</f>
        <v>0</v>
      </c>
      <c r="F71" s="22">
        <f>'11.3'!F21</f>
        <v>0</v>
      </c>
    </row>
    <row r="72" spans="1:6" x14ac:dyDescent="0.2">
      <c r="A72" s="19" t="s">
        <v>52</v>
      </c>
      <c r="B72" s="18">
        <f t="shared" si="6"/>
        <v>20</v>
      </c>
      <c r="C72" s="18">
        <f t="shared" si="7"/>
        <v>1</v>
      </c>
      <c r="D72" s="21">
        <f>'11.1'!F22</f>
        <v>1</v>
      </c>
      <c r="E72" s="21">
        <f>'11.2'!F21</f>
        <v>0</v>
      </c>
      <c r="F72" s="22">
        <f>'11.3'!F22</f>
        <v>0</v>
      </c>
    </row>
    <row r="73" spans="1:6" x14ac:dyDescent="0.2">
      <c r="A73" s="19" t="s">
        <v>58</v>
      </c>
      <c r="B73" s="18">
        <f t="shared" si="6"/>
        <v>20</v>
      </c>
      <c r="C73" s="18">
        <f t="shared" si="7"/>
        <v>1</v>
      </c>
      <c r="D73" s="21">
        <f>'11.1'!F34</f>
        <v>1</v>
      </c>
      <c r="E73" s="21">
        <f>'11.2'!F33</f>
        <v>0</v>
      </c>
      <c r="F73" s="22">
        <f>'11.3'!F34</f>
        <v>0</v>
      </c>
    </row>
    <row r="74" spans="1:6" x14ac:dyDescent="0.2">
      <c r="A74" s="19" t="s">
        <v>64</v>
      </c>
      <c r="B74" s="18">
        <f t="shared" si="6"/>
        <v>20</v>
      </c>
      <c r="C74" s="18">
        <f t="shared" si="7"/>
        <v>1</v>
      </c>
      <c r="D74" s="21">
        <f>'11.1'!F43</f>
        <v>0.5</v>
      </c>
      <c r="E74" s="21">
        <f>'11.2'!F42</f>
        <v>0</v>
      </c>
      <c r="F74" s="22">
        <f>'11.3'!F43</f>
        <v>0.5</v>
      </c>
    </row>
    <row r="75" spans="1:6" x14ac:dyDescent="0.2">
      <c r="A75" s="19" t="s">
        <v>655</v>
      </c>
      <c r="B75" s="18">
        <f t="shared" si="6"/>
        <v>20</v>
      </c>
      <c r="C75" s="18">
        <f t="shared" si="7"/>
        <v>1</v>
      </c>
      <c r="D75" s="21">
        <f>'11.1'!F61</f>
        <v>1</v>
      </c>
      <c r="E75" s="21">
        <f>'11.2'!F60</f>
        <v>0</v>
      </c>
      <c r="F75" s="22">
        <f>'11.3'!F61</f>
        <v>0</v>
      </c>
    </row>
    <row r="76" spans="1:6" x14ac:dyDescent="0.2">
      <c r="A76" s="19" t="s">
        <v>86</v>
      </c>
      <c r="B76" s="18">
        <f t="shared" si="6"/>
        <v>20</v>
      </c>
      <c r="C76" s="18">
        <f t="shared" si="7"/>
        <v>1</v>
      </c>
      <c r="D76" s="21">
        <f>'11.1'!F73</f>
        <v>1</v>
      </c>
      <c r="E76" s="21">
        <f>'11.2'!F72</f>
        <v>0</v>
      </c>
      <c r="F76" s="22">
        <f>'11.3'!F73</f>
        <v>0</v>
      </c>
    </row>
    <row r="77" spans="1:6" x14ac:dyDescent="0.2">
      <c r="A77" s="19" t="s">
        <v>89</v>
      </c>
      <c r="B77" s="18">
        <f t="shared" si="6"/>
        <v>20</v>
      </c>
      <c r="C77" s="18">
        <f t="shared" si="7"/>
        <v>1</v>
      </c>
      <c r="D77" s="21">
        <f>'11.1'!F79</f>
        <v>1</v>
      </c>
      <c r="E77" s="21">
        <f>'11.2'!F78</f>
        <v>0</v>
      </c>
      <c r="F77" s="22">
        <f>'11.3'!F79</f>
        <v>0</v>
      </c>
    </row>
    <row r="78" spans="1:6" x14ac:dyDescent="0.2">
      <c r="A78" s="155" t="s">
        <v>638</v>
      </c>
      <c r="B78" s="18"/>
      <c r="C78" s="18"/>
      <c r="D78" s="21"/>
      <c r="E78" s="21"/>
      <c r="F78" s="22"/>
    </row>
    <row r="79" spans="1:6" x14ac:dyDescent="0.2">
      <c r="A79" s="19" t="s">
        <v>41</v>
      </c>
      <c r="B79" s="18">
        <f t="shared" ref="B79:B95" si="8">ROUND(C79/$C$5*100,1)</f>
        <v>10</v>
      </c>
      <c r="C79" s="18">
        <f t="shared" ref="C79:C95" si="9">SUM(D79:F79)</f>
        <v>0.5</v>
      </c>
      <c r="D79" s="21">
        <f>'11.1'!F10</f>
        <v>0.5</v>
      </c>
      <c r="E79" s="21">
        <f>'11.2'!F9</f>
        <v>0</v>
      </c>
      <c r="F79" s="22">
        <f>'11.3'!F10</f>
        <v>0</v>
      </c>
    </row>
    <row r="80" spans="1:6" x14ac:dyDescent="0.2">
      <c r="A80" s="19" t="s">
        <v>42</v>
      </c>
      <c r="B80" s="18">
        <f t="shared" si="8"/>
        <v>10</v>
      </c>
      <c r="C80" s="18">
        <f t="shared" si="9"/>
        <v>0.5</v>
      </c>
      <c r="D80" s="21">
        <f>'11.1'!F11</f>
        <v>0.5</v>
      </c>
      <c r="E80" s="21">
        <f>'11.2'!F10</f>
        <v>0</v>
      </c>
      <c r="F80" s="22">
        <f>'11.3'!F11</f>
        <v>0</v>
      </c>
    </row>
    <row r="81" spans="1:6" x14ac:dyDescent="0.2">
      <c r="A81" s="19" t="s">
        <v>53</v>
      </c>
      <c r="B81" s="18">
        <f t="shared" si="8"/>
        <v>10</v>
      </c>
      <c r="C81" s="18">
        <f t="shared" si="9"/>
        <v>0.5</v>
      </c>
      <c r="D81" s="21">
        <f>'11.1'!F25</f>
        <v>0.5</v>
      </c>
      <c r="E81" s="21">
        <f>'11.2'!F24</f>
        <v>0</v>
      </c>
      <c r="F81" s="22">
        <f>'11.3'!F25</f>
        <v>0</v>
      </c>
    </row>
    <row r="82" spans="1:6" x14ac:dyDescent="0.2">
      <c r="A82" s="19" t="s">
        <v>59</v>
      </c>
      <c r="B82" s="18">
        <f t="shared" si="8"/>
        <v>10</v>
      </c>
      <c r="C82" s="18">
        <f t="shared" si="9"/>
        <v>0.5</v>
      </c>
      <c r="D82" s="21">
        <f>'11.1'!F35</f>
        <v>0.5</v>
      </c>
      <c r="E82" s="21">
        <f>'11.2'!F34</f>
        <v>0</v>
      </c>
      <c r="F82" s="22">
        <f>'11.3'!F35</f>
        <v>0</v>
      </c>
    </row>
    <row r="83" spans="1:6" x14ac:dyDescent="0.2">
      <c r="A83" s="19" t="s">
        <v>69</v>
      </c>
      <c r="B83" s="18">
        <f t="shared" si="8"/>
        <v>10</v>
      </c>
      <c r="C83" s="18">
        <f t="shared" si="9"/>
        <v>0.5</v>
      </c>
      <c r="D83" s="21">
        <f>'11.1'!F49</f>
        <v>0.5</v>
      </c>
      <c r="E83" s="21">
        <f>'11.2'!F48</f>
        <v>0</v>
      </c>
      <c r="F83" s="22">
        <f>'11.3'!F49</f>
        <v>0</v>
      </c>
    </row>
    <row r="84" spans="1:6" x14ac:dyDescent="0.2">
      <c r="A84" s="19" t="s">
        <v>71</v>
      </c>
      <c r="B84" s="18">
        <f t="shared" si="8"/>
        <v>10</v>
      </c>
      <c r="C84" s="18">
        <f t="shared" si="9"/>
        <v>0.5</v>
      </c>
      <c r="D84" s="21">
        <f>'11.1'!F51</f>
        <v>0.5</v>
      </c>
      <c r="E84" s="21">
        <f>'11.2'!F50</f>
        <v>0</v>
      </c>
      <c r="F84" s="22">
        <f>'11.3'!F51</f>
        <v>0</v>
      </c>
    </row>
    <row r="85" spans="1:6" x14ac:dyDescent="0.2">
      <c r="A85" s="19" t="s">
        <v>88</v>
      </c>
      <c r="B85" s="18">
        <f t="shared" si="8"/>
        <v>10</v>
      </c>
      <c r="C85" s="18">
        <f t="shared" si="9"/>
        <v>0.5</v>
      </c>
      <c r="D85" s="21">
        <f>'11.1'!F76</f>
        <v>0.5</v>
      </c>
      <c r="E85" s="21">
        <f>'11.2'!F75</f>
        <v>0</v>
      </c>
      <c r="F85" s="22">
        <f>'11.3'!F76</f>
        <v>0</v>
      </c>
    </row>
    <row r="86" spans="1:6" x14ac:dyDescent="0.2">
      <c r="A86" s="19" t="s">
        <v>91</v>
      </c>
      <c r="B86" s="18">
        <f t="shared" si="8"/>
        <v>10</v>
      </c>
      <c r="C86" s="18">
        <f t="shared" si="9"/>
        <v>0.5</v>
      </c>
      <c r="D86" s="21">
        <f>'11.1'!F81</f>
        <v>0.5</v>
      </c>
      <c r="E86" s="21">
        <f>'11.2'!F80</f>
        <v>0</v>
      </c>
      <c r="F86" s="22">
        <f>'11.3'!F81</f>
        <v>0</v>
      </c>
    </row>
    <row r="87" spans="1:6" x14ac:dyDescent="0.2">
      <c r="A87" s="20" t="s">
        <v>658</v>
      </c>
      <c r="B87" s="18">
        <f t="shared" si="8"/>
        <v>10</v>
      </c>
      <c r="C87" s="18">
        <f t="shared" si="9"/>
        <v>0.5</v>
      </c>
      <c r="D87" s="21">
        <f>'11.1'!F84</f>
        <v>0.5</v>
      </c>
      <c r="E87" s="21">
        <f>'11.2'!F83</f>
        <v>0</v>
      </c>
      <c r="F87" s="22">
        <f>'11.3'!F84</f>
        <v>0</v>
      </c>
    </row>
    <row r="88" spans="1:6" x14ac:dyDescent="0.2">
      <c r="A88" s="19" t="s">
        <v>65</v>
      </c>
      <c r="B88" s="18">
        <f t="shared" si="8"/>
        <v>0</v>
      </c>
      <c r="C88" s="18">
        <f t="shared" si="9"/>
        <v>0</v>
      </c>
      <c r="D88" s="21">
        <f>'11.1'!F44</f>
        <v>0</v>
      </c>
      <c r="E88" s="21">
        <f>'11.2'!F43</f>
        <v>0</v>
      </c>
      <c r="F88" s="22">
        <f>'11.3'!F44</f>
        <v>0</v>
      </c>
    </row>
    <row r="89" spans="1:6" x14ac:dyDescent="0.2">
      <c r="A89" s="19" t="s">
        <v>68</v>
      </c>
      <c r="B89" s="18">
        <f t="shared" si="8"/>
        <v>0</v>
      </c>
      <c r="C89" s="18">
        <f t="shared" si="9"/>
        <v>0</v>
      </c>
      <c r="D89" s="21">
        <f>'11.1'!F48</f>
        <v>0</v>
      </c>
      <c r="E89" s="21">
        <f>'11.2'!F47</f>
        <v>0</v>
      </c>
      <c r="F89" s="22">
        <f>'11.3'!F48</f>
        <v>0</v>
      </c>
    </row>
    <row r="90" spans="1:6" x14ac:dyDescent="0.2">
      <c r="A90" s="19" t="s">
        <v>72</v>
      </c>
      <c r="B90" s="18">
        <f t="shared" si="8"/>
        <v>0</v>
      </c>
      <c r="C90" s="18">
        <f t="shared" si="9"/>
        <v>0</v>
      </c>
      <c r="D90" s="21">
        <f>'11.1'!F53</f>
        <v>0</v>
      </c>
      <c r="E90" s="21">
        <f>'11.2'!F52</f>
        <v>0</v>
      </c>
      <c r="F90" s="22">
        <f>'11.3'!F53</f>
        <v>0</v>
      </c>
    </row>
    <row r="91" spans="1:6" x14ac:dyDescent="0.2">
      <c r="A91" s="19" t="s">
        <v>654</v>
      </c>
      <c r="B91" s="18">
        <f t="shared" si="8"/>
        <v>0</v>
      </c>
      <c r="C91" s="18">
        <f t="shared" si="9"/>
        <v>0</v>
      </c>
      <c r="D91" s="21">
        <f>'11.1'!F57</f>
        <v>0</v>
      </c>
      <c r="E91" s="21">
        <f>'11.2'!F56</f>
        <v>0</v>
      </c>
      <c r="F91" s="22">
        <f>'11.3'!F57</f>
        <v>0</v>
      </c>
    </row>
    <row r="92" spans="1:6" x14ac:dyDescent="0.2">
      <c r="A92" s="19" t="s">
        <v>76</v>
      </c>
      <c r="B92" s="18">
        <f t="shared" si="8"/>
        <v>0</v>
      </c>
      <c r="C92" s="18">
        <f t="shared" si="9"/>
        <v>0</v>
      </c>
      <c r="D92" s="21">
        <f>'11.1'!F59</f>
        <v>0</v>
      </c>
      <c r="E92" s="21">
        <f>'11.2'!F58</f>
        <v>0</v>
      </c>
      <c r="F92" s="22">
        <f>'11.3'!F59</f>
        <v>0</v>
      </c>
    </row>
    <row r="93" spans="1:6" x14ac:dyDescent="0.2">
      <c r="A93" s="19" t="s">
        <v>92</v>
      </c>
      <c r="B93" s="18">
        <f t="shared" si="8"/>
        <v>0</v>
      </c>
      <c r="C93" s="18">
        <f t="shared" si="9"/>
        <v>0</v>
      </c>
      <c r="D93" s="21">
        <f>'11.1'!F83</f>
        <v>0</v>
      </c>
      <c r="E93" s="21">
        <f>'11.2'!F82</f>
        <v>0</v>
      </c>
      <c r="F93" s="22">
        <f>'11.3'!F83</f>
        <v>0</v>
      </c>
    </row>
    <row r="94" spans="1:6" x14ac:dyDescent="0.2">
      <c r="A94" s="19" t="s">
        <v>93</v>
      </c>
      <c r="B94" s="18">
        <f t="shared" si="8"/>
        <v>0</v>
      </c>
      <c r="C94" s="18">
        <f t="shared" si="9"/>
        <v>0</v>
      </c>
      <c r="D94" s="21">
        <f>'11.1'!F85</f>
        <v>0</v>
      </c>
      <c r="E94" s="21">
        <f>'11.2'!F84</f>
        <v>0</v>
      </c>
      <c r="F94" s="22">
        <f>'11.3'!F85</f>
        <v>0</v>
      </c>
    </row>
    <row r="95" spans="1:6" x14ac:dyDescent="0.2">
      <c r="A95" s="19" t="s">
        <v>95</v>
      </c>
      <c r="B95" s="18">
        <f t="shared" si="8"/>
        <v>0</v>
      </c>
      <c r="C95" s="18">
        <f t="shared" si="9"/>
        <v>0</v>
      </c>
      <c r="D95" s="21">
        <f>'11.1'!F90</f>
        <v>0</v>
      </c>
      <c r="E95" s="21">
        <f>'11.2'!F89</f>
        <v>0</v>
      </c>
      <c r="F95" s="22">
        <f>'11.3'!F90</f>
        <v>0</v>
      </c>
    </row>
    <row r="96" spans="1:6" x14ac:dyDescent="0.2">
      <c r="B96" s="26"/>
      <c r="C96" s="25"/>
    </row>
  </sheetData>
  <sortState xmlns:xlrd2="http://schemas.microsoft.com/office/spreadsheetml/2017/richdata2" ref="A7:F95">
    <sortCondition descending="1" ref="B7:B95"/>
  </sortState>
  <mergeCells count="1">
    <mergeCell ref="A1:F1"/>
  </mergeCells>
  <conditionalFormatting sqref="A7:A24">
    <cfRule type="dataBar" priority="1">
      <dataBar>
        <cfvo type="min"/>
        <cfvo type="max"/>
        <color rgb="FF638EC6"/>
      </dataBar>
    </cfRule>
  </conditionalFormatting>
  <pageMargins left="0.70866141732283472" right="0.70866141732283472" top="0.74803149606299213" bottom="0.74803149606299213" header="0.31496062992125984" footer="0.31496062992125984"/>
  <pageSetup paperSize="9" scale="70" fitToHeight="0" orientation="landscape"/>
  <headerFooter scaleWithDoc="0">
    <oddFooter>&amp;C&amp;"Times New Roman,обычный"&amp;A&amp;R&amp;P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9"/>
  <sheetViews>
    <sheetView zoomScaleNormal="100" zoomScalePageLayoutView="80" workbookViewId="0">
      <pane ySplit="4" topLeftCell="A5" activePane="bottomLeft" state="frozen"/>
      <selection activeCell="G33" sqref="G33:G2385"/>
      <selection pane="bottomLeft" sqref="A1:F1"/>
    </sheetView>
  </sheetViews>
  <sheetFormatPr baseColWidth="10" defaultColWidth="8.83203125" defaultRowHeight="15" x14ac:dyDescent="0.2"/>
  <cols>
    <col min="1" max="1" width="31" customWidth="1"/>
    <col min="2" max="2" width="12.83203125" customWidth="1"/>
    <col min="3" max="3" width="11.83203125" customWidth="1"/>
    <col min="4" max="6" width="33.83203125" customWidth="1"/>
  </cols>
  <sheetData>
    <row r="1" spans="1:6" ht="30" customHeight="1" x14ac:dyDescent="0.2">
      <c r="A1" s="157" t="s">
        <v>122</v>
      </c>
      <c r="B1" s="158"/>
      <c r="C1" s="158"/>
      <c r="D1" s="158"/>
      <c r="E1" s="158"/>
      <c r="F1" s="158"/>
    </row>
    <row r="2" spans="1:6" ht="18" customHeight="1" x14ac:dyDescent="0.2">
      <c r="A2" s="148" t="s">
        <v>632</v>
      </c>
      <c r="B2" s="17"/>
      <c r="C2" s="17"/>
      <c r="D2" s="17"/>
      <c r="E2" s="17"/>
      <c r="F2" s="17"/>
    </row>
    <row r="3" spans="1:6" ht="85" customHeight="1" x14ac:dyDescent="0.2">
      <c r="A3" s="40" t="s">
        <v>649</v>
      </c>
      <c r="B3" s="39" t="s">
        <v>123</v>
      </c>
      <c r="C3" s="39" t="s">
        <v>659</v>
      </c>
      <c r="D3" s="3" t="s">
        <v>121</v>
      </c>
      <c r="E3" s="3" t="s">
        <v>136</v>
      </c>
      <c r="F3" s="3" t="s">
        <v>135</v>
      </c>
    </row>
    <row r="4" spans="1:6" ht="16" customHeight="1" x14ac:dyDescent="0.2">
      <c r="A4" s="15" t="s">
        <v>23</v>
      </c>
      <c r="B4" s="5" t="s">
        <v>33</v>
      </c>
      <c r="C4" s="5" t="s">
        <v>24</v>
      </c>
      <c r="D4" s="4" t="s">
        <v>24</v>
      </c>
      <c r="E4" s="4" t="s">
        <v>24</v>
      </c>
      <c r="F4" s="6" t="s">
        <v>24</v>
      </c>
    </row>
    <row r="5" spans="1:6" s="2" customFormat="1" ht="15" customHeight="1" x14ac:dyDescent="0.2">
      <c r="A5" s="16" t="s">
        <v>32</v>
      </c>
      <c r="B5" s="7"/>
      <c r="C5" s="8">
        <f>SUM(D5:F5)</f>
        <v>5</v>
      </c>
      <c r="D5" s="9">
        <v>2</v>
      </c>
      <c r="E5" s="9">
        <v>1</v>
      </c>
      <c r="F5" s="10">
        <v>2</v>
      </c>
    </row>
    <row r="6" spans="1:6" ht="16" customHeight="1" x14ac:dyDescent="0.2">
      <c r="A6" s="156" t="s">
        <v>0</v>
      </c>
      <c r="B6" s="11"/>
      <c r="C6" s="12"/>
      <c r="D6" s="12"/>
      <c r="E6" s="12"/>
      <c r="F6" s="13"/>
    </row>
    <row r="7" spans="1:6" ht="16" customHeight="1" x14ac:dyDescent="0.2">
      <c r="A7" s="113" t="s">
        <v>1</v>
      </c>
      <c r="B7" s="18">
        <f>ROUND(C7/$C$5*100,1)</f>
        <v>60</v>
      </c>
      <c r="C7" s="18">
        <f>SUM(D7:F7)</f>
        <v>3</v>
      </c>
      <c r="D7" s="21">
        <f>'11.1'!F8</f>
        <v>1</v>
      </c>
      <c r="E7" s="21">
        <f>'11.2'!F7</f>
        <v>0</v>
      </c>
      <c r="F7" s="22">
        <f>'11.3'!F8</f>
        <v>2</v>
      </c>
    </row>
    <row r="8" spans="1:6" s="1" customFormat="1" ht="16" customHeight="1" x14ac:dyDescent="0.2">
      <c r="A8" s="113" t="s">
        <v>40</v>
      </c>
      <c r="B8" s="18">
        <f t="shared" ref="B8:B71" si="0">ROUND(C8/$C$5*100,1)</f>
        <v>90</v>
      </c>
      <c r="C8" s="18">
        <f t="shared" ref="C8:C71" si="1">SUM(D8:F8)</f>
        <v>4.5</v>
      </c>
      <c r="D8" s="21">
        <f>'11.1'!F9</f>
        <v>2</v>
      </c>
      <c r="E8" s="21">
        <f>'11.2'!F8</f>
        <v>0.5</v>
      </c>
      <c r="F8" s="22">
        <f>'11.3'!F9</f>
        <v>2</v>
      </c>
    </row>
    <row r="9" spans="1:6" ht="16" customHeight="1" x14ac:dyDescent="0.2">
      <c r="A9" s="113" t="s">
        <v>41</v>
      </c>
      <c r="B9" s="18">
        <f t="shared" si="0"/>
        <v>10</v>
      </c>
      <c r="C9" s="18">
        <f t="shared" si="1"/>
        <v>0.5</v>
      </c>
      <c r="D9" s="21">
        <f>'11.1'!F10</f>
        <v>0.5</v>
      </c>
      <c r="E9" s="21">
        <f>'11.2'!F9</f>
        <v>0</v>
      </c>
      <c r="F9" s="22">
        <f>'11.3'!F10</f>
        <v>0</v>
      </c>
    </row>
    <row r="10" spans="1:6" ht="16" customHeight="1" x14ac:dyDescent="0.2">
      <c r="A10" s="113" t="s">
        <v>42</v>
      </c>
      <c r="B10" s="18">
        <f t="shared" si="0"/>
        <v>10</v>
      </c>
      <c r="C10" s="18">
        <f t="shared" si="1"/>
        <v>0.5</v>
      </c>
      <c r="D10" s="21">
        <f>'11.1'!F11</f>
        <v>0.5</v>
      </c>
      <c r="E10" s="21">
        <f>'11.2'!F10</f>
        <v>0</v>
      </c>
      <c r="F10" s="22">
        <f>'11.3'!F11</f>
        <v>0</v>
      </c>
    </row>
    <row r="11" spans="1:6" ht="16" customHeight="1" x14ac:dyDescent="0.2">
      <c r="A11" s="113" t="s">
        <v>43</v>
      </c>
      <c r="B11" s="18">
        <f t="shared" si="0"/>
        <v>40</v>
      </c>
      <c r="C11" s="18">
        <f t="shared" si="1"/>
        <v>2</v>
      </c>
      <c r="D11" s="21">
        <f>'11.1'!F12</f>
        <v>2</v>
      </c>
      <c r="E11" s="21">
        <f>'11.2'!F11</f>
        <v>0</v>
      </c>
      <c r="F11" s="22">
        <f>'11.3'!F12</f>
        <v>0</v>
      </c>
    </row>
    <row r="12" spans="1:6" ht="16" customHeight="1" x14ac:dyDescent="0.2">
      <c r="A12" s="113" t="s">
        <v>44</v>
      </c>
      <c r="B12" s="18">
        <f t="shared" si="0"/>
        <v>50</v>
      </c>
      <c r="C12" s="18">
        <f t="shared" si="1"/>
        <v>2.5</v>
      </c>
      <c r="D12" s="21">
        <f>'11.1'!F13</f>
        <v>0.5</v>
      </c>
      <c r="E12" s="21">
        <f>'11.2'!F12</f>
        <v>0</v>
      </c>
      <c r="F12" s="22">
        <f>'11.3'!F13</f>
        <v>2</v>
      </c>
    </row>
    <row r="13" spans="1:6" ht="16" customHeight="1" x14ac:dyDescent="0.2">
      <c r="A13" s="113" t="s">
        <v>45</v>
      </c>
      <c r="B13" s="18">
        <f t="shared" si="0"/>
        <v>20</v>
      </c>
      <c r="C13" s="18">
        <f t="shared" si="1"/>
        <v>1</v>
      </c>
      <c r="D13" s="21">
        <f>'11.1'!F14</f>
        <v>0.5</v>
      </c>
      <c r="E13" s="21">
        <f>'11.2'!F13</f>
        <v>0</v>
      </c>
      <c r="F13" s="22">
        <f>'11.3'!F14</f>
        <v>0.5</v>
      </c>
    </row>
    <row r="14" spans="1:6" s="1" customFormat="1" ht="16" customHeight="1" x14ac:dyDescent="0.2">
      <c r="A14" s="113" t="s">
        <v>46</v>
      </c>
      <c r="B14" s="18">
        <f t="shared" si="0"/>
        <v>80</v>
      </c>
      <c r="C14" s="18">
        <f t="shared" si="1"/>
        <v>4</v>
      </c>
      <c r="D14" s="21">
        <f>'11.1'!F15</f>
        <v>2</v>
      </c>
      <c r="E14" s="21">
        <f>'11.2'!F14</f>
        <v>0</v>
      </c>
      <c r="F14" s="22">
        <f>'11.3'!F15</f>
        <v>2</v>
      </c>
    </row>
    <row r="15" spans="1:6" ht="16" customHeight="1" x14ac:dyDescent="0.2">
      <c r="A15" s="113" t="s">
        <v>47</v>
      </c>
      <c r="B15" s="18">
        <f t="shared" si="0"/>
        <v>50</v>
      </c>
      <c r="C15" s="18">
        <f t="shared" si="1"/>
        <v>2.5</v>
      </c>
      <c r="D15" s="21">
        <f>'11.1'!F16</f>
        <v>0.5</v>
      </c>
      <c r="E15" s="21">
        <f>'11.2'!F15</f>
        <v>0</v>
      </c>
      <c r="F15" s="22">
        <f>'11.3'!F16</f>
        <v>2</v>
      </c>
    </row>
    <row r="16" spans="1:6" ht="16" customHeight="1" x14ac:dyDescent="0.2">
      <c r="A16" s="113" t="s">
        <v>48</v>
      </c>
      <c r="B16" s="18">
        <f t="shared" si="0"/>
        <v>100</v>
      </c>
      <c r="C16" s="18">
        <f t="shared" si="1"/>
        <v>5</v>
      </c>
      <c r="D16" s="21">
        <f>'11.1'!F17</f>
        <v>2</v>
      </c>
      <c r="E16" s="21">
        <f>'11.2'!F16</f>
        <v>1</v>
      </c>
      <c r="F16" s="22">
        <f>'11.3'!F17</f>
        <v>2</v>
      </c>
    </row>
    <row r="17" spans="1:6" s="1" customFormat="1" ht="16" customHeight="1" x14ac:dyDescent="0.2">
      <c r="A17" s="113" t="s">
        <v>49</v>
      </c>
      <c r="B17" s="18">
        <f t="shared" si="0"/>
        <v>30</v>
      </c>
      <c r="C17" s="18">
        <f t="shared" si="1"/>
        <v>1.5</v>
      </c>
      <c r="D17" s="21">
        <f>'11.1'!F18</f>
        <v>1</v>
      </c>
      <c r="E17" s="21">
        <f>'11.2'!F17</f>
        <v>0</v>
      </c>
      <c r="F17" s="22">
        <f>'11.3'!F18</f>
        <v>0.5</v>
      </c>
    </row>
    <row r="18" spans="1:6" ht="16" customHeight="1" x14ac:dyDescent="0.2">
      <c r="A18" s="113" t="s">
        <v>2</v>
      </c>
      <c r="B18" s="18">
        <f t="shared" si="0"/>
        <v>60</v>
      </c>
      <c r="C18" s="18">
        <f t="shared" si="1"/>
        <v>3</v>
      </c>
      <c r="D18" s="21">
        <f>'11.1'!F19</f>
        <v>1</v>
      </c>
      <c r="E18" s="21">
        <f>'11.2'!F18</f>
        <v>0</v>
      </c>
      <c r="F18" s="22">
        <f>'11.3'!F19</f>
        <v>2</v>
      </c>
    </row>
    <row r="19" spans="1:6" ht="16" customHeight="1" x14ac:dyDescent="0.2">
      <c r="A19" s="113" t="s">
        <v>50</v>
      </c>
      <c r="B19" s="18">
        <f t="shared" si="0"/>
        <v>60</v>
      </c>
      <c r="C19" s="18">
        <f t="shared" si="1"/>
        <v>3</v>
      </c>
      <c r="D19" s="21">
        <f>'11.1'!F20</f>
        <v>1</v>
      </c>
      <c r="E19" s="21">
        <f>'11.2'!F19</f>
        <v>0</v>
      </c>
      <c r="F19" s="22">
        <f>'11.3'!F20</f>
        <v>2</v>
      </c>
    </row>
    <row r="20" spans="1:6" ht="16" customHeight="1" x14ac:dyDescent="0.2">
      <c r="A20" s="113" t="s">
        <v>51</v>
      </c>
      <c r="B20" s="18">
        <f t="shared" si="0"/>
        <v>20</v>
      </c>
      <c r="C20" s="18">
        <f t="shared" si="1"/>
        <v>1</v>
      </c>
      <c r="D20" s="21">
        <f>'11.1'!F21</f>
        <v>1</v>
      </c>
      <c r="E20" s="21">
        <f>'11.2'!F20</f>
        <v>0</v>
      </c>
      <c r="F20" s="22">
        <f>'11.3'!F21</f>
        <v>0</v>
      </c>
    </row>
    <row r="21" spans="1:6" ht="16" customHeight="1" x14ac:dyDescent="0.2">
      <c r="A21" s="113" t="s">
        <v>52</v>
      </c>
      <c r="B21" s="18">
        <f t="shared" si="0"/>
        <v>20</v>
      </c>
      <c r="C21" s="18">
        <f t="shared" si="1"/>
        <v>1</v>
      </c>
      <c r="D21" s="21">
        <f>'11.1'!F22</f>
        <v>1</v>
      </c>
      <c r="E21" s="21">
        <f>'11.2'!F21</f>
        <v>0</v>
      </c>
      <c r="F21" s="22">
        <f>'11.3'!F22</f>
        <v>0</v>
      </c>
    </row>
    <row r="22" spans="1:6" ht="16" customHeight="1" x14ac:dyDescent="0.2">
      <c r="A22" s="113" t="s">
        <v>3</v>
      </c>
      <c r="B22" s="18">
        <f t="shared" si="0"/>
        <v>30</v>
      </c>
      <c r="C22" s="18">
        <f t="shared" si="1"/>
        <v>1.5</v>
      </c>
      <c r="D22" s="21">
        <f>'11.1'!F23</f>
        <v>0.5</v>
      </c>
      <c r="E22" s="21">
        <f>'11.2'!F22</f>
        <v>0</v>
      </c>
      <c r="F22" s="22">
        <f>'11.3'!F23</f>
        <v>1</v>
      </c>
    </row>
    <row r="23" spans="1:6" ht="16" customHeight="1" x14ac:dyDescent="0.2">
      <c r="A23" s="113" t="s">
        <v>4</v>
      </c>
      <c r="B23" s="18">
        <f t="shared" si="0"/>
        <v>50</v>
      </c>
      <c r="C23" s="18">
        <f t="shared" si="1"/>
        <v>2.5</v>
      </c>
      <c r="D23" s="21">
        <f>'11.1'!F24</f>
        <v>0.5</v>
      </c>
      <c r="E23" s="21">
        <f>'11.2'!F23</f>
        <v>0</v>
      </c>
      <c r="F23" s="22">
        <f>'11.3'!F24</f>
        <v>2</v>
      </c>
    </row>
    <row r="24" spans="1:6" ht="16" customHeight="1" x14ac:dyDescent="0.2">
      <c r="A24" s="113" t="s">
        <v>53</v>
      </c>
      <c r="B24" s="18">
        <f t="shared" si="0"/>
        <v>10</v>
      </c>
      <c r="C24" s="18">
        <f t="shared" si="1"/>
        <v>0.5</v>
      </c>
      <c r="D24" s="21">
        <f>'11.1'!F25</f>
        <v>0.5</v>
      </c>
      <c r="E24" s="21">
        <f>'11.2'!F24</f>
        <v>0</v>
      </c>
      <c r="F24" s="22">
        <f>'11.3'!F25</f>
        <v>0</v>
      </c>
    </row>
    <row r="25" spans="1:6" ht="16" customHeight="1" x14ac:dyDescent="0.2">
      <c r="A25" s="156" t="s">
        <v>5</v>
      </c>
      <c r="B25" s="14"/>
      <c r="C25" s="14"/>
      <c r="D25" s="23"/>
      <c r="E25" s="23"/>
      <c r="F25" s="24"/>
    </row>
    <row r="26" spans="1:6" ht="16" customHeight="1" x14ac:dyDescent="0.2">
      <c r="A26" s="113" t="s">
        <v>54</v>
      </c>
      <c r="B26" s="18">
        <f t="shared" si="0"/>
        <v>60</v>
      </c>
      <c r="C26" s="18">
        <f t="shared" si="1"/>
        <v>3</v>
      </c>
      <c r="D26" s="21">
        <f>'11.1'!F27</f>
        <v>1</v>
      </c>
      <c r="E26" s="21">
        <f>'11.2'!F26</f>
        <v>0</v>
      </c>
      <c r="F26" s="22">
        <f>'11.3'!F27</f>
        <v>2</v>
      </c>
    </row>
    <row r="27" spans="1:6" ht="16" customHeight="1" x14ac:dyDescent="0.2">
      <c r="A27" s="113" t="s">
        <v>55</v>
      </c>
      <c r="B27" s="18">
        <f t="shared" si="0"/>
        <v>100</v>
      </c>
      <c r="C27" s="18">
        <f t="shared" si="1"/>
        <v>5</v>
      </c>
      <c r="D27" s="21">
        <f>'11.1'!F28</f>
        <v>2</v>
      </c>
      <c r="E27" s="21">
        <f>'11.2'!F27</f>
        <v>1</v>
      </c>
      <c r="F27" s="22">
        <f>'11.3'!F28</f>
        <v>2</v>
      </c>
    </row>
    <row r="28" spans="1:6" ht="16" customHeight="1" x14ac:dyDescent="0.2">
      <c r="A28" s="113" t="s">
        <v>56</v>
      </c>
      <c r="B28" s="18">
        <f t="shared" si="0"/>
        <v>60</v>
      </c>
      <c r="C28" s="18">
        <f t="shared" si="1"/>
        <v>3</v>
      </c>
      <c r="D28" s="21">
        <f>'11.1'!F29</f>
        <v>1</v>
      </c>
      <c r="E28" s="21">
        <f>'11.2'!F28</f>
        <v>0</v>
      </c>
      <c r="F28" s="22">
        <f>'11.3'!F29</f>
        <v>2</v>
      </c>
    </row>
    <row r="29" spans="1:6" ht="16" customHeight="1" x14ac:dyDescent="0.2">
      <c r="A29" s="113" t="s">
        <v>6</v>
      </c>
      <c r="B29" s="18">
        <f t="shared" si="0"/>
        <v>100</v>
      </c>
      <c r="C29" s="18">
        <f t="shared" si="1"/>
        <v>5</v>
      </c>
      <c r="D29" s="21">
        <f>'11.1'!F30</f>
        <v>2</v>
      </c>
      <c r="E29" s="21">
        <f>'11.2'!F29</f>
        <v>1</v>
      </c>
      <c r="F29" s="22">
        <f>'11.3'!F30</f>
        <v>2</v>
      </c>
    </row>
    <row r="30" spans="1:6" x14ac:dyDescent="0.2">
      <c r="A30" s="113" t="s">
        <v>57</v>
      </c>
      <c r="B30" s="18">
        <f t="shared" si="0"/>
        <v>100</v>
      </c>
      <c r="C30" s="18">
        <f t="shared" si="1"/>
        <v>5</v>
      </c>
      <c r="D30" s="21">
        <f>'11.1'!F31</f>
        <v>2</v>
      </c>
      <c r="E30" s="21">
        <f>'11.2'!F30</f>
        <v>1</v>
      </c>
      <c r="F30" s="22">
        <f>'11.3'!F31</f>
        <v>2</v>
      </c>
    </row>
    <row r="31" spans="1:6" x14ac:dyDescent="0.2">
      <c r="A31" s="113" t="s">
        <v>7</v>
      </c>
      <c r="B31" s="18">
        <f t="shared" si="0"/>
        <v>60</v>
      </c>
      <c r="C31" s="18">
        <f t="shared" si="1"/>
        <v>3</v>
      </c>
      <c r="D31" s="21">
        <f>'11.1'!F32</f>
        <v>1</v>
      </c>
      <c r="E31" s="21">
        <f>'11.2'!F31</f>
        <v>0</v>
      </c>
      <c r="F31" s="22">
        <f>'11.3'!F32</f>
        <v>2</v>
      </c>
    </row>
    <row r="32" spans="1:6" x14ac:dyDescent="0.2">
      <c r="A32" s="113" t="s">
        <v>8</v>
      </c>
      <c r="B32" s="18">
        <f t="shared" si="0"/>
        <v>90</v>
      </c>
      <c r="C32" s="18">
        <f t="shared" si="1"/>
        <v>4.5</v>
      </c>
      <c r="D32" s="21">
        <f>'11.1'!F33</f>
        <v>2</v>
      </c>
      <c r="E32" s="21">
        <f>'11.2'!F32</f>
        <v>0.5</v>
      </c>
      <c r="F32" s="22">
        <f>'11.3'!F33</f>
        <v>2</v>
      </c>
    </row>
    <row r="33" spans="1:6" x14ac:dyDescent="0.2">
      <c r="A33" s="113" t="s">
        <v>58</v>
      </c>
      <c r="B33" s="18">
        <f t="shared" si="0"/>
        <v>20</v>
      </c>
      <c r="C33" s="18">
        <f t="shared" si="1"/>
        <v>1</v>
      </c>
      <c r="D33" s="21">
        <f>'11.1'!F34</f>
        <v>1</v>
      </c>
      <c r="E33" s="21">
        <f>'11.2'!F33</f>
        <v>0</v>
      </c>
      <c r="F33" s="22">
        <f>'11.3'!F34</f>
        <v>0</v>
      </c>
    </row>
    <row r="34" spans="1:6" x14ac:dyDescent="0.2">
      <c r="A34" s="113" t="s">
        <v>59</v>
      </c>
      <c r="B34" s="18">
        <f t="shared" si="0"/>
        <v>10</v>
      </c>
      <c r="C34" s="18">
        <f t="shared" si="1"/>
        <v>0.5</v>
      </c>
      <c r="D34" s="21">
        <f>'11.1'!F35</f>
        <v>0.5</v>
      </c>
      <c r="E34" s="21">
        <f>'11.2'!F34</f>
        <v>0</v>
      </c>
      <c r="F34" s="22">
        <f>'11.3'!F35</f>
        <v>0</v>
      </c>
    </row>
    <row r="35" spans="1:6" x14ac:dyDescent="0.2">
      <c r="A35" s="113" t="s">
        <v>651</v>
      </c>
      <c r="B35" s="18">
        <f t="shared" si="0"/>
        <v>60</v>
      </c>
      <c r="C35" s="18">
        <f t="shared" si="1"/>
        <v>3</v>
      </c>
      <c r="D35" s="21">
        <f>'11.1'!F36</f>
        <v>1</v>
      </c>
      <c r="E35" s="21">
        <f>'11.2'!F35</f>
        <v>0</v>
      </c>
      <c r="F35" s="22">
        <f>'11.3'!F36</f>
        <v>2</v>
      </c>
    </row>
    <row r="36" spans="1:6" x14ac:dyDescent="0.2">
      <c r="A36" s="113" t="s">
        <v>61</v>
      </c>
      <c r="B36" s="18">
        <f t="shared" si="0"/>
        <v>80</v>
      </c>
      <c r="C36" s="18">
        <f t="shared" si="1"/>
        <v>4</v>
      </c>
      <c r="D36" s="21">
        <f>'11.1'!F37</f>
        <v>2</v>
      </c>
      <c r="E36" s="21">
        <f>'11.2'!F36</f>
        <v>0</v>
      </c>
      <c r="F36" s="22">
        <f>'11.3'!F37</f>
        <v>2</v>
      </c>
    </row>
    <row r="37" spans="1:6" x14ac:dyDescent="0.2">
      <c r="A37" s="156" t="s">
        <v>9</v>
      </c>
      <c r="B37" s="14"/>
      <c r="C37" s="14"/>
      <c r="D37" s="23"/>
      <c r="E37" s="23"/>
      <c r="F37" s="24"/>
    </row>
    <row r="38" spans="1:6" x14ac:dyDescent="0.2">
      <c r="A38" s="113" t="s">
        <v>62</v>
      </c>
      <c r="B38" s="18">
        <f t="shared" si="0"/>
        <v>100</v>
      </c>
      <c r="C38" s="18">
        <f t="shared" si="1"/>
        <v>5</v>
      </c>
      <c r="D38" s="21">
        <f>'11.1'!F39</f>
        <v>2</v>
      </c>
      <c r="E38" s="21">
        <f>'11.2'!F38</f>
        <v>1</v>
      </c>
      <c r="F38" s="22">
        <f>'11.3'!F39</f>
        <v>2</v>
      </c>
    </row>
    <row r="39" spans="1:6" x14ac:dyDescent="0.2">
      <c r="A39" s="113" t="s">
        <v>63</v>
      </c>
      <c r="B39" s="18">
        <f t="shared" si="0"/>
        <v>60</v>
      </c>
      <c r="C39" s="18">
        <f t="shared" si="1"/>
        <v>3</v>
      </c>
      <c r="D39" s="21">
        <f>'11.1'!F40</f>
        <v>1</v>
      </c>
      <c r="E39" s="21">
        <f>'11.2'!F39</f>
        <v>0</v>
      </c>
      <c r="F39" s="22">
        <f>'11.3'!F40</f>
        <v>2</v>
      </c>
    </row>
    <row r="40" spans="1:6" x14ac:dyDescent="0.2">
      <c r="A40" s="113" t="s">
        <v>28</v>
      </c>
      <c r="B40" s="18">
        <f t="shared" si="0"/>
        <v>50</v>
      </c>
      <c r="C40" s="18">
        <f t="shared" si="1"/>
        <v>2.5</v>
      </c>
      <c r="D40" s="21">
        <f>'11.1'!F41</f>
        <v>0.5</v>
      </c>
      <c r="E40" s="21">
        <f>'11.2'!F40</f>
        <v>0</v>
      </c>
      <c r="F40" s="22">
        <f>'11.3'!F41</f>
        <v>2</v>
      </c>
    </row>
    <row r="41" spans="1:6" x14ac:dyDescent="0.2">
      <c r="A41" s="113" t="s">
        <v>10</v>
      </c>
      <c r="B41" s="18">
        <f t="shared" si="0"/>
        <v>40</v>
      </c>
      <c r="C41" s="18">
        <f t="shared" si="1"/>
        <v>2</v>
      </c>
      <c r="D41" s="21">
        <f>'11.1'!F42</f>
        <v>1</v>
      </c>
      <c r="E41" s="21">
        <f>'11.2'!F41</f>
        <v>0</v>
      </c>
      <c r="F41" s="22">
        <f>'11.3'!F42</f>
        <v>1</v>
      </c>
    </row>
    <row r="42" spans="1:6" x14ac:dyDescent="0.2">
      <c r="A42" s="113" t="s">
        <v>64</v>
      </c>
      <c r="B42" s="18">
        <f t="shared" si="0"/>
        <v>20</v>
      </c>
      <c r="C42" s="18">
        <f t="shared" si="1"/>
        <v>1</v>
      </c>
      <c r="D42" s="21">
        <f>'11.1'!F43</f>
        <v>0.5</v>
      </c>
      <c r="E42" s="21">
        <f>'11.2'!F42</f>
        <v>0</v>
      </c>
      <c r="F42" s="22">
        <f>'11.3'!F43</f>
        <v>0.5</v>
      </c>
    </row>
    <row r="43" spans="1:6" x14ac:dyDescent="0.2">
      <c r="A43" s="113" t="s">
        <v>65</v>
      </c>
      <c r="B43" s="18">
        <f t="shared" si="0"/>
        <v>0</v>
      </c>
      <c r="C43" s="18">
        <f t="shared" si="1"/>
        <v>0</v>
      </c>
      <c r="D43" s="21">
        <f>'11.1'!F44</f>
        <v>0</v>
      </c>
      <c r="E43" s="21">
        <f>'11.2'!F43</f>
        <v>0</v>
      </c>
      <c r="F43" s="22">
        <f>'11.3'!F44</f>
        <v>0</v>
      </c>
    </row>
    <row r="44" spans="1:6" x14ac:dyDescent="0.2">
      <c r="A44" s="113" t="s">
        <v>39</v>
      </c>
      <c r="B44" s="18">
        <f t="shared" si="0"/>
        <v>50</v>
      </c>
      <c r="C44" s="18">
        <f t="shared" si="1"/>
        <v>2.5</v>
      </c>
      <c r="D44" s="21">
        <f>'11.1'!F45</f>
        <v>0.5</v>
      </c>
      <c r="E44" s="21">
        <f>'11.2'!F44</f>
        <v>0</v>
      </c>
      <c r="F44" s="22">
        <f>'11.3'!F45</f>
        <v>2</v>
      </c>
    </row>
    <row r="45" spans="1:6" x14ac:dyDescent="0.2">
      <c r="A45" s="113" t="s">
        <v>66</v>
      </c>
      <c r="B45" s="18">
        <f t="shared" si="0"/>
        <v>50</v>
      </c>
      <c r="C45" s="18">
        <f t="shared" si="1"/>
        <v>2.5</v>
      </c>
      <c r="D45" s="21">
        <f>'11.1'!F46</f>
        <v>0.5</v>
      </c>
      <c r="E45" s="21">
        <f>'11.2'!F45</f>
        <v>0</v>
      </c>
      <c r="F45" s="22">
        <f>'11.3'!F46</f>
        <v>2</v>
      </c>
    </row>
    <row r="46" spans="1:6" x14ac:dyDescent="0.2">
      <c r="A46" s="156" t="s">
        <v>67</v>
      </c>
      <c r="B46" s="14"/>
      <c r="C46" s="14"/>
      <c r="D46" s="23"/>
      <c r="E46" s="23"/>
      <c r="F46" s="24"/>
    </row>
    <row r="47" spans="1:6" x14ac:dyDescent="0.2">
      <c r="A47" s="113" t="s">
        <v>68</v>
      </c>
      <c r="B47" s="18">
        <f t="shared" si="0"/>
        <v>0</v>
      </c>
      <c r="C47" s="18">
        <f t="shared" si="1"/>
        <v>0</v>
      </c>
      <c r="D47" s="21">
        <f>'11.1'!F48</f>
        <v>0</v>
      </c>
      <c r="E47" s="21">
        <f>'11.2'!F47</f>
        <v>0</v>
      </c>
      <c r="F47" s="22">
        <f>'11.3'!F48</f>
        <v>0</v>
      </c>
    </row>
    <row r="48" spans="1:6" x14ac:dyDescent="0.2">
      <c r="A48" s="113" t="s">
        <v>652</v>
      </c>
      <c r="B48" s="18">
        <f t="shared" si="0"/>
        <v>10</v>
      </c>
      <c r="C48" s="18">
        <f t="shared" si="1"/>
        <v>0.5</v>
      </c>
      <c r="D48" s="21">
        <f>'11.1'!F49</f>
        <v>0.5</v>
      </c>
      <c r="E48" s="21">
        <f>'11.2'!F48</f>
        <v>0</v>
      </c>
      <c r="F48" s="22">
        <f>'11.3'!F49</f>
        <v>0</v>
      </c>
    </row>
    <row r="49" spans="1:6" x14ac:dyDescent="0.2">
      <c r="A49" s="113" t="s">
        <v>70</v>
      </c>
      <c r="B49" s="18">
        <f t="shared" si="0"/>
        <v>60</v>
      </c>
      <c r="C49" s="18">
        <f t="shared" si="1"/>
        <v>3</v>
      </c>
      <c r="D49" s="21">
        <f>'11.1'!F50</f>
        <v>1</v>
      </c>
      <c r="E49" s="21">
        <f>'11.2'!F49</f>
        <v>0</v>
      </c>
      <c r="F49" s="22">
        <f>'11.3'!F50</f>
        <v>2</v>
      </c>
    </row>
    <row r="50" spans="1:6" x14ac:dyDescent="0.2">
      <c r="A50" s="113" t="s">
        <v>71</v>
      </c>
      <c r="B50" s="18">
        <f t="shared" si="0"/>
        <v>10</v>
      </c>
      <c r="C50" s="18">
        <f t="shared" si="1"/>
        <v>0.5</v>
      </c>
      <c r="D50" s="21">
        <f>'11.1'!F51</f>
        <v>0.5</v>
      </c>
      <c r="E50" s="21">
        <f>'11.2'!F50</f>
        <v>0</v>
      </c>
      <c r="F50" s="22">
        <f>'11.3'!F51</f>
        <v>0</v>
      </c>
    </row>
    <row r="51" spans="1:6" x14ac:dyDescent="0.2">
      <c r="A51" s="113" t="s">
        <v>653</v>
      </c>
      <c r="B51" s="18">
        <f t="shared" si="0"/>
        <v>30</v>
      </c>
      <c r="C51" s="18">
        <f t="shared" si="1"/>
        <v>1.5</v>
      </c>
      <c r="D51" s="21">
        <f>'11.1'!F52</f>
        <v>0.5</v>
      </c>
      <c r="E51" s="21">
        <f>'11.2'!F51</f>
        <v>0</v>
      </c>
      <c r="F51" s="22">
        <f>'11.3'!F52</f>
        <v>1</v>
      </c>
    </row>
    <row r="52" spans="1:6" x14ac:dyDescent="0.2">
      <c r="A52" s="113" t="s">
        <v>72</v>
      </c>
      <c r="B52" s="18">
        <f t="shared" si="0"/>
        <v>0</v>
      </c>
      <c r="C52" s="18">
        <f t="shared" si="1"/>
        <v>0</v>
      </c>
      <c r="D52" s="21">
        <f>'11.1'!F53</f>
        <v>0</v>
      </c>
      <c r="E52" s="21">
        <f>'11.2'!F52</f>
        <v>0</v>
      </c>
      <c r="F52" s="22">
        <f>'11.3'!F53</f>
        <v>0</v>
      </c>
    </row>
    <row r="53" spans="1:6" x14ac:dyDescent="0.2">
      <c r="A53" s="113" t="s">
        <v>73</v>
      </c>
      <c r="B53" s="18">
        <f t="shared" si="0"/>
        <v>100</v>
      </c>
      <c r="C53" s="18">
        <f t="shared" si="1"/>
        <v>5</v>
      </c>
      <c r="D53" s="21">
        <f>'11.1'!F54</f>
        <v>2</v>
      </c>
      <c r="E53" s="21">
        <f>'11.2'!F53</f>
        <v>1</v>
      </c>
      <c r="F53" s="22">
        <f>'11.3'!F54</f>
        <v>2</v>
      </c>
    </row>
    <row r="54" spans="1:6" x14ac:dyDescent="0.2">
      <c r="A54" s="156" t="s">
        <v>11</v>
      </c>
      <c r="B54" s="14"/>
      <c r="C54" s="14"/>
      <c r="D54" s="23"/>
      <c r="E54" s="23"/>
      <c r="F54" s="24"/>
    </row>
    <row r="55" spans="1:6" x14ac:dyDescent="0.2">
      <c r="A55" s="113" t="s">
        <v>74</v>
      </c>
      <c r="B55" s="18">
        <f t="shared" si="0"/>
        <v>90</v>
      </c>
      <c r="C55" s="18">
        <f t="shared" si="1"/>
        <v>4.5</v>
      </c>
      <c r="D55" s="21">
        <f>'11.1'!F56</f>
        <v>2</v>
      </c>
      <c r="E55" s="21">
        <f>'11.2'!F55</f>
        <v>0.5</v>
      </c>
      <c r="F55" s="22">
        <f>'11.3'!F56</f>
        <v>2</v>
      </c>
    </row>
    <row r="56" spans="1:6" x14ac:dyDescent="0.2">
      <c r="A56" s="113" t="s">
        <v>654</v>
      </c>
      <c r="B56" s="18">
        <f t="shared" si="0"/>
        <v>0</v>
      </c>
      <c r="C56" s="18">
        <f t="shared" si="1"/>
        <v>0</v>
      </c>
      <c r="D56" s="21">
        <f>'11.1'!F57</f>
        <v>0</v>
      </c>
      <c r="E56" s="21">
        <f>'11.2'!F56</f>
        <v>0</v>
      </c>
      <c r="F56" s="22">
        <f>'11.3'!F57</f>
        <v>0</v>
      </c>
    </row>
    <row r="57" spans="1:6" x14ac:dyDescent="0.2">
      <c r="A57" s="113" t="s">
        <v>75</v>
      </c>
      <c r="B57" s="18">
        <f t="shared" si="0"/>
        <v>60</v>
      </c>
      <c r="C57" s="18">
        <f t="shared" si="1"/>
        <v>3</v>
      </c>
      <c r="D57" s="21">
        <f>'11.1'!F58</f>
        <v>1</v>
      </c>
      <c r="E57" s="21">
        <f>'11.2'!F57</f>
        <v>0</v>
      </c>
      <c r="F57" s="22">
        <f>'11.3'!F58</f>
        <v>2</v>
      </c>
    </row>
    <row r="58" spans="1:6" x14ac:dyDescent="0.2">
      <c r="A58" s="113" t="s">
        <v>76</v>
      </c>
      <c r="B58" s="18">
        <f t="shared" si="0"/>
        <v>0</v>
      </c>
      <c r="C58" s="18">
        <f t="shared" si="1"/>
        <v>0</v>
      </c>
      <c r="D58" s="21">
        <f>'11.1'!F59</f>
        <v>0</v>
      </c>
      <c r="E58" s="21">
        <f>'11.2'!F58</f>
        <v>0</v>
      </c>
      <c r="F58" s="22">
        <f>'11.3'!F59</f>
        <v>0</v>
      </c>
    </row>
    <row r="59" spans="1:6" x14ac:dyDescent="0.2">
      <c r="A59" s="113" t="s">
        <v>12</v>
      </c>
      <c r="B59" s="18">
        <f t="shared" si="0"/>
        <v>90</v>
      </c>
      <c r="C59" s="18">
        <f t="shared" si="1"/>
        <v>4.5</v>
      </c>
      <c r="D59" s="21">
        <f>'11.1'!F60</f>
        <v>2</v>
      </c>
      <c r="E59" s="21">
        <f>'11.2'!F59</f>
        <v>0.5</v>
      </c>
      <c r="F59" s="22">
        <f>'11.3'!F60</f>
        <v>2</v>
      </c>
    </row>
    <row r="60" spans="1:6" x14ac:dyDescent="0.2">
      <c r="A60" s="113" t="s">
        <v>655</v>
      </c>
      <c r="B60" s="18">
        <f t="shared" si="0"/>
        <v>20</v>
      </c>
      <c r="C60" s="18">
        <f t="shared" si="1"/>
        <v>1</v>
      </c>
      <c r="D60" s="21">
        <f>'11.1'!F61</f>
        <v>1</v>
      </c>
      <c r="E60" s="21">
        <f>'11.2'!F60</f>
        <v>0</v>
      </c>
      <c r="F60" s="22">
        <f>'11.3'!F61</f>
        <v>0</v>
      </c>
    </row>
    <row r="61" spans="1:6" x14ac:dyDescent="0.2">
      <c r="A61" s="113" t="s">
        <v>77</v>
      </c>
      <c r="B61" s="18">
        <f t="shared" si="0"/>
        <v>60</v>
      </c>
      <c r="C61" s="18">
        <f t="shared" si="1"/>
        <v>3</v>
      </c>
      <c r="D61" s="21">
        <f>'11.1'!F62</f>
        <v>1</v>
      </c>
      <c r="E61" s="21">
        <f>'11.2'!F61</f>
        <v>0</v>
      </c>
      <c r="F61" s="22">
        <f>'11.3'!F62</f>
        <v>2</v>
      </c>
    </row>
    <row r="62" spans="1:6" x14ac:dyDescent="0.2">
      <c r="A62" s="113" t="s">
        <v>78</v>
      </c>
      <c r="B62" s="18">
        <f t="shared" si="0"/>
        <v>40</v>
      </c>
      <c r="C62" s="18">
        <f t="shared" si="1"/>
        <v>2</v>
      </c>
      <c r="D62" s="21">
        <f>'11.1'!F63</f>
        <v>1</v>
      </c>
      <c r="E62" s="21">
        <f>'11.2'!F62</f>
        <v>0.5</v>
      </c>
      <c r="F62" s="22">
        <f>'11.3'!F63</f>
        <v>0.5</v>
      </c>
    </row>
    <row r="63" spans="1:6" x14ac:dyDescent="0.2">
      <c r="A63" s="113" t="s">
        <v>656</v>
      </c>
      <c r="B63" s="18">
        <f t="shared" si="0"/>
        <v>80</v>
      </c>
      <c r="C63" s="18">
        <f t="shared" si="1"/>
        <v>4</v>
      </c>
      <c r="D63" s="21">
        <f>'11.1'!F64</f>
        <v>2</v>
      </c>
      <c r="E63" s="21">
        <f>'11.2'!F63</f>
        <v>0</v>
      </c>
      <c r="F63" s="22">
        <f>'11.3'!F64</f>
        <v>2</v>
      </c>
    </row>
    <row r="64" spans="1:6" x14ac:dyDescent="0.2">
      <c r="A64" s="113" t="s">
        <v>13</v>
      </c>
      <c r="B64" s="18">
        <f t="shared" si="0"/>
        <v>80</v>
      </c>
      <c r="C64" s="18">
        <f t="shared" si="1"/>
        <v>4</v>
      </c>
      <c r="D64" s="21">
        <f>'11.1'!F65</f>
        <v>2</v>
      </c>
      <c r="E64" s="21">
        <f>'11.2'!F64</f>
        <v>0</v>
      </c>
      <c r="F64" s="22">
        <f>'11.3'!F65</f>
        <v>2</v>
      </c>
    </row>
    <row r="65" spans="1:6" x14ac:dyDescent="0.2">
      <c r="A65" s="113" t="s">
        <v>80</v>
      </c>
      <c r="B65" s="18">
        <f t="shared" si="0"/>
        <v>40</v>
      </c>
      <c r="C65" s="18">
        <f t="shared" si="1"/>
        <v>2</v>
      </c>
      <c r="D65" s="21">
        <f>'11.1'!F66</f>
        <v>1</v>
      </c>
      <c r="E65" s="21">
        <f>'11.2'!F65</f>
        <v>0</v>
      </c>
      <c r="F65" s="22">
        <f>'11.3'!F66</f>
        <v>1</v>
      </c>
    </row>
    <row r="66" spans="1:6" x14ac:dyDescent="0.2">
      <c r="A66" s="113" t="s">
        <v>81</v>
      </c>
      <c r="B66" s="18">
        <f t="shared" si="0"/>
        <v>100</v>
      </c>
      <c r="C66" s="18">
        <f t="shared" si="1"/>
        <v>5</v>
      </c>
      <c r="D66" s="21">
        <f>'11.1'!F67</f>
        <v>2</v>
      </c>
      <c r="E66" s="21">
        <f>'11.2'!F66</f>
        <v>1</v>
      </c>
      <c r="F66" s="22">
        <f>'11.3'!F67</f>
        <v>2</v>
      </c>
    </row>
    <row r="67" spans="1:6" x14ac:dyDescent="0.2">
      <c r="A67" s="113" t="s">
        <v>14</v>
      </c>
      <c r="B67" s="18">
        <f t="shared" si="0"/>
        <v>80</v>
      </c>
      <c r="C67" s="18">
        <f t="shared" si="1"/>
        <v>4</v>
      </c>
      <c r="D67" s="21">
        <f>'11.1'!F68</f>
        <v>2</v>
      </c>
      <c r="E67" s="21">
        <f>'11.2'!F67</f>
        <v>0</v>
      </c>
      <c r="F67" s="22">
        <f>'11.3'!F68</f>
        <v>2</v>
      </c>
    </row>
    <row r="68" spans="1:6" x14ac:dyDescent="0.2">
      <c r="A68" s="113" t="s">
        <v>82</v>
      </c>
      <c r="B68" s="18">
        <f t="shared" si="0"/>
        <v>60</v>
      </c>
      <c r="C68" s="18">
        <f t="shared" si="1"/>
        <v>3</v>
      </c>
      <c r="D68" s="21">
        <f>'11.1'!F69</f>
        <v>1</v>
      </c>
      <c r="E68" s="21">
        <f>'11.2'!F68</f>
        <v>0</v>
      </c>
      <c r="F68" s="22">
        <f>'11.3'!F69</f>
        <v>2</v>
      </c>
    </row>
    <row r="69" spans="1:6" x14ac:dyDescent="0.2">
      <c r="A69" s="156" t="s">
        <v>83</v>
      </c>
      <c r="B69" s="14"/>
      <c r="C69" s="14"/>
      <c r="D69" s="23"/>
      <c r="E69" s="23"/>
      <c r="F69" s="24"/>
    </row>
    <row r="70" spans="1:6" x14ac:dyDescent="0.2">
      <c r="A70" s="113" t="s">
        <v>84</v>
      </c>
      <c r="B70" s="18">
        <f t="shared" si="0"/>
        <v>50</v>
      </c>
      <c r="C70" s="18">
        <f t="shared" si="1"/>
        <v>2.5</v>
      </c>
      <c r="D70" s="21">
        <f>'11.1'!F71</f>
        <v>0.5</v>
      </c>
      <c r="E70" s="21">
        <f>'11.2'!F70</f>
        <v>0</v>
      </c>
      <c r="F70" s="22">
        <f>'11.3'!F71</f>
        <v>2</v>
      </c>
    </row>
    <row r="71" spans="1:6" x14ac:dyDescent="0.2">
      <c r="A71" s="113" t="s">
        <v>85</v>
      </c>
      <c r="B71" s="18">
        <f t="shared" si="0"/>
        <v>80</v>
      </c>
      <c r="C71" s="18">
        <f t="shared" si="1"/>
        <v>4</v>
      </c>
      <c r="D71" s="21">
        <f>'11.1'!F72</f>
        <v>2</v>
      </c>
      <c r="E71" s="21">
        <f>'11.2'!F71</f>
        <v>0</v>
      </c>
      <c r="F71" s="22">
        <f>'11.3'!F72</f>
        <v>2</v>
      </c>
    </row>
    <row r="72" spans="1:6" x14ac:dyDescent="0.2">
      <c r="A72" s="113" t="s">
        <v>86</v>
      </c>
      <c r="B72" s="18">
        <f t="shared" ref="B72:B98" si="2">ROUND(C72/$C$5*100,1)</f>
        <v>20</v>
      </c>
      <c r="C72" s="18">
        <f t="shared" ref="C72:C98" si="3">SUM(D72:F72)</f>
        <v>1</v>
      </c>
      <c r="D72" s="21">
        <f>'11.1'!F73</f>
        <v>1</v>
      </c>
      <c r="E72" s="21">
        <f>'11.2'!F72</f>
        <v>0</v>
      </c>
      <c r="F72" s="22">
        <f>'11.3'!F73</f>
        <v>0</v>
      </c>
    </row>
    <row r="73" spans="1:6" x14ac:dyDescent="0.2">
      <c r="A73" s="113" t="s">
        <v>87</v>
      </c>
      <c r="B73" s="18">
        <f t="shared" si="2"/>
        <v>60</v>
      </c>
      <c r="C73" s="18">
        <f t="shared" si="3"/>
        <v>3</v>
      </c>
      <c r="D73" s="21">
        <f>'11.1'!F74</f>
        <v>1</v>
      </c>
      <c r="E73" s="21">
        <f>'11.2'!F73</f>
        <v>0</v>
      </c>
      <c r="F73" s="22">
        <f>'11.3'!F74</f>
        <v>2</v>
      </c>
    </row>
    <row r="74" spans="1:6" x14ac:dyDescent="0.2">
      <c r="A74" s="113" t="s">
        <v>657</v>
      </c>
      <c r="B74" s="18">
        <f t="shared" si="2"/>
        <v>100</v>
      </c>
      <c r="C74" s="18">
        <f t="shared" si="3"/>
        <v>5</v>
      </c>
      <c r="D74" s="21">
        <f>'11.1'!F75</f>
        <v>2</v>
      </c>
      <c r="E74" s="21">
        <f>'11.2'!F74</f>
        <v>1</v>
      </c>
      <c r="F74" s="22">
        <f>'11.3'!F75</f>
        <v>2</v>
      </c>
    </row>
    <row r="75" spans="1:6" x14ac:dyDescent="0.2">
      <c r="A75" s="113" t="s">
        <v>88</v>
      </c>
      <c r="B75" s="18">
        <f t="shared" si="2"/>
        <v>10</v>
      </c>
      <c r="C75" s="18">
        <f t="shared" si="3"/>
        <v>0.5</v>
      </c>
      <c r="D75" s="21">
        <f>'11.1'!F76</f>
        <v>0.5</v>
      </c>
      <c r="E75" s="21">
        <f>'11.2'!F75</f>
        <v>0</v>
      </c>
      <c r="F75" s="22">
        <f>'11.3'!F76</f>
        <v>0</v>
      </c>
    </row>
    <row r="76" spans="1:6" x14ac:dyDescent="0.2">
      <c r="A76" s="156" t="s">
        <v>15</v>
      </c>
      <c r="B76" s="14"/>
      <c r="C76" s="14"/>
      <c r="D76" s="23"/>
      <c r="E76" s="23"/>
      <c r="F76" s="24"/>
    </row>
    <row r="77" spans="1:6" x14ac:dyDescent="0.2">
      <c r="A77" s="113" t="s">
        <v>16</v>
      </c>
      <c r="B77" s="18">
        <f t="shared" si="2"/>
        <v>90</v>
      </c>
      <c r="C77" s="18">
        <f t="shared" si="3"/>
        <v>4.5</v>
      </c>
      <c r="D77" s="21">
        <f>'11.1'!F78</f>
        <v>2</v>
      </c>
      <c r="E77" s="21">
        <f>'11.2'!F77</f>
        <v>0.5</v>
      </c>
      <c r="F77" s="22">
        <f>'11.3'!F78</f>
        <v>2</v>
      </c>
    </row>
    <row r="78" spans="1:6" x14ac:dyDescent="0.2">
      <c r="A78" s="113" t="s">
        <v>89</v>
      </c>
      <c r="B78" s="18">
        <f t="shared" si="2"/>
        <v>20</v>
      </c>
      <c r="C78" s="18">
        <f t="shared" si="3"/>
        <v>1</v>
      </c>
      <c r="D78" s="21">
        <f>'11.1'!F79</f>
        <v>1</v>
      </c>
      <c r="E78" s="21">
        <f>'11.2'!F78</f>
        <v>0</v>
      </c>
      <c r="F78" s="22">
        <f>'11.3'!F79</f>
        <v>0</v>
      </c>
    </row>
    <row r="79" spans="1:6" x14ac:dyDescent="0.2">
      <c r="A79" s="113" t="s">
        <v>90</v>
      </c>
      <c r="B79" s="18">
        <f t="shared" si="2"/>
        <v>80</v>
      </c>
      <c r="C79" s="18">
        <f t="shared" si="3"/>
        <v>4</v>
      </c>
      <c r="D79" s="21">
        <f>'11.1'!F80</f>
        <v>2</v>
      </c>
      <c r="E79" s="21">
        <f>'11.2'!F79</f>
        <v>0</v>
      </c>
      <c r="F79" s="22">
        <f>'11.3'!F80</f>
        <v>2</v>
      </c>
    </row>
    <row r="80" spans="1:6" x14ac:dyDescent="0.2">
      <c r="A80" s="113" t="s">
        <v>91</v>
      </c>
      <c r="B80" s="18">
        <f t="shared" si="2"/>
        <v>10</v>
      </c>
      <c r="C80" s="18">
        <f t="shared" si="3"/>
        <v>0.5</v>
      </c>
      <c r="D80" s="21">
        <f>'11.1'!F81</f>
        <v>0.5</v>
      </c>
      <c r="E80" s="21">
        <f>'11.2'!F80</f>
        <v>0</v>
      </c>
      <c r="F80" s="22">
        <f>'11.3'!F81</f>
        <v>0</v>
      </c>
    </row>
    <row r="81" spans="1:6" x14ac:dyDescent="0.2">
      <c r="A81" s="113" t="s">
        <v>17</v>
      </c>
      <c r="B81" s="18">
        <f t="shared" si="2"/>
        <v>60</v>
      </c>
      <c r="C81" s="18">
        <f t="shared" si="3"/>
        <v>3</v>
      </c>
      <c r="D81" s="21">
        <f>'11.1'!F82</f>
        <v>1</v>
      </c>
      <c r="E81" s="21">
        <f>'11.2'!F81</f>
        <v>0</v>
      </c>
      <c r="F81" s="22">
        <f>'11.3'!F82</f>
        <v>2</v>
      </c>
    </row>
    <row r="82" spans="1:6" x14ac:dyDescent="0.2">
      <c r="A82" s="113" t="s">
        <v>92</v>
      </c>
      <c r="B82" s="18">
        <f t="shared" si="2"/>
        <v>0</v>
      </c>
      <c r="C82" s="18">
        <f t="shared" si="3"/>
        <v>0</v>
      </c>
      <c r="D82" s="21">
        <f>'11.1'!F83</f>
        <v>0</v>
      </c>
      <c r="E82" s="21">
        <f>'11.2'!F82</f>
        <v>0</v>
      </c>
      <c r="F82" s="22">
        <f>'11.3'!F83</f>
        <v>0</v>
      </c>
    </row>
    <row r="83" spans="1:6" x14ac:dyDescent="0.2">
      <c r="A83" s="113" t="s">
        <v>658</v>
      </c>
      <c r="B83" s="18">
        <f t="shared" si="2"/>
        <v>10</v>
      </c>
      <c r="C83" s="18">
        <f t="shared" si="3"/>
        <v>0.5</v>
      </c>
      <c r="D83" s="21">
        <f>'11.1'!F84</f>
        <v>0.5</v>
      </c>
      <c r="E83" s="21">
        <f>'11.2'!F83</f>
        <v>0</v>
      </c>
      <c r="F83" s="22">
        <f>'11.3'!F84</f>
        <v>0</v>
      </c>
    </row>
    <row r="84" spans="1:6" x14ac:dyDescent="0.2">
      <c r="A84" s="113" t="s">
        <v>93</v>
      </c>
      <c r="B84" s="18">
        <f t="shared" si="2"/>
        <v>0</v>
      </c>
      <c r="C84" s="18">
        <f t="shared" si="3"/>
        <v>0</v>
      </c>
      <c r="D84" s="21">
        <f>'11.1'!F85</f>
        <v>0</v>
      </c>
      <c r="E84" s="21">
        <f>'11.2'!F84</f>
        <v>0</v>
      </c>
      <c r="F84" s="22">
        <f>'11.3'!F85</f>
        <v>0</v>
      </c>
    </row>
    <row r="85" spans="1:6" x14ac:dyDescent="0.2">
      <c r="A85" s="113" t="s">
        <v>18</v>
      </c>
      <c r="B85" s="18">
        <f t="shared" si="2"/>
        <v>60</v>
      </c>
      <c r="C85" s="18">
        <f t="shared" si="3"/>
        <v>3</v>
      </c>
      <c r="D85" s="21">
        <f>'11.1'!F86</f>
        <v>1</v>
      </c>
      <c r="E85" s="21">
        <f>'11.2'!F85</f>
        <v>0</v>
      </c>
      <c r="F85" s="22">
        <f>'11.3'!F86</f>
        <v>2</v>
      </c>
    </row>
    <row r="86" spans="1:6" x14ac:dyDescent="0.2">
      <c r="A86" s="113" t="s">
        <v>19</v>
      </c>
      <c r="B86" s="18">
        <f t="shared" si="2"/>
        <v>90</v>
      </c>
      <c r="C86" s="18">
        <f t="shared" si="3"/>
        <v>4.5</v>
      </c>
      <c r="D86" s="21">
        <f>'11.1'!F87</f>
        <v>2</v>
      </c>
      <c r="E86" s="21">
        <f>'11.2'!F86</f>
        <v>0.5</v>
      </c>
      <c r="F86" s="22">
        <f>'11.3'!F87</f>
        <v>2</v>
      </c>
    </row>
    <row r="87" spans="1:6" x14ac:dyDescent="0.2">
      <c r="A87" s="156" t="s">
        <v>20</v>
      </c>
      <c r="B87" s="14"/>
      <c r="C87" s="14"/>
      <c r="D87" s="23"/>
      <c r="E87" s="23"/>
      <c r="F87" s="24"/>
    </row>
    <row r="88" spans="1:6" x14ac:dyDescent="0.2">
      <c r="A88" s="113" t="s">
        <v>94</v>
      </c>
      <c r="B88" s="18">
        <f t="shared" si="2"/>
        <v>60</v>
      </c>
      <c r="C88" s="18">
        <f t="shared" si="3"/>
        <v>3</v>
      </c>
      <c r="D88" s="21">
        <f>'11.1'!F89</f>
        <v>1</v>
      </c>
      <c r="E88" s="21">
        <f>'11.2'!F88</f>
        <v>0</v>
      </c>
      <c r="F88" s="22">
        <f>'11.3'!F89</f>
        <v>2</v>
      </c>
    </row>
    <row r="89" spans="1:6" x14ac:dyDescent="0.2">
      <c r="A89" s="113" t="s">
        <v>95</v>
      </c>
      <c r="B89" s="18">
        <f t="shared" si="2"/>
        <v>0</v>
      </c>
      <c r="C89" s="18">
        <f t="shared" si="3"/>
        <v>0</v>
      </c>
      <c r="D89" s="21">
        <f>'11.1'!F90</f>
        <v>0</v>
      </c>
      <c r="E89" s="21">
        <f>'11.2'!F89</f>
        <v>0</v>
      </c>
      <c r="F89" s="22">
        <f>'11.3'!F90</f>
        <v>0</v>
      </c>
    </row>
    <row r="90" spans="1:6" x14ac:dyDescent="0.2">
      <c r="A90" s="113" t="s">
        <v>96</v>
      </c>
      <c r="B90" s="18">
        <f t="shared" si="2"/>
        <v>50</v>
      </c>
      <c r="C90" s="18">
        <f t="shared" si="3"/>
        <v>2.5</v>
      </c>
      <c r="D90" s="21">
        <f>'11.1'!F91</f>
        <v>2</v>
      </c>
      <c r="E90" s="21">
        <f>'11.2'!F90</f>
        <v>0</v>
      </c>
      <c r="F90" s="22">
        <f>'11.3'!F91</f>
        <v>0.5</v>
      </c>
    </row>
    <row r="91" spans="1:6" x14ac:dyDescent="0.2">
      <c r="A91" s="113" t="s">
        <v>97</v>
      </c>
      <c r="B91" s="18">
        <f t="shared" si="2"/>
        <v>60</v>
      </c>
      <c r="C91" s="18">
        <f t="shared" si="3"/>
        <v>3</v>
      </c>
      <c r="D91" s="21">
        <f>'11.1'!F92</f>
        <v>1</v>
      </c>
      <c r="E91" s="21">
        <f>'11.2'!F91</f>
        <v>0</v>
      </c>
      <c r="F91" s="22">
        <f>'11.3'!F92</f>
        <v>2</v>
      </c>
    </row>
    <row r="92" spans="1:6" x14ac:dyDescent="0.2">
      <c r="A92" s="113" t="s">
        <v>21</v>
      </c>
      <c r="B92" s="18">
        <f t="shared" si="2"/>
        <v>80</v>
      </c>
      <c r="C92" s="18">
        <f t="shared" si="3"/>
        <v>4</v>
      </c>
      <c r="D92" s="21">
        <f>'11.1'!F93</f>
        <v>2</v>
      </c>
      <c r="E92" s="21">
        <f>'11.2'!F92</f>
        <v>0</v>
      </c>
      <c r="F92" s="22">
        <f>'11.3'!F93</f>
        <v>2</v>
      </c>
    </row>
    <row r="93" spans="1:6" x14ac:dyDescent="0.2">
      <c r="A93" s="113" t="s">
        <v>22</v>
      </c>
      <c r="B93" s="18">
        <f t="shared" si="2"/>
        <v>60</v>
      </c>
      <c r="C93" s="18">
        <f t="shared" si="3"/>
        <v>3</v>
      </c>
      <c r="D93" s="21">
        <f>'11.1'!F94</f>
        <v>1</v>
      </c>
      <c r="E93" s="21">
        <f>'11.2'!F93</f>
        <v>0</v>
      </c>
      <c r="F93" s="22">
        <f>'11.3'!F94</f>
        <v>2</v>
      </c>
    </row>
    <row r="94" spans="1:6" x14ac:dyDescent="0.2">
      <c r="A94" s="113" t="s">
        <v>98</v>
      </c>
      <c r="B94" s="18">
        <f t="shared" si="2"/>
        <v>100</v>
      </c>
      <c r="C94" s="18">
        <f t="shared" si="3"/>
        <v>5</v>
      </c>
      <c r="D94" s="21">
        <f>'11.1'!F95</f>
        <v>2</v>
      </c>
      <c r="E94" s="21">
        <f>'11.2'!F94</f>
        <v>1</v>
      </c>
      <c r="F94" s="22">
        <f>'11.3'!F95</f>
        <v>2</v>
      </c>
    </row>
    <row r="95" spans="1:6" x14ac:dyDescent="0.2">
      <c r="A95" s="113" t="s">
        <v>99</v>
      </c>
      <c r="B95" s="18">
        <f t="shared" si="2"/>
        <v>30</v>
      </c>
      <c r="C95" s="18">
        <f t="shared" si="3"/>
        <v>1.5</v>
      </c>
      <c r="D95" s="21">
        <f>'11.1'!F96</f>
        <v>0.5</v>
      </c>
      <c r="E95" s="21">
        <f>'11.2'!F95</f>
        <v>0</v>
      </c>
      <c r="F95" s="22">
        <f>'11.3'!F96</f>
        <v>1</v>
      </c>
    </row>
    <row r="96" spans="1:6" x14ac:dyDescent="0.2">
      <c r="A96" s="113" t="s">
        <v>100</v>
      </c>
      <c r="B96" s="18">
        <f t="shared" si="2"/>
        <v>80</v>
      </c>
      <c r="C96" s="18">
        <f t="shared" si="3"/>
        <v>4</v>
      </c>
      <c r="D96" s="21">
        <f>'11.1'!F97</f>
        <v>2</v>
      </c>
      <c r="E96" s="21">
        <f>'11.2'!F96</f>
        <v>0</v>
      </c>
      <c r="F96" s="22">
        <f>'11.3'!F97</f>
        <v>2</v>
      </c>
    </row>
    <row r="97" spans="1:6" x14ac:dyDescent="0.2">
      <c r="A97" s="113" t="s">
        <v>101</v>
      </c>
      <c r="B97" s="18">
        <f t="shared" si="2"/>
        <v>30</v>
      </c>
      <c r="C97" s="18">
        <f t="shared" si="3"/>
        <v>1.5</v>
      </c>
      <c r="D97" s="21">
        <f>'11.1'!F98</f>
        <v>0.5</v>
      </c>
      <c r="E97" s="21">
        <f>'11.2'!F97</f>
        <v>0</v>
      </c>
      <c r="F97" s="22">
        <f>'11.3'!F98</f>
        <v>1</v>
      </c>
    </row>
    <row r="98" spans="1:6" x14ac:dyDescent="0.2">
      <c r="A98" s="113" t="s">
        <v>102</v>
      </c>
      <c r="B98" s="18">
        <f t="shared" si="2"/>
        <v>40</v>
      </c>
      <c r="C98" s="18">
        <f t="shared" si="3"/>
        <v>2</v>
      </c>
      <c r="D98" s="21">
        <f>'11.1'!F99</f>
        <v>1</v>
      </c>
      <c r="E98" s="21">
        <f>'11.2'!F98</f>
        <v>0</v>
      </c>
      <c r="F98" s="22">
        <f>'11.3'!F99</f>
        <v>1</v>
      </c>
    </row>
    <row r="99" spans="1:6" x14ac:dyDescent="0.2">
      <c r="B99" s="26"/>
      <c r="C99" s="25"/>
    </row>
  </sheetData>
  <mergeCells count="1">
    <mergeCell ref="A1:F1"/>
  </mergeCells>
  <conditionalFormatting sqref="A7:A24">
    <cfRule type="dataBar" priority="1">
      <dataBar>
        <cfvo type="min"/>
        <cfvo type="max"/>
        <color rgb="FF638EC6"/>
      </dataBar>
    </cfRule>
  </conditionalFormatting>
  <pageMargins left="0.70866141732283472" right="0.70866141732283472" top="0.74803149606299213" bottom="0.74803149606299213" header="0.31496062992125984" footer="0.31496062992125984"/>
  <pageSetup paperSize="9" scale="70" fitToHeight="0" orientation="landscape"/>
  <headerFooter scaleWithDoc="0">
    <oddFooter>&amp;C&amp;"Times New Roman,обычный"&amp;A&amp;R&amp;P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1"/>
  <sheetViews>
    <sheetView zoomScaleNormal="100" workbookViewId="0">
      <selection sqref="A1:E1"/>
    </sheetView>
  </sheetViews>
  <sheetFormatPr baseColWidth="10" defaultColWidth="8.83203125" defaultRowHeight="15" x14ac:dyDescent="0.2"/>
  <cols>
    <col min="1" max="1" width="5.6640625" style="79" customWidth="1"/>
    <col min="2" max="2" width="123.83203125" customWidth="1"/>
    <col min="3" max="5" width="7.5" customWidth="1"/>
  </cols>
  <sheetData>
    <row r="1" spans="1:5" ht="34" customHeight="1" x14ac:dyDescent="0.2">
      <c r="A1" s="166" t="s">
        <v>650</v>
      </c>
      <c r="B1" s="167"/>
      <c r="C1" s="167"/>
      <c r="D1" s="167"/>
      <c r="E1" s="167"/>
    </row>
    <row r="2" spans="1:5" ht="30" customHeight="1" x14ac:dyDescent="0.2">
      <c r="A2" s="168" t="s">
        <v>34</v>
      </c>
      <c r="B2" s="169" t="s">
        <v>25</v>
      </c>
      <c r="C2" s="169" t="s">
        <v>26</v>
      </c>
      <c r="D2" s="169" t="s">
        <v>27</v>
      </c>
      <c r="E2" s="169"/>
    </row>
    <row r="3" spans="1:5" x14ac:dyDescent="0.2">
      <c r="A3" s="168"/>
      <c r="B3" s="169"/>
      <c r="C3" s="169"/>
      <c r="D3" s="41" t="s">
        <v>31</v>
      </c>
      <c r="E3" s="41" t="s">
        <v>35</v>
      </c>
    </row>
    <row r="4" spans="1:5" x14ac:dyDescent="0.2">
      <c r="A4" s="163">
        <v>11</v>
      </c>
      <c r="B4" s="42" t="s">
        <v>103</v>
      </c>
      <c r="C4" s="164">
        <v>5</v>
      </c>
      <c r="D4" s="165"/>
      <c r="E4" s="165"/>
    </row>
    <row r="5" spans="1:5" ht="46.5" customHeight="1" x14ac:dyDescent="0.2">
      <c r="A5" s="163"/>
      <c r="B5" s="80" t="s">
        <v>104</v>
      </c>
      <c r="C5" s="164"/>
      <c r="D5" s="165"/>
      <c r="E5" s="165"/>
    </row>
    <row r="6" spans="1:5" ht="30" x14ac:dyDescent="0.2">
      <c r="A6" s="159" t="s">
        <v>124</v>
      </c>
      <c r="B6" s="84" t="s">
        <v>564</v>
      </c>
      <c r="C6" s="162"/>
      <c r="D6" s="162"/>
      <c r="E6" s="162"/>
    </row>
    <row r="7" spans="1:5" ht="45" x14ac:dyDescent="0.2">
      <c r="A7" s="159"/>
      <c r="B7" s="86" t="s">
        <v>105</v>
      </c>
      <c r="C7" s="162"/>
      <c r="D7" s="162"/>
      <c r="E7" s="162"/>
    </row>
    <row r="8" spans="1:5" ht="30" x14ac:dyDescent="0.2">
      <c r="A8" s="159"/>
      <c r="B8" s="86" t="s">
        <v>572</v>
      </c>
      <c r="C8" s="162"/>
      <c r="D8" s="162"/>
      <c r="E8" s="162"/>
    </row>
    <row r="9" spans="1:5" ht="60" x14ac:dyDescent="0.2">
      <c r="A9" s="159"/>
      <c r="B9" s="86" t="s">
        <v>573</v>
      </c>
      <c r="C9" s="162"/>
      <c r="D9" s="162"/>
      <c r="E9" s="162"/>
    </row>
    <row r="10" spans="1:5" ht="59" customHeight="1" x14ac:dyDescent="0.2">
      <c r="A10" s="159"/>
      <c r="B10" s="86" t="s">
        <v>565</v>
      </c>
      <c r="C10" s="162"/>
      <c r="D10" s="162"/>
      <c r="E10" s="162"/>
    </row>
    <row r="11" spans="1:5" ht="31" customHeight="1" x14ac:dyDescent="0.2">
      <c r="A11" s="159"/>
      <c r="B11" s="86" t="s">
        <v>566</v>
      </c>
      <c r="C11" s="162"/>
      <c r="D11" s="162"/>
      <c r="E11" s="162"/>
    </row>
    <row r="12" spans="1:5" x14ac:dyDescent="0.2">
      <c r="A12" s="82"/>
      <c r="B12" s="90" t="s">
        <v>106</v>
      </c>
      <c r="C12" s="87">
        <v>2</v>
      </c>
      <c r="D12" s="87">
        <v>0.5</v>
      </c>
      <c r="E12" s="87">
        <v>0.5</v>
      </c>
    </row>
    <row r="13" spans="1:5" ht="30" x14ac:dyDescent="0.2">
      <c r="A13" s="82"/>
      <c r="B13" s="90" t="s">
        <v>107</v>
      </c>
      <c r="C13" s="87">
        <v>1</v>
      </c>
      <c r="D13" s="87">
        <v>0.5</v>
      </c>
      <c r="E13" s="87">
        <v>0.5</v>
      </c>
    </row>
    <row r="14" spans="1:5" ht="30" x14ac:dyDescent="0.2">
      <c r="A14" s="82"/>
      <c r="B14" s="90" t="s">
        <v>108</v>
      </c>
      <c r="C14" s="87">
        <v>0</v>
      </c>
      <c r="D14" s="87"/>
      <c r="E14" s="85"/>
    </row>
    <row r="15" spans="1:5" ht="30" x14ac:dyDescent="0.2">
      <c r="A15" s="159" t="s">
        <v>125</v>
      </c>
      <c r="B15" s="84" t="s">
        <v>127</v>
      </c>
      <c r="C15" s="160"/>
      <c r="D15" s="161"/>
      <c r="E15" s="161"/>
    </row>
    <row r="16" spans="1:5" x14ac:dyDescent="0.2">
      <c r="A16" s="159"/>
      <c r="B16" s="86" t="s">
        <v>128</v>
      </c>
      <c r="C16" s="160"/>
      <c r="D16" s="161"/>
      <c r="E16" s="161"/>
    </row>
    <row r="17" spans="1:5" x14ac:dyDescent="0.2">
      <c r="A17" s="159"/>
      <c r="B17" s="86" t="s">
        <v>574</v>
      </c>
      <c r="C17" s="160"/>
      <c r="D17" s="161"/>
      <c r="E17" s="161"/>
    </row>
    <row r="18" spans="1:5" x14ac:dyDescent="0.2">
      <c r="A18" s="159"/>
      <c r="B18" s="86" t="s">
        <v>575</v>
      </c>
      <c r="C18" s="160"/>
      <c r="D18" s="161"/>
      <c r="E18" s="161"/>
    </row>
    <row r="19" spans="1:5" ht="72" customHeight="1" x14ac:dyDescent="0.2">
      <c r="A19" s="159"/>
      <c r="B19" s="86" t="s">
        <v>129</v>
      </c>
      <c r="C19" s="160"/>
      <c r="D19" s="161"/>
      <c r="E19" s="161"/>
    </row>
    <row r="20" spans="1:5" ht="30" x14ac:dyDescent="0.2">
      <c r="A20" s="159"/>
      <c r="B20" s="86" t="s">
        <v>567</v>
      </c>
      <c r="C20" s="160"/>
      <c r="D20" s="161"/>
      <c r="E20" s="161"/>
    </row>
    <row r="21" spans="1:5" x14ac:dyDescent="0.2">
      <c r="A21" s="81"/>
      <c r="B21" s="90" t="s">
        <v>153</v>
      </c>
      <c r="C21" s="88">
        <v>1</v>
      </c>
      <c r="D21" s="89">
        <v>0.5</v>
      </c>
      <c r="E21" s="89">
        <v>0.5</v>
      </c>
    </row>
    <row r="22" spans="1:5" ht="30" x14ac:dyDescent="0.2">
      <c r="A22" s="81"/>
      <c r="B22" s="90" t="s">
        <v>147</v>
      </c>
      <c r="C22" s="88">
        <v>0</v>
      </c>
      <c r="D22" s="89">
        <v>0.5</v>
      </c>
      <c r="E22" s="89">
        <v>0.5</v>
      </c>
    </row>
    <row r="23" spans="1:5" x14ac:dyDescent="0.2">
      <c r="A23" s="159" t="s">
        <v>126</v>
      </c>
      <c r="B23" s="84" t="s">
        <v>109</v>
      </c>
      <c r="C23" s="160"/>
      <c r="D23" s="161"/>
      <c r="E23" s="161"/>
    </row>
    <row r="24" spans="1:5" x14ac:dyDescent="0.2">
      <c r="A24" s="159"/>
      <c r="B24" s="86" t="s">
        <v>576</v>
      </c>
      <c r="C24" s="160"/>
      <c r="D24" s="161"/>
      <c r="E24" s="161"/>
    </row>
    <row r="25" spans="1:5" ht="100" customHeight="1" x14ac:dyDescent="0.2">
      <c r="A25" s="159"/>
      <c r="B25" s="86" t="s">
        <v>568</v>
      </c>
      <c r="C25" s="160"/>
      <c r="D25" s="161"/>
      <c r="E25" s="161"/>
    </row>
    <row r="26" spans="1:5" x14ac:dyDescent="0.2">
      <c r="A26" s="159"/>
      <c r="B26" s="86" t="s">
        <v>110</v>
      </c>
      <c r="C26" s="160"/>
      <c r="D26" s="161"/>
      <c r="E26" s="161"/>
    </row>
    <row r="27" spans="1:5" ht="58" customHeight="1" x14ac:dyDescent="0.2">
      <c r="A27" s="159"/>
      <c r="B27" s="86" t="s">
        <v>569</v>
      </c>
      <c r="C27" s="160"/>
      <c r="D27" s="161"/>
      <c r="E27" s="161"/>
    </row>
    <row r="28" spans="1:5" ht="30" x14ac:dyDescent="0.2">
      <c r="A28" s="159"/>
      <c r="B28" s="86" t="s">
        <v>570</v>
      </c>
      <c r="C28" s="160"/>
      <c r="D28" s="161"/>
      <c r="E28" s="161"/>
    </row>
    <row r="29" spans="1:5" x14ac:dyDescent="0.2">
      <c r="A29" s="83"/>
      <c r="B29" s="90" t="s">
        <v>36</v>
      </c>
      <c r="C29" s="87">
        <v>2</v>
      </c>
      <c r="D29" s="87">
        <v>0.5</v>
      </c>
      <c r="E29" s="87">
        <v>0.5</v>
      </c>
    </row>
    <row r="30" spans="1:5" x14ac:dyDescent="0.2">
      <c r="A30" s="83"/>
      <c r="B30" s="90" t="s">
        <v>37</v>
      </c>
      <c r="C30" s="87">
        <v>1</v>
      </c>
      <c r="D30" s="87">
        <v>0.5</v>
      </c>
      <c r="E30" s="87">
        <v>0.5</v>
      </c>
    </row>
    <row r="31" spans="1:5" x14ac:dyDescent="0.2">
      <c r="A31" s="83"/>
      <c r="B31" s="90" t="s">
        <v>571</v>
      </c>
      <c r="C31" s="87">
        <v>0</v>
      </c>
      <c r="D31" s="89"/>
      <c r="E31" s="89"/>
    </row>
  </sheetData>
  <mergeCells count="21">
    <mergeCell ref="A4:A5"/>
    <mergeCell ref="C4:C5"/>
    <mergeCell ref="D4:D5"/>
    <mergeCell ref="E4:E5"/>
    <mergeCell ref="A1:E1"/>
    <mergeCell ref="A2:A3"/>
    <mergeCell ref="B2:B3"/>
    <mergeCell ref="C2:C3"/>
    <mergeCell ref="D2:E2"/>
    <mergeCell ref="A23:A28"/>
    <mergeCell ref="C23:C28"/>
    <mergeCell ref="D23:D28"/>
    <mergeCell ref="E23:E28"/>
    <mergeCell ref="A6:A11"/>
    <mergeCell ref="C6:C11"/>
    <mergeCell ref="D6:D11"/>
    <mergeCell ref="E6:E11"/>
    <mergeCell ref="A15:A20"/>
    <mergeCell ref="C15:C20"/>
    <mergeCell ref="D15:D20"/>
    <mergeCell ref="E15:E20"/>
  </mergeCells>
  <pageMargins left="0.70866141732283472" right="0.70866141732283472" top="0.74803149606299213" bottom="0.74803149606299213" header="0.31496062992125984" footer="0.31496062992125984"/>
  <pageSetup paperSize="9" scale="81" fitToHeight="0" orientation="landscape"/>
  <headerFooter>
    <oddFooter>&amp;C&amp;A&amp;R&amp;P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H102"/>
  <sheetViews>
    <sheetView zoomScaleNormal="100" zoomScaleSheetLayoutView="80" workbookViewId="0">
      <pane ySplit="7" topLeftCell="A8" activePane="bottomLeft" state="frozen"/>
      <selection activeCell="G33" sqref="G33:G2385"/>
      <selection pane="bottomLeft"/>
    </sheetView>
  </sheetViews>
  <sheetFormatPr baseColWidth="10" defaultColWidth="8.83203125" defaultRowHeight="15" x14ac:dyDescent="0.2"/>
  <cols>
    <col min="1" max="1" width="22.83203125" style="32" customWidth="1"/>
    <col min="2" max="2" width="47.1640625" style="33" customWidth="1"/>
    <col min="3" max="3" width="5.5" style="34" customWidth="1"/>
    <col min="4" max="5" width="3.6640625" style="34" customWidth="1"/>
    <col min="6" max="6" width="5.5" style="35" customWidth="1"/>
    <col min="7" max="7" width="10.5" style="35" customWidth="1"/>
    <col min="8" max="8" width="11.83203125" style="35" customWidth="1"/>
    <col min="9" max="9" width="8.83203125" style="35" customWidth="1"/>
    <col min="10" max="10" width="9.83203125" style="35" customWidth="1"/>
    <col min="11" max="11" width="6.83203125" style="35" customWidth="1"/>
    <col min="12" max="13" width="9.83203125" style="35" customWidth="1"/>
    <col min="14" max="14" width="11.33203125" style="56" customWidth="1"/>
    <col min="15" max="15" width="9.83203125" style="35" customWidth="1"/>
    <col min="16" max="16" width="10.6640625" style="35" customWidth="1"/>
    <col min="17" max="17" width="11.5" style="35" customWidth="1"/>
    <col min="18" max="18" width="8.83203125" style="36" customWidth="1"/>
    <col min="19" max="19" width="9.83203125" style="36" customWidth="1"/>
    <col min="20" max="20" width="6.83203125" style="36" customWidth="1"/>
    <col min="21" max="22" width="9.83203125" style="35" customWidth="1"/>
    <col min="23" max="23" width="11.1640625" style="35" customWidth="1"/>
    <col min="24" max="24" width="9.83203125" style="35" customWidth="1"/>
    <col min="25" max="25" width="12.83203125" style="57" customWidth="1"/>
    <col min="26" max="26" width="8.83203125" style="51" customWidth="1"/>
  </cols>
  <sheetData>
    <row r="1" spans="1:26" s="27" customFormat="1" ht="20" customHeight="1" x14ac:dyDescent="0.15">
      <c r="A1" s="38" t="s">
        <v>138</v>
      </c>
      <c r="B1" s="38"/>
      <c r="C1" s="38"/>
      <c r="D1" s="38"/>
      <c r="E1" s="38"/>
      <c r="F1" s="38"/>
      <c r="G1" s="38"/>
      <c r="H1" s="38"/>
      <c r="I1" s="38"/>
      <c r="J1" s="38"/>
      <c r="K1" s="38"/>
      <c r="L1" s="38"/>
      <c r="M1" s="38"/>
      <c r="N1" s="54"/>
      <c r="O1" s="38"/>
      <c r="P1" s="38"/>
      <c r="Q1" s="38"/>
      <c r="R1" s="38"/>
      <c r="S1" s="38" t="s">
        <v>243</v>
      </c>
      <c r="T1" s="38"/>
      <c r="U1" s="48"/>
      <c r="V1" s="48"/>
      <c r="W1" s="48"/>
      <c r="X1" s="48"/>
      <c r="Y1" s="38"/>
      <c r="Z1" s="51"/>
    </row>
    <row r="2" spans="1:26" s="27" customFormat="1" ht="15" customHeight="1" x14ac:dyDescent="0.15">
      <c r="A2" s="93" t="s">
        <v>629</v>
      </c>
      <c r="B2" s="31"/>
      <c r="C2" s="31"/>
      <c r="D2" s="31"/>
      <c r="E2" s="31"/>
      <c r="F2" s="31"/>
      <c r="G2" s="31"/>
      <c r="H2" s="31"/>
      <c r="I2" s="31"/>
      <c r="J2" s="31"/>
      <c r="K2" s="31"/>
      <c r="L2" s="31"/>
      <c r="M2" s="31"/>
      <c r="N2" s="55"/>
      <c r="O2" s="31"/>
      <c r="P2" s="31"/>
      <c r="Q2" s="31"/>
      <c r="R2" s="28"/>
      <c r="S2" s="28"/>
      <c r="T2" s="28"/>
      <c r="U2" s="49"/>
      <c r="V2" s="49"/>
      <c r="W2" s="53"/>
      <c r="X2" s="49"/>
      <c r="Y2" s="31"/>
      <c r="Z2" s="51"/>
    </row>
    <row r="3" spans="1:26" ht="49" customHeight="1" x14ac:dyDescent="0.2">
      <c r="A3" s="172" t="s">
        <v>640</v>
      </c>
      <c r="B3" s="94" t="s">
        <v>139</v>
      </c>
      <c r="C3" s="173" t="s">
        <v>140</v>
      </c>
      <c r="D3" s="173"/>
      <c r="E3" s="173"/>
      <c r="F3" s="173"/>
      <c r="G3" s="171" t="s">
        <v>461</v>
      </c>
      <c r="H3" s="171"/>
      <c r="I3" s="171"/>
      <c r="J3" s="171"/>
      <c r="K3" s="171"/>
      <c r="L3" s="171"/>
      <c r="M3" s="171"/>
      <c r="N3" s="171"/>
      <c r="O3" s="171"/>
      <c r="P3" s="171" t="s">
        <v>462</v>
      </c>
      <c r="Q3" s="171"/>
      <c r="R3" s="171"/>
      <c r="S3" s="171"/>
      <c r="T3" s="171"/>
      <c r="U3" s="171"/>
      <c r="V3" s="171"/>
      <c r="W3" s="171"/>
      <c r="X3" s="171"/>
      <c r="Y3" s="170" t="s">
        <v>38</v>
      </c>
    </row>
    <row r="4" spans="1:26" ht="27" customHeight="1" x14ac:dyDescent="0.2">
      <c r="A4" s="171"/>
      <c r="B4" s="96" t="str">
        <f>'Методика (раздел 11)'!B12</f>
        <v>Да, принят и размещен в открытом доступе правовой акт о мониторинге и оценке уровня открытости бюджетных данных</v>
      </c>
      <c r="C4" s="172" t="s">
        <v>30</v>
      </c>
      <c r="D4" s="171" t="s">
        <v>31</v>
      </c>
      <c r="E4" s="171" t="s">
        <v>35</v>
      </c>
      <c r="F4" s="173" t="s">
        <v>29</v>
      </c>
      <c r="G4" s="171" t="s">
        <v>146</v>
      </c>
      <c r="H4" s="171" t="s">
        <v>144</v>
      </c>
      <c r="I4" s="171" t="s">
        <v>141</v>
      </c>
      <c r="J4" s="171"/>
      <c r="K4" s="171"/>
      <c r="L4" s="171"/>
      <c r="M4" s="171"/>
      <c r="N4" s="171" t="s">
        <v>613</v>
      </c>
      <c r="O4" s="171" t="s">
        <v>145</v>
      </c>
      <c r="P4" s="171" t="s">
        <v>146</v>
      </c>
      <c r="Q4" s="171" t="s">
        <v>144</v>
      </c>
      <c r="R4" s="171" t="s">
        <v>141</v>
      </c>
      <c r="S4" s="171"/>
      <c r="T4" s="171"/>
      <c r="U4" s="171"/>
      <c r="V4" s="171"/>
      <c r="W4" s="171" t="s">
        <v>613</v>
      </c>
      <c r="X4" s="171" t="s">
        <v>145</v>
      </c>
      <c r="Y4" s="170"/>
    </row>
    <row r="5" spans="1:26" ht="48" customHeight="1" x14ac:dyDescent="0.2">
      <c r="A5" s="171"/>
      <c r="B5" s="96" t="str">
        <f>'Методика (раздел 11)'!B13</f>
        <v>Да, принят и размещен в открытом доступе правовой акт об оценке качества управления муниципальными финансами, в составе которой учитывается открытость (прозрачность) бюджетных данных</v>
      </c>
      <c r="C5" s="172"/>
      <c r="D5" s="171"/>
      <c r="E5" s="171"/>
      <c r="F5" s="173"/>
      <c r="G5" s="171"/>
      <c r="H5" s="171"/>
      <c r="I5" s="171"/>
      <c r="J5" s="171"/>
      <c r="K5" s="171"/>
      <c r="L5" s="171"/>
      <c r="M5" s="171"/>
      <c r="N5" s="171"/>
      <c r="O5" s="171"/>
      <c r="P5" s="171"/>
      <c r="Q5" s="171"/>
      <c r="R5" s="171"/>
      <c r="S5" s="171"/>
      <c r="T5" s="171"/>
      <c r="U5" s="171"/>
      <c r="V5" s="171"/>
      <c r="W5" s="171"/>
      <c r="X5" s="171"/>
      <c r="Y5" s="170"/>
    </row>
    <row r="6" spans="1:26" ht="48.5" customHeight="1" x14ac:dyDescent="0.2">
      <c r="A6" s="171"/>
      <c r="B6" s="96" t="str">
        <f>'Методика (раздел 11)'!B14</f>
        <v>Нет, правовой акт не принят, или отсутствует в открытом доступе на сайте финансового органа или на специализированном сайте, предназначенном для размещения бюджетных данных, или не отвечает требованиям</v>
      </c>
      <c r="C6" s="172"/>
      <c r="D6" s="171"/>
      <c r="E6" s="171"/>
      <c r="F6" s="173"/>
      <c r="G6" s="171"/>
      <c r="H6" s="171"/>
      <c r="I6" s="92" t="s">
        <v>118</v>
      </c>
      <c r="J6" s="92" t="s">
        <v>119</v>
      </c>
      <c r="K6" s="92" t="s">
        <v>142</v>
      </c>
      <c r="L6" s="92" t="s">
        <v>143</v>
      </c>
      <c r="M6" s="92" t="s">
        <v>120</v>
      </c>
      <c r="N6" s="171"/>
      <c r="O6" s="171"/>
      <c r="P6" s="171"/>
      <c r="Q6" s="171"/>
      <c r="R6" s="92" t="s">
        <v>118</v>
      </c>
      <c r="S6" s="92" t="s">
        <v>119</v>
      </c>
      <c r="T6" s="92" t="s">
        <v>142</v>
      </c>
      <c r="U6" s="92" t="s">
        <v>143</v>
      </c>
      <c r="V6" s="92" t="s">
        <v>120</v>
      </c>
      <c r="W6" s="171"/>
      <c r="X6" s="171"/>
      <c r="Y6" s="170"/>
    </row>
    <row r="7" spans="1:26" ht="15" customHeight="1" x14ac:dyDescent="0.2">
      <c r="A7" s="153" t="s">
        <v>0</v>
      </c>
      <c r="B7" s="98"/>
      <c r="C7" s="98"/>
      <c r="D7" s="98"/>
      <c r="E7" s="98"/>
      <c r="F7" s="99"/>
      <c r="G7" s="100"/>
      <c r="H7" s="100"/>
      <c r="I7" s="100"/>
      <c r="J7" s="100"/>
      <c r="K7" s="100"/>
      <c r="L7" s="100"/>
      <c r="M7" s="100"/>
      <c r="N7" s="100"/>
      <c r="O7" s="100"/>
      <c r="P7" s="100"/>
      <c r="Q7" s="100"/>
      <c r="R7" s="101"/>
      <c r="S7" s="101"/>
      <c r="T7" s="101"/>
      <c r="U7" s="100"/>
      <c r="V7" s="100"/>
      <c r="W7" s="100"/>
      <c r="X7" s="100"/>
      <c r="Y7" s="102"/>
    </row>
    <row r="8" spans="1:26" ht="14" customHeight="1" x14ac:dyDescent="0.2">
      <c r="A8" s="154" t="s">
        <v>1</v>
      </c>
      <c r="B8" s="60" t="s">
        <v>107</v>
      </c>
      <c r="C8" s="91">
        <f>IF(B8="Да, принят и размещен в открытом доступе правовой акт о мониторинге и оценке уровня открытости бюджетных данных",2,IF(B8="Да, принят и размещен в открытом доступе правовой акт об оценке качества управления муниципальными финансами, в составе которой учитывается открытость (прозрачность) бюджетных данных",1,0))</f>
        <v>1</v>
      </c>
      <c r="D8" s="95"/>
      <c r="E8" s="95"/>
      <c r="F8" s="69">
        <f>C8*(1-D8)*(1-E8)</f>
        <v>1</v>
      </c>
      <c r="G8" s="62" t="s">
        <v>111</v>
      </c>
      <c r="H8" s="62" t="s">
        <v>114</v>
      </c>
      <c r="I8" s="63" t="s">
        <v>114</v>
      </c>
      <c r="J8" s="63" t="s">
        <v>114</v>
      </c>
      <c r="K8" s="63" t="s">
        <v>114</v>
      </c>
      <c r="L8" s="63" t="s">
        <v>114</v>
      </c>
      <c r="M8" s="63" t="s">
        <v>114</v>
      </c>
      <c r="N8" s="103" t="s">
        <v>114</v>
      </c>
      <c r="O8" s="62" t="s">
        <v>114</v>
      </c>
      <c r="P8" s="62" t="s">
        <v>156</v>
      </c>
      <c r="Q8" s="62" t="s">
        <v>156</v>
      </c>
      <c r="R8" s="58" t="s">
        <v>112</v>
      </c>
      <c r="S8" s="58" t="s">
        <v>154</v>
      </c>
      <c r="T8" s="58" t="s">
        <v>113</v>
      </c>
      <c r="U8" s="68">
        <v>42086</v>
      </c>
      <c r="V8" s="68">
        <v>44697</v>
      </c>
      <c r="W8" s="103">
        <v>6</v>
      </c>
      <c r="X8" s="104" t="s">
        <v>414</v>
      </c>
      <c r="Y8" s="58" t="s">
        <v>114</v>
      </c>
      <c r="Z8" s="50" t="s">
        <v>114</v>
      </c>
    </row>
    <row r="9" spans="1:26" ht="13.5" customHeight="1" x14ac:dyDescent="0.2">
      <c r="A9" s="154" t="s">
        <v>40</v>
      </c>
      <c r="B9" s="60" t="s">
        <v>106</v>
      </c>
      <c r="C9" s="91">
        <f t="shared" ref="C9:C72" si="0">IF(B9="Да, принят и размещен в открытом доступе правовой акт о мониторинге и оценке уровня открытости бюджетных данных",2,IF(B9="Да, принят и размещен в открытом доступе правовой акт об оценке качества управления муниципальными финансами, в составе которой учитывается открытость (прозрачность) бюджетных данных",1,0))</f>
        <v>2</v>
      </c>
      <c r="D9" s="95"/>
      <c r="E9" s="95"/>
      <c r="F9" s="69">
        <f t="shared" ref="F9:F72" si="1">C9*(1-D9)*(1-E9)</f>
        <v>2</v>
      </c>
      <c r="G9" s="62" t="s">
        <v>156</v>
      </c>
      <c r="H9" s="62" t="s">
        <v>165</v>
      </c>
      <c r="I9" s="63" t="s">
        <v>157</v>
      </c>
      <c r="J9" s="63" t="s">
        <v>158</v>
      </c>
      <c r="K9" s="63" t="s">
        <v>159</v>
      </c>
      <c r="L9" s="63" t="s">
        <v>160</v>
      </c>
      <c r="M9" s="63" t="s">
        <v>114</v>
      </c>
      <c r="N9" s="105">
        <v>55</v>
      </c>
      <c r="O9" s="104" t="s">
        <v>162</v>
      </c>
      <c r="P9" s="62" t="s">
        <v>156</v>
      </c>
      <c r="Q9" s="62" t="s">
        <v>111</v>
      </c>
      <c r="R9" s="58" t="s">
        <v>112</v>
      </c>
      <c r="S9" s="58" t="s">
        <v>480</v>
      </c>
      <c r="T9" s="58" t="s">
        <v>163</v>
      </c>
      <c r="U9" s="68">
        <v>43822</v>
      </c>
      <c r="V9" s="68">
        <v>44158</v>
      </c>
      <c r="W9" s="106" t="s">
        <v>508</v>
      </c>
      <c r="X9" s="104" t="s">
        <v>164</v>
      </c>
      <c r="Y9" s="58" t="s">
        <v>476</v>
      </c>
      <c r="Z9" s="50" t="s">
        <v>114</v>
      </c>
    </row>
    <row r="10" spans="1:26" ht="15" customHeight="1" x14ac:dyDescent="0.2">
      <c r="A10" s="154" t="s">
        <v>41</v>
      </c>
      <c r="B10" s="60" t="s">
        <v>107</v>
      </c>
      <c r="C10" s="91">
        <f t="shared" si="0"/>
        <v>1</v>
      </c>
      <c r="D10" s="95">
        <v>0.5</v>
      </c>
      <c r="E10" s="95"/>
      <c r="F10" s="69">
        <f t="shared" si="1"/>
        <v>0.5</v>
      </c>
      <c r="G10" s="62" t="s">
        <v>111</v>
      </c>
      <c r="H10" s="62" t="s">
        <v>114</v>
      </c>
      <c r="I10" s="62" t="s">
        <v>114</v>
      </c>
      <c r="J10" s="62" t="s">
        <v>114</v>
      </c>
      <c r="K10" s="62" t="s">
        <v>114</v>
      </c>
      <c r="L10" s="62" t="s">
        <v>114</v>
      </c>
      <c r="M10" s="62" t="s">
        <v>114</v>
      </c>
      <c r="N10" s="103" t="s">
        <v>114</v>
      </c>
      <c r="O10" s="62" t="s">
        <v>114</v>
      </c>
      <c r="P10" s="62" t="s">
        <v>156</v>
      </c>
      <c r="Q10" s="62" t="s">
        <v>111</v>
      </c>
      <c r="R10" s="58" t="s">
        <v>112</v>
      </c>
      <c r="S10" s="58" t="s">
        <v>168</v>
      </c>
      <c r="T10" s="58">
        <v>373</v>
      </c>
      <c r="U10" s="68">
        <v>40267</v>
      </c>
      <c r="V10" s="107">
        <v>44228</v>
      </c>
      <c r="W10" s="95">
        <v>5</v>
      </c>
      <c r="X10" s="104" t="s">
        <v>169</v>
      </c>
      <c r="Y10" s="58" t="s">
        <v>170</v>
      </c>
      <c r="Z10" s="50" t="s">
        <v>114</v>
      </c>
    </row>
    <row r="11" spans="1:26" ht="13.5" customHeight="1" x14ac:dyDescent="0.2">
      <c r="A11" s="154" t="s">
        <v>42</v>
      </c>
      <c r="B11" s="60" t="s">
        <v>107</v>
      </c>
      <c r="C11" s="91">
        <f t="shared" si="0"/>
        <v>1</v>
      </c>
      <c r="D11" s="95">
        <v>0.5</v>
      </c>
      <c r="E11" s="95"/>
      <c r="F11" s="69">
        <f t="shared" si="1"/>
        <v>0.5</v>
      </c>
      <c r="G11" s="62" t="s">
        <v>111</v>
      </c>
      <c r="H11" s="62" t="s">
        <v>114</v>
      </c>
      <c r="I11" s="62" t="s">
        <v>114</v>
      </c>
      <c r="J11" s="62" t="s">
        <v>114</v>
      </c>
      <c r="K11" s="62" t="s">
        <v>114</v>
      </c>
      <c r="L11" s="62" t="s">
        <v>114</v>
      </c>
      <c r="M11" s="62" t="s">
        <v>114</v>
      </c>
      <c r="N11" s="103" t="s">
        <v>114</v>
      </c>
      <c r="O11" s="62" t="s">
        <v>114</v>
      </c>
      <c r="P11" s="62" t="s">
        <v>156</v>
      </c>
      <c r="Q11" s="62" t="s">
        <v>294</v>
      </c>
      <c r="R11" s="58" t="s">
        <v>157</v>
      </c>
      <c r="S11" s="58" t="s">
        <v>171</v>
      </c>
      <c r="T11" s="58" t="s">
        <v>172</v>
      </c>
      <c r="U11" s="68">
        <v>41018</v>
      </c>
      <c r="V11" s="68">
        <v>43641</v>
      </c>
      <c r="W11" s="95">
        <v>8</v>
      </c>
      <c r="X11" s="104" t="s">
        <v>173</v>
      </c>
      <c r="Y11" s="58" t="s">
        <v>628</v>
      </c>
      <c r="Z11" s="50" t="s">
        <v>114</v>
      </c>
    </row>
    <row r="12" spans="1:26" ht="15" customHeight="1" x14ac:dyDescent="0.2">
      <c r="A12" s="154" t="s">
        <v>43</v>
      </c>
      <c r="B12" s="60" t="s">
        <v>106</v>
      </c>
      <c r="C12" s="91">
        <f t="shared" si="0"/>
        <v>2</v>
      </c>
      <c r="D12" s="95"/>
      <c r="E12" s="95"/>
      <c r="F12" s="69">
        <f t="shared" si="1"/>
        <v>2</v>
      </c>
      <c r="G12" s="62" t="s">
        <v>156</v>
      </c>
      <c r="H12" s="62" t="s">
        <v>165</v>
      </c>
      <c r="I12" s="63" t="s">
        <v>176</v>
      </c>
      <c r="J12" s="63" t="s">
        <v>158</v>
      </c>
      <c r="K12" s="63">
        <v>106</v>
      </c>
      <c r="L12" s="63" t="s">
        <v>177</v>
      </c>
      <c r="M12" s="63" t="s">
        <v>114</v>
      </c>
      <c r="N12" s="105">
        <v>81</v>
      </c>
      <c r="O12" s="104" t="s">
        <v>175</v>
      </c>
      <c r="P12" s="62" t="s">
        <v>470</v>
      </c>
      <c r="Q12" s="63" t="s">
        <v>114</v>
      </c>
      <c r="R12" s="63" t="s">
        <v>112</v>
      </c>
      <c r="S12" s="63" t="s">
        <v>471</v>
      </c>
      <c r="T12" s="63" t="s">
        <v>472</v>
      </c>
      <c r="U12" s="63" t="s">
        <v>473</v>
      </c>
      <c r="V12" s="63" t="s">
        <v>474</v>
      </c>
      <c r="W12" s="95">
        <v>0</v>
      </c>
      <c r="X12" s="63" t="s">
        <v>475</v>
      </c>
      <c r="Y12" s="58" t="s">
        <v>534</v>
      </c>
      <c r="Z12" s="50" t="s">
        <v>114</v>
      </c>
    </row>
    <row r="13" spans="1:26" s="29" customFormat="1" ht="15" customHeight="1" x14ac:dyDescent="0.2">
      <c r="A13" s="154" t="s">
        <v>44</v>
      </c>
      <c r="B13" s="60" t="s">
        <v>107</v>
      </c>
      <c r="C13" s="91">
        <f t="shared" si="0"/>
        <v>1</v>
      </c>
      <c r="D13" s="95">
        <v>0.5</v>
      </c>
      <c r="E13" s="95"/>
      <c r="F13" s="69">
        <f t="shared" si="1"/>
        <v>0.5</v>
      </c>
      <c r="G13" s="62" t="s">
        <v>111</v>
      </c>
      <c r="H13" s="62" t="s">
        <v>114</v>
      </c>
      <c r="I13" s="62" t="s">
        <v>114</v>
      </c>
      <c r="J13" s="62" t="s">
        <v>114</v>
      </c>
      <c r="K13" s="62" t="s">
        <v>114</v>
      </c>
      <c r="L13" s="62" t="s">
        <v>114</v>
      </c>
      <c r="M13" s="62" t="s">
        <v>114</v>
      </c>
      <c r="N13" s="103" t="s">
        <v>114</v>
      </c>
      <c r="O13" s="62" t="s">
        <v>114</v>
      </c>
      <c r="P13" s="62" t="s">
        <v>156</v>
      </c>
      <c r="Q13" s="62" t="s">
        <v>156</v>
      </c>
      <c r="R13" s="58" t="s">
        <v>157</v>
      </c>
      <c r="S13" s="58" t="s">
        <v>178</v>
      </c>
      <c r="T13" s="58">
        <v>55</v>
      </c>
      <c r="U13" s="68">
        <v>41725</v>
      </c>
      <c r="V13" s="68">
        <v>44238</v>
      </c>
      <c r="W13" s="95">
        <v>6</v>
      </c>
      <c r="X13" s="104" t="s">
        <v>448</v>
      </c>
      <c r="Y13" s="58" t="s">
        <v>527</v>
      </c>
      <c r="Z13" s="50" t="s">
        <v>114</v>
      </c>
    </row>
    <row r="14" spans="1:26" ht="15" customHeight="1" x14ac:dyDescent="0.2">
      <c r="A14" s="154" t="s">
        <v>45</v>
      </c>
      <c r="B14" s="60" t="s">
        <v>107</v>
      </c>
      <c r="C14" s="91">
        <f t="shared" si="0"/>
        <v>1</v>
      </c>
      <c r="D14" s="95">
        <v>0.5</v>
      </c>
      <c r="E14" s="95"/>
      <c r="F14" s="69">
        <f t="shared" si="1"/>
        <v>0.5</v>
      </c>
      <c r="G14" s="62" t="s">
        <v>111</v>
      </c>
      <c r="H14" s="62" t="s">
        <v>114</v>
      </c>
      <c r="I14" s="62" t="s">
        <v>114</v>
      </c>
      <c r="J14" s="62" t="s">
        <v>114</v>
      </c>
      <c r="K14" s="62" t="s">
        <v>114</v>
      </c>
      <c r="L14" s="62" t="s">
        <v>114</v>
      </c>
      <c r="M14" s="62" t="s">
        <v>114</v>
      </c>
      <c r="N14" s="103" t="s">
        <v>114</v>
      </c>
      <c r="O14" s="62" t="s">
        <v>114</v>
      </c>
      <c r="P14" s="62" t="s">
        <v>156</v>
      </c>
      <c r="Q14" s="62" t="s">
        <v>156</v>
      </c>
      <c r="R14" s="58" t="s">
        <v>157</v>
      </c>
      <c r="S14" s="58" t="s">
        <v>179</v>
      </c>
      <c r="T14" s="58">
        <v>50</v>
      </c>
      <c r="U14" s="68">
        <v>42935</v>
      </c>
      <c r="V14" s="68">
        <v>44607</v>
      </c>
      <c r="W14" s="95">
        <v>7</v>
      </c>
      <c r="X14" s="104" t="s">
        <v>180</v>
      </c>
      <c r="Y14" s="58" t="s">
        <v>531</v>
      </c>
      <c r="Z14" s="50" t="s">
        <v>114</v>
      </c>
    </row>
    <row r="15" spans="1:26" s="30" customFormat="1" ht="15" customHeight="1" x14ac:dyDescent="0.2">
      <c r="A15" s="154" t="s">
        <v>46</v>
      </c>
      <c r="B15" s="60" t="s">
        <v>106</v>
      </c>
      <c r="C15" s="91">
        <f t="shared" si="0"/>
        <v>2</v>
      </c>
      <c r="D15" s="95"/>
      <c r="E15" s="95"/>
      <c r="F15" s="69">
        <f t="shared" si="1"/>
        <v>2</v>
      </c>
      <c r="G15" s="62" t="s">
        <v>156</v>
      </c>
      <c r="H15" s="62" t="s">
        <v>165</v>
      </c>
      <c r="I15" s="58" t="s">
        <v>112</v>
      </c>
      <c r="J15" s="58" t="s">
        <v>408</v>
      </c>
      <c r="K15" s="63" t="s">
        <v>409</v>
      </c>
      <c r="L15" s="68">
        <v>42429</v>
      </c>
      <c r="M15" s="68" t="s">
        <v>114</v>
      </c>
      <c r="N15" s="105">
        <v>22</v>
      </c>
      <c r="O15" s="104" t="s">
        <v>423</v>
      </c>
      <c r="P15" s="108" t="s">
        <v>156</v>
      </c>
      <c r="Q15" s="63" t="s">
        <v>156</v>
      </c>
      <c r="R15" s="63" t="s">
        <v>112</v>
      </c>
      <c r="S15" s="63" t="s">
        <v>419</v>
      </c>
      <c r="T15" s="63" t="s">
        <v>420</v>
      </c>
      <c r="U15" s="63" t="s">
        <v>421</v>
      </c>
      <c r="V15" s="63" t="s">
        <v>422</v>
      </c>
      <c r="W15" s="95">
        <v>5</v>
      </c>
      <c r="X15" s="63" t="s">
        <v>418</v>
      </c>
      <c r="Y15" s="58" t="s">
        <v>114</v>
      </c>
      <c r="Z15" s="51" t="s">
        <v>114</v>
      </c>
    </row>
    <row r="16" spans="1:26" ht="15" customHeight="1" x14ac:dyDescent="0.2">
      <c r="A16" s="154" t="s">
        <v>47</v>
      </c>
      <c r="B16" s="60" t="s">
        <v>107</v>
      </c>
      <c r="C16" s="91">
        <f t="shared" si="0"/>
        <v>1</v>
      </c>
      <c r="D16" s="95">
        <v>0.5</v>
      </c>
      <c r="E16" s="95"/>
      <c r="F16" s="69">
        <f t="shared" si="1"/>
        <v>0.5</v>
      </c>
      <c r="G16" s="62" t="s">
        <v>111</v>
      </c>
      <c r="H16" s="62" t="s">
        <v>114</v>
      </c>
      <c r="I16" s="62" t="s">
        <v>114</v>
      </c>
      <c r="J16" s="62" t="s">
        <v>114</v>
      </c>
      <c r="K16" s="62" t="s">
        <v>114</v>
      </c>
      <c r="L16" s="62" t="s">
        <v>114</v>
      </c>
      <c r="M16" s="62" t="s">
        <v>114</v>
      </c>
      <c r="N16" s="103" t="s">
        <v>114</v>
      </c>
      <c r="O16" s="62" t="s">
        <v>114</v>
      </c>
      <c r="P16" s="62" t="s">
        <v>156</v>
      </c>
      <c r="Q16" s="63" t="s">
        <v>111</v>
      </c>
      <c r="R16" s="58" t="s">
        <v>112</v>
      </c>
      <c r="S16" s="58" t="s">
        <v>411</v>
      </c>
      <c r="T16" s="58">
        <v>198</v>
      </c>
      <c r="U16" s="68">
        <v>43927</v>
      </c>
      <c r="V16" s="68">
        <v>44644</v>
      </c>
      <c r="W16" s="95">
        <v>4</v>
      </c>
      <c r="X16" s="104" t="s">
        <v>424</v>
      </c>
      <c r="Y16" s="58" t="s">
        <v>515</v>
      </c>
      <c r="Z16" s="51" t="s">
        <v>114</v>
      </c>
    </row>
    <row r="17" spans="1:86" ht="15" customHeight="1" x14ac:dyDescent="0.2">
      <c r="A17" s="154" t="s">
        <v>48</v>
      </c>
      <c r="B17" s="60" t="s">
        <v>106</v>
      </c>
      <c r="C17" s="91">
        <f t="shared" si="0"/>
        <v>2</v>
      </c>
      <c r="D17" s="95"/>
      <c r="E17" s="95"/>
      <c r="F17" s="69">
        <f t="shared" si="1"/>
        <v>2</v>
      </c>
      <c r="G17" s="62" t="s">
        <v>156</v>
      </c>
      <c r="H17" s="62" t="s">
        <v>156</v>
      </c>
      <c r="I17" s="58" t="s">
        <v>157</v>
      </c>
      <c r="J17" s="58" t="s">
        <v>182</v>
      </c>
      <c r="K17" s="63" t="s">
        <v>183</v>
      </c>
      <c r="L17" s="68">
        <v>42733</v>
      </c>
      <c r="M17" s="68">
        <v>44449</v>
      </c>
      <c r="N17" s="105">
        <v>100</v>
      </c>
      <c r="O17" s="104" t="s">
        <v>184</v>
      </c>
      <c r="P17" s="62" t="s">
        <v>156</v>
      </c>
      <c r="Q17" s="62" t="s">
        <v>156</v>
      </c>
      <c r="R17" s="58" t="s">
        <v>112</v>
      </c>
      <c r="S17" s="58" t="s">
        <v>481</v>
      </c>
      <c r="T17" s="58" t="s">
        <v>185</v>
      </c>
      <c r="U17" s="68">
        <v>42191</v>
      </c>
      <c r="V17" s="68">
        <v>44265</v>
      </c>
      <c r="W17" s="106" t="s">
        <v>486</v>
      </c>
      <c r="X17" s="104" t="s">
        <v>184</v>
      </c>
      <c r="Y17" s="58" t="s">
        <v>114</v>
      </c>
    </row>
    <row r="18" spans="1:86" s="29" customFormat="1" ht="15" customHeight="1" x14ac:dyDescent="0.2">
      <c r="A18" s="154" t="s">
        <v>49</v>
      </c>
      <c r="B18" s="60" t="s">
        <v>106</v>
      </c>
      <c r="C18" s="91">
        <f t="shared" si="0"/>
        <v>2</v>
      </c>
      <c r="D18" s="95">
        <v>0.5</v>
      </c>
      <c r="E18" s="95"/>
      <c r="F18" s="69">
        <f t="shared" si="1"/>
        <v>1</v>
      </c>
      <c r="G18" s="62" t="s">
        <v>156</v>
      </c>
      <c r="H18" s="62" t="s">
        <v>111</v>
      </c>
      <c r="I18" s="58" t="s">
        <v>112</v>
      </c>
      <c r="J18" s="58" t="s">
        <v>187</v>
      </c>
      <c r="K18" s="63">
        <v>286</v>
      </c>
      <c r="L18" s="68">
        <v>42564</v>
      </c>
      <c r="M18" s="68">
        <v>44349</v>
      </c>
      <c r="N18" s="105">
        <v>22</v>
      </c>
      <c r="O18" s="104" t="s">
        <v>425</v>
      </c>
      <c r="P18" s="62" t="s">
        <v>250</v>
      </c>
      <c r="Q18" s="63" t="s">
        <v>114</v>
      </c>
      <c r="R18" s="58" t="s">
        <v>112</v>
      </c>
      <c r="S18" s="63" t="s">
        <v>187</v>
      </c>
      <c r="T18" s="58">
        <v>528</v>
      </c>
      <c r="U18" s="63" t="s">
        <v>426</v>
      </c>
      <c r="V18" s="63" t="s">
        <v>427</v>
      </c>
      <c r="W18" s="95">
        <v>0</v>
      </c>
      <c r="X18" s="109" t="s">
        <v>428</v>
      </c>
      <c r="Y18" s="58" t="s">
        <v>535</v>
      </c>
      <c r="Z18" s="50" t="s">
        <v>114</v>
      </c>
    </row>
    <row r="19" spans="1:86" ht="15" customHeight="1" x14ac:dyDescent="0.2">
      <c r="A19" s="154" t="s">
        <v>2</v>
      </c>
      <c r="B19" s="60" t="s">
        <v>107</v>
      </c>
      <c r="C19" s="91">
        <f t="shared" si="0"/>
        <v>1</v>
      </c>
      <c r="D19" s="95"/>
      <c r="E19" s="95"/>
      <c r="F19" s="69">
        <f t="shared" si="1"/>
        <v>1</v>
      </c>
      <c r="G19" s="62" t="s">
        <v>111</v>
      </c>
      <c r="H19" s="62" t="s">
        <v>114</v>
      </c>
      <c r="I19" s="62" t="s">
        <v>114</v>
      </c>
      <c r="J19" s="62" t="s">
        <v>114</v>
      </c>
      <c r="K19" s="62" t="s">
        <v>114</v>
      </c>
      <c r="L19" s="62" t="s">
        <v>114</v>
      </c>
      <c r="M19" s="62" t="s">
        <v>114</v>
      </c>
      <c r="N19" s="103" t="s">
        <v>114</v>
      </c>
      <c r="O19" s="62" t="s">
        <v>114</v>
      </c>
      <c r="P19" s="62" t="s">
        <v>156</v>
      </c>
      <c r="Q19" s="62" t="s">
        <v>156</v>
      </c>
      <c r="R19" s="58" t="s">
        <v>112</v>
      </c>
      <c r="S19" s="58" t="s">
        <v>188</v>
      </c>
      <c r="T19" s="58">
        <v>115</v>
      </c>
      <c r="U19" s="68">
        <v>43578</v>
      </c>
      <c r="V19" s="68">
        <v>44586</v>
      </c>
      <c r="W19" s="95">
        <v>16</v>
      </c>
      <c r="X19" s="104" t="s">
        <v>189</v>
      </c>
      <c r="Y19" s="58" t="s">
        <v>114</v>
      </c>
      <c r="Z19" s="50" t="s">
        <v>114</v>
      </c>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row>
    <row r="20" spans="1:86" s="52" customFormat="1" ht="15" customHeight="1" x14ac:dyDescent="0.2">
      <c r="A20" s="154" t="s">
        <v>50</v>
      </c>
      <c r="B20" s="64" t="s">
        <v>107</v>
      </c>
      <c r="C20" s="65">
        <f t="shared" si="0"/>
        <v>1</v>
      </c>
      <c r="D20" s="66"/>
      <c r="E20" s="66"/>
      <c r="F20" s="67">
        <f t="shared" si="1"/>
        <v>1</v>
      </c>
      <c r="G20" s="108" t="s">
        <v>111</v>
      </c>
      <c r="H20" s="108" t="s">
        <v>114</v>
      </c>
      <c r="I20" s="108" t="s">
        <v>114</v>
      </c>
      <c r="J20" s="108" t="s">
        <v>114</v>
      </c>
      <c r="K20" s="108" t="s">
        <v>114</v>
      </c>
      <c r="L20" s="108" t="s">
        <v>114</v>
      </c>
      <c r="M20" s="108" t="s">
        <v>114</v>
      </c>
      <c r="N20" s="103" t="s">
        <v>114</v>
      </c>
      <c r="O20" s="108" t="s">
        <v>114</v>
      </c>
      <c r="P20" s="107" t="s">
        <v>156</v>
      </c>
      <c r="Q20" s="107" t="s">
        <v>156</v>
      </c>
      <c r="R20" s="106" t="s">
        <v>157</v>
      </c>
      <c r="S20" s="106" t="s">
        <v>407</v>
      </c>
      <c r="T20" s="106">
        <v>97</v>
      </c>
      <c r="U20" s="107">
        <v>42195</v>
      </c>
      <c r="V20" s="107">
        <v>44579</v>
      </c>
      <c r="W20" s="66">
        <v>6</v>
      </c>
      <c r="X20" s="110" t="s">
        <v>516</v>
      </c>
      <c r="Y20" s="106" t="s">
        <v>114</v>
      </c>
      <c r="Z20" s="50" t="s">
        <v>114</v>
      </c>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row>
    <row r="21" spans="1:86" s="52" customFormat="1" ht="15" customHeight="1" x14ac:dyDescent="0.2">
      <c r="A21" s="154" t="s">
        <v>51</v>
      </c>
      <c r="B21" s="64" t="s">
        <v>107</v>
      </c>
      <c r="C21" s="65">
        <f t="shared" si="0"/>
        <v>1</v>
      </c>
      <c r="D21" s="66"/>
      <c r="E21" s="66"/>
      <c r="F21" s="67">
        <f t="shared" si="1"/>
        <v>1</v>
      </c>
      <c r="G21" s="108" t="s">
        <v>111</v>
      </c>
      <c r="H21" s="108" t="s">
        <v>114</v>
      </c>
      <c r="I21" s="108" t="s">
        <v>114</v>
      </c>
      <c r="J21" s="108" t="s">
        <v>114</v>
      </c>
      <c r="K21" s="108" t="s">
        <v>114</v>
      </c>
      <c r="L21" s="108" t="s">
        <v>114</v>
      </c>
      <c r="M21" s="108" t="s">
        <v>114</v>
      </c>
      <c r="N21" s="103" t="s">
        <v>114</v>
      </c>
      <c r="O21" s="108" t="s">
        <v>114</v>
      </c>
      <c r="P21" s="108" t="s">
        <v>156</v>
      </c>
      <c r="Q21" s="108" t="s">
        <v>156</v>
      </c>
      <c r="R21" s="106" t="s">
        <v>112</v>
      </c>
      <c r="S21" s="106" t="s">
        <v>192</v>
      </c>
      <c r="T21" s="106">
        <v>1590</v>
      </c>
      <c r="U21" s="107">
        <v>40865</v>
      </c>
      <c r="V21" s="107">
        <v>42051</v>
      </c>
      <c r="W21" s="66">
        <v>8</v>
      </c>
      <c r="X21" s="110" t="s">
        <v>191</v>
      </c>
      <c r="Y21" s="58" t="s">
        <v>114</v>
      </c>
      <c r="Z21" s="50" t="s">
        <v>114</v>
      </c>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row>
    <row r="22" spans="1:86" ht="15" customHeight="1" x14ac:dyDescent="0.2">
      <c r="A22" s="154" t="s">
        <v>52</v>
      </c>
      <c r="B22" s="60" t="s">
        <v>107</v>
      </c>
      <c r="C22" s="91">
        <f t="shared" si="0"/>
        <v>1</v>
      </c>
      <c r="D22" s="95"/>
      <c r="E22" s="95"/>
      <c r="F22" s="69">
        <f t="shared" si="1"/>
        <v>1</v>
      </c>
      <c r="G22" s="108" t="s">
        <v>111</v>
      </c>
      <c r="H22" s="108" t="s">
        <v>114</v>
      </c>
      <c r="I22" s="108" t="s">
        <v>114</v>
      </c>
      <c r="J22" s="108" t="s">
        <v>114</v>
      </c>
      <c r="K22" s="108" t="s">
        <v>114</v>
      </c>
      <c r="L22" s="108" t="s">
        <v>114</v>
      </c>
      <c r="M22" s="108" t="s">
        <v>114</v>
      </c>
      <c r="N22" s="103" t="s">
        <v>114</v>
      </c>
      <c r="O22" s="108" t="s">
        <v>114</v>
      </c>
      <c r="P22" s="62" t="s">
        <v>156</v>
      </c>
      <c r="Q22" s="62" t="s">
        <v>156</v>
      </c>
      <c r="R22" s="58" t="s">
        <v>112</v>
      </c>
      <c r="S22" s="58" t="s">
        <v>196</v>
      </c>
      <c r="T22" s="58" t="s">
        <v>194</v>
      </c>
      <c r="U22" s="68">
        <v>41065</v>
      </c>
      <c r="V22" s="68">
        <v>44481</v>
      </c>
      <c r="W22" s="95">
        <v>6</v>
      </c>
      <c r="X22" s="104" t="s">
        <v>195</v>
      </c>
      <c r="Y22" s="58" t="s">
        <v>114</v>
      </c>
      <c r="Z22" s="50" t="s">
        <v>114</v>
      </c>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row>
    <row r="23" spans="1:86" ht="15" customHeight="1" x14ac:dyDescent="0.2">
      <c r="A23" s="154" t="s">
        <v>3</v>
      </c>
      <c r="B23" s="60" t="s">
        <v>107</v>
      </c>
      <c r="C23" s="91">
        <f t="shared" si="0"/>
        <v>1</v>
      </c>
      <c r="D23" s="95">
        <v>0.5</v>
      </c>
      <c r="E23" s="95"/>
      <c r="F23" s="69">
        <f t="shared" si="1"/>
        <v>0.5</v>
      </c>
      <c r="G23" s="62" t="s">
        <v>111</v>
      </c>
      <c r="H23" s="108" t="s">
        <v>114</v>
      </c>
      <c r="I23" s="108" t="s">
        <v>114</v>
      </c>
      <c r="J23" s="108" t="s">
        <v>114</v>
      </c>
      <c r="K23" s="108" t="s">
        <v>114</v>
      </c>
      <c r="L23" s="108" t="s">
        <v>114</v>
      </c>
      <c r="M23" s="108" t="s">
        <v>114</v>
      </c>
      <c r="N23" s="103" t="s">
        <v>114</v>
      </c>
      <c r="O23" s="108" t="s">
        <v>114</v>
      </c>
      <c r="P23" s="62" t="s">
        <v>156</v>
      </c>
      <c r="Q23" s="62" t="s">
        <v>111</v>
      </c>
      <c r="R23" s="58" t="s">
        <v>112</v>
      </c>
      <c r="S23" s="58" t="s">
        <v>406</v>
      </c>
      <c r="T23" s="58">
        <v>512</v>
      </c>
      <c r="U23" s="68">
        <v>40723</v>
      </c>
      <c r="V23" s="68">
        <v>44397</v>
      </c>
      <c r="W23" s="95">
        <v>4</v>
      </c>
      <c r="X23" s="104" t="s">
        <v>412</v>
      </c>
      <c r="Y23" s="58" t="s">
        <v>528</v>
      </c>
      <c r="Z23" s="51" t="s">
        <v>114</v>
      </c>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row>
    <row r="24" spans="1:86" s="52" customFormat="1" ht="15" customHeight="1" x14ac:dyDescent="0.2">
      <c r="A24" s="154" t="s">
        <v>4</v>
      </c>
      <c r="B24" s="64" t="s">
        <v>107</v>
      </c>
      <c r="C24" s="65">
        <f t="shared" si="0"/>
        <v>1</v>
      </c>
      <c r="D24" s="66">
        <v>0.5</v>
      </c>
      <c r="E24" s="111"/>
      <c r="F24" s="67">
        <f t="shared" si="1"/>
        <v>0.5</v>
      </c>
      <c r="G24" s="108" t="s">
        <v>111</v>
      </c>
      <c r="H24" s="108" t="s">
        <v>114</v>
      </c>
      <c r="I24" s="108" t="s">
        <v>114</v>
      </c>
      <c r="J24" s="108" t="s">
        <v>114</v>
      </c>
      <c r="K24" s="108" t="s">
        <v>114</v>
      </c>
      <c r="L24" s="108" t="s">
        <v>114</v>
      </c>
      <c r="M24" s="108" t="s">
        <v>114</v>
      </c>
      <c r="N24" s="103" t="s">
        <v>114</v>
      </c>
      <c r="O24" s="108" t="s">
        <v>114</v>
      </c>
      <c r="P24" s="108" t="s">
        <v>156</v>
      </c>
      <c r="Q24" s="108" t="s">
        <v>156</v>
      </c>
      <c r="R24" s="106" t="s">
        <v>112</v>
      </c>
      <c r="S24" s="112" t="s">
        <v>197</v>
      </c>
      <c r="T24" s="112" t="s">
        <v>199</v>
      </c>
      <c r="U24" s="107">
        <v>39898</v>
      </c>
      <c r="V24" s="107">
        <v>44687</v>
      </c>
      <c r="W24" s="66">
        <v>15</v>
      </c>
      <c r="X24" s="110" t="s">
        <v>198</v>
      </c>
      <c r="Y24" s="108" t="s">
        <v>530</v>
      </c>
      <c r="Z24" s="51" t="s">
        <v>114</v>
      </c>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row>
    <row r="25" spans="1:86" ht="15" customHeight="1" x14ac:dyDescent="0.2">
      <c r="A25" s="154" t="s">
        <v>53</v>
      </c>
      <c r="B25" s="60" t="s">
        <v>107</v>
      </c>
      <c r="C25" s="91">
        <f t="shared" si="0"/>
        <v>1</v>
      </c>
      <c r="D25" s="95">
        <v>0.5</v>
      </c>
      <c r="E25" s="95"/>
      <c r="F25" s="69">
        <f t="shared" si="1"/>
        <v>0.5</v>
      </c>
      <c r="G25" s="108" t="s">
        <v>111</v>
      </c>
      <c r="H25" s="108" t="s">
        <v>114</v>
      </c>
      <c r="I25" s="108" t="s">
        <v>114</v>
      </c>
      <c r="J25" s="108" t="s">
        <v>114</v>
      </c>
      <c r="K25" s="108" t="s">
        <v>114</v>
      </c>
      <c r="L25" s="108" t="s">
        <v>114</v>
      </c>
      <c r="M25" s="108" t="s">
        <v>114</v>
      </c>
      <c r="N25" s="103" t="s">
        <v>114</v>
      </c>
      <c r="O25" s="108" t="s">
        <v>114</v>
      </c>
      <c r="P25" s="62" t="s">
        <v>156</v>
      </c>
      <c r="Q25" s="62" t="s">
        <v>111</v>
      </c>
      <c r="R25" s="58" t="s">
        <v>157</v>
      </c>
      <c r="S25" s="58" t="s">
        <v>200</v>
      </c>
      <c r="T25" s="58">
        <v>244</v>
      </c>
      <c r="U25" s="68">
        <v>42004</v>
      </c>
      <c r="V25" s="68">
        <v>44721</v>
      </c>
      <c r="W25" s="95">
        <v>4</v>
      </c>
      <c r="X25" s="104" t="s">
        <v>201</v>
      </c>
      <c r="Y25" s="113" t="s">
        <v>529</v>
      </c>
      <c r="Z25" s="51" t="s">
        <v>114</v>
      </c>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row>
    <row r="26" spans="1:86" ht="15" customHeight="1" x14ac:dyDescent="0.2">
      <c r="A26" s="153" t="s">
        <v>5</v>
      </c>
      <c r="B26" s="114"/>
      <c r="C26" s="115"/>
      <c r="D26" s="98"/>
      <c r="E26" s="98"/>
      <c r="F26" s="116"/>
      <c r="G26" s="117"/>
      <c r="H26" s="117"/>
      <c r="I26" s="118"/>
      <c r="J26" s="118"/>
      <c r="K26" s="118"/>
      <c r="L26" s="118"/>
      <c r="M26" s="118"/>
      <c r="N26" s="118"/>
      <c r="O26" s="117"/>
      <c r="P26" s="117"/>
      <c r="Q26" s="117"/>
      <c r="R26" s="102"/>
      <c r="S26" s="102"/>
      <c r="T26" s="102"/>
      <c r="U26" s="119"/>
      <c r="V26" s="119"/>
      <c r="W26" s="118"/>
      <c r="X26" s="117"/>
      <c r="Y26" s="102"/>
    </row>
    <row r="27" spans="1:86" ht="15" customHeight="1" x14ac:dyDescent="0.2">
      <c r="A27" s="154" t="s">
        <v>54</v>
      </c>
      <c r="B27" s="60" t="s">
        <v>107</v>
      </c>
      <c r="C27" s="91">
        <f t="shared" si="0"/>
        <v>1</v>
      </c>
      <c r="D27" s="66"/>
      <c r="E27" s="95"/>
      <c r="F27" s="69">
        <f t="shared" si="1"/>
        <v>1</v>
      </c>
      <c r="G27" s="62" t="s">
        <v>111</v>
      </c>
      <c r="H27" s="108" t="s">
        <v>114</v>
      </c>
      <c r="I27" s="108" t="s">
        <v>114</v>
      </c>
      <c r="J27" s="108" t="s">
        <v>114</v>
      </c>
      <c r="K27" s="108" t="s">
        <v>114</v>
      </c>
      <c r="L27" s="108" t="s">
        <v>114</v>
      </c>
      <c r="M27" s="108" t="s">
        <v>114</v>
      </c>
      <c r="N27" s="103" t="s">
        <v>114</v>
      </c>
      <c r="O27" s="108" t="s">
        <v>114</v>
      </c>
      <c r="P27" s="62" t="s">
        <v>156</v>
      </c>
      <c r="Q27" s="62" t="s">
        <v>156</v>
      </c>
      <c r="R27" s="58" t="s">
        <v>157</v>
      </c>
      <c r="S27" s="58" t="s">
        <v>203</v>
      </c>
      <c r="T27" s="58">
        <v>684</v>
      </c>
      <c r="U27" s="68">
        <v>43463</v>
      </c>
      <c r="V27" s="68">
        <v>44593</v>
      </c>
      <c r="W27" s="95">
        <v>10</v>
      </c>
      <c r="X27" s="104" t="s">
        <v>202</v>
      </c>
      <c r="Y27" s="58" t="s">
        <v>114</v>
      </c>
      <c r="Z27" s="51" t="s">
        <v>114</v>
      </c>
    </row>
    <row r="28" spans="1:86" ht="14.5" customHeight="1" x14ac:dyDescent="0.2">
      <c r="A28" s="154" t="s">
        <v>55</v>
      </c>
      <c r="B28" s="60" t="s">
        <v>106</v>
      </c>
      <c r="C28" s="91">
        <f t="shared" si="0"/>
        <v>2</v>
      </c>
      <c r="D28" s="66"/>
      <c r="E28" s="95"/>
      <c r="F28" s="69">
        <f t="shared" si="1"/>
        <v>2</v>
      </c>
      <c r="G28" s="62" t="s">
        <v>156</v>
      </c>
      <c r="H28" s="62" t="s">
        <v>156</v>
      </c>
      <c r="I28" s="58" t="s">
        <v>157</v>
      </c>
      <c r="J28" s="58" t="s">
        <v>205</v>
      </c>
      <c r="K28" s="63">
        <v>263</v>
      </c>
      <c r="L28" s="68">
        <v>42734</v>
      </c>
      <c r="M28" s="68">
        <v>43276</v>
      </c>
      <c r="N28" s="105">
        <v>38</v>
      </c>
      <c r="O28" s="104" t="s">
        <v>204</v>
      </c>
      <c r="P28" s="62" t="s">
        <v>156</v>
      </c>
      <c r="Q28" s="108" t="s">
        <v>156</v>
      </c>
      <c r="R28" s="108" t="s">
        <v>157</v>
      </c>
      <c r="S28" s="108" t="s">
        <v>205</v>
      </c>
      <c r="T28" s="120">
        <v>70</v>
      </c>
      <c r="U28" s="63" t="s">
        <v>478</v>
      </c>
      <c r="V28" s="63" t="s">
        <v>479</v>
      </c>
      <c r="W28" s="106" t="s">
        <v>483</v>
      </c>
      <c r="X28" s="108" t="s">
        <v>477</v>
      </c>
      <c r="Y28" s="58" t="s">
        <v>492</v>
      </c>
      <c r="Z28" s="51" t="s">
        <v>114</v>
      </c>
    </row>
    <row r="29" spans="1:86" ht="15" customHeight="1" x14ac:dyDescent="0.2">
      <c r="A29" s="154" t="s">
        <v>56</v>
      </c>
      <c r="B29" s="60" t="s">
        <v>107</v>
      </c>
      <c r="C29" s="91">
        <f t="shared" si="0"/>
        <v>1</v>
      </c>
      <c r="D29" s="66"/>
      <c r="E29" s="95"/>
      <c r="F29" s="69">
        <f t="shared" si="1"/>
        <v>1</v>
      </c>
      <c r="G29" s="62" t="s">
        <v>111</v>
      </c>
      <c r="H29" s="108" t="s">
        <v>114</v>
      </c>
      <c r="I29" s="108" t="s">
        <v>114</v>
      </c>
      <c r="J29" s="108" t="s">
        <v>114</v>
      </c>
      <c r="K29" s="108" t="s">
        <v>114</v>
      </c>
      <c r="L29" s="108" t="s">
        <v>114</v>
      </c>
      <c r="M29" s="108" t="s">
        <v>114</v>
      </c>
      <c r="N29" s="103" t="s">
        <v>114</v>
      </c>
      <c r="O29" s="108" t="s">
        <v>114</v>
      </c>
      <c r="P29" s="62" t="s">
        <v>156</v>
      </c>
      <c r="Q29" s="62" t="s">
        <v>156</v>
      </c>
      <c r="R29" s="58" t="s">
        <v>176</v>
      </c>
      <c r="S29" s="58" t="s">
        <v>207</v>
      </c>
      <c r="T29" s="58" t="s">
        <v>216</v>
      </c>
      <c r="U29" s="68">
        <v>43798</v>
      </c>
      <c r="V29" s="68" t="s">
        <v>517</v>
      </c>
      <c r="W29" s="121">
        <v>9</v>
      </c>
      <c r="X29" s="104" t="s">
        <v>206</v>
      </c>
      <c r="Y29" s="122" t="s">
        <v>525</v>
      </c>
      <c r="Z29" s="51" t="s">
        <v>114</v>
      </c>
    </row>
    <row r="30" spans="1:86" ht="15" customHeight="1" x14ac:dyDescent="0.2">
      <c r="A30" s="154" t="s">
        <v>6</v>
      </c>
      <c r="B30" s="60" t="s">
        <v>106</v>
      </c>
      <c r="C30" s="91">
        <f t="shared" si="0"/>
        <v>2</v>
      </c>
      <c r="D30" s="66"/>
      <c r="E30" s="103"/>
      <c r="F30" s="69">
        <f t="shared" si="1"/>
        <v>2</v>
      </c>
      <c r="G30" s="62" t="s">
        <v>156</v>
      </c>
      <c r="H30" s="62" t="s">
        <v>156</v>
      </c>
      <c r="I30" s="58" t="s">
        <v>157</v>
      </c>
      <c r="J30" s="123" t="s">
        <v>208</v>
      </c>
      <c r="K30" s="63">
        <v>113</v>
      </c>
      <c r="L30" s="68">
        <v>44195</v>
      </c>
      <c r="M30" s="68">
        <v>44692</v>
      </c>
      <c r="N30" s="105">
        <v>25</v>
      </c>
      <c r="O30" s="104" t="s">
        <v>221</v>
      </c>
      <c r="P30" s="62" t="s">
        <v>156</v>
      </c>
      <c r="Q30" s="108" t="s">
        <v>156</v>
      </c>
      <c r="R30" s="108" t="s">
        <v>157</v>
      </c>
      <c r="S30" s="108" t="s">
        <v>208</v>
      </c>
      <c r="T30" s="120">
        <v>93</v>
      </c>
      <c r="U30" s="63" t="s">
        <v>482</v>
      </c>
      <c r="V30" s="63" t="s">
        <v>427</v>
      </c>
      <c r="W30" s="106" t="s">
        <v>483</v>
      </c>
      <c r="X30" s="108" t="s">
        <v>484</v>
      </c>
      <c r="Y30" s="58" t="s">
        <v>114</v>
      </c>
      <c r="Z30" s="51" t="s">
        <v>114</v>
      </c>
    </row>
    <row r="31" spans="1:86" ht="15" customHeight="1" x14ac:dyDescent="0.2">
      <c r="A31" s="154" t="s">
        <v>57</v>
      </c>
      <c r="B31" s="60" t="s">
        <v>106</v>
      </c>
      <c r="C31" s="91">
        <f t="shared" si="0"/>
        <v>2</v>
      </c>
      <c r="D31" s="66"/>
      <c r="E31" s="95"/>
      <c r="F31" s="69">
        <f t="shared" si="1"/>
        <v>2</v>
      </c>
      <c r="G31" s="62" t="s">
        <v>156</v>
      </c>
      <c r="H31" s="62" t="s">
        <v>165</v>
      </c>
      <c r="I31" s="58" t="s">
        <v>157</v>
      </c>
      <c r="J31" s="58" t="s">
        <v>209</v>
      </c>
      <c r="K31" s="63">
        <v>113</v>
      </c>
      <c r="L31" s="68">
        <v>44323</v>
      </c>
      <c r="M31" s="68" t="s">
        <v>114</v>
      </c>
      <c r="N31" s="105">
        <v>20</v>
      </c>
      <c r="O31" s="104" t="s">
        <v>223</v>
      </c>
      <c r="P31" s="62" t="s">
        <v>156</v>
      </c>
      <c r="Q31" s="108" t="s">
        <v>156</v>
      </c>
      <c r="R31" s="108" t="s">
        <v>157</v>
      </c>
      <c r="S31" s="108" t="s">
        <v>209</v>
      </c>
      <c r="T31" s="106">
        <v>408</v>
      </c>
      <c r="U31" s="107">
        <v>42004</v>
      </c>
      <c r="V31" s="107">
        <v>44656</v>
      </c>
      <c r="W31" s="106" t="s">
        <v>483</v>
      </c>
      <c r="X31" s="108" t="s">
        <v>431</v>
      </c>
      <c r="Y31" s="58" t="s">
        <v>485</v>
      </c>
      <c r="Z31" s="51" t="s">
        <v>114</v>
      </c>
    </row>
    <row r="32" spans="1:86" ht="15" customHeight="1" x14ac:dyDescent="0.2">
      <c r="A32" s="154" t="s">
        <v>7</v>
      </c>
      <c r="B32" s="60" t="s">
        <v>107</v>
      </c>
      <c r="C32" s="91">
        <f t="shared" si="0"/>
        <v>1</v>
      </c>
      <c r="D32" s="66"/>
      <c r="E32" s="95"/>
      <c r="F32" s="69">
        <f t="shared" si="1"/>
        <v>1</v>
      </c>
      <c r="G32" s="62" t="s">
        <v>111</v>
      </c>
      <c r="H32" s="108" t="s">
        <v>114</v>
      </c>
      <c r="I32" s="108" t="s">
        <v>114</v>
      </c>
      <c r="J32" s="108" t="s">
        <v>114</v>
      </c>
      <c r="K32" s="108" t="s">
        <v>114</v>
      </c>
      <c r="L32" s="108" t="s">
        <v>114</v>
      </c>
      <c r="M32" s="108" t="s">
        <v>114</v>
      </c>
      <c r="N32" s="103" t="s">
        <v>114</v>
      </c>
      <c r="O32" s="108" t="s">
        <v>114</v>
      </c>
      <c r="P32" s="62" t="s">
        <v>156</v>
      </c>
      <c r="Q32" s="62" t="s">
        <v>156</v>
      </c>
      <c r="R32" s="58" t="s">
        <v>157</v>
      </c>
      <c r="S32" s="68" t="s">
        <v>210</v>
      </c>
      <c r="T32" s="58" t="s">
        <v>217</v>
      </c>
      <c r="U32" s="68">
        <v>41605</v>
      </c>
      <c r="V32" s="68">
        <v>44655</v>
      </c>
      <c r="W32" s="121">
        <v>11</v>
      </c>
      <c r="X32" s="124" t="s">
        <v>433</v>
      </c>
      <c r="Y32" s="58" t="s">
        <v>526</v>
      </c>
      <c r="Z32" s="51" t="s">
        <v>114</v>
      </c>
    </row>
    <row r="33" spans="1:26" x14ac:dyDescent="0.2">
      <c r="A33" s="154" t="s">
        <v>8</v>
      </c>
      <c r="B33" s="60" t="s">
        <v>106</v>
      </c>
      <c r="C33" s="91">
        <f t="shared" si="0"/>
        <v>2</v>
      </c>
      <c r="D33" s="66"/>
      <c r="E33" s="95"/>
      <c r="F33" s="69">
        <f t="shared" si="1"/>
        <v>2</v>
      </c>
      <c r="G33" s="62" t="s">
        <v>156</v>
      </c>
      <c r="H33" s="62" t="s">
        <v>156</v>
      </c>
      <c r="I33" s="68" t="s">
        <v>157</v>
      </c>
      <c r="J33" s="68" t="s">
        <v>211</v>
      </c>
      <c r="K33" s="63" t="s">
        <v>218</v>
      </c>
      <c r="L33" s="68">
        <v>42160</v>
      </c>
      <c r="M33" s="68">
        <v>42608</v>
      </c>
      <c r="N33" s="105">
        <v>86</v>
      </c>
      <c r="O33" s="104" t="s">
        <v>225</v>
      </c>
      <c r="P33" s="62" t="s">
        <v>156</v>
      </c>
      <c r="Q33" s="108" t="s">
        <v>111</v>
      </c>
      <c r="R33" s="108" t="s">
        <v>112</v>
      </c>
      <c r="S33" s="108" t="s">
        <v>624</v>
      </c>
      <c r="T33" s="108" t="s">
        <v>487</v>
      </c>
      <c r="U33" s="107">
        <v>40661</v>
      </c>
      <c r="V33" s="107">
        <v>44571</v>
      </c>
      <c r="W33" s="106" t="s">
        <v>486</v>
      </c>
      <c r="X33" s="108" t="s">
        <v>488</v>
      </c>
      <c r="Y33" s="58" t="s">
        <v>476</v>
      </c>
      <c r="Z33" s="51" t="s">
        <v>114</v>
      </c>
    </row>
    <row r="34" spans="1:26" x14ac:dyDescent="0.2">
      <c r="A34" s="154" t="s">
        <v>58</v>
      </c>
      <c r="B34" s="60" t="s">
        <v>107</v>
      </c>
      <c r="C34" s="91">
        <f t="shared" si="0"/>
        <v>1</v>
      </c>
      <c r="D34" s="66"/>
      <c r="E34" s="95"/>
      <c r="F34" s="69">
        <f t="shared" si="1"/>
        <v>1</v>
      </c>
      <c r="G34" s="62" t="s">
        <v>111</v>
      </c>
      <c r="H34" s="108" t="s">
        <v>114</v>
      </c>
      <c r="I34" s="108" t="s">
        <v>114</v>
      </c>
      <c r="J34" s="108" t="s">
        <v>114</v>
      </c>
      <c r="K34" s="108" t="s">
        <v>114</v>
      </c>
      <c r="L34" s="108" t="s">
        <v>114</v>
      </c>
      <c r="M34" s="108" t="s">
        <v>114</v>
      </c>
      <c r="N34" s="103" t="s">
        <v>114</v>
      </c>
      <c r="O34" s="108" t="s">
        <v>114</v>
      </c>
      <c r="P34" s="62" t="s">
        <v>156</v>
      </c>
      <c r="Q34" s="68" t="s">
        <v>156</v>
      </c>
      <c r="R34" s="68" t="s">
        <v>157</v>
      </c>
      <c r="S34" s="68" t="s">
        <v>212</v>
      </c>
      <c r="T34" s="58">
        <v>44</v>
      </c>
      <c r="U34" s="68">
        <v>43161</v>
      </c>
      <c r="V34" s="68">
        <v>44547</v>
      </c>
      <c r="W34" s="121">
        <v>6</v>
      </c>
      <c r="X34" s="122" t="s">
        <v>227</v>
      </c>
      <c r="Y34" s="58" t="s">
        <v>114</v>
      </c>
      <c r="Z34" s="51" t="s">
        <v>114</v>
      </c>
    </row>
    <row r="35" spans="1:26" x14ac:dyDescent="0.2">
      <c r="A35" s="154" t="s">
        <v>59</v>
      </c>
      <c r="B35" s="60" t="s">
        <v>107</v>
      </c>
      <c r="C35" s="91">
        <f t="shared" si="0"/>
        <v>1</v>
      </c>
      <c r="D35" s="66">
        <v>0.5</v>
      </c>
      <c r="E35" s="95"/>
      <c r="F35" s="69">
        <f t="shared" si="1"/>
        <v>0.5</v>
      </c>
      <c r="G35" s="62" t="s">
        <v>111</v>
      </c>
      <c r="H35" s="108" t="s">
        <v>114</v>
      </c>
      <c r="I35" s="108" t="s">
        <v>114</v>
      </c>
      <c r="J35" s="108" t="s">
        <v>114</v>
      </c>
      <c r="K35" s="108" t="s">
        <v>114</v>
      </c>
      <c r="L35" s="108" t="s">
        <v>114</v>
      </c>
      <c r="M35" s="108" t="s">
        <v>114</v>
      </c>
      <c r="N35" s="103" t="s">
        <v>114</v>
      </c>
      <c r="O35" s="108" t="s">
        <v>114</v>
      </c>
      <c r="P35" s="62" t="s">
        <v>156</v>
      </c>
      <c r="Q35" s="68" t="s">
        <v>156</v>
      </c>
      <c r="R35" s="68" t="s">
        <v>112</v>
      </c>
      <c r="S35" s="68" t="s">
        <v>213</v>
      </c>
      <c r="T35" s="58">
        <v>280</v>
      </c>
      <c r="U35" s="68">
        <v>39262</v>
      </c>
      <c r="V35" s="107">
        <v>44154</v>
      </c>
      <c r="W35" s="121">
        <v>5</v>
      </c>
      <c r="X35" s="122" t="s">
        <v>434</v>
      </c>
      <c r="Y35" s="58" t="s">
        <v>619</v>
      </c>
      <c r="Z35" s="51" t="s">
        <v>114</v>
      </c>
    </row>
    <row r="36" spans="1:26" x14ac:dyDescent="0.2">
      <c r="A36" s="154" t="s">
        <v>651</v>
      </c>
      <c r="B36" s="60" t="s">
        <v>107</v>
      </c>
      <c r="C36" s="91">
        <f t="shared" si="0"/>
        <v>1</v>
      </c>
      <c r="D36" s="66"/>
      <c r="E36" s="95"/>
      <c r="F36" s="69">
        <f t="shared" si="1"/>
        <v>1</v>
      </c>
      <c r="G36" s="62" t="s">
        <v>111</v>
      </c>
      <c r="H36" s="108" t="s">
        <v>114</v>
      </c>
      <c r="I36" s="108" t="s">
        <v>114</v>
      </c>
      <c r="J36" s="108" t="s">
        <v>114</v>
      </c>
      <c r="K36" s="108" t="s">
        <v>114</v>
      </c>
      <c r="L36" s="108" t="s">
        <v>114</v>
      </c>
      <c r="M36" s="108" t="s">
        <v>114</v>
      </c>
      <c r="N36" s="103" t="s">
        <v>114</v>
      </c>
      <c r="O36" s="108" t="s">
        <v>114</v>
      </c>
      <c r="P36" s="62" t="s">
        <v>156</v>
      </c>
      <c r="Q36" s="68" t="s">
        <v>156</v>
      </c>
      <c r="R36" s="68" t="s">
        <v>176</v>
      </c>
      <c r="S36" s="68" t="s">
        <v>214</v>
      </c>
      <c r="T36" s="58" t="s">
        <v>219</v>
      </c>
      <c r="U36" s="68">
        <v>44277</v>
      </c>
      <c r="V36" s="68">
        <v>44592</v>
      </c>
      <c r="W36" s="121">
        <v>11</v>
      </c>
      <c r="X36" s="122" t="s">
        <v>435</v>
      </c>
      <c r="Y36" s="58" t="s">
        <v>114</v>
      </c>
    </row>
    <row r="37" spans="1:26" s="30" customFormat="1" x14ac:dyDescent="0.2">
      <c r="A37" s="154" t="s">
        <v>61</v>
      </c>
      <c r="B37" s="60" t="s">
        <v>106</v>
      </c>
      <c r="C37" s="91">
        <f t="shared" si="0"/>
        <v>2</v>
      </c>
      <c r="D37" s="66"/>
      <c r="E37" s="95"/>
      <c r="F37" s="69">
        <f t="shared" si="1"/>
        <v>2</v>
      </c>
      <c r="G37" s="62" t="s">
        <v>156</v>
      </c>
      <c r="H37" s="62" t="s">
        <v>165</v>
      </c>
      <c r="I37" s="58" t="s">
        <v>176</v>
      </c>
      <c r="J37" s="68" t="s">
        <v>215</v>
      </c>
      <c r="K37" s="63">
        <v>49</v>
      </c>
      <c r="L37" s="68">
        <v>43511</v>
      </c>
      <c r="M37" s="68" t="s">
        <v>114</v>
      </c>
      <c r="N37" s="105">
        <v>76</v>
      </c>
      <c r="O37" s="104" t="s">
        <v>230</v>
      </c>
      <c r="P37" s="62" t="s">
        <v>156</v>
      </c>
      <c r="Q37" s="108" t="s">
        <v>156</v>
      </c>
      <c r="R37" s="108" t="s">
        <v>112</v>
      </c>
      <c r="S37" s="108" t="s">
        <v>489</v>
      </c>
      <c r="T37" s="108" t="s">
        <v>490</v>
      </c>
      <c r="U37" s="107">
        <v>41262</v>
      </c>
      <c r="V37" s="107">
        <v>41347</v>
      </c>
      <c r="W37" s="121">
        <v>3</v>
      </c>
      <c r="X37" s="108" t="s">
        <v>491</v>
      </c>
      <c r="Y37" s="58" t="s">
        <v>114</v>
      </c>
      <c r="Z37" s="51" t="s">
        <v>114</v>
      </c>
    </row>
    <row r="38" spans="1:26" x14ac:dyDescent="0.2">
      <c r="A38" s="153" t="s">
        <v>9</v>
      </c>
      <c r="B38" s="98"/>
      <c r="C38" s="115"/>
      <c r="D38" s="98"/>
      <c r="E38" s="98"/>
      <c r="F38" s="116"/>
      <c r="G38" s="129"/>
      <c r="H38" s="129"/>
      <c r="I38" s="98"/>
      <c r="J38" s="98"/>
      <c r="K38" s="98"/>
      <c r="L38" s="98"/>
      <c r="M38" s="98"/>
      <c r="N38" s="98"/>
      <c r="O38" s="129"/>
      <c r="P38" s="129"/>
      <c r="Q38" s="129"/>
      <c r="R38" s="98"/>
      <c r="S38" s="98"/>
      <c r="T38" s="98"/>
      <c r="U38" s="98"/>
      <c r="V38" s="130"/>
      <c r="W38" s="131"/>
      <c r="X38" s="129"/>
      <c r="Y38" s="98"/>
    </row>
    <row r="39" spans="1:26" x14ac:dyDescent="0.2">
      <c r="A39" s="154" t="s">
        <v>62</v>
      </c>
      <c r="B39" s="60" t="s">
        <v>106</v>
      </c>
      <c r="C39" s="91">
        <f t="shared" si="0"/>
        <v>2</v>
      </c>
      <c r="D39" s="95"/>
      <c r="E39" s="95"/>
      <c r="F39" s="69">
        <f t="shared" si="1"/>
        <v>2</v>
      </c>
      <c r="G39" s="62" t="s">
        <v>156</v>
      </c>
      <c r="H39" s="62" t="s">
        <v>156</v>
      </c>
      <c r="I39" s="68" t="s">
        <v>157</v>
      </c>
      <c r="J39" s="68" t="s">
        <v>231</v>
      </c>
      <c r="K39" s="63" t="s">
        <v>232</v>
      </c>
      <c r="L39" s="68">
        <v>44377</v>
      </c>
      <c r="M39" s="68">
        <v>44739</v>
      </c>
      <c r="N39" s="105">
        <v>78</v>
      </c>
      <c r="O39" s="104" t="s">
        <v>451</v>
      </c>
      <c r="P39" s="62" t="s">
        <v>156</v>
      </c>
      <c r="Q39" s="108" t="s">
        <v>447</v>
      </c>
      <c r="R39" s="108" t="s">
        <v>112</v>
      </c>
      <c r="S39" s="108" t="s">
        <v>452</v>
      </c>
      <c r="T39" s="106">
        <v>5</v>
      </c>
      <c r="U39" s="107">
        <v>40198</v>
      </c>
      <c r="V39" s="107">
        <v>44656</v>
      </c>
      <c r="W39" s="106" t="s">
        <v>486</v>
      </c>
      <c r="X39" s="108" t="s">
        <v>451</v>
      </c>
      <c r="Y39" s="58" t="s">
        <v>492</v>
      </c>
      <c r="Z39" s="51" t="s">
        <v>114</v>
      </c>
    </row>
    <row r="40" spans="1:26" x14ac:dyDescent="0.2">
      <c r="A40" s="154" t="s">
        <v>63</v>
      </c>
      <c r="B40" s="60" t="s">
        <v>107</v>
      </c>
      <c r="C40" s="91">
        <f t="shared" si="0"/>
        <v>1</v>
      </c>
      <c r="D40" s="95"/>
      <c r="E40" s="95"/>
      <c r="F40" s="69">
        <f t="shared" si="1"/>
        <v>1</v>
      </c>
      <c r="G40" s="62" t="s">
        <v>111</v>
      </c>
      <c r="H40" s="108" t="s">
        <v>114</v>
      </c>
      <c r="I40" s="108" t="s">
        <v>114</v>
      </c>
      <c r="J40" s="108" t="s">
        <v>114</v>
      </c>
      <c r="K40" s="108" t="s">
        <v>114</v>
      </c>
      <c r="L40" s="108" t="s">
        <v>114</v>
      </c>
      <c r="M40" s="108" t="s">
        <v>114</v>
      </c>
      <c r="N40" s="103" t="s">
        <v>114</v>
      </c>
      <c r="O40" s="108" t="s">
        <v>114</v>
      </c>
      <c r="P40" s="63" t="s">
        <v>156</v>
      </c>
      <c r="Q40" s="68" t="s">
        <v>165</v>
      </c>
      <c r="R40" s="107" t="s">
        <v>157</v>
      </c>
      <c r="S40" s="107" t="s">
        <v>234</v>
      </c>
      <c r="T40" s="107" t="s">
        <v>437</v>
      </c>
      <c r="U40" s="107">
        <v>44336</v>
      </c>
      <c r="V40" s="68" t="s">
        <v>114</v>
      </c>
      <c r="W40" s="95">
        <v>5</v>
      </c>
      <c r="X40" s="122" t="s">
        <v>436</v>
      </c>
      <c r="Y40" s="58" t="s">
        <v>114</v>
      </c>
      <c r="Z40" s="51" t="s">
        <v>114</v>
      </c>
    </row>
    <row r="41" spans="1:26" x14ac:dyDescent="0.2">
      <c r="A41" s="154" t="s">
        <v>28</v>
      </c>
      <c r="B41" s="60" t="s">
        <v>107</v>
      </c>
      <c r="C41" s="91">
        <f t="shared" si="0"/>
        <v>1</v>
      </c>
      <c r="D41" s="95">
        <v>0.5</v>
      </c>
      <c r="E41" s="95"/>
      <c r="F41" s="69">
        <f t="shared" si="1"/>
        <v>0.5</v>
      </c>
      <c r="G41" s="62" t="s">
        <v>111</v>
      </c>
      <c r="H41" s="108" t="s">
        <v>114</v>
      </c>
      <c r="I41" s="108" t="s">
        <v>114</v>
      </c>
      <c r="J41" s="108" t="s">
        <v>114</v>
      </c>
      <c r="K41" s="108" t="s">
        <v>114</v>
      </c>
      <c r="L41" s="108" t="s">
        <v>114</v>
      </c>
      <c r="M41" s="108" t="s">
        <v>114</v>
      </c>
      <c r="N41" s="103" t="s">
        <v>114</v>
      </c>
      <c r="O41" s="108" t="s">
        <v>114</v>
      </c>
      <c r="P41" s="63" t="s">
        <v>156</v>
      </c>
      <c r="Q41" s="68" t="s">
        <v>111</v>
      </c>
      <c r="R41" s="68" t="s">
        <v>157</v>
      </c>
      <c r="S41" s="68" t="s">
        <v>235</v>
      </c>
      <c r="T41" s="58">
        <v>127</v>
      </c>
      <c r="U41" s="68">
        <v>42941</v>
      </c>
      <c r="V41" s="68">
        <v>44711</v>
      </c>
      <c r="W41" s="121">
        <v>4</v>
      </c>
      <c r="X41" s="122" t="s">
        <v>239</v>
      </c>
      <c r="Y41" s="58" t="s">
        <v>620</v>
      </c>
      <c r="Z41" s="51" t="s">
        <v>114</v>
      </c>
    </row>
    <row r="42" spans="1:26" x14ac:dyDescent="0.2">
      <c r="A42" s="154" t="s">
        <v>10</v>
      </c>
      <c r="B42" s="60" t="s">
        <v>107</v>
      </c>
      <c r="C42" s="91">
        <f t="shared" si="0"/>
        <v>1</v>
      </c>
      <c r="D42" s="95"/>
      <c r="E42" s="95"/>
      <c r="F42" s="69">
        <f t="shared" si="1"/>
        <v>1</v>
      </c>
      <c r="G42" s="62" t="s">
        <v>111</v>
      </c>
      <c r="H42" s="108" t="s">
        <v>114</v>
      </c>
      <c r="I42" s="108" t="s">
        <v>114</v>
      </c>
      <c r="J42" s="108" t="s">
        <v>114</v>
      </c>
      <c r="K42" s="108" t="s">
        <v>114</v>
      </c>
      <c r="L42" s="108" t="s">
        <v>114</v>
      </c>
      <c r="M42" s="108" t="s">
        <v>114</v>
      </c>
      <c r="N42" s="103" t="s">
        <v>114</v>
      </c>
      <c r="O42" s="108" t="s">
        <v>114</v>
      </c>
      <c r="P42" s="63" t="s">
        <v>156</v>
      </c>
      <c r="Q42" s="68" t="s">
        <v>641</v>
      </c>
      <c r="R42" s="68" t="s">
        <v>157</v>
      </c>
      <c r="S42" s="68" t="s">
        <v>247</v>
      </c>
      <c r="T42" s="58">
        <v>175</v>
      </c>
      <c r="U42" s="68">
        <v>41808</v>
      </c>
      <c r="V42" s="68">
        <v>44720</v>
      </c>
      <c r="W42" s="121">
        <v>7</v>
      </c>
      <c r="X42" s="122" t="s">
        <v>518</v>
      </c>
      <c r="Y42" s="58" t="s">
        <v>114</v>
      </c>
      <c r="Z42" s="51" t="s">
        <v>114</v>
      </c>
    </row>
    <row r="43" spans="1:26" x14ac:dyDescent="0.2">
      <c r="A43" s="154" t="s">
        <v>64</v>
      </c>
      <c r="B43" s="60" t="s">
        <v>107</v>
      </c>
      <c r="C43" s="91">
        <f t="shared" si="0"/>
        <v>1</v>
      </c>
      <c r="D43" s="95">
        <v>0.5</v>
      </c>
      <c r="E43" s="95"/>
      <c r="F43" s="69">
        <f t="shared" si="1"/>
        <v>0.5</v>
      </c>
      <c r="G43" s="62" t="s">
        <v>111</v>
      </c>
      <c r="H43" s="108" t="s">
        <v>114</v>
      </c>
      <c r="I43" s="108" t="s">
        <v>114</v>
      </c>
      <c r="J43" s="108" t="s">
        <v>114</v>
      </c>
      <c r="K43" s="108" t="s">
        <v>114</v>
      </c>
      <c r="L43" s="108" t="s">
        <v>114</v>
      </c>
      <c r="M43" s="108" t="s">
        <v>114</v>
      </c>
      <c r="N43" s="103" t="s">
        <v>114</v>
      </c>
      <c r="O43" s="108" t="s">
        <v>114</v>
      </c>
      <c r="P43" s="63" t="s">
        <v>156</v>
      </c>
      <c r="Q43" s="68" t="s">
        <v>165</v>
      </c>
      <c r="R43" s="58" t="s">
        <v>112</v>
      </c>
      <c r="S43" s="68" t="s">
        <v>458</v>
      </c>
      <c r="T43" s="58" t="s">
        <v>459</v>
      </c>
      <c r="U43" s="68">
        <v>40246</v>
      </c>
      <c r="V43" s="68">
        <v>44502</v>
      </c>
      <c r="W43" s="121">
        <v>10</v>
      </c>
      <c r="X43" s="122" t="s">
        <v>460</v>
      </c>
      <c r="Y43" s="58" t="s">
        <v>532</v>
      </c>
      <c r="Z43" s="51" t="s">
        <v>114</v>
      </c>
    </row>
    <row r="44" spans="1:26" ht="14" customHeight="1" x14ac:dyDescent="0.2">
      <c r="A44" s="154" t="s">
        <v>65</v>
      </c>
      <c r="B44" s="60" t="s">
        <v>108</v>
      </c>
      <c r="C44" s="91">
        <f t="shared" si="0"/>
        <v>0</v>
      </c>
      <c r="D44" s="95"/>
      <c r="E44" s="95"/>
      <c r="F44" s="69">
        <f t="shared" si="1"/>
        <v>0</v>
      </c>
      <c r="G44" s="62" t="s">
        <v>111</v>
      </c>
      <c r="H44" s="108" t="s">
        <v>114</v>
      </c>
      <c r="I44" s="108" t="s">
        <v>114</v>
      </c>
      <c r="J44" s="108" t="s">
        <v>114</v>
      </c>
      <c r="K44" s="108" t="s">
        <v>114</v>
      </c>
      <c r="L44" s="108" t="s">
        <v>114</v>
      </c>
      <c r="M44" s="108" t="s">
        <v>114</v>
      </c>
      <c r="N44" s="108"/>
      <c r="O44" s="108" t="s">
        <v>114</v>
      </c>
      <c r="P44" s="63" t="s">
        <v>250</v>
      </c>
      <c r="Q44" s="68" t="s">
        <v>114</v>
      </c>
      <c r="R44" s="58" t="s">
        <v>157</v>
      </c>
      <c r="S44" s="68" t="s">
        <v>236</v>
      </c>
      <c r="T44" s="58">
        <v>461</v>
      </c>
      <c r="U44" s="68">
        <v>42282</v>
      </c>
      <c r="V44" s="68" t="s">
        <v>114</v>
      </c>
      <c r="W44" s="121">
        <v>0</v>
      </c>
      <c r="X44" s="122" t="s">
        <v>240</v>
      </c>
      <c r="Y44" s="58" t="s">
        <v>536</v>
      </c>
      <c r="Z44" s="51" t="s">
        <v>114</v>
      </c>
    </row>
    <row r="45" spans="1:26" x14ac:dyDescent="0.2">
      <c r="A45" s="154" t="s">
        <v>39</v>
      </c>
      <c r="B45" s="60" t="s">
        <v>107</v>
      </c>
      <c r="C45" s="91">
        <f t="shared" si="0"/>
        <v>1</v>
      </c>
      <c r="D45" s="95">
        <v>0.5</v>
      </c>
      <c r="E45" s="95"/>
      <c r="F45" s="69">
        <f t="shared" si="1"/>
        <v>0.5</v>
      </c>
      <c r="G45" s="62" t="s">
        <v>111</v>
      </c>
      <c r="H45" s="108" t="s">
        <v>114</v>
      </c>
      <c r="I45" s="108" t="s">
        <v>114</v>
      </c>
      <c r="J45" s="108" t="s">
        <v>114</v>
      </c>
      <c r="K45" s="108" t="s">
        <v>114</v>
      </c>
      <c r="L45" s="108" t="s">
        <v>114</v>
      </c>
      <c r="M45" s="108" t="s">
        <v>114</v>
      </c>
      <c r="N45" s="103" t="s">
        <v>114</v>
      </c>
      <c r="O45" s="108" t="s">
        <v>114</v>
      </c>
      <c r="P45" s="63" t="s">
        <v>156</v>
      </c>
      <c r="Q45" s="68" t="s">
        <v>506</v>
      </c>
      <c r="R45" s="68" t="s">
        <v>157</v>
      </c>
      <c r="S45" s="68" t="s">
        <v>237</v>
      </c>
      <c r="T45" s="58">
        <v>32</v>
      </c>
      <c r="U45" s="68">
        <v>43523</v>
      </c>
      <c r="V45" s="68">
        <v>44033</v>
      </c>
      <c r="W45" s="121">
        <v>8</v>
      </c>
      <c r="X45" s="122" t="s">
        <v>241</v>
      </c>
      <c r="Y45" s="58" t="s">
        <v>438</v>
      </c>
      <c r="Z45" s="51" t="s">
        <v>114</v>
      </c>
    </row>
    <row r="46" spans="1:26" x14ac:dyDescent="0.2">
      <c r="A46" s="154" t="s">
        <v>66</v>
      </c>
      <c r="B46" s="60" t="s">
        <v>107</v>
      </c>
      <c r="C46" s="91">
        <f t="shared" si="0"/>
        <v>1</v>
      </c>
      <c r="D46" s="95">
        <v>0.5</v>
      </c>
      <c r="E46" s="95"/>
      <c r="F46" s="69">
        <f t="shared" si="1"/>
        <v>0.5</v>
      </c>
      <c r="G46" s="62" t="s">
        <v>111</v>
      </c>
      <c r="H46" s="108" t="s">
        <v>114</v>
      </c>
      <c r="I46" s="108" t="s">
        <v>114</v>
      </c>
      <c r="J46" s="108" t="s">
        <v>114</v>
      </c>
      <c r="K46" s="108" t="s">
        <v>114</v>
      </c>
      <c r="L46" s="108" t="s">
        <v>114</v>
      </c>
      <c r="M46" s="108" t="s">
        <v>114</v>
      </c>
      <c r="N46" s="103" t="s">
        <v>114</v>
      </c>
      <c r="O46" s="108" t="s">
        <v>114</v>
      </c>
      <c r="P46" s="63" t="s">
        <v>156</v>
      </c>
      <c r="Q46" s="68" t="s">
        <v>506</v>
      </c>
      <c r="R46" s="68" t="s">
        <v>157</v>
      </c>
      <c r="S46" s="68" t="s">
        <v>238</v>
      </c>
      <c r="T46" s="58">
        <v>56</v>
      </c>
      <c r="U46" s="68">
        <v>42850</v>
      </c>
      <c r="V46" s="68">
        <v>43159</v>
      </c>
      <c r="W46" s="121">
        <v>6</v>
      </c>
      <c r="X46" s="122" t="s">
        <v>242</v>
      </c>
      <c r="Y46" s="58" t="s">
        <v>438</v>
      </c>
      <c r="Z46" s="51" t="s">
        <v>114</v>
      </c>
    </row>
    <row r="47" spans="1:26" x14ac:dyDescent="0.2">
      <c r="A47" s="153" t="s">
        <v>67</v>
      </c>
      <c r="B47" s="132"/>
      <c r="C47" s="115"/>
      <c r="D47" s="98"/>
      <c r="E47" s="98"/>
      <c r="F47" s="116"/>
      <c r="G47" s="129"/>
      <c r="H47" s="129"/>
      <c r="I47" s="98"/>
      <c r="J47" s="98"/>
      <c r="K47" s="98"/>
      <c r="L47" s="98"/>
      <c r="M47" s="98"/>
      <c r="N47" s="98"/>
      <c r="O47" s="129"/>
      <c r="P47" s="129"/>
      <c r="Q47" s="129"/>
      <c r="R47" s="98"/>
      <c r="S47" s="98"/>
      <c r="T47" s="98"/>
      <c r="U47" s="98"/>
      <c r="V47" s="130"/>
      <c r="W47" s="131"/>
      <c r="X47" s="129"/>
      <c r="Y47" s="98"/>
    </row>
    <row r="48" spans="1:26" x14ac:dyDescent="0.2">
      <c r="A48" s="154" t="s">
        <v>68</v>
      </c>
      <c r="B48" s="60" t="s">
        <v>108</v>
      </c>
      <c r="C48" s="91">
        <f t="shared" si="0"/>
        <v>0</v>
      </c>
      <c r="D48" s="95"/>
      <c r="E48" s="95"/>
      <c r="F48" s="69">
        <f t="shared" si="1"/>
        <v>0</v>
      </c>
      <c r="G48" s="62" t="s">
        <v>111</v>
      </c>
      <c r="H48" s="108" t="s">
        <v>114</v>
      </c>
      <c r="I48" s="108" t="s">
        <v>114</v>
      </c>
      <c r="J48" s="108" t="s">
        <v>114</v>
      </c>
      <c r="K48" s="108" t="s">
        <v>114</v>
      </c>
      <c r="L48" s="108" t="s">
        <v>114</v>
      </c>
      <c r="M48" s="108" t="s">
        <v>114</v>
      </c>
      <c r="N48" s="108"/>
      <c r="O48" s="108" t="s">
        <v>114</v>
      </c>
      <c r="P48" s="63" t="s">
        <v>470</v>
      </c>
      <c r="Q48" s="68" t="s">
        <v>114</v>
      </c>
      <c r="R48" s="58" t="s">
        <v>112</v>
      </c>
      <c r="S48" s="68" t="s">
        <v>251</v>
      </c>
      <c r="T48" s="58">
        <v>100</v>
      </c>
      <c r="U48" s="68">
        <v>39545</v>
      </c>
      <c r="V48" s="68">
        <v>39994</v>
      </c>
      <c r="W48" s="121">
        <v>0</v>
      </c>
      <c r="X48" s="122" t="s">
        <v>258</v>
      </c>
      <c r="Y48" s="68" t="s">
        <v>621</v>
      </c>
      <c r="Z48" s="51" t="s">
        <v>114</v>
      </c>
    </row>
    <row r="49" spans="1:67" x14ac:dyDescent="0.2">
      <c r="A49" s="154" t="s">
        <v>652</v>
      </c>
      <c r="B49" s="60" t="s">
        <v>107</v>
      </c>
      <c r="C49" s="91">
        <f t="shared" si="0"/>
        <v>1</v>
      </c>
      <c r="D49" s="95">
        <v>0.5</v>
      </c>
      <c r="E49" s="95"/>
      <c r="F49" s="69">
        <f t="shared" si="1"/>
        <v>0.5</v>
      </c>
      <c r="G49" s="62" t="s">
        <v>111</v>
      </c>
      <c r="H49" s="108" t="s">
        <v>114</v>
      </c>
      <c r="I49" s="108" t="s">
        <v>114</v>
      </c>
      <c r="J49" s="108" t="s">
        <v>114</v>
      </c>
      <c r="K49" s="108" t="s">
        <v>114</v>
      </c>
      <c r="L49" s="108" t="s">
        <v>114</v>
      </c>
      <c r="M49" s="108" t="s">
        <v>114</v>
      </c>
      <c r="N49" s="103" t="s">
        <v>114</v>
      </c>
      <c r="O49" s="108" t="s">
        <v>114</v>
      </c>
      <c r="P49" s="68" t="s">
        <v>156</v>
      </c>
      <c r="Q49" s="68" t="s">
        <v>165</v>
      </c>
      <c r="R49" s="68" t="s">
        <v>176</v>
      </c>
      <c r="S49" s="68" t="s">
        <v>252</v>
      </c>
      <c r="T49" s="58" t="s">
        <v>257</v>
      </c>
      <c r="U49" s="68">
        <v>41390</v>
      </c>
      <c r="V49" s="68" t="s">
        <v>114</v>
      </c>
      <c r="W49" s="121">
        <v>3</v>
      </c>
      <c r="X49" s="122" t="s">
        <v>259</v>
      </c>
      <c r="Y49" s="68" t="s">
        <v>519</v>
      </c>
      <c r="Z49" s="51" t="s">
        <v>114</v>
      </c>
    </row>
    <row r="50" spans="1:67" x14ac:dyDescent="0.2">
      <c r="A50" s="154" t="s">
        <v>70</v>
      </c>
      <c r="B50" s="60" t="s">
        <v>107</v>
      </c>
      <c r="C50" s="91">
        <f t="shared" si="0"/>
        <v>1</v>
      </c>
      <c r="D50" s="95"/>
      <c r="E50" s="95"/>
      <c r="F50" s="69">
        <f t="shared" si="1"/>
        <v>1</v>
      </c>
      <c r="G50" s="62" t="s">
        <v>111</v>
      </c>
      <c r="H50" s="108" t="s">
        <v>114</v>
      </c>
      <c r="I50" s="108" t="s">
        <v>114</v>
      </c>
      <c r="J50" s="108" t="s">
        <v>114</v>
      </c>
      <c r="K50" s="108" t="s">
        <v>114</v>
      </c>
      <c r="L50" s="108" t="s">
        <v>114</v>
      </c>
      <c r="M50" s="108" t="s">
        <v>114</v>
      </c>
      <c r="N50" s="103" t="s">
        <v>114</v>
      </c>
      <c r="O50" s="108" t="s">
        <v>114</v>
      </c>
      <c r="P50" s="68" t="s">
        <v>156</v>
      </c>
      <c r="Q50" s="68" t="s">
        <v>165</v>
      </c>
      <c r="R50" s="68" t="s">
        <v>157</v>
      </c>
      <c r="S50" s="68" t="s">
        <v>253</v>
      </c>
      <c r="T50" s="58">
        <v>141</v>
      </c>
      <c r="U50" s="68">
        <v>41272</v>
      </c>
      <c r="V50" s="68" t="s">
        <v>114</v>
      </c>
      <c r="W50" s="121">
        <v>8</v>
      </c>
      <c r="X50" s="122" t="s">
        <v>260</v>
      </c>
      <c r="Y50" s="68" t="s">
        <v>439</v>
      </c>
      <c r="Z50" s="51" t="s">
        <v>114</v>
      </c>
    </row>
    <row r="51" spans="1:67" x14ac:dyDescent="0.2">
      <c r="A51" s="154" t="s">
        <v>71</v>
      </c>
      <c r="B51" s="60" t="s">
        <v>107</v>
      </c>
      <c r="C51" s="91">
        <f t="shared" si="0"/>
        <v>1</v>
      </c>
      <c r="D51" s="95">
        <v>0.5</v>
      </c>
      <c r="E51" s="95"/>
      <c r="F51" s="69">
        <f t="shared" si="1"/>
        <v>0.5</v>
      </c>
      <c r="G51" s="62" t="s">
        <v>111</v>
      </c>
      <c r="H51" s="108" t="s">
        <v>114</v>
      </c>
      <c r="I51" s="108" t="s">
        <v>114</v>
      </c>
      <c r="J51" s="108" t="s">
        <v>114</v>
      </c>
      <c r="K51" s="108" t="s">
        <v>114</v>
      </c>
      <c r="L51" s="108" t="s">
        <v>114</v>
      </c>
      <c r="M51" s="108" t="s">
        <v>114</v>
      </c>
      <c r="N51" s="103" t="s">
        <v>114</v>
      </c>
      <c r="O51" s="108" t="s">
        <v>114</v>
      </c>
      <c r="P51" s="68" t="s">
        <v>156</v>
      </c>
      <c r="Q51" s="68" t="s">
        <v>165</v>
      </c>
      <c r="R51" s="58" t="s">
        <v>112</v>
      </c>
      <c r="S51" s="68" t="s">
        <v>254</v>
      </c>
      <c r="T51" s="58">
        <v>217</v>
      </c>
      <c r="U51" s="68">
        <v>42215</v>
      </c>
      <c r="V51" s="68" t="s">
        <v>114</v>
      </c>
      <c r="W51" s="121">
        <v>3</v>
      </c>
      <c r="X51" s="122" t="s">
        <v>464</v>
      </c>
      <c r="Y51" s="68" t="s">
        <v>465</v>
      </c>
      <c r="Z51" s="51" t="s">
        <v>114</v>
      </c>
    </row>
    <row r="52" spans="1:67" x14ac:dyDescent="0.2">
      <c r="A52" s="154" t="s">
        <v>653</v>
      </c>
      <c r="B52" s="60" t="s">
        <v>107</v>
      </c>
      <c r="C52" s="91">
        <f t="shared" si="0"/>
        <v>1</v>
      </c>
      <c r="D52" s="95">
        <v>0.5</v>
      </c>
      <c r="E52" s="95"/>
      <c r="F52" s="69">
        <f t="shared" si="1"/>
        <v>0.5</v>
      </c>
      <c r="G52" s="62" t="s">
        <v>111</v>
      </c>
      <c r="H52" s="108" t="s">
        <v>114</v>
      </c>
      <c r="I52" s="108" t="s">
        <v>114</v>
      </c>
      <c r="J52" s="108" t="s">
        <v>114</v>
      </c>
      <c r="K52" s="108" t="s">
        <v>114</v>
      </c>
      <c r="L52" s="108" t="s">
        <v>114</v>
      </c>
      <c r="M52" s="108" t="s">
        <v>114</v>
      </c>
      <c r="N52" s="103" t="s">
        <v>114</v>
      </c>
      <c r="O52" s="108" t="s">
        <v>114</v>
      </c>
      <c r="P52" s="68" t="s">
        <v>156</v>
      </c>
      <c r="Q52" s="68" t="s">
        <v>165</v>
      </c>
      <c r="R52" s="58" t="s">
        <v>157</v>
      </c>
      <c r="S52" s="68" t="s">
        <v>255</v>
      </c>
      <c r="T52" s="58">
        <v>101</v>
      </c>
      <c r="U52" s="68">
        <v>42852</v>
      </c>
      <c r="V52" s="68" t="s">
        <v>114</v>
      </c>
      <c r="W52" s="121">
        <v>3</v>
      </c>
      <c r="X52" s="122" t="s">
        <v>261</v>
      </c>
      <c r="Y52" s="68" t="s">
        <v>520</v>
      </c>
      <c r="Z52" s="51" t="s">
        <v>114</v>
      </c>
    </row>
    <row r="53" spans="1:67" x14ac:dyDescent="0.2">
      <c r="A53" s="154" t="s">
        <v>72</v>
      </c>
      <c r="B53" s="60" t="s">
        <v>108</v>
      </c>
      <c r="C53" s="91">
        <f t="shared" si="0"/>
        <v>0</v>
      </c>
      <c r="D53" s="95"/>
      <c r="E53" s="95"/>
      <c r="F53" s="69">
        <f t="shared" si="1"/>
        <v>0</v>
      </c>
      <c r="G53" s="62" t="s">
        <v>111</v>
      </c>
      <c r="H53" s="108" t="s">
        <v>114</v>
      </c>
      <c r="I53" s="108" t="s">
        <v>114</v>
      </c>
      <c r="J53" s="108" t="s">
        <v>114</v>
      </c>
      <c r="K53" s="108" t="s">
        <v>114</v>
      </c>
      <c r="L53" s="108" t="s">
        <v>114</v>
      </c>
      <c r="M53" s="108" t="s">
        <v>114</v>
      </c>
      <c r="N53" s="108"/>
      <c r="O53" s="108" t="s">
        <v>114</v>
      </c>
      <c r="P53" s="68" t="s">
        <v>463</v>
      </c>
      <c r="Q53" s="68" t="s">
        <v>114</v>
      </c>
      <c r="R53" s="58" t="s">
        <v>112</v>
      </c>
      <c r="S53" s="58" t="s">
        <v>625</v>
      </c>
      <c r="T53" s="58">
        <v>228</v>
      </c>
      <c r="U53" s="68">
        <v>40885</v>
      </c>
      <c r="V53" s="58" t="s">
        <v>161</v>
      </c>
      <c r="W53" s="121" t="s">
        <v>161</v>
      </c>
      <c r="X53" s="122" t="s">
        <v>441</v>
      </c>
      <c r="Y53" s="68" t="s">
        <v>622</v>
      </c>
      <c r="Z53" s="51" t="s">
        <v>114</v>
      </c>
    </row>
    <row r="54" spans="1:67" s="52" customFormat="1" x14ac:dyDescent="0.2">
      <c r="A54" s="154" t="s">
        <v>73</v>
      </c>
      <c r="B54" s="64" t="s">
        <v>106</v>
      </c>
      <c r="C54" s="65">
        <f t="shared" si="0"/>
        <v>2</v>
      </c>
      <c r="D54" s="66"/>
      <c r="E54" s="66"/>
      <c r="F54" s="67">
        <f t="shared" si="1"/>
        <v>2</v>
      </c>
      <c r="G54" s="108" t="s">
        <v>156</v>
      </c>
      <c r="H54" s="108" t="s">
        <v>165</v>
      </c>
      <c r="I54" s="106" t="s">
        <v>157</v>
      </c>
      <c r="J54" s="108" t="s">
        <v>443</v>
      </c>
      <c r="K54" s="120">
        <v>63</v>
      </c>
      <c r="L54" s="107">
        <v>44629</v>
      </c>
      <c r="M54" s="108" t="s">
        <v>114</v>
      </c>
      <c r="N54" s="125">
        <v>25</v>
      </c>
      <c r="O54" s="110" t="s">
        <v>442</v>
      </c>
      <c r="P54" s="107" t="s">
        <v>156</v>
      </c>
      <c r="Q54" s="107" t="s">
        <v>156</v>
      </c>
      <c r="R54" s="106" t="s">
        <v>157</v>
      </c>
      <c r="S54" s="107" t="s">
        <v>256</v>
      </c>
      <c r="T54" s="106" t="s">
        <v>494</v>
      </c>
      <c r="U54" s="107">
        <v>43364</v>
      </c>
      <c r="V54" s="107">
        <v>44680</v>
      </c>
      <c r="W54" s="106" t="s">
        <v>483</v>
      </c>
      <c r="X54" s="126" t="s">
        <v>262</v>
      </c>
      <c r="Y54" s="58" t="s">
        <v>493</v>
      </c>
      <c r="Z54" s="51" t="s">
        <v>114</v>
      </c>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row>
    <row r="55" spans="1:67" x14ac:dyDescent="0.2">
      <c r="A55" s="153" t="s">
        <v>11</v>
      </c>
      <c r="B55" s="132"/>
      <c r="C55" s="115"/>
      <c r="D55" s="98"/>
      <c r="E55" s="98"/>
      <c r="F55" s="116"/>
      <c r="G55" s="129"/>
      <c r="H55" s="129"/>
      <c r="I55" s="98"/>
      <c r="J55" s="98"/>
      <c r="K55" s="98"/>
      <c r="L55" s="98"/>
      <c r="M55" s="98"/>
      <c r="N55" s="98"/>
      <c r="O55" s="129"/>
      <c r="P55" s="129"/>
      <c r="Q55" s="129"/>
      <c r="R55" s="98"/>
      <c r="S55" s="98"/>
      <c r="T55" s="98"/>
      <c r="U55" s="98"/>
      <c r="V55" s="130"/>
      <c r="W55" s="131"/>
      <c r="X55" s="129"/>
      <c r="Y55" s="98"/>
      <c r="Z55" s="51" t="s">
        <v>114</v>
      </c>
    </row>
    <row r="56" spans="1:67" x14ac:dyDescent="0.2">
      <c r="A56" s="154" t="s">
        <v>74</v>
      </c>
      <c r="B56" s="60" t="s">
        <v>106</v>
      </c>
      <c r="C56" s="91">
        <f t="shared" si="0"/>
        <v>2</v>
      </c>
      <c r="D56" s="95"/>
      <c r="E56" s="95"/>
      <c r="F56" s="69">
        <f t="shared" si="1"/>
        <v>2</v>
      </c>
      <c r="G56" s="68" t="s">
        <v>156</v>
      </c>
      <c r="H56" s="68" t="s">
        <v>165</v>
      </c>
      <c r="I56" s="58" t="s">
        <v>157</v>
      </c>
      <c r="J56" s="68" t="s">
        <v>265</v>
      </c>
      <c r="K56" s="63">
        <v>223</v>
      </c>
      <c r="L56" s="68">
        <v>42594</v>
      </c>
      <c r="M56" s="68" t="s">
        <v>114</v>
      </c>
      <c r="N56" s="105">
        <v>62</v>
      </c>
      <c r="O56" s="122" t="s">
        <v>284</v>
      </c>
      <c r="P56" s="63" t="s">
        <v>156</v>
      </c>
      <c r="Q56" s="68" t="s">
        <v>111</v>
      </c>
      <c r="R56" s="58" t="s">
        <v>157</v>
      </c>
      <c r="S56" s="58" t="s">
        <v>265</v>
      </c>
      <c r="T56" s="58">
        <v>75</v>
      </c>
      <c r="U56" s="68">
        <v>41498</v>
      </c>
      <c r="V56" s="68">
        <v>43829</v>
      </c>
      <c r="W56" s="106" t="s">
        <v>495</v>
      </c>
      <c r="X56" s="122" t="s">
        <v>540</v>
      </c>
      <c r="Y56" s="58" t="s">
        <v>476</v>
      </c>
      <c r="Z56" s="51" t="s">
        <v>114</v>
      </c>
    </row>
    <row r="57" spans="1:67" x14ac:dyDescent="0.2">
      <c r="A57" s="154" t="s">
        <v>654</v>
      </c>
      <c r="B57" s="60" t="s">
        <v>108</v>
      </c>
      <c r="C57" s="91">
        <f t="shared" si="0"/>
        <v>0</v>
      </c>
      <c r="D57" s="95"/>
      <c r="E57" s="95"/>
      <c r="F57" s="69">
        <f t="shared" si="1"/>
        <v>0</v>
      </c>
      <c r="G57" s="63" t="s">
        <v>111</v>
      </c>
      <c r="H57" s="108" t="s">
        <v>114</v>
      </c>
      <c r="I57" s="108" t="s">
        <v>114</v>
      </c>
      <c r="J57" s="108" t="s">
        <v>114</v>
      </c>
      <c r="K57" s="108" t="s">
        <v>114</v>
      </c>
      <c r="L57" s="108" t="s">
        <v>114</v>
      </c>
      <c r="M57" s="108" t="s">
        <v>114</v>
      </c>
      <c r="N57" s="108"/>
      <c r="O57" s="108" t="s">
        <v>114</v>
      </c>
      <c r="P57" s="63" t="s">
        <v>111</v>
      </c>
      <c r="Q57" s="68" t="s">
        <v>114</v>
      </c>
      <c r="R57" s="68" t="s">
        <v>114</v>
      </c>
      <c r="S57" s="68" t="s">
        <v>114</v>
      </c>
      <c r="T57" s="68" t="s">
        <v>114</v>
      </c>
      <c r="U57" s="68" t="s">
        <v>114</v>
      </c>
      <c r="V57" s="68" t="s">
        <v>114</v>
      </c>
      <c r="W57" s="121" t="s">
        <v>114</v>
      </c>
      <c r="X57" s="122" t="s">
        <v>285</v>
      </c>
      <c r="Y57" s="68" t="s">
        <v>293</v>
      </c>
      <c r="Z57" s="51" t="s">
        <v>114</v>
      </c>
    </row>
    <row r="58" spans="1:67" x14ac:dyDescent="0.2">
      <c r="A58" s="154" t="s">
        <v>75</v>
      </c>
      <c r="B58" s="60" t="s">
        <v>107</v>
      </c>
      <c r="C58" s="91">
        <f t="shared" si="0"/>
        <v>1</v>
      </c>
      <c r="D58" s="95"/>
      <c r="E58" s="95"/>
      <c r="F58" s="69">
        <f t="shared" si="1"/>
        <v>1</v>
      </c>
      <c r="G58" s="63" t="s">
        <v>111</v>
      </c>
      <c r="H58" s="108" t="s">
        <v>114</v>
      </c>
      <c r="I58" s="108" t="s">
        <v>114</v>
      </c>
      <c r="J58" s="108" t="s">
        <v>114</v>
      </c>
      <c r="K58" s="108" t="s">
        <v>114</v>
      </c>
      <c r="L58" s="108" t="s">
        <v>114</v>
      </c>
      <c r="M58" s="108" t="s">
        <v>114</v>
      </c>
      <c r="N58" s="103" t="s">
        <v>114</v>
      </c>
      <c r="O58" s="108" t="s">
        <v>114</v>
      </c>
      <c r="P58" s="63" t="s">
        <v>156</v>
      </c>
      <c r="Q58" s="62" t="s">
        <v>156</v>
      </c>
      <c r="R58" s="58" t="s">
        <v>112</v>
      </c>
      <c r="S58" s="68" t="s">
        <v>266</v>
      </c>
      <c r="T58" s="58">
        <v>358</v>
      </c>
      <c r="U58" s="68">
        <v>40819</v>
      </c>
      <c r="V58" s="68">
        <v>43654</v>
      </c>
      <c r="W58" s="121">
        <v>6</v>
      </c>
      <c r="X58" s="122" t="s">
        <v>286</v>
      </c>
      <c r="Y58" s="68" t="s">
        <v>114</v>
      </c>
      <c r="Z58" s="51" t="s">
        <v>114</v>
      </c>
    </row>
    <row r="59" spans="1:67" x14ac:dyDescent="0.2">
      <c r="A59" s="154" t="s">
        <v>76</v>
      </c>
      <c r="B59" s="60" t="s">
        <v>108</v>
      </c>
      <c r="C59" s="91">
        <f t="shared" si="0"/>
        <v>0</v>
      </c>
      <c r="D59" s="95"/>
      <c r="E59" s="95"/>
      <c r="F59" s="69">
        <f t="shared" si="1"/>
        <v>0</v>
      </c>
      <c r="G59" s="68" t="s">
        <v>111</v>
      </c>
      <c r="H59" s="68" t="s">
        <v>114</v>
      </c>
      <c r="I59" s="68" t="s">
        <v>114</v>
      </c>
      <c r="J59" s="68" t="s">
        <v>114</v>
      </c>
      <c r="K59" s="68" t="s">
        <v>114</v>
      </c>
      <c r="L59" s="68" t="s">
        <v>114</v>
      </c>
      <c r="M59" s="68" t="s">
        <v>114</v>
      </c>
      <c r="N59" s="68"/>
      <c r="O59" s="68" t="s">
        <v>114</v>
      </c>
      <c r="P59" s="63" t="s">
        <v>470</v>
      </c>
      <c r="Q59" s="62" t="s">
        <v>114</v>
      </c>
      <c r="R59" s="68" t="s">
        <v>157</v>
      </c>
      <c r="S59" s="68" t="s">
        <v>267</v>
      </c>
      <c r="T59" s="58" t="s">
        <v>278</v>
      </c>
      <c r="U59" s="68">
        <v>39610</v>
      </c>
      <c r="V59" s="68">
        <v>40259</v>
      </c>
      <c r="W59" s="121">
        <v>0</v>
      </c>
      <c r="X59" s="122" t="s">
        <v>466</v>
      </c>
      <c r="Y59" s="68" t="s">
        <v>537</v>
      </c>
      <c r="Z59" s="51" t="s">
        <v>114</v>
      </c>
    </row>
    <row r="60" spans="1:67" x14ac:dyDescent="0.2">
      <c r="A60" s="154" t="s">
        <v>12</v>
      </c>
      <c r="B60" s="60" t="s">
        <v>106</v>
      </c>
      <c r="C60" s="91">
        <f t="shared" si="0"/>
        <v>2</v>
      </c>
      <c r="D60" s="95"/>
      <c r="E60" s="95"/>
      <c r="F60" s="69">
        <f t="shared" si="1"/>
        <v>2</v>
      </c>
      <c r="G60" s="68" t="s">
        <v>156</v>
      </c>
      <c r="H60" s="68" t="s">
        <v>156</v>
      </c>
      <c r="I60" s="58" t="s">
        <v>157</v>
      </c>
      <c r="J60" s="68" t="s">
        <v>268</v>
      </c>
      <c r="K60" s="63">
        <v>242</v>
      </c>
      <c r="L60" s="68">
        <v>42311</v>
      </c>
      <c r="M60" s="68">
        <v>42696</v>
      </c>
      <c r="N60" s="105">
        <v>30</v>
      </c>
      <c r="O60" s="122" t="s">
        <v>287</v>
      </c>
      <c r="P60" s="63" t="s">
        <v>156</v>
      </c>
      <c r="Q60" s="68" t="s">
        <v>111</v>
      </c>
      <c r="R60" s="58" t="s">
        <v>112</v>
      </c>
      <c r="S60" s="68" t="s">
        <v>376</v>
      </c>
      <c r="T60" s="58">
        <v>534</v>
      </c>
      <c r="U60" s="68">
        <v>41246</v>
      </c>
      <c r="V60" s="68">
        <v>44195</v>
      </c>
      <c r="W60" s="106" t="s">
        <v>486</v>
      </c>
      <c r="X60" s="110" t="s">
        <v>375</v>
      </c>
      <c r="Y60" s="68" t="s">
        <v>584</v>
      </c>
      <c r="Z60" s="51" t="s">
        <v>114</v>
      </c>
    </row>
    <row r="61" spans="1:67" x14ac:dyDescent="0.2">
      <c r="A61" s="154" t="s">
        <v>655</v>
      </c>
      <c r="B61" s="60" t="s">
        <v>107</v>
      </c>
      <c r="C61" s="91">
        <f t="shared" si="0"/>
        <v>1</v>
      </c>
      <c r="D61" s="95"/>
      <c r="E61" s="95"/>
      <c r="F61" s="69">
        <f t="shared" si="1"/>
        <v>1</v>
      </c>
      <c r="G61" s="68" t="s">
        <v>111</v>
      </c>
      <c r="H61" s="68" t="s">
        <v>114</v>
      </c>
      <c r="I61" s="68" t="s">
        <v>114</v>
      </c>
      <c r="J61" s="68" t="s">
        <v>114</v>
      </c>
      <c r="K61" s="68" t="s">
        <v>114</v>
      </c>
      <c r="L61" s="68" t="s">
        <v>114</v>
      </c>
      <c r="M61" s="68" t="s">
        <v>114</v>
      </c>
      <c r="N61" s="103" t="s">
        <v>114</v>
      </c>
      <c r="O61" s="68" t="s">
        <v>114</v>
      </c>
      <c r="P61" s="63" t="s">
        <v>156</v>
      </c>
      <c r="Q61" s="68" t="s">
        <v>156</v>
      </c>
      <c r="R61" s="58" t="s">
        <v>112</v>
      </c>
      <c r="S61" s="68" t="s">
        <v>269</v>
      </c>
      <c r="T61" s="58">
        <v>231</v>
      </c>
      <c r="U61" s="68">
        <v>42180</v>
      </c>
      <c r="V61" s="68">
        <v>43992</v>
      </c>
      <c r="W61" s="121">
        <v>8</v>
      </c>
      <c r="X61" s="122" t="s">
        <v>379</v>
      </c>
      <c r="Y61" s="68" t="s">
        <v>114</v>
      </c>
      <c r="Z61" s="51" t="s">
        <v>114</v>
      </c>
    </row>
    <row r="62" spans="1:67" x14ac:dyDescent="0.2">
      <c r="A62" s="154" t="s">
        <v>77</v>
      </c>
      <c r="B62" s="60" t="s">
        <v>107</v>
      </c>
      <c r="C62" s="91">
        <f t="shared" si="0"/>
        <v>1</v>
      </c>
      <c r="D62" s="95"/>
      <c r="E62" s="95"/>
      <c r="F62" s="69">
        <f t="shared" si="1"/>
        <v>1</v>
      </c>
      <c r="G62" s="68" t="s">
        <v>111</v>
      </c>
      <c r="H62" s="68" t="s">
        <v>114</v>
      </c>
      <c r="I62" s="68" t="s">
        <v>114</v>
      </c>
      <c r="J62" s="68" t="s">
        <v>114</v>
      </c>
      <c r="K62" s="68" t="s">
        <v>114</v>
      </c>
      <c r="L62" s="68" t="s">
        <v>114</v>
      </c>
      <c r="M62" s="68" t="s">
        <v>114</v>
      </c>
      <c r="N62" s="103" t="s">
        <v>114</v>
      </c>
      <c r="O62" s="68" t="s">
        <v>114</v>
      </c>
      <c r="P62" s="63" t="s">
        <v>156</v>
      </c>
      <c r="Q62" s="68" t="s">
        <v>156</v>
      </c>
      <c r="R62" s="58" t="s">
        <v>112</v>
      </c>
      <c r="S62" s="68" t="s">
        <v>270</v>
      </c>
      <c r="T62" s="58" t="s">
        <v>279</v>
      </c>
      <c r="U62" s="68">
        <v>39994</v>
      </c>
      <c r="V62" s="68">
        <v>43074</v>
      </c>
      <c r="W62" s="121">
        <v>4</v>
      </c>
      <c r="X62" s="122" t="s">
        <v>381</v>
      </c>
      <c r="Y62" s="68" t="s">
        <v>114</v>
      </c>
      <c r="Z62" s="51" t="s">
        <v>114</v>
      </c>
    </row>
    <row r="63" spans="1:67" s="52" customFormat="1" x14ac:dyDescent="0.2">
      <c r="A63" s="154" t="s">
        <v>78</v>
      </c>
      <c r="B63" s="64" t="s">
        <v>106</v>
      </c>
      <c r="C63" s="65">
        <f t="shared" si="0"/>
        <v>2</v>
      </c>
      <c r="D63" s="66">
        <v>0.5</v>
      </c>
      <c r="E63" s="66"/>
      <c r="F63" s="67">
        <f t="shared" si="1"/>
        <v>1</v>
      </c>
      <c r="G63" s="107" t="s">
        <v>156</v>
      </c>
      <c r="H63" s="68" t="s">
        <v>111</v>
      </c>
      <c r="I63" s="107" t="s">
        <v>498</v>
      </c>
      <c r="J63" s="107" t="s">
        <v>499</v>
      </c>
      <c r="K63" s="63">
        <v>48</v>
      </c>
      <c r="L63" s="107">
        <v>42475</v>
      </c>
      <c r="M63" s="107">
        <v>43514</v>
      </c>
      <c r="N63" s="125">
        <v>26</v>
      </c>
      <c r="O63" s="107" t="s">
        <v>500</v>
      </c>
      <c r="P63" s="120" t="s">
        <v>156</v>
      </c>
      <c r="Q63" s="107" t="s">
        <v>156</v>
      </c>
      <c r="R63" s="106" t="s">
        <v>112</v>
      </c>
      <c r="S63" s="107" t="s">
        <v>496</v>
      </c>
      <c r="T63" s="106" t="s">
        <v>497</v>
      </c>
      <c r="U63" s="107">
        <v>40267</v>
      </c>
      <c r="V63" s="107">
        <v>43210</v>
      </c>
      <c r="W63" s="106" t="s">
        <v>483</v>
      </c>
      <c r="X63" s="126" t="s">
        <v>288</v>
      </c>
      <c r="Y63" s="107" t="s">
        <v>544</v>
      </c>
      <c r="Z63" s="51" t="s">
        <v>114</v>
      </c>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row>
    <row r="64" spans="1:67" x14ac:dyDescent="0.2">
      <c r="A64" s="154" t="s">
        <v>656</v>
      </c>
      <c r="B64" s="60" t="s">
        <v>106</v>
      </c>
      <c r="C64" s="91">
        <f t="shared" si="0"/>
        <v>2</v>
      </c>
      <c r="D64" s="95"/>
      <c r="E64" s="95"/>
      <c r="F64" s="69">
        <f t="shared" si="1"/>
        <v>2</v>
      </c>
      <c r="G64" s="68" t="s">
        <v>156</v>
      </c>
      <c r="H64" s="68" t="s">
        <v>156</v>
      </c>
      <c r="I64" s="58" t="s">
        <v>157</v>
      </c>
      <c r="J64" s="68" t="s">
        <v>272</v>
      </c>
      <c r="K64" s="63">
        <v>148</v>
      </c>
      <c r="L64" s="68">
        <v>42583</v>
      </c>
      <c r="M64" s="68">
        <v>44207</v>
      </c>
      <c r="N64" s="105">
        <v>23</v>
      </c>
      <c r="O64" s="122" t="s">
        <v>289</v>
      </c>
      <c r="P64" s="63" t="s">
        <v>156</v>
      </c>
      <c r="Q64" s="68" t="s">
        <v>156</v>
      </c>
      <c r="R64" s="68" t="s">
        <v>112</v>
      </c>
      <c r="S64" s="68" t="s">
        <v>501</v>
      </c>
      <c r="T64" s="106">
        <v>193</v>
      </c>
      <c r="U64" s="68">
        <v>42830</v>
      </c>
      <c r="V64" s="68">
        <v>44594</v>
      </c>
      <c r="W64" s="121">
        <v>2</v>
      </c>
      <c r="X64" s="108" t="s">
        <v>546</v>
      </c>
      <c r="Y64" s="68" t="s">
        <v>642</v>
      </c>
      <c r="Z64" s="51" t="s">
        <v>114</v>
      </c>
    </row>
    <row r="65" spans="1:26" x14ac:dyDescent="0.2">
      <c r="A65" s="154" t="s">
        <v>13</v>
      </c>
      <c r="B65" s="60" t="s">
        <v>106</v>
      </c>
      <c r="C65" s="91">
        <f t="shared" si="0"/>
        <v>2</v>
      </c>
      <c r="D65" s="95"/>
      <c r="E65" s="95"/>
      <c r="F65" s="69">
        <f t="shared" si="1"/>
        <v>2</v>
      </c>
      <c r="G65" s="68" t="s">
        <v>156</v>
      </c>
      <c r="H65" s="68" t="s">
        <v>156</v>
      </c>
      <c r="I65" s="58" t="s">
        <v>112</v>
      </c>
      <c r="J65" s="68" t="s">
        <v>273</v>
      </c>
      <c r="K65" s="63" t="s">
        <v>280</v>
      </c>
      <c r="L65" s="68">
        <v>42709</v>
      </c>
      <c r="M65" s="68">
        <v>44166</v>
      </c>
      <c r="N65" s="105">
        <v>68</v>
      </c>
      <c r="O65" s="122" t="s">
        <v>467</v>
      </c>
      <c r="P65" s="63" t="s">
        <v>156</v>
      </c>
      <c r="Q65" s="68" t="s">
        <v>165</v>
      </c>
      <c r="R65" s="106" t="s">
        <v>271</v>
      </c>
      <c r="S65" s="68" t="s">
        <v>273</v>
      </c>
      <c r="T65" s="68" t="s">
        <v>502</v>
      </c>
      <c r="U65" s="68">
        <v>43963</v>
      </c>
      <c r="V65" s="68" t="s">
        <v>114</v>
      </c>
      <c r="W65" s="106" t="s">
        <v>486</v>
      </c>
      <c r="X65" s="110" t="s">
        <v>454</v>
      </c>
      <c r="Y65" s="68" t="s">
        <v>114</v>
      </c>
      <c r="Z65" s="51" t="s">
        <v>114</v>
      </c>
    </row>
    <row r="66" spans="1:26" x14ac:dyDescent="0.2">
      <c r="A66" s="154" t="s">
        <v>80</v>
      </c>
      <c r="B66" s="60" t="s">
        <v>107</v>
      </c>
      <c r="C66" s="91">
        <f t="shared" si="0"/>
        <v>1</v>
      </c>
      <c r="D66" s="95"/>
      <c r="E66" s="95"/>
      <c r="F66" s="69">
        <f t="shared" si="1"/>
        <v>1</v>
      </c>
      <c r="G66" s="68" t="s">
        <v>111</v>
      </c>
      <c r="H66" s="68" t="s">
        <v>114</v>
      </c>
      <c r="I66" s="68" t="s">
        <v>114</v>
      </c>
      <c r="J66" s="68" t="s">
        <v>114</v>
      </c>
      <c r="K66" s="68" t="s">
        <v>114</v>
      </c>
      <c r="L66" s="68" t="s">
        <v>114</v>
      </c>
      <c r="M66" s="68" t="s">
        <v>114</v>
      </c>
      <c r="N66" s="103" t="s">
        <v>114</v>
      </c>
      <c r="O66" s="68" t="s">
        <v>114</v>
      </c>
      <c r="P66" s="63" t="s">
        <v>156</v>
      </c>
      <c r="Q66" s="62" t="s">
        <v>156</v>
      </c>
      <c r="R66" s="58" t="s">
        <v>112</v>
      </c>
      <c r="S66" s="68" t="s">
        <v>274</v>
      </c>
      <c r="T66" s="58" t="s">
        <v>281</v>
      </c>
      <c r="U66" s="68">
        <v>41089</v>
      </c>
      <c r="V66" s="68">
        <v>44273</v>
      </c>
      <c r="W66" s="121">
        <v>5</v>
      </c>
      <c r="X66" s="122" t="s">
        <v>290</v>
      </c>
      <c r="Y66" s="68" t="s">
        <v>114</v>
      </c>
      <c r="Z66" s="51" t="s">
        <v>114</v>
      </c>
    </row>
    <row r="67" spans="1:26" x14ac:dyDescent="0.2">
      <c r="A67" s="154" t="s">
        <v>81</v>
      </c>
      <c r="B67" s="60" t="s">
        <v>106</v>
      </c>
      <c r="C67" s="91">
        <f t="shared" si="0"/>
        <v>2</v>
      </c>
      <c r="D67" s="95"/>
      <c r="E67" s="95"/>
      <c r="F67" s="69">
        <f t="shared" si="1"/>
        <v>2</v>
      </c>
      <c r="G67" s="68" t="s">
        <v>156</v>
      </c>
      <c r="H67" s="68" t="s">
        <v>165</v>
      </c>
      <c r="I67" s="68" t="s">
        <v>157</v>
      </c>
      <c r="J67" s="68" t="s">
        <v>275</v>
      </c>
      <c r="K67" s="63" t="s">
        <v>282</v>
      </c>
      <c r="L67" s="68">
        <v>44288</v>
      </c>
      <c r="M67" s="68" t="s">
        <v>114</v>
      </c>
      <c r="N67" s="105" t="s">
        <v>505</v>
      </c>
      <c r="O67" s="68" t="s">
        <v>291</v>
      </c>
      <c r="P67" s="63" t="s">
        <v>156</v>
      </c>
      <c r="Q67" s="68" t="s">
        <v>156</v>
      </c>
      <c r="R67" s="68" t="s">
        <v>112</v>
      </c>
      <c r="S67" s="68" t="s">
        <v>503</v>
      </c>
      <c r="T67" s="63">
        <v>50</v>
      </c>
      <c r="U67" s="68">
        <v>41327</v>
      </c>
      <c r="V67" s="68">
        <v>44685</v>
      </c>
      <c r="W67" s="66">
        <v>3</v>
      </c>
      <c r="X67" s="108" t="s">
        <v>291</v>
      </c>
      <c r="Y67" s="68" t="s">
        <v>623</v>
      </c>
      <c r="Z67" s="51" t="s">
        <v>114</v>
      </c>
    </row>
    <row r="68" spans="1:26" x14ac:dyDescent="0.2">
      <c r="A68" s="154" t="s">
        <v>14</v>
      </c>
      <c r="B68" s="60" t="s">
        <v>106</v>
      </c>
      <c r="C68" s="91">
        <f t="shared" si="0"/>
        <v>2</v>
      </c>
      <c r="D68" s="95"/>
      <c r="E68" s="95"/>
      <c r="F68" s="69">
        <f t="shared" si="1"/>
        <v>2</v>
      </c>
      <c r="G68" s="58" t="s">
        <v>156</v>
      </c>
      <c r="H68" s="58" t="s">
        <v>156</v>
      </c>
      <c r="I68" s="58" t="s">
        <v>157</v>
      </c>
      <c r="J68" s="58" t="s">
        <v>276</v>
      </c>
      <c r="K68" s="63">
        <v>202</v>
      </c>
      <c r="L68" s="68">
        <v>42551</v>
      </c>
      <c r="M68" s="68">
        <v>43803</v>
      </c>
      <c r="N68" s="105">
        <v>19</v>
      </c>
      <c r="O68" s="127" t="s">
        <v>301</v>
      </c>
      <c r="P68" s="63" t="s">
        <v>250</v>
      </c>
      <c r="Q68" s="68" t="s">
        <v>114</v>
      </c>
      <c r="R68" s="68" t="s">
        <v>157</v>
      </c>
      <c r="S68" s="68" t="s">
        <v>276</v>
      </c>
      <c r="T68" s="58">
        <v>431</v>
      </c>
      <c r="U68" s="68">
        <v>40056</v>
      </c>
      <c r="V68" s="68">
        <v>42229</v>
      </c>
      <c r="W68" s="121">
        <v>0</v>
      </c>
      <c r="X68" s="108" t="s">
        <v>446</v>
      </c>
      <c r="Y68" s="68" t="s">
        <v>534</v>
      </c>
      <c r="Z68" s="51" t="s">
        <v>114</v>
      </c>
    </row>
    <row r="69" spans="1:26" x14ac:dyDescent="0.2">
      <c r="A69" s="154" t="s">
        <v>82</v>
      </c>
      <c r="B69" s="60" t="s">
        <v>107</v>
      </c>
      <c r="C69" s="91">
        <f t="shared" si="0"/>
        <v>1</v>
      </c>
      <c r="D69" s="95"/>
      <c r="E69" s="95"/>
      <c r="F69" s="69">
        <f t="shared" si="1"/>
        <v>1</v>
      </c>
      <c r="G69" s="68" t="s">
        <v>111</v>
      </c>
      <c r="H69" s="68" t="s">
        <v>114</v>
      </c>
      <c r="I69" s="68" t="s">
        <v>114</v>
      </c>
      <c r="J69" s="68" t="s">
        <v>114</v>
      </c>
      <c r="K69" s="68" t="s">
        <v>114</v>
      </c>
      <c r="L69" s="68" t="s">
        <v>114</v>
      </c>
      <c r="M69" s="68" t="s">
        <v>114</v>
      </c>
      <c r="N69" s="103" t="s">
        <v>114</v>
      </c>
      <c r="O69" s="68" t="s">
        <v>114</v>
      </c>
      <c r="P69" s="63" t="s">
        <v>156</v>
      </c>
      <c r="Q69" s="62" t="s">
        <v>156</v>
      </c>
      <c r="R69" s="58" t="s">
        <v>157</v>
      </c>
      <c r="S69" s="58" t="s">
        <v>277</v>
      </c>
      <c r="T69" s="58" t="s">
        <v>283</v>
      </c>
      <c r="U69" s="68">
        <v>43341</v>
      </c>
      <c r="V69" s="68">
        <v>43616</v>
      </c>
      <c r="W69" s="121">
        <v>7</v>
      </c>
      <c r="X69" s="127" t="s">
        <v>292</v>
      </c>
      <c r="Y69" s="68" t="s">
        <v>114</v>
      </c>
      <c r="Z69" s="51" t="s">
        <v>114</v>
      </c>
    </row>
    <row r="70" spans="1:26" x14ac:dyDescent="0.2">
      <c r="A70" s="153" t="s">
        <v>83</v>
      </c>
      <c r="B70" s="132"/>
      <c r="C70" s="115"/>
      <c r="D70" s="98"/>
      <c r="E70" s="98"/>
      <c r="F70" s="116"/>
      <c r="G70" s="129"/>
      <c r="H70" s="129"/>
      <c r="I70" s="98"/>
      <c r="J70" s="98"/>
      <c r="K70" s="98"/>
      <c r="L70" s="98"/>
      <c r="M70" s="98"/>
      <c r="N70" s="98"/>
      <c r="O70" s="129"/>
      <c r="P70" s="129"/>
      <c r="Q70" s="129"/>
      <c r="R70" s="98"/>
      <c r="S70" s="98"/>
      <c r="T70" s="98"/>
      <c r="U70" s="98"/>
      <c r="V70" s="130"/>
      <c r="W70" s="131"/>
      <c r="X70" s="129"/>
      <c r="Y70" s="98"/>
    </row>
    <row r="71" spans="1:26" x14ac:dyDescent="0.2">
      <c r="A71" s="154" t="s">
        <v>84</v>
      </c>
      <c r="B71" s="60" t="s">
        <v>107</v>
      </c>
      <c r="C71" s="91">
        <f t="shared" si="0"/>
        <v>1</v>
      </c>
      <c r="D71" s="95">
        <v>0.5</v>
      </c>
      <c r="E71" s="95"/>
      <c r="F71" s="69">
        <f t="shared" si="1"/>
        <v>0.5</v>
      </c>
      <c r="G71" s="68" t="s">
        <v>111</v>
      </c>
      <c r="H71" s="68" t="s">
        <v>114</v>
      </c>
      <c r="I71" s="68" t="s">
        <v>114</v>
      </c>
      <c r="J71" s="68" t="s">
        <v>114</v>
      </c>
      <c r="K71" s="68" t="s">
        <v>114</v>
      </c>
      <c r="L71" s="68" t="s">
        <v>114</v>
      </c>
      <c r="M71" s="68" t="s">
        <v>114</v>
      </c>
      <c r="N71" s="103" t="s">
        <v>114</v>
      </c>
      <c r="O71" s="68" t="s">
        <v>114</v>
      </c>
      <c r="P71" s="62" t="s">
        <v>156</v>
      </c>
      <c r="Q71" s="68" t="s">
        <v>506</v>
      </c>
      <c r="R71" s="58" t="s">
        <v>112</v>
      </c>
      <c r="S71" s="68" t="s">
        <v>304</v>
      </c>
      <c r="T71" s="58">
        <v>8</v>
      </c>
      <c r="U71" s="68">
        <v>41079</v>
      </c>
      <c r="V71" s="68">
        <v>42451</v>
      </c>
      <c r="W71" s="121">
        <v>6</v>
      </c>
      <c r="X71" s="122" t="s">
        <v>312</v>
      </c>
      <c r="Y71" s="58" t="s">
        <v>438</v>
      </c>
      <c r="Z71" s="51" t="s">
        <v>114</v>
      </c>
    </row>
    <row r="72" spans="1:26" x14ac:dyDescent="0.2">
      <c r="A72" s="154" t="s">
        <v>85</v>
      </c>
      <c r="B72" s="60" t="s">
        <v>106</v>
      </c>
      <c r="C72" s="91">
        <f t="shared" si="0"/>
        <v>2</v>
      </c>
      <c r="D72" s="95"/>
      <c r="E72" s="95"/>
      <c r="F72" s="69">
        <f t="shared" si="1"/>
        <v>2</v>
      </c>
      <c r="G72" s="63" t="s">
        <v>156</v>
      </c>
      <c r="H72" s="68" t="s">
        <v>165</v>
      </c>
      <c r="I72" s="58" t="s">
        <v>157</v>
      </c>
      <c r="J72" s="68" t="s">
        <v>305</v>
      </c>
      <c r="K72" s="63">
        <v>28</v>
      </c>
      <c r="L72" s="68">
        <v>42396</v>
      </c>
      <c r="M72" s="68" t="s">
        <v>114</v>
      </c>
      <c r="N72" s="105">
        <v>14</v>
      </c>
      <c r="O72" s="104" t="s">
        <v>313</v>
      </c>
      <c r="P72" s="63" t="s">
        <v>156</v>
      </c>
      <c r="Q72" s="68" t="s">
        <v>506</v>
      </c>
      <c r="R72" s="58" t="s">
        <v>112</v>
      </c>
      <c r="S72" s="68" t="s">
        <v>385</v>
      </c>
      <c r="T72" s="68" t="s">
        <v>384</v>
      </c>
      <c r="U72" s="68">
        <v>40688</v>
      </c>
      <c r="V72" s="68">
        <v>44665</v>
      </c>
      <c r="W72" s="121">
        <v>5</v>
      </c>
      <c r="X72" s="110" t="s">
        <v>386</v>
      </c>
      <c r="Y72" s="68" t="s">
        <v>507</v>
      </c>
      <c r="Z72" s="51" t="s">
        <v>114</v>
      </c>
    </row>
    <row r="73" spans="1:26" x14ac:dyDescent="0.2">
      <c r="A73" s="154" t="s">
        <v>86</v>
      </c>
      <c r="B73" s="60" t="s">
        <v>107</v>
      </c>
      <c r="C73" s="91">
        <f t="shared" ref="C73:C99" si="2">IF(B73="Да, принят и размещен в открытом доступе правовой акт о мониторинге и оценке уровня открытости бюджетных данных",2,IF(B73="Да, принят и размещен в открытом доступе правовой акт об оценке качества управления муниципальными финансами, в составе которой учитывается открытость (прозрачность) бюджетных данных",1,0))</f>
        <v>1</v>
      </c>
      <c r="D73" s="95"/>
      <c r="E73" s="95"/>
      <c r="F73" s="69">
        <f t="shared" ref="F73:F99" si="3">C73*(1-D73)*(1-E73)</f>
        <v>1</v>
      </c>
      <c r="G73" s="68" t="s">
        <v>111</v>
      </c>
      <c r="H73" s="68" t="s">
        <v>114</v>
      </c>
      <c r="I73" s="68" t="s">
        <v>114</v>
      </c>
      <c r="J73" s="68" t="s">
        <v>114</v>
      </c>
      <c r="K73" s="68" t="s">
        <v>114</v>
      </c>
      <c r="L73" s="68" t="s">
        <v>114</v>
      </c>
      <c r="M73" s="68" t="s">
        <v>114</v>
      </c>
      <c r="N73" s="103" t="s">
        <v>114</v>
      </c>
      <c r="O73" s="68" t="s">
        <v>114</v>
      </c>
      <c r="P73" s="62" t="s">
        <v>156</v>
      </c>
      <c r="Q73" s="68" t="s">
        <v>156</v>
      </c>
      <c r="R73" s="68" t="s">
        <v>176</v>
      </c>
      <c r="S73" s="68" t="s">
        <v>306</v>
      </c>
      <c r="T73" s="58" t="s">
        <v>309</v>
      </c>
      <c r="U73" s="68">
        <v>40625</v>
      </c>
      <c r="V73" s="68">
        <v>43207</v>
      </c>
      <c r="W73" s="121">
        <v>7</v>
      </c>
      <c r="X73" s="122" t="s">
        <v>314</v>
      </c>
      <c r="Y73" s="68" t="s">
        <v>114</v>
      </c>
      <c r="Z73" s="51" t="s">
        <v>114</v>
      </c>
    </row>
    <row r="74" spans="1:26" x14ac:dyDescent="0.2">
      <c r="A74" s="154" t="s">
        <v>87</v>
      </c>
      <c r="B74" s="60" t="s">
        <v>107</v>
      </c>
      <c r="C74" s="91">
        <f t="shared" si="2"/>
        <v>1</v>
      </c>
      <c r="D74" s="95"/>
      <c r="E74" s="95"/>
      <c r="F74" s="69">
        <f t="shared" si="3"/>
        <v>1</v>
      </c>
      <c r="G74" s="68" t="s">
        <v>111</v>
      </c>
      <c r="H74" s="68" t="s">
        <v>114</v>
      </c>
      <c r="I74" s="68" t="s">
        <v>114</v>
      </c>
      <c r="J74" s="68" t="s">
        <v>114</v>
      </c>
      <c r="K74" s="68" t="s">
        <v>114</v>
      </c>
      <c r="L74" s="68" t="s">
        <v>114</v>
      </c>
      <c r="M74" s="68" t="s">
        <v>114</v>
      </c>
      <c r="N74" s="103" t="s">
        <v>114</v>
      </c>
      <c r="O74" s="68" t="s">
        <v>114</v>
      </c>
      <c r="P74" s="62" t="s">
        <v>156</v>
      </c>
      <c r="Q74" s="68" t="s">
        <v>156</v>
      </c>
      <c r="R74" s="68" t="s">
        <v>157</v>
      </c>
      <c r="S74" s="68" t="s">
        <v>307</v>
      </c>
      <c r="T74" s="58" t="s">
        <v>387</v>
      </c>
      <c r="U74" s="68">
        <v>43461</v>
      </c>
      <c r="V74" s="68">
        <v>44622</v>
      </c>
      <c r="W74" s="121">
        <v>5</v>
      </c>
      <c r="X74" s="122" t="s">
        <v>315</v>
      </c>
      <c r="Y74" s="68" t="s">
        <v>114</v>
      </c>
      <c r="Z74" s="51" t="s">
        <v>114</v>
      </c>
    </row>
    <row r="75" spans="1:26" x14ac:dyDescent="0.2">
      <c r="A75" s="154" t="s">
        <v>657</v>
      </c>
      <c r="B75" s="60" t="s">
        <v>106</v>
      </c>
      <c r="C75" s="91">
        <f t="shared" si="2"/>
        <v>2</v>
      </c>
      <c r="D75" s="95"/>
      <c r="E75" s="95"/>
      <c r="F75" s="69">
        <f t="shared" si="3"/>
        <v>2</v>
      </c>
      <c r="G75" s="63" t="s">
        <v>156</v>
      </c>
      <c r="H75" s="107" t="s">
        <v>447</v>
      </c>
      <c r="I75" s="58" t="s">
        <v>157</v>
      </c>
      <c r="J75" s="68" t="s">
        <v>308</v>
      </c>
      <c r="K75" s="63" t="s">
        <v>310</v>
      </c>
      <c r="L75" s="68">
        <v>42948</v>
      </c>
      <c r="M75" s="68">
        <v>44454</v>
      </c>
      <c r="N75" s="105">
        <v>54</v>
      </c>
      <c r="O75" s="122" t="s">
        <v>319</v>
      </c>
      <c r="P75" s="63" t="s">
        <v>156</v>
      </c>
      <c r="Q75" s="68" t="s">
        <v>156</v>
      </c>
      <c r="R75" s="68" t="s">
        <v>112</v>
      </c>
      <c r="S75" s="68" t="s">
        <v>388</v>
      </c>
      <c r="T75" s="68" t="s">
        <v>389</v>
      </c>
      <c r="U75" s="68">
        <v>40620</v>
      </c>
      <c r="V75" s="68">
        <v>44680</v>
      </c>
      <c r="W75" s="106" t="s">
        <v>508</v>
      </c>
      <c r="X75" s="108" t="s">
        <v>390</v>
      </c>
      <c r="Y75" s="68" t="s">
        <v>114</v>
      </c>
      <c r="Z75" s="51" t="s">
        <v>114</v>
      </c>
    </row>
    <row r="76" spans="1:26" x14ac:dyDescent="0.2">
      <c r="A76" s="154" t="s">
        <v>88</v>
      </c>
      <c r="B76" s="60" t="s">
        <v>107</v>
      </c>
      <c r="C76" s="91">
        <f t="shared" si="2"/>
        <v>1</v>
      </c>
      <c r="D76" s="95">
        <v>0.5</v>
      </c>
      <c r="E76" s="95"/>
      <c r="F76" s="69">
        <f t="shared" si="3"/>
        <v>0.5</v>
      </c>
      <c r="G76" s="68" t="s">
        <v>111</v>
      </c>
      <c r="H76" s="68" t="s">
        <v>114</v>
      </c>
      <c r="I76" s="68" t="s">
        <v>114</v>
      </c>
      <c r="J76" s="68" t="s">
        <v>114</v>
      </c>
      <c r="K76" s="68" t="s">
        <v>114</v>
      </c>
      <c r="L76" s="68" t="s">
        <v>114</v>
      </c>
      <c r="M76" s="68" t="s">
        <v>114</v>
      </c>
      <c r="N76" s="103" t="s">
        <v>114</v>
      </c>
      <c r="O76" s="68" t="s">
        <v>114</v>
      </c>
      <c r="P76" s="62" t="s">
        <v>156</v>
      </c>
      <c r="Q76" s="68" t="s">
        <v>156</v>
      </c>
      <c r="R76" s="58" t="s">
        <v>112</v>
      </c>
      <c r="S76" s="68" t="s">
        <v>626</v>
      </c>
      <c r="T76" s="58" t="s">
        <v>311</v>
      </c>
      <c r="U76" s="68">
        <v>40339</v>
      </c>
      <c r="V76" s="68">
        <v>44704</v>
      </c>
      <c r="W76" s="121">
        <v>16</v>
      </c>
      <c r="X76" s="122" t="s">
        <v>316</v>
      </c>
      <c r="Y76" s="68" t="s">
        <v>533</v>
      </c>
      <c r="Z76" s="51" t="s">
        <v>114</v>
      </c>
    </row>
    <row r="77" spans="1:26" x14ac:dyDescent="0.2">
      <c r="A77" s="153" t="s">
        <v>15</v>
      </c>
      <c r="B77" s="132"/>
      <c r="C77" s="115"/>
      <c r="D77" s="98"/>
      <c r="E77" s="98"/>
      <c r="F77" s="116"/>
      <c r="G77" s="129"/>
      <c r="H77" s="129"/>
      <c r="I77" s="98"/>
      <c r="J77" s="98"/>
      <c r="K77" s="98"/>
      <c r="L77" s="98"/>
      <c r="M77" s="98"/>
      <c r="N77" s="98"/>
      <c r="O77" s="129"/>
      <c r="P77" s="129"/>
      <c r="Q77" s="129"/>
      <c r="R77" s="98"/>
      <c r="S77" s="98"/>
      <c r="T77" s="98"/>
      <c r="U77" s="98"/>
      <c r="V77" s="130"/>
      <c r="W77" s="131"/>
      <c r="X77" s="129"/>
      <c r="Y77" s="98"/>
    </row>
    <row r="78" spans="1:26" x14ac:dyDescent="0.2">
      <c r="A78" s="154" t="s">
        <v>16</v>
      </c>
      <c r="B78" s="60" t="s">
        <v>106</v>
      </c>
      <c r="C78" s="91">
        <f t="shared" si="2"/>
        <v>2</v>
      </c>
      <c r="D78" s="95"/>
      <c r="E78" s="95"/>
      <c r="F78" s="69">
        <f t="shared" si="3"/>
        <v>2</v>
      </c>
      <c r="G78" s="68" t="s">
        <v>156</v>
      </c>
      <c r="H78" s="68" t="s">
        <v>156</v>
      </c>
      <c r="I78" s="58" t="s">
        <v>157</v>
      </c>
      <c r="J78" s="68" t="s">
        <v>321</v>
      </c>
      <c r="K78" s="63" t="s">
        <v>322</v>
      </c>
      <c r="L78" s="68">
        <v>44194</v>
      </c>
      <c r="M78" s="68">
        <v>44247</v>
      </c>
      <c r="N78" s="105">
        <v>15</v>
      </c>
      <c r="O78" s="104" t="s">
        <v>323</v>
      </c>
      <c r="P78" s="63" t="s">
        <v>156</v>
      </c>
      <c r="Q78" s="68" t="s">
        <v>111</v>
      </c>
      <c r="R78" s="58" t="s">
        <v>112</v>
      </c>
      <c r="S78" s="68" t="s">
        <v>391</v>
      </c>
      <c r="T78" s="58">
        <v>65</v>
      </c>
      <c r="U78" s="68">
        <v>43888</v>
      </c>
      <c r="V78" s="68">
        <v>44757</v>
      </c>
      <c r="W78" s="106" t="s">
        <v>495</v>
      </c>
      <c r="X78" s="108" t="s">
        <v>393</v>
      </c>
      <c r="Y78" s="68" t="s">
        <v>509</v>
      </c>
      <c r="Z78" s="51" t="s">
        <v>114</v>
      </c>
    </row>
    <row r="79" spans="1:26" x14ac:dyDescent="0.2">
      <c r="A79" s="154" t="s">
        <v>89</v>
      </c>
      <c r="B79" s="60" t="s">
        <v>107</v>
      </c>
      <c r="C79" s="91">
        <f t="shared" si="2"/>
        <v>1</v>
      </c>
      <c r="D79" s="95"/>
      <c r="E79" s="95"/>
      <c r="F79" s="69">
        <f t="shared" si="3"/>
        <v>1</v>
      </c>
      <c r="G79" s="68" t="s">
        <v>111</v>
      </c>
      <c r="H79" s="68" t="s">
        <v>114</v>
      </c>
      <c r="I79" s="68" t="s">
        <v>114</v>
      </c>
      <c r="J79" s="68" t="s">
        <v>114</v>
      </c>
      <c r="K79" s="68" t="s">
        <v>114</v>
      </c>
      <c r="L79" s="68" t="s">
        <v>114</v>
      </c>
      <c r="M79" s="68" t="s">
        <v>114</v>
      </c>
      <c r="N79" s="103" t="s">
        <v>114</v>
      </c>
      <c r="O79" s="68" t="s">
        <v>114</v>
      </c>
      <c r="P79" s="62" t="s">
        <v>156</v>
      </c>
      <c r="Q79" s="62" t="s">
        <v>156</v>
      </c>
      <c r="R79" s="58" t="s">
        <v>112</v>
      </c>
      <c r="S79" s="68" t="s">
        <v>324</v>
      </c>
      <c r="T79" s="58">
        <v>215</v>
      </c>
      <c r="U79" s="68">
        <v>41039</v>
      </c>
      <c r="V79" s="68">
        <v>42230</v>
      </c>
      <c r="W79" s="121">
        <v>5</v>
      </c>
      <c r="X79" s="104" t="s">
        <v>395</v>
      </c>
      <c r="Y79" s="58" t="s">
        <v>114</v>
      </c>
      <c r="Z79" s="51" t="s">
        <v>114</v>
      </c>
    </row>
    <row r="80" spans="1:26" x14ac:dyDescent="0.2">
      <c r="A80" s="154" t="s">
        <v>90</v>
      </c>
      <c r="B80" s="60" t="s">
        <v>106</v>
      </c>
      <c r="C80" s="91">
        <f t="shared" si="2"/>
        <v>2</v>
      </c>
      <c r="D80" s="95"/>
      <c r="E80" s="95"/>
      <c r="F80" s="69">
        <f t="shared" si="3"/>
        <v>2</v>
      </c>
      <c r="G80" s="68" t="s">
        <v>156</v>
      </c>
      <c r="H80" s="68" t="s">
        <v>165</v>
      </c>
      <c r="I80" s="58" t="s">
        <v>157</v>
      </c>
      <c r="J80" s="68" t="s">
        <v>325</v>
      </c>
      <c r="K80" s="63" t="s">
        <v>326</v>
      </c>
      <c r="L80" s="68">
        <v>42527</v>
      </c>
      <c r="M80" s="68" t="s">
        <v>114</v>
      </c>
      <c r="N80" s="105">
        <v>44</v>
      </c>
      <c r="O80" s="104" t="s">
        <v>327</v>
      </c>
      <c r="P80" s="63" t="s">
        <v>510</v>
      </c>
      <c r="Q80" s="68" t="s">
        <v>114</v>
      </c>
      <c r="R80" s="68" t="s">
        <v>114</v>
      </c>
      <c r="S80" s="68" t="s">
        <v>114</v>
      </c>
      <c r="T80" s="68" t="s">
        <v>114</v>
      </c>
      <c r="U80" s="68" t="s">
        <v>114</v>
      </c>
      <c r="V80" s="68" t="s">
        <v>114</v>
      </c>
      <c r="W80" s="121" t="s">
        <v>114</v>
      </c>
      <c r="X80" s="108" t="s">
        <v>556</v>
      </c>
      <c r="Y80" s="68" t="s">
        <v>114</v>
      </c>
      <c r="Z80" s="51" t="s">
        <v>114</v>
      </c>
    </row>
    <row r="81" spans="1:73" x14ac:dyDescent="0.2">
      <c r="A81" s="154" t="s">
        <v>91</v>
      </c>
      <c r="B81" s="60" t="s">
        <v>107</v>
      </c>
      <c r="C81" s="91">
        <f t="shared" si="2"/>
        <v>1</v>
      </c>
      <c r="D81" s="95">
        <v>0.5</v>
      </c>
      <c r="E81" s="95"/>
      <c r="F81" s="69">
        <f t="shared" si="3"/>
        <v>0.5</v>
      </c>
      <c r="G81" s="68" t="s">
        <v>111</v>
      </c>
      <c r="H81" s="68" t="s">
        <v>114</v>
      </c>
      <c r="I81" s="68" t="s">
        <v>114</v>
      </c>
      <c r="J81" s="68" t="s">
        <v>114</v>
      </c>
      <c r="K81" s="68" t="s">
        <v>114</v>
      </c>
      <c r="L81" s="68" t="s">
        <v>114</v>
      </c>
      <c r="M81" s="68" t="s">
        <v>114</v>
      </c>
      <c r="N81" s="103" t="s">
        <v>114</v>
      </c>
      <c r="O81" s="68" t="s">
        <v>114</v>
      </c>
      <c r="P81" s="68" t="s">
        <v>156</v>
      </c>
      <c r="Q81" s="68" t="s">
        <v>111</v>
      </c>
      <c r="R81" s="68" t="s">
        <v>157</v>
      </c>
      <c r="S81" s="68" t="s">
        <v>328</v>
      </c>
      <c r="T81" s="58">
        <v>126</v>
      </c>
      <c r="U81" s="68">
        <v>44194</v>
      </c>
      <c r="V81" s="68">
        <v>44523</v>
      </c>
      <c r="W81" s="121">
        <v>2</v>
      </c>
      <c r="X81" s="122" t="s">
        <v>396</v>
      </c>
      <c r="Y81" s="68" t="s">
        <v>438</v>
      </c>
      <c r="Z81" s="51" t="s">
        <v>114</v>
      </c>
    </row>
    <row r="82" spans="1:73" x14ac:dyDescent="0.2">
      <c r="A82" s="154" t="s">
        <v>17</v>
      </c>
      <c r="B82" s="60" t="s">
        <v>107</v>
      </c>
      <c r="C82" s="91">
        <f t="shared" si="2"/>
        <v>1</v>
      </c>
      <c r="D82" s="95"/>
      <c r="E82" s="95"/>
      <c r="F82" s="69">
        <f t="shared" si="3"/>
        <v>1</v>
      </c>
      <c r="G82" s="68" t="s">
        <v>111</v>
      </c>
      <c r="H82" s="68" t="s">
        <v>114</v>
      </c>
      <c r="I82" s="68" t="s">
        <v>114</v>
      </c>
      <c r="J82" s="68" t="s">
        <v>114</v>
      </c>
      <c r="K82" s="68" t="s">
        <v>114</v>
      </c>
      <c r="L82" s="68" t="s">
        <v>114</v>
      </c>
      <c r="M82" s="68" t="s">
        <v>114</v>
      </c>
      <c r="N82" s="103" t="s">
        <v>114</v>
      </c>
      <c r="O82" s="68" t="s">
        <v>114</v>
      </c>
      <c r="P82" s="68" t="s">
        <v>156</v>
      </c>
      <c r="Q82" s="68" t="s">
        <v>156</v>
      </c>
      <c r="R82" s="58" t="s">
        <v>157</v>
      </c>
      <c r="S82" s="68" t="s">
        <v>329</v>
      </c>
      <c r="T82" s="58">
        <v>10</v>
      </c>
      <c r="U82" s="68">
        <v>41670</v>
      </c>
      <c r="V82" s="68">
        <v>44673</v>
      </c>
      <c r="W82" s="121">
        <v>7</v>
      </c>
      <c r="X82" s="122" t="s">
        <v>336</v>
      </c>
      <c r="Y82" s="68" t="s">
        <v>521</v>
      </c>
      <c r="Z82" s="151" t="s">
        <v>114</v>
      </c>
      <c r="AZ82" s="152"/>
    </row>
    <row r="83" spans="1:73" s="52" customFormat="1" x14ac:dyDescent="0.2">
      <c r="A83" s="154" t="s">
        <v>92</v>
      </c>
      <c r="B83" s="64" t="s">
        <v>108</v>
      </c>
      <c r="C83" s="65">
        <f t="shared" si="2"/>
        <v>0</v>
      </c>
      <c r="D83" s="66"/>
      <c r="E83" s="66"/>
      <c r="F83" s="67">
        <f t="shared" si="3"/>
        <v>0</v>
      </c>
      <c r="G83" s="107" t="s">
        <v>111</v>
      </c>
      <c r="H83" s="107" t="s">
        <v>114</v>
      </c>
      <c r="I83" s="107" t="s">
        <v>114</v>
      </c>
      <c r="J83" s="107" t="s">
        <v>114</v>
      </c>
      <c r="K83" s="107" t="s">
        <v>114</v>
      </c>
      <c r="L83" s="107" t="s">
        <v>114</v>
      </c>
      <c r="M83" s="107" t="s">
        <v>114</v>
      </c>
      <c r="N83" s="107"/>
      <c r="O83" s="107" t="s">
        <v>114</v>
      </c>
      <c r="P83" s="63" t="s">
        <v>250</v>
      </c>
      <c r="Q83" s="107" t="s">
        <v>114</v>
      </c>
      <c r="R83" s="106" t="s">
        <v>157</v>
      </c>
      <c r="S83" s="107" t="s">
        <v>330</v>
      </c>
      <c r="T83" s="106" t="s">
        <v>334</v>
      </c>
      <c r="U83" s="107">
        <v>42536</v>
      </c>
      <c r="V83" s="107">
        <v>44467</v>
      </c>
      <c r="W83" s="128">
        <v>1</v>
      </c>
      <c r="X83" s="126" t="s">
        <v>337</v>
      </c>
      <c r="Y83" s="107" t="s">
        <v>538</v>
      </c>
      <c r="Z83" s="151" t="s">
        <v>114</v>
      </c>
      <c r="AA83"/>
      <c r="AB83"/>
      <c r="AC83"/>
      <c r="AD83"/>
      <c r="AE83"/>
      <c r="AF83"/>
      <c r="AG83"/>
      <c r="AH83"/>
      <c r="AI83"/>
      <c r="AJ83"/>
      <c r="AK83"/>
      <c r="AL83"/>
      <c r="AM83"/>
      <c r="AN83"/>
      <c r="AO83"/>
      <c r="AP83"/>
      <c r="AQ83"/>
      <c r="AR83"/>
      <c r="AS83"/>
      <c r="AT83"/>
      <c r="AU83"/>
      <c r="AV83"/>
      <c r="AW83"/>
      <c r="AX83"/>
      <c r="AY83"/>
      <c r="AZ83" s="152"/>
      <c r="BA83"/>
      <c r="BB83"/>
      <c r="BC83"/>
      <c r="BD83"/>
      <c r="BE83"/>
      <c r="BF83"/>
      <c r="BG83"/>
      <c r="BH83"/>
      <c r="BI83"/>
      <c r="BJ83"/>
      <c r="BK83"/>
      <c r="BL83"/>
      <c r="BM83"/>
      <c r="BN83"/>
      <c r="BO83"/>
      <c r="BP83"/>
      <c r="BQ83"/>
      <c r="BR83"/>
      <c r="BS83"/>
      <c r="BT83"/>
      <c r="BU83"/>
    </row>
    <row r="84" spans="1:73" x14ac:dyDescent="0.2">
      <c r="A84" s="154" t="s">
        <v>658</v>
      </c>
      <c r="B84" s="60" t="s">
        <v>107</v>
      </c>
      <c r="C84" s="91">
        <f t="shared" si="2"/>
        <v>1</v>
      </c>
      <c r="D84" s="95">
        <v>0.5</v>
      </c>
      <c r="E84" s="95"/>
      <c r="F84" s="69">
        <f t="shared" si="3"/>
        <v>0.5</v>
      </c>
      <c r="G84" s="68" t="s">
        <v>111</v>
      </c>
      <c r="H84" s="68" t="s">
        <v>114</v>
      </c>
      <c r="I84" s="68" t="s">
        <v>114</v>
      </c>
      <c r="J84" s="68" t="s">
        <v>114</v>
      </c>
      <c r="K84" s="68" t="s">
        <v>114</v>
      </c>
      <c r="L84" s="68" t="s">
        <v>114</v>
      </c>
      <c r="M84" s="68" t="s">
        <v>114</v>
      </c>
      <c r="N84" s="103" t="s">
        <v>114</v>
      </c>
      <c r="O84" s="68" t="s">
        <v>114</v>
      </c>
      <c r="P84" s="68" t="s">
        <v>156</v>
      </c>
      <c r="Q84" s="68" t="s">
        <v>506</v>
      </c>
      <c r="R84" s="58" t="s">
        <v>112</v>
      </c>
      <c r="S84" s="68" t="s">
        <v>331</v>
      </c>
      <c r="T84" s="58">
        <v>605</v>
      </c>
      <c r="U84" s="68">
        <v>43059</v>
      </c>
      <c r="V84" s="68">
        <v>44588</v>
      </c>
      <c r="W84" s="121">
        <v>6</v>
      </c>
      <c r="X84" s="122" t="s">
        <v>338</v>
      </c>
      <c r="Y84" s="58" t="s">
        <v>438</v>
      </c>
      <c r="Z84" s="151" t="s">
        <v>114</v>
      </c>
      <c r="AZ84" s="152"/>
    </row>
    <row r="85" spans="1:73" x14ac:dyDescent="0.2">
      <c r="A85" s="154" t="s">
        <v>93</v>
      </c>
      <c r="B85" s="60" t="s">
        <v>108</v>
      </c>
      <c r="C85" s="91">
        <f t="shared" si="2"/>
        <v>0</v>
      </c>
      <c r="D85" s="95"/>
      <c r="E85" s="95"/>
      <c r="F85" s="69">
        <f t="shared" si="3"/>
        <v>0</v>
      </c>
      <c r="G85" s="68" t="s">
        <v>111</v>
      </c>
      <c r="H85" s="68" t="s">
        <v>114</v>
      </c>
      <c r="I85" s="68" t="s">
        <v>114</v>
      </c>
      <c r="J85" s="68" t="s">
        <v>114</v>
      </c>
      <c r="K85" s="68" t="s">
        <v>114</v>
      </c>
      <c r="L85" s="68" t="s">
        <v>114</v>
      </c>
      <c r="M85" s="68" t="s">
        <v>114</v>
      </c>
      <c r="N85" s="68"/>
      <c r="O85" s="68" t="s">
        <v>114</v>
      </c>
      <c r="P85" s="63" t="s">
        <v>250</v>
      </c>
      <c r="Q85" s="68" t="s">
        <v>114</v>
      </c>
      <c r="R85" s="58" t="s">
        <v>157</v>
      </c>
      <c r="S85" s="68" t="s">
        <v>332</v>
      </c>
      <c r="T85" s="58">
        <v>71</v>
      </c>
      <c r="U85" s="68">
        <v>44008</v>
      </c>
      <c r="V85" s="68" t="s">
        <v>114</v>
      </c>
      <c r="W85" s="121">
        <v>1</v>
      </c>
      <c r="X85" s="122" t="s">
        <v>339</v>
      </c>
      <c r="Y85" s="58" t="s">
        <v>539</v>
      </c>
      <c r="Z85" s="51" t="s">
        <v>114</v>
      </c>
    </row>
    <row r="86" spans="1:73" x14ac:dyDescent="0.2">
      <c r="A86" s="154" t="s">
        <v>18</v>
      </c>
      <c r="B86" s="60" t="s">
        <v>107</v>
      </c>
      <c r="C86" s="91">
        <f t="shared" si="2"/>
        <v>1</v>
      </c>
      <c r="D86" s="95"/>
      <c r="E86" s="95"/>
      <c r="F86" s="69">
        <f t="shared" si="3"/>
        <v>1</v>
      </c>
      <c r="G86" s="68" t="s">
        <v>111</v>
      </c>
      <c r="H86" s="68" t="s">
        <v>114</v>
      </c>
      <c r="I86" s="68" t="s">
        <v>114</v>
      </c>
      <c r="J86" s="68" t="s">
        <v>114</v>
      </c>
      <c r="K86" s="68" t="s">
        <v>114</v>
      </c>
      <c r="L86" s="68" t="s">
        <v>114</v>
      </c>
      <c r="M86" s="68" t="s">
        <v>114</v>
      </c>
      <c r="N86" s="103" t="s">
        <v>114</v>
      </c>
      <c r="O86" s="68" t="s">
        <v>114</v>
      </c>
      <c r="P86" s="68" t="s">
        <v>156</v>
      </c>
      <c r="Q86" s="68" t="s">
        <v>156</v>
      </c>
      <c r="R86" s="58" t="s">
        <v>112</v>
      </c>
      <c r="S86" s="68" t="s">
        <v>333</v>
      </c>
      <c r="T86" s="58" t="s">
        <v>335</v>
      </c>
      <c r="U86" s="68">
        <v>40287</v>
      </c>
      <c r="V86" s="68">
        <v>44706</v>
      </c>
      <c r="W86" s="121">
        <v>7</v>
      </c>
      <c r="X86" s="122" t="s">
        <v>340</v>
      </c>
      <c r="Y86" s="68" t="s">
        <v>114</v>
      </c>
    </row>
    <row r="87" spans="1:73" x14ac:dyDescent="0.2">
      <c r="A87" s="154" t="s">
        <v>19</v>
      </c>
      <c r="B87" s="60" t="s">
        <v>106</v>
      </c>
      <c r="C87" s="91">
        <f t="shared" si="2"/>
        <v>2</v>
      </c>
      <c r="D87" s="95"/>
      <c r="E87" s="95"/>
      <c r="F87" s="69">
        <f t="shared" si="3"/>
        <v>2</v>
      </c>
      <c r="G87" s="68" t="s">
        <v>156</v>
      </c>
      <c r="H87" s="68" t="s">
        <v>156</v>
      </c>
      <c r="I87" s="68" t="s">
        <v>176</v>
      </c>
      <c r="J87" s="68" t="s">
        <v>341</v>
      </c>
      <c r="K87" s="63" t="s">
        <v>342</v>
      </c>
      <c r="L87" s="68">
        <v>44056</v>
      </c>
      <c r="M87" s="68" t="s">
        <v>114</v>
      </c>
      <c r="N87" s="105">
        <v>27</v>
      </c>
      <c r="O87" s="104" t="s">
        <v>343</v>
      </c>
      <c r="P87" s="63" t="s">
        <v>156</v>
      </c>
      <c r="Q87" s="68" t="s">
        <v>111</v>
      </c>
      <c r="R87" s="68" t="s">
        <v>157</v>
      </c>
      <c r="S87" s="68" t="s">
        <v>627</v>
      </c>
      <c r="T87" s="58">
        <v>8</v>
      </c>
      <c r="U87" s="68">
        <v>40968</v>
      </c>
      <c r="V87" s="68">
        <v>44260</v>
      </c>
      <c r="W87" s="58" t="s">
        <v>511</v>
      </c>
      <c r="X87" s="110" t="s">
        <v>399</v>
      </c>
      <c r="Y87" s="68" t="s">
        <v>509</v>
      </c>
      <c r="Z87" s="51" t="s">
        <v>114</v>
      </c>
    </row>
    <row r="88" spans="1:73" x14ac:dyDescent="0.2">
      <c r="A88" s="153" t="s">
        <v>20</v>
      </c>
      <c r="B88" s="132"/>
      <c r="C88" s="115"/>
      <c r="D88" s="98"/>
      <c r="E88" s="98"/>
      <c r="F88" s="116"/>
      <c r="G88" s="129"/>
      <c r="H88" s="129"/>
      <c r="I88" s="98"/>
      <c r="J88" s="98"/>
      <c r="K88" s="98"/>
      <c r="L88" s="98"/>
      <c r="M88" s="98"/>
      <c r="N88" s="98"/>
      <c r="O88" s="129"/>
      <c r="P88" s="129"/>
      <c r="Q88" s="129"/>
      <c r="R88" s="98"/>
      <c r="S88" s="98"/>
      <c r="T88" s="98"/>
      <c r="U88" s="98"/>
      <c r="V88" s="130"/>
      <c r="W88" s="131"/>
      <c r="X88" s="129"/>
      <c r="Y88" s="98"/>
      <c r="Z88" s="51" t="s">
        <v>114</v>
      </c>
    </row>
    <row r="89" spans="1:73" x14ac:dyDescent="0.2">
      <c r="A89" s="154" t="s">
        <v>94</v>
      </c>
      <c r="B89" s="60" t="s">
        <v>107</v>
      </c>
      <c r="C89" s="91">
        <f t="shared" si="2"/>
        <v>1</v>
      </c>
      <c r="D89" s="95"/>
      <c r="E89" s="95"/>
      <c r="F89" s="69">
        <f t="shared" si="3"/>
        <v>1</v>
      </c>
      <c r="G89" s="68" t="s">
        <v>111</v>
      </c>
      <c r="H89" s="68" t="s">
        <v>114</v>
      </c>
      <c r="I89" s="68" t="s">
        <v>114</v>
      </c>
      <c r="J89" s="68" t="s">
        <v>114</v>
      </c>
      <c r="K89" s="68" t="s">
        <v>114</v>
      </c>
      <c r="L89" s="68" t="s">
        <v>114</v>
      </c>
      <c r="M89" s="68" t="s">
        <v>114</v>
      </c>
      <c r="N89" s="103" t="s">
        <v>114</v>
      </c>
      <c r="O89" s="68" t="s">
        <v>114</v>
      </c>
      <c r="P89" s="68" t="s">
        <v>156</v>
      </c>
      <c r="Q89" s="68" t="s">
        <v>156</v>
      </c>
      <c r="R89" s="58" t="s">
        <v>157</v>
      </c>
      <c r="S89" s="68" t="s">
        <v>347</v>
      </c>
      <c r="T89" s="58">
        <v>40</v>
      </c>
      <c r="U89" s="68">
        <v>40605</v>
      </c>
      <c r="V89" s="68">
        <v>44554</v>
      </c>
      <c r="W89" s="121">
        <v>7</v>
      </c>
      <c r="X89" s="122" t="s">
        <v>350</v>
      </c>
      <c r="Y89" s="68" t="s">
        <v>114</v>
      </c>
      <c r="Z89" s="51" t="s">
        <v>114</v>
      </c>
    </row>
    <row r="90" spans="1:73" x14ac:dyDescent="0.2">
      <c r="A90" s="154" t="s">
        <v>95</v>
      </c>
      <c r="B90" s="60" t="s">
        <v>108</v>
      </c>
      <c r="C90" s="91">
        <f t="shared" si="2"/>
        <v>0</v>
      </c>
      <c r="D90" s="95"/>
      <c r="E90" s="95"/>
      <c r="F90" s="69">
        <f t="shared" si="3"/>
        <v>0</v>
      </c>
      <c r="G90" s="68" t="s">
        <v>111</v>
      </c>
      <c r="H90" s="68" t="s">
        <v>114</v>
      </c>
      <c r="I90" s="68" t="s">
        <v>114</v>
      </c>
      <c r="J90" s="68" t="s">
        <v>114</v>
      </c>
      <c r="K90" s="68" t="s">
        <v>114</v>
      </c>
      <c r="L90" s="68" t="s">
        <v>114</v>
      </c>
      <c r="M90" s="68" t="s">
        <v>114</v>
      </c>
      <c r="N90" s="68"/>
      <c r="O90" s="68" t="s">
        <v>114</v>
      </c>
      <c r="P90" s="68" t="s">
        <v>470</v>
      </c>
      <c r="Q90" s="68" t="s">
        <v>114</v>
      </c>
      <c r="R90" s="58" t="s">
        <v>112</v>
      </c>
      <c r="S90" s="68" t="s">
        <v>468</v>
      </c>
      <c r="T90" s="58">
        <v>395</v>
      </c>
      <c r="U90" s="68">
        <v>42672</v>
      </c>
      <c r="V90" s="68">
        <v>43759</v>
      </c>
      <c r="W90" s="121">
        <v>0</v>
      </c>
      <c r="X90" s="122" t="s">
        <v>351</v>
      </c>
      <c r="Y90" s="107" t="s">
        <v>469</v>
      </c>
      <c r="Z90" s="51" t="s">
        <v>114</v>
      </c>
    </row>
    <row r="91" spans="1:73" x14ac:dyDescent="0.2">
      <c r="A91" s="154" t="s">
        <v>96</v>
      </c>
      <c r="B91" s="60" t="s">
        <v>106</v>
      </c>
      <c r="C91" s="91">
        <f t="shared" si="2"/>
        <v>2</v>
      </c>
      <c r="D91" s="95"/>
      <c r="E91" s="95"/>
      <c r="F91" s="69">
        <f t="shared" si="3"/>
        <v>2</v>
      </c>
      <c r="G91" s="68" t="s">
        <v>156</v>
      </c>
      <c r="H91" s="68" t="s">
        <v>165</v>
      </c>
      <c r="I91" s="68" t="s">
        <v>157</v>
      </c>
      <c r="J91" s="68" t="s">
        <v>348</v>
      </c>
      <c r="K91" s="68" t="s">
        <v>522</v>
      </c>
      <c r="L91" s="68">
        <v>44558</v>
      </c>
      <c r="M91" s="68" t="s">
        <v>114</v>
      </c>
      <c r="N91" s="95">
        <v>20</v>
      </c>
      <c r="O91" s="68" t="s">
        <v>523</v>
      </c>
      <c r="P91" s="68" t="s">
        <v>156</v>
      </c>
      <c r="Q91" s="68" t="s">
        <v>165</v>
      </c>
      <c r="R91" s="68" t="s">
        <v>157</v>
      </c>
      <c r="S91" s="68" t="s">
        <v>348</v>
      </c>
      <c r="T91" s="58" t="s">
        <v>524</v>
      </c>
      <c r="U91" s="68">
        <v>44428</v>
      </c>
      <c r="V91" s="68" t="s">
        <v>114</v>
      </c>
      <c r="W91" s="121">
        <v>9</v>
      </c>
      <c r="X91" s="122" t="s">
        <v>352</v>
      </c>
      <c r="Y91" s="68" t="s">
        <v>114</v>
      </c>
      <c r="Z91" s="51" t="s">
        <v>114</v>
      </c>
    </row>
    <row r="92" spans="1:73" x14ac:dyDescent="0.2">
      <c r="A92" s="154" t="s">
        <v>97</v>
      </c>
      <c r="B92" s="60" t="s">
        <v>107</v>
      </c>
      <c r="C92" s="91">
        <f t="shared" si="2"/>
        <v>1</v>
      </c>
      <c r="D92" s="95"/>
      <c r="E92" s="95"/>
      <c r="F92" s="69">
        <f t="shared" si="3"/>
        <v>1</v>
      </c>
      <c r="G92" s="68" t="s">
        <v>111</v>
      </c>
      <c r="H92" s="68" t="s">
        <v>114</v>
      </c>
      <c r="I92" s="68" t="s">
        <v>114</v>
      </c>
      <c r="J92" s="68" t="s">
        <v>114</v>
      </c>
      <c r="K92" s="68" t="s">
        <v>114</v>
      </c>
      <c r="L92" s="68" t="s">
        <v>114</v>
      </c>
      <c r="M92" s="68" t="s">
        <v>114</v>
      </c>
      <c r="N92" s="103" t="s">
        <v>114</v>
      </c>
      <c r="O92" s="68" t="s">
        <v>114</v>
      </c>
      <c r="P92" s="68" t="s">
        <v>156</v>
      </c>
      <c r="Q92" s="68" t="s">
        <v>156</v>
      </c>
      <c r="R92" s="58" t="s">
        <v>157</v>
      </c>
      <c r="S92" s="68" t="s">
        <v>349</v>
      </c>
      <c r="T92" s="58">
        <v>91</v>
      </c>
      <c r="U92" s="68">
        <v>41778</v>
      </c>
      <c r="V92" s="68">
        <v>44223</v>
      </c>
      <c r="W92" s="121">
        <v>5</v>
      </c>
      <c r="X92" s="122" t="s">
        <v>353</v>
      </c>
      <c r="Y92" s="58" t="s">
        <v>114</v>
      </c>
      <c r="Z92" s="51" t="s">
        <v>114</v>
      </c>
    </row>
    <row r="93" spans="1:73" x14ac:dyDescent="0.2">
      <c r="A93" s="154" t="s">
        <v>21</v>
      </c>
      <c r="B93" s="60" t="s">
        <v>106</v>
      </c>
      <c r="C93" s="91">
        <f t="shared" si="2"/>
        <v>2</v>
      </c>
      <c r="D93" s="95"/>
      <c r="E93" s="95"/>
      <c r="F93" s="69">
        <f t="shared" si="3"/>
        <v>2</v>
      </c>
      <c r="G93" s="68" t="s">
        <v>156</v>
      </c>
      <c r="H93" s="68" t="s">
        <v>156</v>
      </c>
      <c r="I93" s="58" t="s">
        <v>157</v>
      </c>
      <c r="J93" s="68" t="s">
        <v>354</v>
      </c>
      <c r="K93" s="63">
        <v>65</v>
      </c>
      <c r="L93" s="68">
        <v>43965</v>
      </c>
      <c r="M93" s="68">
        <v>44274</v>
      </c>
      <c r="N93" s="105">
        <v>37</v>
      </c>
      <c r="O93" s="104" t="s">
        <v>355</v>
      </c>
      <c r="P93" s="120" t="s">
        <v>156</v>
      </c>
      <c r="Q93" s="107" t="s">
        <v>156</v>
      </c>
      <c r="R93" s="107" t="s">
        <v>157</v>
      </c>
      <c r="S93" s="68" t="s">
        <v>354</v>
      </c>
      <c r="T93" s="58">
        <v>8</v>
      </c>
      <c r="U93" s="68">
        <v>40618</v>
      </c>
      <c r="V93" s="68">
        <v>44712</v>
      </c>
      <c r="W93" s="121">
        <v>5</v>
      </c>
      <c r="X93" s="110" t="s">
        <v>402</v>
      </c>
      <c r="Y93" s="58" t="s">
        <v>114</v>
      </c>
      <c r="Z93" s="51" t="s">
        <v>114</v>
      </c>
    </row>
    <row r="94" spans="1:73" x14ac:dyDescent="0.2">
      <c r="A94" s="154" t="s">
        <v>22</v>
      </c>
      <c r="B94" s="60" t="s">
        <v>107</v>
      </c>
      <c r="C94" s="91">
        <f t="shared" si="2"/>
        <v>1</v>
      </c>
      <c r="D94" s="95"/>
      <c r="E94" s="95"/>
      <c r="F94" s="69">
        <f t="shared" si="3"/>
        <v>1</v>
      </c>
      <c r="G94" s="68" t="s">
        <v>111</v>
      </c>
      <c r="H94" s="68" t="s">
        <v>114</v>
      </c>
      <c r="I94" s="68" t="s">
        <v>114</v>
      </c>
      <c r="J94" s="68" t="s">
        <v>114</v>
      </c>
      <c r="K94" s="68" t="s">
        <v>114</v>
      </c>
      <c r="L94" s="68" t="s">
        <v>114</v>
      </c>
      <c r="M94" s="68" t="s">
        <v>114</v>
      </c>
      <c r="N94" s="103" t="s">
        <v>114</v>
      </c>
      <c r="O94" s="68" t="s">
        <v>114</v>
      </c>
      <c r="P94" s="68" t="s">
        <v>156</v>
      </c>
      <c r="Q94" s="68" t="s">
        <v>156</v>
      </c>
      <c r="R94" s="58" t="s">
        <v>157</v>
      </c>
      <c r="S94" s="68" t="s">
        <v>356</v>
      </c>
      <c r="T94" s="58" t="s">
        <v>357</v>
      </c>
      <c r="U94" s="68">
        <v>40905</v>
      </c>
      <c r="V94" s="68">
        <v>44270</v>
      </c>
      <c r="W94" s="121">
        <v>10</v>
      </c>
      <c r="X94" s="104" t="s">
        <v>358</v>
      </c>
      <c r="Y94" s="58" t="s">
        <v>114</v>
      </c>
      <c r="Z94" s="51" t="s">
        <v>114</v>
      </c>
    </row>
    <row r="95" spans="1:73" x14ac:dyDescent="0.2">
      <c r="A95" s="154" t="s">
        <v>98</v>
      </c>
      <c r="B95" s="60" t="s">
        <v>106</v>
      </c>
      <c r="C95" s="91">
        <f t="shared" si="2"/>
        <v>2</v>
      </c>
      <c r="D95" s="95"/>
      <c r="E95" s="95"/>
      <c r="F95" s="69">
        <f t="shared" si="3"/>
        <v>2</v>
      </c>
      <c r="G95" s="68" t="s">
        <v>156</v>
      </c>
      <c r="H95" s="68" t="s">
        <v>156</v>
      </c>
      <c r="I95" s="58" t="s">
        <v>157</v>
      </c>
      <c r="J95" s="68" t="s">
        <v>359</v>
      </c>
      <c r="K95" s="63">
        <v>142</v>
      </c>
      <c r="L95" s="68">
        <v>42506</v>
      </c>
      <c r="M95" s="68">
        <v>44712</v>
      </c>
      <c r="N95" s="105">
        <v>28</v>
      </c>
      <c r="O95" s="104" t="s">
        <v>360</v>
      </c>
      <c r="P95" s="63" t="s">
        <v>156</v>
      </c>
      <c r="Q95" s="68" t="s">
        <v>156</v>
      </c>
      <c r="R95" s="58" t="s">
        <v>157</v>
      </c>
      <c r="S95" s="68" t="s">
        <v>359</v>
      </c>
      <c r="T95" s="58">
        <v>42</v>
      </c>
      <c r="U95" s="68">
        <v>40607</v>
      </c>
      <c r="V95" s="68">
        <v>44662</v>
      </c>
      <c r="W95" s="121">
        <v>9</v>
      </c>
      <c r="X95" s="108" t="s">
        <v>404</v>
      </c>
      <c r="Y95" s="58" t="s">
        <v>114</v>
      </c>
      <c r="Z95" s="51" t="s">
        <v>114</v>
      </c>
    </row>
    <row r="96" spans="1:73" x14ac:dyDescent="0.2">
      <c r="A96" s="154" t="s">
        <v>99</v>
      </c>
      <c r="B96" s="60" t="s">
        <v>107</v>
      </c>
      <c r="C96" s="91">
        <f t="shared" si="2"/>
        <v>1</v>
      </c>
      <c r="D96" s="95">
        <v>0.5</v>
      </c>
      <c r="E96" s="95"/>
      <c r="F96" s="69">
        <f t="shared" si="3"/>
        <v>0.5</v>
      </c>
      <c r="G96" s="68" t="s">
        <v>111</v>
      </c>
      <c r="H96" s="68" t="s">
        <v>114</v>
      </c>
      <c r="I96" s="68" t="s">
        <v>114</v>
      </c>
      <c r="J96" s="68" t="s">
        <v>114</v>
      </c>
      <c r="K96" s="68" t="s">
        <v>114</v>
      </c>
      <c r="L96" s="68" t="s">
        <v>114</v>
      </c>
      <c r="M96" s="68" t="s">
        <v>114</v>
      </c>
      <c r="N96" s="68"/>
      <c r="O96" s="68" t="s">
        <v>114</v>
      </c>
      <c r="P96" s="68" t="s">
        <v>156</v>
      </c>
      <c r="Q96" s="68" t="s">
        <v>111</v>
      </c>
      <c r="R96" s="68" t="s">
        <v>112</v>
      </c>
      <c r="S96" s="68" t="s">
        <v>361</v>
      </c>
      <c r="T96" s="58" t="s">
        <v>362</v>
      </c>
      <c r="U96" s="68">
        <v>42713</v>
      </c>
      <c r="V96" s="68">
        <v>44442</v>
      </c>
      <c r="W96" s="121">
        <v>3</v>
      </c>
      <c r="X96" s="104" t="s">
        <v>562</v>
      </c>
      <c r="Y96" s="68" t="s">
        <v>563</v>
      </c>
      <c r="Z96" s="51" t="s">
        <v>114</v>
      </c>
    </row>
    <row r="97" spans="1:26" x14ac:dyDescent="0.2">
      <c r="A97" s="154" t="s">
        <v>100</v>
      </c>
      <c r="B97" s="60" t="s">
        <v>106</v>
      </c>
      <c r="C97" s="91">
        <f t="shared" si="2"/>
        <v>2</v>
      </c>
      <c r="D97" s="95"/>
      <c r="E97" s="95"/>
      <c r="F97" s="69">
        <f t="shared" si="3"/>
        <v>2</v>
      </c>
      <c r="G97" s="68" t="s">
        <v>156</v>
      </c>
      <c r="H97" s="68" t="s">
        <v>156</v>
      </c>
      <c r="I97" s="58" t="s">
        <v>157</v>
      </c>
      <c r="J97" s="68" t="s">
        <v>363</v>
      </c>
      <c r="K97" s="63">
        <v>24</v>
      </c>
      <c r="L97" s="68">
        <v>42567</v>
      </c>
      <c r="M97" s="68">
        <v>44284</v>
      </c>
      <c r="N97" s="105">
        <v>38</v>
      </c>
      <c r="O97" s="104" t="s">
        <v>364</v>
      </c>
      <c r="P97" s="63" t="s">
        <v>156</v>
      </c>
      <c r="Q97" s="68" t="s">
        <v>111</v>
      </c>
      <c r="R97" s="68" t="s">
        <v>157</v>
      </c>
      <c r="S97" s="68" t="s">
        <v>363</v>
      </c>
      <c r="T97" s="58">
        <v>6</v>
      </c>
      <c r="U97" s="68">
        <v>40940</v>
      </c>
      <c r="V97" s="68">
        <v>44042</v>
      </c>
      <c r="W97" s="121">
        <v>6</v>
      </c>
      <c r="X97" s="108" t="s">
        <v>512</v>
      </c>
      <c r="Y97" s="68" t="s">
        <v>513</v>
      </c>
      <c r="Z97" s="51" t="s">
        <v>114</v>
      </c>
    </row>
    <row r="98" spans="1:26" x14ac:dyDescent="0.2">
      <c r="A98" s="154" t="s">
        <v>101</v>
      </c>
      <c r="B98" s="60" t="s">
        <v>107</v>
      </c>
      <c r="C98" s="91">
        <f t="shared" si="2"/>
        <v>1</v>
      </c>
      <c r="D98" s="95">
        <v>0.5</v>
      </c>
      <c r="E98" s="95"/>
      <c r="F98" s="69">
        <f t="shared" si="3"/>
        <v>0.5</v>
      </c>
      <c r="G98" s="68" t="s">
        <v>111</v>
      </c>
      <c r="H98" s="68" t="s">
        <v>114</v>
      </c>
      <c r="I98" s="68" t="s">
        <v>114</v>
      </c>
      <c r="J98" s="68" t="s">
        <v>114</v>
      </c>
      <c r="K98" s="68" t="s">
        <v>114</v>
      </c>
      <c r="L98" s="68" t="s">
        <v>114</v>
      </c>
      <c r="M98" s="68" t="s">
        <v>114</v>
      </c>
      <c r="N98" s="103" t="s">
        <v>114</v>
      </c>
      <c r="O98" s="68" t="s">
        <v>114</v>
      </c>
      <c r="P98" s="68" t="s">
        <v>156</v>
      </c>
      <c r="Q98" s="68" t="s">
        <v>506</v>
      </c>
      <c r="R98" s="58" t="s">
        <v>157</v>
      </c>
      <c r="S98" s="68" t="s">
        <v>365</v>
      </c>
      <c r="T98" s="58" t="s">
        <v>367</v>
      </c>
      <c r="U98" s="68">
        <v>40442</v>
      </c>
      <c r="V98" s="68">
        <v>42811</v>
      </c>
      <c r="W98" s="121">
        <v>5</v>
      </c>
      <c r="X98" s="122" t="s">
        <v>368</v>
      </c>
      <c r="Y98" s="58" t="s">
        <v>438</v>
      </c>
      <c r="Z98" s="51" t="s">
        <v>114</v>
      </c>
    </row>
    <row r="99" spans="1:26" x14ac:dyDescent="0.2">
      <c r="A99" s="154" t="s">
        <v>102</v>
      </c>
      <c r="B99" s="60" t="s">
        <v>107</v>
      </c>
      <c r="C99" s="91">
        <f t="shared" si="2"/>
        <v>1</v>
      </c>
      <c r="D99" s="95"/>
      <c r="E99" s="95"/>
      <c r="F99" s="69">
        <f t="shared" si="3"/>
        <v>1</v>
      </c>
      <c r="G99" s="68" t="s">
        <v>111</v>
      </c>
      <c r="H99" s="68" t="s">
        <v>114</v>
      </c>
      <c r="I99" s="68" t="s">
        <v>114</v>
      </c>
      <c r="J99" s="68" t="s">
        <v>114</v>
      </c>
      <c r="K99" s="68" t="s">
        <v>114</v>
      </c>
      <c r="L99" s="68" t="s">
        <v>114</v>
      </c>
      <c r="M99" s="68" t="s">
        <v>114</v>
      </c>
      <c r="N99" s="103" t="s">
        <v>114</v>
      </c>
      <c r="O99" s="68" t="s">
        <v>114</v>
      </c>
      <c r="P99" s="68" t="s">
        <v>156</v>
      </c>
      <c r="Q99" s="68" t="s">
        <v>156</v>
      </c>
      <c r="R99" s="58" t="s">
        <v>112</v>
      </c>
      <c r="S99" s="68" t="s">
        <v>366</v>
      </c>
      <c r="T99" s="58">
        <v>95</v>
      </c>
      <c r="U99" s="68">
        <v>40980</v>
      </c>
      <c r="V99" s="68">
        <v>44342</v>
      </c>
      <c r="W99" s="121">
        <v>4</v>
      </c>
      <c r="X99" s="122" t="s">
        <v>369</v>
      </c>
      <c r="Y99" s="58" t="s">
        <v>114</v>
      </c>
      <c r="Z99" s="51" t="s">
        <v>114</v>
      </c>
    </row>
    <row r="100" spans="1:26" x14ac:dyDescent="0.2">
      <c r="A100" s="70" t="s">
        <v>117</v>
      </c>
      <c r="B100" s="71"/>
      <c r="C100" s="72"/>
      <c r="D100" s="72"/>
      <c r="E100" s="72"/>
      <c r="F100" s="73"/>
      <c r="G100" s="74"/>
      <c r="H100" s="74"/>
      <c r="I100" s="74"/>
      <c r="J100" s="74"/>
      <c r="K100" s="74"/>
      <c r="L100" s="74"/>
      <c r="M100" s="74"/>
      <c r="N100" s="74"/>
      <c r="O100" s="75"/>
      <c r="P100" s="75"/>
      <c r="Q100" s="75"/>
      <c r="R100" s="74"/>
      <c r="S100" s="74"/>
      <c r="T100" s="74"/>
      <c r="U100" s="74"/>
      <c r="V100" s="74"/>
      <c r="W100" s="74"/>
      <c r="X100" s="75"/>
      <c r="Y100" s="76"/>
    </row>
    <row r="101" spans="1:26" x14ac:dyDescent="0.2">
      <c r="A101" s="77" t="s">
        <v>457</v>
      </c>
      <c r="B101" s="71"/>
      <c r="C101" s="72"/>
      <c r="D101" s="72"/>
      <c r="E101" s="72"/>
      <c r="F101" s="73"/>
      <c r="G101" s="73"/>
      <c r="H101" s="73"/>
      <c r="I101" s="73"/>
      <c r="J101" s="73"/>
      <c r="K101" s="73"/>
      <c r="L101" s="73"/>
      <c r="M101" s="73"/>
      <c r="N101" s="73"/>
      <c r="O101" s="78"/>
      <c r="P101" s="78"/>
      <c r="Q101" s="78"/>
      <c r="R101" s="74"/>
      <c r="S101" s="74"/>
      <c r="T101" s="74"/>
      <c r="U101" s="73"/>
      <c r="V101" s="73"/>
      <c r="W101" s="73"/>
      <c r="X101" s="78"/>
      <c r="Y101" s="72"/>
    </row>
    <row r="102" spans="1:26" x14ac:dyDescent="0.2">
      <c r="A102" s="77" t="s">
        <v>633</v>
      </c>
      <c r="B102" s="71"/>
      <c r="C102" s="72"/>
      <c r="D102" s="72"/>
      <c r="E102" s="72"/>
      <c r="F102" s="73"/>
      <c r="G102" s="73"/>
      <c r="H102" s="73"/>
      <c r="I102" s="73"/>
      <c r="J102" s="73"/>
      <c r="K102" s="73"/>
      <c r="L102" s="73"/>
      <c r="M102" s="73"/>
      <c r="N102" s="73"/>
      <c r="O102" s="78"/>
      <c r="P102" s="78"/>
      <c r="Q102" s="78"/>
      <c r="R102" s="74"/>
      <c r="S102" s="74"/>
      <c r="T102" s="74"/>
      <c r="U102" s="73"/>
      <c r="V102" s="73"/>
      <c r="W102" s="73"/>
      <c r="X102" s="78"/>
      <c r="Y102" s="72"/>
    </row>
  </sheetData>
  <mergeCells count="19">
    <mergeCell ref="N4:N6"/>
    <mergeCell ref="A3:A6"/>
    <mergeCell ref="C3:F3"/>
    <mergeCell ref="Y3:Y6"/>
    <mergeCell ref="G3:O3"/>
    <mergeCell ref="X4:X6"/>
    <mergeCell ref="W4:W6"/>
    <mergeCell ref="C4:C6"/>
    <mergeCell ref="D4:D6"/>
    <mergeCell ref="P3:X3"/>
    <mergeCell ref="E4:E6"/>
    <mergeCell ref="F4:F6"/>
    <mergeCell ref="P4:P6"/>
    <mergeCell ref="R4:V5"/>
    <mergeCell ref="G4:G6"/>
    <mergeCell ref="I4:M5"/>
    <mergeCell ref="H4:H6"/>
    <mergeCell ref="Q4:Q6"/>
    <mergeCell ref="O4:O6"/>
  </mergeCells>
  <conditionalFormatting sqref="A8:A25">
    <cfRule type="dataBar" priority="1">
      <dataBar>
        <cfvo type="min"/>
        <cfvo type="max"/>
        <color rgb="FF638EC6"/>
      </dataBar>
    </cfRule>
  </conditionalFormatting>
  <dataValidations count="1">
    <dataValidation type="list" allowBlank="1" showInputMessage="1" showErrorMessage="1" sqref="B7:B46 B89:B99 B78:B87 B71:B76 B56:B69 B48:B54" xr:uid="{00000000-0002-0000-0200-000000000000}">
      <formula1>$B$4:$B$6</formula1>
    </dataValidation>
  </dataValidations>
  <hyperlinks>
    <hyperlink ref="X8" r:id="rId1" xr:uid="{00000000-0004-0000-0200-000000000000}"/>
    <hyperlink ref="O9" r:id="rId2" xr:uid="{00000000-0004-0000-0200-000001000000}"/>
    <hyperlink ref="X9" r:id="rId3" xr:uid="{00000000-0004-0000-0200-000002000000}"/>
    <hyperlink ref="X17" r:id="rId4" xr:uid="{00000000-0004-0000-0200-000003000000}"/>
    <hyperlink ref="O31" r:id="rId5" xr:uid="{00000000-0004-0000-0200-000004000000}"/>
    <hyperlink ref="X34" r:id="rId6" xr:uid="{00000000-0004-0000-0200-000005000000}"/>
    <hyperlink ref="X36" r:id="rId7" xr:uid="{00000000-0004-0000-0200-000006000000}"/>
    <hyperlink ref="X46" r:id="rId8" xr:uid="{00000000-0004-0000-0200-000007000000}"/>
    <hyperlink ref="X45" r:id="rId9" xr:uid="{00000000-0004-0000-0200-00000A000000}"/>
    <hyperlink ref="X40" r:id="rId10" xr:uid="{00000000-0004-0000-0200-00000B000000}"/>
    <hyperlink ref="O39" r:id="rId11" xr:uid="{00000000-0004-0000-0200-00000C000000}"/>
    <hyperlink ref="X41" r:id="rId12" xr:uid="{00000000-0004-0000-0200-00000D000000}"/>
    <hyperlink ref="X48" r:id="rId13" xr:uid="{00000000-0004-0000-0200-00000E000000}"/>
    <hyperlink ref="X50" r:id="rId14" xr:uid="{00000000-0004-0000-0200-00000F000000}"/>
    <hyperlink ref="X54" r:id="rId15" xr:uid="{00000000-0004-0000-0200-000010000000}"/>
    <hyperlink ref="X53" r:id="rId16" display="https://www.minfinchr.ru/deyatelnost/materialy-monitoringa-soblyudeniya-municipalnymi-obrazovaniyami-trebovanij-byudzhetnogo-zakonodatelstva" xr:uid="{00000000-0004-0000-0200-000011000000}"/>
    <hyperlink ref="O56" r:id="rId17" xr:uid="{00000000-0004-0000-0200-000012000000}"/>
    <hyperlink ref="O64" r:id="rId18" xr:uid="{00000000-0004-0000-0200-000013000000}"/>
    <hyperlink ref="O65" r:id="rId19" display="https://mf.orb.ru/documents/active/53966/" xr:uid="{00000000-0004-0000-0200-000014000000}"/>
    <hyperlink ref="O67" r:id="rId20" xr:uid="{00000000-0004-0000-0200-000016000000}"/>
    <hyperlink ref="O60" r:id="rId21" xr:uid="{00000000-0004-0000-0200-000017000000}"/>
    <hyperlink ref="X58" r:id="rId22" xr:uid="{00000000-0004-0000-0200-000018000000}"/>
    <hyperlink ref="X59" r:id="rId23" display="https://minfin.tatarstan.ru/index.htm/news/41428.htm" xr:uid="{00000000-0004-0000-0200-000019000000}"/>
    <hyperlink ref="X66" r:id="rId24" xr:uid="{00000000-0004-0000-0200-00001A000000}"/>
    <hyperlink ref="X69" r:id="rId25" xr:uid="{00000000-0004-0000-0200-00001B000000}"/>
    <hyperlink ref="X71" r:id="rId26" xr:uid="{00000000-0004-0000-0200-00001C000000}"/>
    <hyperlink ref="X73" r:id="rId27" xr:uid="{00000000-0004-0000-0200-00001D000000}"/>
    <hyperlink ref="X74" r:id="rId28" xr:uid="{00000000-0004-0000-0200-00001E000000}"/>
    <hyperlink ref="X84" r:id="rId29" xr:uid="{00000000-0004-0000-0200-00001F000000}"/>
    <hyperlink ref="X82" r:id="rId30" xr:uid="{00000000-0004-0000-0200-000020000000}"/>
    <hyperlink ref="X83" r:id="rId31" xr:uid="{00000000-0004-0000-0200-000021000000}"/>
    <hyperlink ref="X86" r:id="rId32" xr:uid="{00000000-0004-0000-0200-000022000000}"/>
    <hyperlink ref="X90" r:id="rId33" xr:uid="{00000000-0004-0000-0200-000023000000}"/>
    <hyperlink ref="X98" r:id="rId34" xr:uid="{00000000-0004-0000-0200-000024000000}"/>
    <hyperlink ref="X99" r:id="rId35" xr:uid="{00000000-0004-0000-0200-000025000000}"/>
    <hyperlink ref="X49" r:id="rId36" xr:uid="{00000000-0004-0000-0200-000026000000}"/>
    <hyperlink ref="X57" r:id="rId37" xr:uid="{00000000-0004-0000-0200-000027000000}"/>
    <hyperlink ref="X61" r:id="rId38" xr:uid="{00000000-0004-0000-0200-000028000000}"/>
    <hyperlink ref="X62" r:id="rId39" xr:uid="{00000000-0004-0000-0200-000029000000}"/>
    <hyperlink ref="O72" r:id="rId40" location="document_list" xr:uid="{00000000-0004-0000-0200-00002A000000}"/>
    <hyperlink ref="O75" r:id="rId41" xr:uid="{00000000-0004-0000-0200-00002B000000}"/>
    <hyperlink ref="S75" r:id="rId42" display="https://depfin.admhmao.ru/otkrytyy-byudzhet/mezhbyudzhetnye-otnosheniya/monitoring/monitoring-otsenki-kachestva-organizatsii-i-osushchestvleniya-byudzhetnogo-protsessa-v-gorodskikh-ok/351448/postanovlenie-pravitelstva-khanty-mansiyskogo-avtonomnogo-okruga-yugry-ot-18-03-2011-n-65-p-o-poryad/" xr:uid="{00000000-0004-0000-0200-00002C000000}"/>
    <hyperlink ref="X76" r:id="rId43" xr:uid="{00000000-0004-0000-0200-00002D000000}"/>
    <hyperlink ref="O78" r:id="rId44" xr:uid="{00000000-0004-0000-0200-00002E000000}"/>
    <hyperlink ref="X79" r:id="rId45" xr:uid="{00000000-0004-0000-0200-00002F000000}"/>
    <hyperlink ref="O80" r:id="rId46" xr:uid="{00000000-0004-0000-0200-000030000000}"/>
    <hyperlink ref="X85" r:id="rId47" xr:uid="{00000000-0004-0000-0200-000031000000}"/>
    <hyperlink ref="O87" r:id="rId48" xr:uid="{00000000-0004-0000-0200-000032000000}"/>
    <hyperlink ref="X89" r:id="rId49" xr:uid="{00000000-0004-0000-0200-000033000000}"/>
    <hyperlink ref="X91" r:id="rId50" xr:uid="{00000000-0004-0000-0200-000034000000}"/>
    <hyperlink ref="O93" r:id="rId51" xr:uid="{00000000-0004-0000-0200-000035000000}"/>
    <hyperlink ref="X92" r:id="rId52" xr:uid="{00000000-0004-0000-0200-000036000000}"/>
    <hyperlink ref="X94" r:id="rId53" xr:uid="{00000000-0004-0000-0200-000037000000}"/>
    <hyperlink ref="O95" r:id="rId54" xr:uid="{00000000-0004-0000-0200-000038000000}"/>
    <hyperlink ref="O97" r:id="rId55" xr:uid="{00000000-0004-0000-0200-000039000000}"/>
    <hyperlink ref="X93" r:id="rId56" xr:uid="{00000000-0004-0000-0200-00003A000000}"/>
    <hyperlink ref="O15" r:id="rId57" xr:uid="{00000000-0004-0000-0200-00003B000000}"/>
    <hyperlink ref="X23" r:id="rId58" xr:uid="{00000000-0004-0000-0200-00003C000000}"/>
    <hyperlink ref="X10" r:id="rId59" xr:uid="{00000000-0004-0000-0200-00003D000000}"/>
    <hyperlink ref="X11" r:id="rId60" xr:uid="{00000000-0004-0000-0200-00003E000000}"/>
    <hyperlink ref="O12" r:id="rId61" xr:uid="{00000000-0004-0000-0200-00003F000000}"/>
    <hyperlink ref="X14" r:id="rId62" xr:uid="{00000000-0004-0000-0200-000040000000}"/>
    <hyperlink ref="O17" r:id="rId63" xr:uid="{00000000-0004-0000-0200-000041000000}"/>
    <hyperlink ref="X16" r:id="rId64" xr:uid="{00000000-0004-0000-0200-000042000000}"/>
    <hyperlink ref="O18" r:id="rId65" xr:uid="{00000000-0004-0000-0200-000043000000}"/>
    <hyperlink ref="X18" r:id="rId66" xr:uid="{00000000-0004-0000-0200-000044000000}"/>
    <hyperlink ref="X19" r:id="rId67" xr:uid="{00000000-0004-0000-0200-000045000000}"/>
    <hyperlink ref="X21" r:id="rId68" xr:uid="{00000000-0004-0000-0200-000047000000}"/>
    <hyperlink ref="X22" r:id="rId69" xr:uid="{00000000-0004-0000-0200-000048000000}"/>
    <hyperlink ref="X24" r:id="rId70" xr:uid="{00000000-0004-0000-0200-000049000000}"/>
    <hyperlink ref="X25" r:id="rId71" xr:uid="{00000000-0004-0000-0200-00004A000000}"/>
    <hyperlink ref="X27" r:id="rId72" xr:uid="{00000000-0004-0000-0200-00004B000000}"/>
    <hyperlink ref="O28" r:id="rId73" xr:uid="{00000000-0004-0000-0200-00004C000000}"/>
    <hyperlink ref="X29" r:id="rId74" xr:uid="{00000000-0004-0000-0200-00004D000000}"/>
    <hyperlink ref="O30" r:id="rId75" xr:uid="{00000000-0004-0000-0200-00004E000000}"/>
    <hyperlink ref="X32" r:id="rId76" xr:uid="{00000000-0004-0000-0200-00004F000000}"/>
    <hyperlink ref="O33" r:id="rId77" xr:uid="{00000000-0004-0000-0200-000050000000}"/>
    <hyperlink ref="O37" r:id="rId78" xr:uid="{00000000-0004-0000-0200-000051000000}"/>
    <hyperlink ref="X52" r:id="rId79" xr:uid="{00000000-0004-0000-0200-000052000000}"/>
    <hyperlink ref="O54" r:id="rId80" xr:uid="{00000000-0004-0000-0200-000053000000}"/>
    <hyperlink ref="X60" r:id="rId81" xr:uid="{00000000-0004-0000-0200-000055000000}"/>
    <hyperlink ref="X72" r:id="rId82" location="document_list" xr:uid="{00000000-0004-0000-0200-000056000000}"/>
    <hyperlink ref="X81" r:id="rId83" xr:uid="{00000000-0004-0000-0200-000057000000}"/>
    <hyperlink ref="X87" r:id="rId84" xr:uid="{00000000-0004-0000-0200-000058000000}"/>
    <hyperlink ref="X65" r:id="rId85" xr:uid="{00000000-0004-0000-0200-000059000000}"/>
  </hyperlinks>
  <pageMargins left="0.70866141732283505" right="0.70866141732283505" top="0.74803149606299202" bottom="0.74803149606299202" header="0.31496062992126" footer="0.31496062992126"/>
  <pageSetup paperSize="9" scale="70" fitToWidth="3" fitToHeight="0" orientation="landscape"/>
  <headerFooter>
    <oddFooter>&amp;C&amp;A&amp;R&amp;P</oddFooter>
  </headerFooter>
  <ignoredErrors>
    <ignoredError sqref="K9" numberStoredAsText="1"/>
    <ignoredError sqref="T59 K67"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99"/>
  <sheetViews>
    <sheetView zoomScaleNormal="100" zoomScaleSheetLayoutView="80" workbookViewId="0">
      <pane ySplit="6" topLeftCell="A7" activePane="bottomLeft" state="frozen"/>
      <selection activeCell="G33" sqref="G33:G2385"/>
      <selection pane="bottomLeft"/>
    </sheetView>
  </sheetViews>
  <sheetFormatPr baseColWidth="10" defaultColWidth="8.83203125" defaultRowHeight="15" x14ac:dyDescent="0.2"/>
  <cols>
    <col min="1" max="1" width="22.83203125" style="32" customWidth="1"/>
    <col min="2" max="2" width="39.6640625" style="33" customWidth="1"/>
    <col min="3" max="3" width="5.5" style="34" customWidth="1"/>
    <col min="4" max="5" width="4.5" style="34" customWidth="1"/>
    <col min="6" max="6" width="5.5" style="35" customWidth="1"/>
    <col min="7" max="7" width="10.83203125" style="32" customWidth="1"/>
    <col min="8" max="10" width="10.83203125" style="35" customWidth="1"/>
    <col min="11" max="12" width="10.83203125" style="56" customWidth="1"/>
    <col min="13" max="13" width="10.83203125" style="35" customWidth="1"/>
    <col min="14" max="14" width="15.33203125" style="35" customWidth="1"/>
    <col min="15" max="16" width="10.83203125" style="35" customWidth="1"/>
    <col min="17" max="18" width="10.83203125" style="56" customWidth="1"/>
    <col min="19" max="19" width="14.5" style="37" customWidth="1"/>
    <col min="20" max="20" width="8.83203125" style="51"/>
  </cols>
  <sheetData>
    <row r="1" spans="1:20" s="27" customFormat="1" ht="20" customHeight="1" x14ac:dyDescent="0.15">
      <c r="A1" s="38" t="s">
        <v>130</v>
      </c>
      <c r="B1" s="38"/>
      <c r="C1" s="38"/>
      <c r="D1" s="38"/>
      <c r="E1" s="38"/>
      <c r="F1" s="38"/>
      <c r="G1" s="31"/>
      <c r="H1" s="38"/>
      <c r="I1" s="38"/>
      <c r="J1" s="38"/>
      <c r="K1" s="61"/>
      <c r="L1" s="61"/>
      <c r="M1" s="38"/>
      <c r="N1" s="38"/>
      <c r="O1" s="38"/>
      <c r="P1" s="38"/>
      <c r="Q1" s="61"/>
      <c r="R1" s="61"/>
      <c r="S1" s="38"/>
      <c r="T1" s="51"/>
    </row>
    <row r="2" spans="1:20" s="27" customFormat="1" ht="15" customHeight="1" x14ac:dyDescent="0.15">
      <c r="A2" s="93" t="s">
        <v>630</v>
      </c>
      <c r="B2" s="31"/>
      <c r="C2" s="31"/>
      <c r="D2" s="31"/>
      <c r="E2" s="31"/>
      <c r="F2" s="31"/>
      <c r="G2" s="31"/>
      <c r="H2" s="31"/>
      <c r="I2" s="31"/>
      <c r="J2" s="31"/>
      <c r="K2" s="43"/>
      <c r="L2" s="43"/>
      <c r="M2" s="31"/>
      <c r="N2" s="31"/>
      <c r="O2" s="31"/>
      <c r="P2" s="31"/>
      <c r="Q2" s="43"/>
      <c r="R2" s="43"/>
      <c r="S2" s="31"/>
      <c r="T2" s="51"/>
    </row>
    <row r="3" spans="1:20" ht="62" customHeight="1" x14ac:dyDescent="0.2">
      <c r="A3" s="172" t="s">
        <v>640</v>
      </c>
      <c r="B3" s="94" t="s">
        <v>137</v>
      </c>
      <c r="C3" s="173" t="s">
        <v>131</v>
      </c>
      <c r="D3" s="173"/>
      <c r="E3" s="173"/>
      <c r="F3" s="173"/>
      <c r="G3" s="172" t="s">
        <v>547</v>
      </c>
      <c r="H3" s="174" t="s">
        <v>646</v>
      </c>
      <c r="I3" s="175"/>
      <c r="J3" s="176"/>
      <c r="K3" s="176"/>
      <c r="L3" s="177"/>
      <c r="M3" s="178" t="s">
        <v>615</v>
      </c>
      <c r="N3" s="176"/>
      <c r="O3" s="176"/>
      <c r="P3" s="176"/>
      <c r="Q3" s="176"/>
      <c r="R3" s="177"/>
      <c r="S3" s="171" t="s">
        <v>38</v>
      </c>
    </row>
    <row r="4" spans="1:20" ht="16" customHeight="1" x14ac:dyDescent="0.2">
      <c r="A4" s="171"/>
      <c r="B4" s="96" t="str">
        <f>'Методика (раздел 11)'!B21</f>
        <v>Да, используются</v>
      </c>
      <c r="C4" s="171" t="s">
        <v>30</v>
      </c>
      <c r="D4" s="171" t="s">
        <v>31</v>
      </c>
      <c r="E4" s="171" t="s">
        <v>35</v>
      </c>
      <c r="F4" s="173" t="s">
        <v>29</v>
      </c>
      <c r="G4" s="171"/>
      <c r="H4" s="171" t="s">
        <v>148</v>
      </c>
      <c r="I4" s="171" t="s">
        <v>115</v>
      </c>
      <c r="J4" s="171" t="s">
        <v>145</v>
      </c>
      <c r="K4" s="171" t="s">
        <v>557</v>
      </c>
      <c r="L4" s="171" t="s">
        <v>145</v>
      </c>
      <c r="M4" s="171" t="s">
        <v>148</v>
      </c>
      <c r="N4" s="171" t="s">
        <v>548</v>
      </c>
      <c r="O4" s="171" t="s">
        <v>115</v>
      </c>
      <c r="P4" s="171" t="s">
        <v>145</v>
      </c>
      <c r="Q4" s="172" t="s">
        <v>557</v>
      </c>
      <c r="R4" s="172" t="s">
        <v>145</v>
      </c>
      <c r="S4" s="171"/>
    </row>
    <row r="5" spans="1:20" ht="54" customHeight="1" x14ac:dyDescent="0.2">
      <c r="A5" s="171"/>
      <c r="B5" s="96" t="str">
        <f>'Методика (раздел 11)'!B22</f>
        <v>Нет, не используются, или механизмы либо один из механизмов не реализуются, или правовые акты отсутствуют в открытом доступе на сайте, предназначенном для размещения бюджетных данных</v>
      </c>
      <c r="C5" s="171"/>
      <c r="D5" s="171"/>
      <c r="E5" s="171"/>
      <c r="F5" s="173"/>
      <c r="G5" s="171"/>
      <c r="H5" s="171"/>
      <c r="I5" s="171"/>
      <c r="J5" s="171"/>
      <c r="K5" s="171"/>
      <c r="L5" s="171"/>
      <c r="M5" s="171"/>
      <c r="N5" s="171"/>
      <c r="O5" s="171"/>
      <c r="P5" s="171"/>
      <c r="Q5" s="171"/>
      <c r="R5" s="171"/>
      <c r="S5" s="171"/>
    </row>
    <row r="6" spans="1:20" ht="15" customHeight="1" x14ac:dyDescent="0.2">
      <c r="A6" s="153" t="s">
        <v>0</v>
      </c>
      <c r="B6" s="98"/>
      <c r="C6" s="98"/>
      <c r="D6" s="98"/>
      <c r="E6" s="98"/>
      <c r="F6" s="99"/>
      <c r="G6" s="133"/>
      <c r="H6" s="100"/>
      <c r="I6" s="100"/>
      <c r="J6" s="100"/>
      <c r="K6" s="100"/>
      <c r="L6" s="100"/>
      <c r="M6" s="100"/>
      <c r="N6" s="100"/>
      <c r="O6" s="100"/>
      <c r="P6" s="100"/>
      <c r="Q6" s="100"/>
      <c r="R6" s="100"/>
      <c r="S6" s="102"/>
    </row>
    <row r="7" spans="1:20" x14ac:dyDescent="0.2">
      <c r="A7" s="154" t="s">
        <v>1</v>
      </c>
      <c r="B7" s="63" t="s">
        <v>147</v>
      </c>
      <c r="C7" s="91">
        <f>IF(B7="Да, используются",1,0)</f>
        <v>0</v>
      </c>
      <c r="D7" s="95"/>
      <c r="E7" s="95"/>
      <c r="F7" s="69">
        <f>C7*(1-D7)*(1-E7)</f>
        <v>0</v>
      </c>
      <c r="G7" s="134" t="s">
        <v>111</v>
      </c>
      <c r="H7" s="59" t="s">
        <v>111</v>
      </c>
      <c r="I7" s="59" t="s">
        <v>114</v>
      </c>
      <c r="J7" s="59" t="s">
        <v>114</v>
      </c>
      <c r="K7" s="59" t="s">
        <v>114</v>
      </c>
      <c r="L7" s="59" t="s">
        <v>114</v>
      </c>
      <c r="M7" s="59" t="s">
        <v>156</v>
      </c>
      <c r="N7" s="59" t="s">
        <v>111</v>
      </c>
      <c r="O7" s="59" t="s">
        <v>114</v>
      </c>
      <c r="P7" s="59" t="s">
        <v>414</v>
      </c>
      <c r="Q7" s="135" t="s">
        <v>114</v>
      </c>
      <c r="R7" s="135" t="s">
        <v>114</v>
      </c>
      <c r="S7" s="113" t="s">
        <v>114</v>
      </c>
      <c r="T7" s="51" t="s">
        <v>114</v>
      </c>
    </row>
    <row r="8" spans="1:20" ht="13.5" customHeight="1" x14ac:dyDescent="0.2">
      <c r="A8" s="154" t="s">
        <v>40</v>
      </c>
      <c r="B8" s="63" t="s">
        <v>153</v>
      </c>
      <c r="C8" s="91">
        <f>IF(B8="Да, используются",1,0)</f>
        <v>1</v>
      </c>
      <c r="D8" s="95">
        <v>0.5</v>
      </c>
      <c r="E8" s="95"/>
      <c r="F8" s="69">
        <f t="shared" ref="F8:F71" si="0">C8*(1-D8)*(1-E8)</f>
        <v>0.5</v>
      </c>
      <c r="G8" s="134" t="s">
        <v>156</v>
      </c>
      <c r="H8" s="59" t="s">
        <v>156</v>
      </c>
      <c r="I8" s="59" t="s">
        <v>165</v>
      </c>
      <c r="J8" s="59" t="s">
        <v>162</v>
      </c>
      <c r="K8" s="59" t="s">
        <v>156</v>
      </c>
      <c r="L8" s="59" t="s">
        <v>415</v>
      </c>
      <c r="M8" s="59" t="s">
        <v>156</v>
      </c>
      <c r="N8" s="59" t="s">
        <v>166</v>
      </c>
      <c r="O8" s="59" t="s">
        <v>111</v>
      </c>
      <c r="P8" s="59" t="s">
        <v>164</v>
      </c>
      <c r="Q8" s="135" t="s">
        <v>156</v>
      </c>
      <c r="R8" s="136" t="s">
        <v>415</v>
      </c>
      <c r="S8" s="113" t="s">
        <v>559</v>
      </c>
      <c r="T8" s="51" t="s">
        <v>114</v>
      </c>
    </row>
    <row r="9" spans="1:20" ht="15" customHeight="1" x14ac:dyDescent="0.2">
      <c r="A9" s="154" t="s">
        <v>41</v>
      </c>
      <c r="B9" s="63" t="s">
        <v>147</v>
      </c>
      <c r="C9" s="91">
        <f t="shared" ref="C9:C72" si="1">IF(B9="Да, используются",1,0)</f>
        <v>0</v>
      </c>
      <c r="D9" s="95"/>
      <c r="E9" s="95"/>
      <c r="F9" s="69">
        <f t="shared" si="0"/>
        <v>0</v>
      </c>
      <c r="G9" s="134" t="s">
        <v>111</v>
      </c>
      <c r="H9" s="59" t="s">
        <v>111</v>
      </c>
      <c r="I9" s="59" t="s">
        <v>114</v>
      </c>
      <c r="J9" s="59" t="s">
        <v>114</v>
      </c>
      <c r="K9" s="59" t="s">
        <v>114</v>
      </c>
      <c r="L9" s="59" t="s">
        <v>114</v>
      </c>
      <c r="M9" s="59" t="s">
        <v>156</v>
      </c>
      <c r="N9" s="59" t="s">
        <v>111</v>
      </c>
      <c r="O9" s="59" t="s">
        <v>114</v>
      </c>
      <c r="P9" s="59" t="s">
        <v>169</v>
      </c>
      <c r="Q9" s="135" t="s">
        <v>114</v>
      </c>
      <c r="R9" s="135" t="s">
        <v>114</v>
      </c>
      <c r="S9" s="135" t="s">
        <v>114</v>
      </c>
      <c r="T9" s="51" t="s">
        <v>114</v>
      </c>
    </row>
    <row r="10" spans="1:20" ht="15" customHeight="1" x14ac:dyDescent="0.2">
      <c r="A10" s="154" t="s">
        <v>42</v>
      </c>
      <c r="B10" s="63" t="s">
        <v>147</v>
      </c>
      <c r="C10" s="91">
        <f t="shared" si="1"/>
        <v>0</v>
      </c>
      <c r="D10" s="95"/>
      <c r="E10" s="95"/>
      <c r="F10" s="69">
        <f t="shared" si="0"/>
        <v>0</v>
      </c>
      <c r="G10" s="134" t="s">
        <v>111</v>
      </c>
      <c r="H10" s="59" t="s">
        <v>111</v>
      </c>
      <c r="I10" s="59" t="s">
        <v>114</v>
      </c>
      <c r="J10" s="59" t="s">
        <v>114</v>
      </c>
      <c r="K10" s="59" t="s">
        <v>114</v>
      </c>
      <c r="L10" s="59" t="s">
        <v>114</v>
      </c>
      <c r="M10" s="59" t="s">
        <v>514</v>
      </c>
      <c r="N10" s="59" t="s">
        <v>111</v>
      </c>
      <c r="O10" s="59" t="s">
        <v>114</v>
      </c>
      <c r="P10" s="59" t="s">
        <v>173</v>
      </c>
      <c r="Q10" s="135" t="s">
        <v>114</v>
      </c>
      <c r="R10" s="135" t="s">
        <v>114</v>
      </c>
      <c r="S10" s="135" t="s">
        <v>114</v>
      </c>
      <c r="T10" s="51" t="s">
        <v>114</v>
      </c>
    </row>
    <row r="11" spans="1:20" ht="15" customHeight="1" x14ac:dyDescent="0.2">
      <c r="A11" s="154" t="s">
        <v>43</v>
      </c>
      <c r="B11" s="63" t="s">
        <v>147</v>
      </c>
      <c r="C11" s="91">
        <f t="shared" si="1"/>
        <v>0</v>
      </c>
      <c r="D11" s="103"/>
      <c r="E11" s="103"/>
      <c r="F11" s="69">
        <f t="shared" si="0"/>
        <v>0</v>
      </c>
      <c r="G11" s="134" t="s">
        <v>111</v>
      </c>
      <c r="H11" s="59" t="s">
        <v>156</v>
      </c>
      <c r="I11" s="59" t="s">
        <v>165</v>
      </c>
      <c r="J11" s="59" t="s">
        <v>175</v>
      </c>
      <c r="K11" s="59" t="s">
        <v>156</v>
      </c>
      <c r="L11" s="59" t="s">
        <v>175</v>
      </c>
      <c r="M11" s="59" t="s">
        <v>470</v>
      </c>
      <c r="N11" s="59" t="s">
        <v>114</v>
      </c>
      <c r="O11" s="59" t="s">
        <v>114</v>
      </c>
      <c r="P11" s="59" t="s">
        <v>475</v>
      </c>
      <c r="Q11" s="135" t="s">
        <v>114</v>
      </c>
      <c r="R11" s="135" t="s">
        <v>114</v>
      </c>
      <c r="S11" s="135" t="s">
        <v>114</v>
      </c>
      <c r="T11" s="51" t="s">
        <v>114</v>
      </c>
    </row>
    <row r="12" spans="1:20" ht="15" customHeight="1" x14ac:dyDescent="0.2">
      <c r="A12" s="154" t="s">
        <v>44</v>
      </c>
      <c r="B12" s="63" t="s">
        <v>147</v>
      </c>
      <c r="C12" s="91">
        <f t="shared" si="1"/>
        <v>0</v>
      </c>
      <c r="D12" s="95"/>
      <c r="E12" s="95"/>
      <c r="F12" s="69">
        <f t="shared" si="0"/>
        <v>0</v>
      </c>
      <c r="G12" s="134" t="s">
        <v>111</v>
      </c>
      <c r="H12" s="59" t="s">
        <v>111</v>
      </c>
      <c r="I12" s="59" t="s">
        <v>114</v>
      </c>
      <c r="J12" s="59" t="s">
        <v>114</v>
      </c>
      <c r="K12" s="59" t="s">
        <v>114</v>
      </c>
      <c r="L12" s="59" t="s">
        <v>114</v>
      </c>
      <c r="M12" s="59" t="s">
        <v>156</v>
      </c>
      <c r="N12" s="59" t="s">
        <v>111</v>
      </c>
      <c r="O12" s="59" t="s">
        <v>114</v>
      </c>
      <c r="P12" s="59" t="s">
        <v>448</v>
      </c>
      <c r="Q12" s="135" t="s">
        <v>114</v>
      </c>
      <c r="R12" s="135" t="s">
        <v>114</v>
      </c>
      <c r="S12" s="135" t="s">
        <v>114</v>
      </c>
      <c r="T12" s="51" t="s">
        <v>114</v>
      </c>
    </row>
    <row r="13" spans="1:20" ht="15" customHeight="1" x14ac:dyDescent="0.2">
      <c r="A13" s="154" t="s">
        <v>45</v>
      </c>
      <c r="B13" s="63" t="s">
        <v>147</v>
      </c>
      <c r="C13" s="91">
        <f t="shared" si="1"/>
        <v>0</v>
      </c>
      <c r="D13" s="95"/>
      <c r="E13" s="95"/>
      <c r="F13" s="69">
        <f t="shared" si="0"/>
        <v>0</v>
      </c>
      <c r="G13" s="134" t="s">
        <v>111</v>
      </c>
      <c r="H13" s="59" t="s">
        <v>111</v>
      </c>
      <c r="I13" s="59" t="s">
        <v>114</v>
      </c>
      <c r="J13" s="59" t="s">
        <v>114</v>
      </c>
      <c r="K13" s="59" t="s">
        <v>114</v>
      </c>
      <c r="L13" s="59" t="s">
        <v>114</v>
      </c>
      <c r="M13" s="59" t="s">
        <v>156</v>
      </c>
      <c r="N13" s="59" t="s">
        <v>111</v>
      </c>
      <c r="O13" s="59" t="s">
        <v>114</v>
      </c>
      <c r="P13" s="59" t="s">
        <v>180</v>
      </c>
      <c r="Q13" s="135" t="s">
        <v>114</v>
      </c>
      <c r="R13" s="135" t="s">
        <v>114</v>
      </c>
      <c r="S13" s="135" t="s">
        <v>114</v>
      </c>
      <c r="T13" s="51" t="s">
        <v>114</v>
      </c>
    </row>
    <row r="14" spans="1:20" s="30" customFormat="1" ht="15" customHeight="1" x14ac:dyDescent="0.2">
      <c r="A14" s="154" t="s">
        <v>46</v>
      </c>
      <c r="B14" s="63" t="s">
        <v>147</v>
      </c>
      <c r="C14" s="91">
        <f t="shared" si="1"/>
        <v>0</v>
      </c>
      <c r="D14" s="95"/>
      <c r="E14" s="95"/>
      <c r="F14" s="69">
        <f t="shared" si="0"/>
        <v>0</v>
      </c>
      <c r="G14" s="134" t="s">
        <v>156</v>
      </c>
      <c r="H14" s="59" t="s">
        <v>156</v>
      </c>
      <c r="I14" s="59" t="s">
        <v>165</v>
      </c>
      <c r="J14" s="59" t="s">
        <v>423</v>
      </c>
      <c r="K14" s="59" t="s">
        <v>156</v>
      </c>
      <c r="L14" s="60" t="s">
        <v>410</v>
      </c>
      <c r="M14" s="59" t="s">
        <v>156</v>
      </c>
      <c r="N14" s="59" t="s">
        <v>111</v>
      </c>
      <c r="O14" s="59" t="s">
        <v>114</v>
      </c>
      <c r="P14" s="59" t="s">
        <v>418</v>
      </c>
      <c r="Q14" s="135" t="s">
        <v>114</v>
      </c>
      <c r="R14" s="135" t="s">
        <v>114</v>
      </c>
      <c r="S14" s="135" t="s">
        <v>114</v>
      </c>
      <c r="T14" s="51" t="s">
        <v>114</v>
      </c>
    </row>
    <row r="15" spans="1:20" ht="15" customHeight="1" x14ac:dyDescent="0.2">
      <c r="A15" s="154" t="s">
        <v>47</v>
      </c>
      <c r="B15" s="63" t="s">
        <v>147</v>
      </c>
      <c r="C15" s="91">
        <f t="shared" si="1"/>
        <v>0</v>
      </c>
      <c r="D15" s="103"/>
      <c r="E15" s="103"/>
      <c r="F15" s="69">
        <f t="shared" si="0"/>
        <v>0</v>
      </c>
      <c r="G15" s="134" t="s">
        <v>111</v>
      </c>
      <c r="H15" s="59" t="s">
        <v>111</v>
      </c>
      <c r="I15" s="59" t="s">
        <v>114</v>
      </c>
      <c r="J15" s="59" t="s">
        <v>114</v>
      </c>
      <c r="K15" s="59" t="s">
        <v>114</v>
      </c>
      <c r="L15" s="59" t="s">
        <v>114</v>
      </c>
      <c r="M15" s="59" t="s">
        <v>156</v>
      </c>
      <c r="N15" s="59" t="s">
        <v>111</v>
      </c>
      <c r="O15" s="59" t="s">
        <v>114</v>
      </c>
      <c r="P15" s="59" t="s">
        <v>424</v>
      </c>
      <c r="Q15" s="135" t="s">
        <v>114</v>
      </c>
      <c r="R15" s="135" t="s">
        <v>114</v>
      </c>
      <c r="S15" s="135" t="s">
        <v>114</v>
      </c>
      <c r="T15" s="51" t="s">
        <v>114</v>
      </c>
    </row>
    <row r="16" spans="1:20" ht="15" customHeight="1" x14ac:dyDescent="0.2">
      <c r="A16" s="154" t="s">
        <v>48</v>
      </c>
      <c r="B16" s="63" t="s">
        <v>153</v>
      </c>
      <c r="C16" s="91">
        <f t="shared" si="1"/>
        <v>1</v>
      </c>
      <c r="D16" s="95"/>
      <c r="E16" s="95"/>
      <c r="F16" s="69">
        <f t="shared" si="0"/>
        <v>1</v>
      </c>
      <c r="G16" s="134" t="s">
        <v>156</v>
      </c>
      <c r="H16" s="59" t="s">
        <v>156</v>
      </c>
      <c r="I16" s="59" t="s">
        <v>156</v>
      </c>
      <c r="J16" s="59" t="s">
        <v>184</v>
      </c>
      <c r="K16" s="59" t="s">
        <v>156</v>
      </c>
      <c r="L16" s="135" t="s">
        <v>184</v>
      </c>
      <c r="M16" s="59" t="s">
        <v>156</v>
      </c>
      <c r="N16" s="59" t="s">
        <v>377</v>
      </c>
      <c r="O16" s="59" t="s">
        <v>156</v>
      </c>
      <c r="P16" s="59" t="s">
        <v>184</v>
      </c>
      <c r="Q16" s="135" t="s">
        <v>156</v>
      </c>
      <c r="R16" s="135" t="s">
        <v>184</v>
      </c>
      <c r="S16" s="135" t="s">
        <v>114</v>
      </c>
      <c r="T16" s="51" t="s">
        <v>114</v>
      </c>
    </row>
    <row r="17" spans="1:20" ht="15" customHeight="1" x14ac:dyDescent="0.2">
      <c r="A17" s="154" t="s">
        <v>49</v>
      </c>
      <c r="B17" s="63" t="s">
        <v>147</v>
      </c>
      <c r="C17" s="91">
        <f t="shared" si="1"/>
        <v>0</v>
      </c>
      <c r="D17" s="95"/>
      <c r="E17" s="95"/>
      <c r="F17" s="69">
        <f t="shared" si="0"/>
        <v>0</v>
      </c>
      <c r="G17" s="134" t="s">
        <v>111</v>
      </c>
      <c r="H17" s="59" t="s">
        <v>156</v>
      </c>
      <c r="I17" s="59" t="s">
        <v>111</v>
      </c>
      <c r="J17" s="59" t="s">
        <v>425</v>
      </c>
      <c r="K17" s="59" t="s">
        <v>156</v>
      </c>
      <c r="L17" s="137" t="s">
        <v>186</v>
      </c>
      <c r="M17" s="59" t="s">
        <v>250</v>
      </c>
      <c r="N17" s="59" t="s">
        <v>114</v>
      </c>
      <c r="O17" s="59" t="s">
        <v>114</v>
      </c>
      <c r="P17" s="59" t="s">
        <v>428</v>
      </c>
      <c r="Q17" s="135" t="s">
        <v>114</v>
      </c>
      <c r="R17" s="135" t="s">
        <v>114</v>
      </c>
      <c r="S17" s="135" t="s">
        <v>114</v>
      </c>
      <c r="T17" s="51" t="s">
        <v>114</v>
      </c>
    </row>
    <row r="18" spans="1:20" s="29" customFormat="1" ht="15" customHeight="1" x14ac:dyDescent="0.2">
      <c r="A18" s="154" t="s">
        <v>2</v>
      </c>
      <c r="B18" s="63" t="s">
        <v>147</v>
      </c>
      <c r="C18" s="91">
        <f t="shared" si="1"/>
        <v>0</v>
      </c>
      <c r="D18" s="95"/>
      <c r="E18" s="95"/>
      <c r="F18" s="69">
        <f t="shared" si="0"/>
        <v>0</v>
      </c>
      <c r="G18" s="134" t="s">
        <v>111</v>
      </c>
      <c r="H18" s="59" t="s">
        <v>111</v>
      </c>
      <c r="I18" s="59" t="s">
        <v>114</v>
      </c>
      <c r="J18" s="59" t="s">
        <v>114</v>
      </c>
      <c r="K18" s="59" t="s">
        <v>114</v>
      </c>
      <c r="L18" s="59" t="s">
        <v>114</v>
      </c>
      <c r="M18" s="59" t="s">
        <v>156</v>
      </c>
      <c r="N18" s="59" t="s">
        <v>111</v>
      </c>
      <c r="O18" s="59" t="s">
        <v>114</v>
      </c>
      <c r="P18" s="59" t="s">
        <v>189</v>
      </c>
      <c r="Q18" s="135" t="s">
        <v>114</v>
      </c>
      <c r="R18" s="135" t="s">
        <v>114</v>
      </c>
      <c r="S18" s="135" t="s">
        <v>114</v>
      </c>
      <c r="T18" s="51" t="s">
        <v>114</v>
      </c>
    </row>
    <row r="19" spans="1:20" ht="15" customHeight="1" x14ac:dyDescent="0.2">
      <c r="A19" s="154" t="s">
        <v>50</v>
      </c>
      <c r="B19" s="63" t="s">
        <v>147</v>
      </c>
      <c r="C19" s="91">
        <f t="shared" si="1"/>
        <v>0</v>
      </c>
      <c r="D19" s="103"/>
      <c r="E19" s="103"/>
      <c r="F19" s="69">
        <f t="shared" si="0"/>
        <v>0</v>
      </c>
      <c r="G19" s="134" t="s">
        <v>111</v>
      </c>
      <c r="H19" s="59" t="s">
        <v>111</v>
      </c>
      <c r="I19" s="59" t="s">
        <v>114</v>
      </c>
      <c r="J19" s="59" t="s">
        <v>114</v>
      </c>
      <c r="K19" s="59" t="s">
        <v>114</v>
      </c>
      <c r="L19" s="59" t="s">
        <v>114</v>
      </c>
      <c r="M19" s="59" t="s">
        <v>156</v>
      </c>
      <c r="N19" s="59" t="s">
        <v>111</v>
      </c>
      <c r="O19" s="59" t="s">
        <v>114</v>
      </c>
      <c r="P19" s="59" t="s">
        <v>516</v>
      </c>
      <c r="Q19" s="135" t="s">
        <v>114</v>
      </c>
      <c r="R19" s="135" t="s">
        <v>114</v>
      </c>
      <c r="S19" s="135" t="s">
        <v>114</v>
      </c>
      <c r="T19" s="51" t="s">
        <v>114</v>
      </c>
    </row>
    <row r="20" spans="1:20" ht="15" customHeight="1" x14ac:dyDescent="0.2">
      <c r="A20" s="154" t="s">
        <v>51</v>
      </c>
      <c r="B20" s="63" t="s">
        <v>147</v>
      </c>
      <c r="C20" s="91">
        <f t="shared" si="1"/>
        <v>0</v>
      </c>
      <c r="D20" s="95"/>
      <c r="E20" s="95"/>
      <c r="F20" s="69">
        <f t="shared" si="0"/>
        <v>0</v>
      </c>
      <c r="G20" s="134" t="s">
        <v>111</v>
      </c>
      <c r="H20" s="59" t="s">
        <v>111</v>
      </c>
      <c r="I20" s="59" t="s">
        <v>114</v>
      </c>
      <c r="J20" s="59" t="s">
        <v>114</v>
      </c>
      <c r="K20" s="59" t="s">
        <v>114</v>
      </c>
      <c r="L20" s="59" t="s">
        <v>114</v>
      </c>
      <c r="M20" s="59" t="s">
        <v>156</v>
      </c>
      <c r="N20" s="59" t="s">
        <v>111</v>
      </c>
      <c r="O20" s="59" t="s">
        <v>114</v>
      </c>
      <c r="P20" s="59" t="s">
        <v>191</v>
      </c>
      <c r="Q20" s="135" t="s">
        <v>114</v>
      </c>
      <c r="R20" s="135" t="s">
        <v>114</v>
      </c>
      <c r="S20" s="135" t="s">
        <v>114</v>
      </c>
      <c r="T20" s="51" t="s">
        <v>114</v>
      </c>
    </row>
    <row r="21" spans="1:20" ht="15" customHeight="1" x14ac:dyDescent="0.2">
      <c r="A21" s="154" t="s">
        <v>52</v>
      </c>
      <c r="B21" s="63" t="s">
        <v>147</v>
      </c>
      <c r="C21" s="91">
        <f t="shared" si="1"/>
        <v>0</v>
      </c>
      <c r="D21" s="95"/>
      <c r="E21" s="95"/>
      <c r="F21" s="69">
        <f t="shared" si="0"/>
        <v>0</v>
      </c>
      <c r="G21" s="134" t="s">
        <v>111</v>
      </c>
      <c r="H21" s="59" t="s">
        <v>111</v>
      </c>
      <c r="I21" s="59" t="s">
        <v>114</v>
      </c>
      <c r="J21" s="59" t="s">
        <v>114</v>
      </c>
      <c r="K21" s="59" t="s">
        <v>114</v>
      </c>
      <c r="L21" s="59" t="s">
        <v>114</v>
      </c>
      <c r="M21" s="59" t="s">
        <v>156</v>
      </c>
      <c r="N21" s="59" t="s">
        <v>111</v>
      </c>
      <c r="O21" s="59" t="s">
        <v>114</v>
      </c>
      <c r="P21" s="59" t="s">
        <v>195</v>
      </c>
      <c r="Q21" s="135" t="s">
        <v>114</v>
      </c>
      <c r="R21" s="135" t="s">
        <v>114</v>
      </c>
      <c r="S21" s="135" t="s">
        <v>114</v>
      </c>
      <c r="T21" s="51" t="s">
        <v>114</v>
      </c>
    </row>
    <row r="22" spans="1:20" ht="15" customHeight="1" x14ac:dyDescent="0.2">
      <c r="A22" s="154" t="s">
        <v>3</v>
      </c>
      <c r="B22" s="63" t="s">
        <v>147</v>
      </c>
      <c r="C22" s="91">
        <f t="shared" si="1"/>
        <v>0</v>
      </c>
      <c r="D22" s="95"/>
      <c r="E22" s="95"/>
      <c r="F22" s="69">
        <f t="shared" si="0"/>
        <v>0</v>
      </c>
      <c r="G22" s="134" t="s">
        <v>111</v>
      </c>
      <c r="H22" s="59" t="s">
        <v>111</v>
      </c>
      <c r="I22" s="59" t="s">
        <v>114</v>
      </c>
      <c r="J22" s="59" t="s">
        <v>114</v>
      </c>
      <c r="K22" s="59" t="s">
        <v>114</v>
      </c>
      <c r="L22" s="59" t="s">
        <v>114</v>
      </c>
      <c r="M22" s="59" t="s">
        <v>156</v>
      </c>
      <c r="N22" s="59" t="s">
        <v>111</v>
      </c>
      <c r="O22" s="59" t="s">
        <v>114</v>
      </c>
      <c r="P22" s="59" t="s">
        <v>412</v>
      </c>
      <c r="Q22" s="135" t="s">
        <v>114</v>
      </c>
      <c r="R22" s="135" t="s">
        <v>114</v>
      </c>
      <c r="S22" s="135" t="s">
        <v>114</v>
      </c>
      <c r="T22" s="51" t="s">
        <v>114</v>
      </c>
    </row>
    <row r="23" spans="1:20" ht="15" customHeight="1" x14ac:dyDescent="0.2">
      <c r="A23" s="154" t="s">
        <v>4</v>
      </c>
      <c r="B23" s="63" t="s">
        <v>147</v>
      </c>
      <c r="C23" s="91">
        <f t="shared" si="1"/>
        <v>0</v>
      </c>
      <c r="D23" s="95"/>
      <c r="E23" s="95"/>
      <c r="F23" s="69">
        <f t="shared" si="0"/>
        <v>0</v>
      </c>
      <c r="G23" s="134" t="s">
        <v>111</v>
      </c>
      <c r="H23" s="59" t="s">
        <v>111</v>
      </c>
      <c r="I23" s="59" t="s">
        <v>114</v>
      </c>
      <c r="J23" s="59" t="s">
        <v>114</v>
      </c>
      <c r="K23" s="59" t="s">
        <v>114</v>
      </c>
      <c r="L23" s="59" t="s">
        <v>114</v>
      </c>
      <c r="M23" s="59" t="s">
        <v>156</v>
      </c>
      <c r="N23" s="59" t="s">
        <v>111</v>
      </c>
      <c r="O23" s="59" t="s">
        <v>114</v>
      </c>
      <c r="P23" s="59" t="s">
        <v>198</v>
      </c>
      <c r="Q23" s="135" t="s">
        <v>114</v>
      </c>
      <c r="R23" s="135" t="s">
        <v>114</v>
      </c>
      <c r="S23" s="135" t="s">
        <v>114</v>
      </c>
      <c r="T23" s="51" t="s">
        <v>114</v>
      </c>
    </row>
    <row r="24" spans="1:20" ht="15" customHeight="1" x14ac:dyDescent="0.2">
      <c r="A24" s="154" t="s">
        <v>53</v>
      </c>
      <c r="B24" s="63" t="s">
        <v>147</v>
      </c>
      <c r="C24" s="91">
        <f t="shared" si="1"/>
        <v>0</v>
      </c>
      <c r="D24" s="95"/>
      <c r="E24" s="95"/>
      <c r="F24" s="69">
        <f t="shared" si="0"/>
        <v>0</v>
      </c>
      <c r="G24" s="134" t="s">
        <v>111</v>
      </c>
      <c r="H24" s="59" t="s">
        <v>111</v>
      </c>
      <c r="I24" s="59" t="s">
        <v>114</v>
      </c>
      <c r="J24" s="59" t="s">
        <v>114</v>
      </c>
      <c r="K24" s="59" t="s">
        <v>114</v>
      </c>
      <c r="L24" s="59" t="s">
        <v>114</v>
      </c>
      <c r="M24" s="59" t="s">
        <v>156</v>
      </c>
      <c r="N24" s="59" t="s">
        <v>111</v>
      </c>
      <c r="O24" s="59" t="s">
        <v>114</v>
      </c>
      <c r="P24" s="59" t="s">
        <v>201</v>
      </c>
      <c r="Q24" s="135" t="s">
        <v>114</v>
      </c>
      <c r="R24" s="135" t="s">
        <v>114</v>
      </c>
      <c r="S24" s="135" t="s">
        <v>114</v>
      </c>
      <c r="T24" s="51" t="s">
        <v>114</v>
      </c>
    </row>
    <row r="25" spans="1:20" ht="15" customHeight="1" x14ac:dyDescent="0.2">
      <c r="A25" s="153" t="s">
        <v>5</v>
      </c>
      <c r="B25" s="118"/>
      <c r="C25" s="115"/>
      <c r="D25" s="131"/>
      <c r="E25" s="131"/>
      <c r="F25" s="116"/>
      <c r="G25" s="138"/>
      <c r="H25" s="139"/>
      <c r="I25" s="139"/>
      <c r="J25" s="139"/>
      <c r="K25" s="139"/>
      <c r="L25" s="139"/>
      <c r="M25" s="139"/>
      <c r="N25" s="139"/>
      <c r="O25" s="139"/>
      <c r="P25" s="139"/>
      <c r="Q25" s="140"/>
      <c r="R25" s="140"/>
      <c r="S25" s="139"/>
    </row>
    <row r="26" spans="1:20" ht="15" customHeight="1" x14ac:dyDescent="0.2">
      <c r="A26" s="154" t="s">
        <v>54</v>
      </c>
      <c r="B26" s="63" t="s">
        <v>147</v>
      </c>
      <c r="C26" s="91">
        <f t="shared" si="1"/>
        <v>0</v>
      </c>
      <c r="D26" s="95"/>
      <c r="E26" s="95"/>
      <c r="F26" s="69">
        <f t="shared" si="0"/>
        <v>0</v>
      </c>
      <c r="G26" s="134" t="s">
        <v>111</v>
      </c>
      <c r="H26" s="59" t="s">
        <v>111</v>
      </c>
      <c r="I26" s="59" t="s">
        <v>114</v>
      </c>
      <c r="J26" s="59" t="s">
        <v>114</v>
      </c>
      <c r="K26" s="59" t="s">
        <v>114</v>
      </c>
      <c r="L26" s="59" t="s">
        <v>114</v>
      </c>
      <c r="M26" s="59" t="s">
        <v>156</v>
      </c>
      <c r="N26" s="59" t="s">
        <v>111</v>
      </c>
      <c r="O26" s="59" t="s">
        <v>114</v>
      </c>
      <c r="P26" s="59" t="s">
        <v>202</v>
      </c>
      <c r="Q26" s="135" t="s">
        <v>114</v>
      </c>
      <c r="R26" s="135" t="s">
        <v>114</v>
      </c>
      <c r="S26" s="135" t="s">
        <v>114</v>
      </c>
      <c r="T26" s="51" t="s">
        <v>114</v>
      </c>
    </row>
    <row r="27" spans="1:20" ht="15" customHeight="1" x14ac:dyDescent="0.2">
      <c r="A27" s="154" t="s">
        <v>55</v>
      </c>
      <c r="B27" s="63" t="s">
        <v>153</v>
      </c>
      <c r="C27" s="91">
        <f t="shared" si="1"/>
        <v>1</v>
      </c>
      <c r="D27" s="95"/>
      <c r="E27" s="95"/>
      <c r="F27" s="69">
        <f t="shared" si="0"/>
        <v>1</v>
      </c>
      <c r="G27" s="134" t="s">
        <v>156</v>
      </c>
      <c r="H27" s="59" t="s">
        <v>156</v>
      </c>
      <c r="I27" s="59" t="s">
        <v>156</v>
      </c>
      <c r="J27" s="59" t="s">
        <v>204</v>
      </c>
      <c r="K27" s="59" t="s">
        <v>156</v>
      </c>
      <c r="L27" s="137" t="s">
        <v>204</v>
      </c>
      <c r="M27" s="59" t="s">
        <v>156</v>
      </c>
      <c r="N27" s="59" t="s">
        <v>550</v>
      </c>
      <c r="O27" s="59" t="s">
        <v>156</v>
      </c>
      <c r="P27" s="59" t="s">
        <v>477</v>
      </c>
      <c r="Q27" s="135" t="s">
        <v>156</v>
      </c>
      <c r="R27" s="135" t="s">
        <v>477</v>
      </c>
      <c r="S27" s="135" t="s">
        <v>114</v>
      </c>
      <c r="T27" s="51" t="s">
        <v>114</v>
      </c>
    </row>
    <row r="28" spans="1:20" ht="15" customHeight="1" x14ac:dyDescent="0.2">
      <c r="A28" s="154" t="s">
        <v>56</v>
      </c>
      <c r="B28" s="63" t="s">
        <v>147</v>
      </c>
      <c r="C28" s="91">
        <f t="shared" si="1"/>
        <v>0</v>
      </c>
      <c r="D28" s="95"/>
      <c r="E28" s="95"/>
      <c r="F28" s="69">
        <f t="shared" si="0"/>
        <v>0</v>
      </c>
      <c r="G28" s="134" t="s">
        <v>111</v>
      </c>
      <c r="H28" s="59" t="s">
        <v>111</v>
      </c>
      <c r="I28" s="59" t="s">
        <v>114</v>
      </c>
      <c r="J28" s="59" t="s">
        <v>114</v>
      </c>
      <c r="K28" s="59" t="s">
        <v>114</v>
      </c>
      <c r="L28" s="59" t="s">
        <v>114</v>
      </c>
      <c r="M28" s="59" t="s">
        <v>156</v>
      </c>
      <c r="N28" s="59" t="s">
        <v>111</v>
      </c>
      <c r="O28" s="59" t="s">
        <v>114</v>
      </c>
      <c r="P28" s="59" t="s">
        <v>206</v>
      </c>
      <c r="Q28" s="135" t="s">
        <v>114</v>
      </c>
      <c r="R28" s="135" t="s">
        <v>114</v>
      </c>
      <c r="S28" s="135" t="s">
        <v>114</v>
      </c>
      <c r="T28" s="51" t="s">
        <v>114</v>
      </c>
    </row>
    <row r="29" spans="1:20" ht="15" customHeight="1" x14ac:dyDescent="0.2">
      <c r="A29" s="154" t="s">
        <v>6</v>
      </c>
      <c r="B29" s="63" t="s">
        <v>153</v>
      </c>
      <c r="C29" s="91">
        <f t="shared" si="1"/>
        <v>1</v>
      </c>
      <c r="D29" s="95"/>
      <c r="E29" s="95"/>
      <c r="F29" s="69">
        <f t="shared" si="0"/>
        <v>1</v>
      </c>
      <c r="G29" s="134" t="s">
        <v>156</v>
      </c>
      <c r="H29" s="59" t="s">
        <v>156</v>
      </c>
      <c r="I29" s="59" t="s">
        <v>156</v>
      </c>
      <c r="J29" s="59" t="s">
        <v>221</v>
      </c>
      <c r="K29" s="59" t="s">
        <v>156</v>
      </c>
      <c r="L29" s="137" t="s">
        <v>222</v>
      </c>
      <c r="M29" s="59" t="s">
        <v>156</v>
      </c>
      <c r="N29" s="59" t="s">
        <v>551</v>
      </c>
      <c r="O29" s="59" t="s">
        <v>156</v>
      </c>
      <c r="P29" s="59" t="s">
        <v>484</v>
      </c>
      <c r="Q29" s="135" t="s">
        <v>156</v>
      </c>
      <c r="R29" s="135" t="s">
        <v>484</v>
      </c>
      <c r="S29" s="135" t="s">
        <v>114</v>
      </c>
      <c r="T29" s="51" t="s">
        <v>114</v>
      </c>
    </row>
    <row r="30" spans="1:20" ht="15" customHeight="1" x14ac:dyDescent="0.2">
      <c r="A30" s="154" t="s">
        <v>57</v>
      </c>
      <c r="B30" s="63" t="s">
        <v>153</v>
      </c>
      <c r="C30" s="91">
        <f t="shared" si="1"/>
        <v>1</v>
      </c>
      <c r="D30" s="103"/>
      <c r="E30" s="103"/>
      <c r="F30" s="69">
        <f t="shared" si="0"/>
        <v>1</v>
      </c>
      <c r="G30" s="134" t="s">
        <v>156</v>
      </c>
      <c r="H30" s="59" t="s">
        <v>156</v>
      </c>
      <c r="I30" s="59" t="s">
        <v>165</v>
      </c>
      <c r="J30" s="59" t="s">
        <v>223</v>
      </c>
      <c r="K30" s="59" t="s">
        <v>156</v>
      </c>
      <c r="L30" s="60" t="s">
        <v>223</v>
      </c>
      <c r="M30" s="59" t="s">
        <v>156</v>
      </c>
      <c r="N30" s="59" t="s">
        <v>432</v>
      </c>
      <c r="O30" s="59" t="s">
        <v>156</v>
      </c>
      <c r="P30" s="59" t="s">
        <v>431</v>
      </c>
      <c r="Q30" s="135" t="s">
        <v>542</v>
      </c>
      <c r="R30" s="135" t="s">
        <v>431</v>
      </c>
      <c r="S30" s="135" t="s">
        <v>114</v>
      </c>
      <c r="T30" s="51" t="s">
        <v>114</v>
      </c>
    </row>
    <row r="31" spans="1:20" ht="15" customHeight="1" x14ac:dyDescent="0.2">
      <c r="A31" s="154" t="s">
        <v>7</v>
      </c>
      <c r="B31" s="63" t="s">
        <v>147</v>
      </c>
      <c r="C31" s="91">
        <f t="shared" si="1"/>
        <v>0</v>
      </c>
      <c r="D31" s="95"/>
      <c r="E31" s="95"/>
      <c r="F31" s="69">
        <f t="shared" si="0"/>
        <v>0</v>
      </c>
      <c r="G31" s="134" t="s">
        <v>111</v>
      </c>
      <c r="H31" s="59" t="s">
        <v>111</v>
      </c>
      <c r="I31" s="59" t="s">
        <v>114</v>
      </c>
      <c r="J31" s="59" t="s">
        <v>114</v>
      </c>
      <c r="K31" s="59" t="s">
        <v>114</v>
      </c>
      <c r="L31" s="59" t="s">
        <v>114</v>
      </c>
      <c r="M31" s="59" t="s">
        <v>156</v>
      </c>
      <c r="N31" s="59" t="s">
        <v>111</v>
      </c>
      <c r="O31" s="59" t="s">
        <v>114</v>
      </c>
      <c r="P31" s="59" t="s">
        <v>433</v>
      </c>
      <c r="Q31" s="135" t="s">
        <v>114</v>
      </c>
      <c r="R31" s="135" t="s">
        <v>114</v>
      </c>
      <c r="S31" s="135" t="s">
        <v>114</v>
      </c>
      <c r="T31" s="51" t="s">
        <v>114</v>
      </c>
    </row>
    <row r="32" spans="1:20" ht="15" customHeight="1" x14ac:dyDescent="0.2">
      <c r="A32" s="154" t="s">
        <v>8</v>
      </c>
      <c r="B32" s="63" t="s">
        <v>153</v>
      </c>
      <c r="C32" s="91">
        <f t="shared" si="1"/>
        <v>1</v>
      </c>
      <c r="D32" s="95">
        <v>0.5</v>
      </c>
      <c r="E32" s="95"/>
      <c r="F32" s="69">
        <f t="shared" si="0"/>
        <v>0.5</v>
      </c>
      <c r="G32" s="134" t="s">
        <v>156</v>
      </c>
      <c r="H32" s="59" t="s">
        <v>156</v>
      </c>
      <c r="I32" s="59" t="s">
        <v>156</v>
      </c>
      <c r="J32" s="59" t="s">
        <v>225</v>
      </c>
      <c r="K32" s="59" t="s">
        <v>156</v>
      </c>
      <c r="L32" s="60" t="s">
        <v>226</v>
      </c>
      <c r="M32" s="59" t="s">
        <v>156</v>
      </c>
      <c r="N32" s="59" t="s">
        <v>552</v>
      </c>
      <c r="O32" s="59" t="s">
        <v>111</v>
      </c>
      <c r="P32" s="59" t="s">
        <v>488</v>
      </c>
      <c r="Q32" s="135" t="s">
        <v>156</v>
      </c>
      <c r="R32" s="135" t="s">
        <v>488</v>
      </c>
      <c r="S32" s="135" t="s">
        <v>560</v>
      </c>
      <c r="T32" s="51" t="s">
        <v>114</v>
      </c>
    </row>
    <row r="33" spans="1:20" x14ac:dyDescent="0.2">
      <c r="A33" s="154" t="s">
        <v>58</v>
      </c>
      <c r="B33" s="63" t="s">
        <v>147</v>
      </c>
      <c r="C33" s="91">
        <f t="shared" si="1"/>
        <v>0</v>
      </c>
      <c r="D33" s="95"/>
      <c r="E33" s="95"/>
      <c r="F33" s="69">
        <f t="shared" si="0"/>
        <v>0</v>
      </c>
      <c r="G33" s="134" t="s">
        <v>111</v>
      </c>
      <c r="H33" s="59" t="s">
        <v>111</v>
      </c>
      <c r="I33" s="59" t="s">
        <v>114</v>
      </c>
      <c r="J33" s="59" t="s">
        <v>114</v>
      </c>
      <c r="K33" s="59" t="s">
        <v>114</v>
      </c>
      <c r="L33" s="59" t="s">
        <v>114</v>
      </c>
      <c r="M33" s="59" t="s">
        <v>156</v>
      </c>
      <c r="N33" s="59" t="s">
        <v>111</v>
      </c>
      <c r="O33" s="59" t="s">
        <v>114</v>
      </c>
      <c r="P33" s="59" t="s">
        <v>227</v>
      </c>
      <c r="Q33" s="135" t="s">
        <v>114</v>
      </c>
      <c r="R33" s="135" t="s">
        <v>114</v>
      </c>
      <c r="S33" s="135" t="s">
        <v>114</v>
      </c>
      <c r="T33" s="51" t="s">
        <v>114</v>
      </c>
    </row>
    <row r="34" spans="1:20" x14ac:dyDescent="0.2">
      <c r="A34" s="154" t="s">
        <v>59</v>
      </c>
      <c r="B34" s="63" t="s">
        <v>147</v>
      </c>
      <c r="C34" s="91">
        <f t="shared" si="1"/>
        <v>0</v>
      </c>
      <c r="D34" s="95"/>
      <c r="E34" s="95"/>
      <c r="F34" s="69">
        <f t="shared" si="0"/>
        <v>0</v>
      </c>
      <c r="G34" s="134" t="s">
        <v>111</v>
      </c>
      <c r="H34" s="59" t="s">
        <v>111</v>
      </c>
      <c r="I34" s="59" t="s">
        <v>114</v>
      </c>
      <c r="J34" s="59" t="s">
        <v>114</v>
      </c>
      <c r="K34" s="59" t="s">
        <v>114</v>
      </c>
      <c r="L34" s="59" t="s">
        <v>114</v>
      </c>
      <c r="M34" s="59" t="s">
        <v>156</v>
      </c>
      <c r="N34" s="59" t="s">
        <v>111</v>
      </c>
      <c r="O34" s="59" t="s">
        <v>114</v>
      </c>
      <c r="P34" s="59" t="s">
        <v>434</v>
      </c>
      <c r="Q34" s="135" t="s">
        <v>114</v>
      </c>
      <c r="R34" s="135" t="s">
        <v>114</v>
      </c>
      <c r="S34" s="135" t="s">
        <v>114</v>
      </c>
      <c r="T34" s="51" t="s">
        <v>114</v>
      </c>
    </row>
    <row r="35" spans="1:20" x14ac:dyDescent="0.2">
      <c r="A35" s="154" t="s">
        <v>651</v>
      </c>
      <c r="B35" s="63" t="s">
        <v>147</v>
      </c>
      <c r="C35" s="91">
        <f t="shared" si="1"/>
        <v>0</v>
      </c>
      <c r="D35" s="95"/>
      <c r="E35" s="95"/>
      <c r="F35" s="69">
        <f t="shared" si="0"/>
        <v>0</v>
      </c>
      <c r="G35" s="134" t="s">
        <v>111</v>
      </c>
      <c r="H35" s="59" t="s">
        <v>111</v>
      </c>
      <c r="I35" s="59" t="s">
        <v>114</v>
      </c>
      <c r="J35" s="59" t="s">
        <v>114</v>
      </c>
      <c r="K35" s="59" t="s">
        <v>114</v>
      </c>
      <c r="L35" s="59" t="s">
        <v>114</v>
      </c>
      <c r="M35" s="59" t="s">
        <v>156</v>
      </c>
      <c r="N35" s="59" t="s">
        <v>111</v>
      </c>
      <c r="O35" s="59" t="s">
        <v>114</v>
      </c>
      <c r="P35" s="59" t="s">
        <v>435</v>
      </c>
      <c r="Q35" s="135" t="s">
        <v>114</v>
      </c>
      <c r="R35" s="135" t="s">
        <v>114</v>
      </c>
      <c r="S35" s="135" t="s">
        <v>114</v>
      </c>
      <c r="T35" s="51" t="s">
        <v>114</v>
      </c>
    </row>
    <row r="36" spans="1:20" s="30" customFormat="1" x14ac:dyDescent="0.2">
      <c r="A36" s="154" t="s">
        <v>61</v>
      </c>
      <c r="B36" s="63" t="s">
        <v>147</v>
      </c>
      <c r="C36" s="91">
        <f t="shared" si="1"/>
        <v>0</v>
      </c>
      <c r="D36" s="95"/>
      <c r="E36" s="95"/>
      <c r="F36" s="69">
        <f t="shared" si="0"/>
        <v>0</v>
      </c>
      <c r="G36" s="134" t="s">
        <v>156</v>
      </c>
      <c r="H36" s="59" t="s">
        <v>156</v>
      </c>
      <c r="I36" s="59" t="s">
        <v>165</v>
      </c>
      <c r="J36" s="59" t="s">
        <v>230</v>
      </c>
      <c r="K36" s="59" t="s">
        <v>156</v>
      </c>
      <c r="L36" s="137" t="s">
        <v>230</v>
      </c>
      <c r="M36" s="59" t="s">
        <v>156</v>
      </c>
      <c r="N36" s="59" t="s">
        <v>111</v>
      </c>
      <c r="O36" s="59" t="s">
        <v>114</v>
      </c>
      <c r="P36" s="59" t="s">
        <v>491</v>
      </c>
      <c r="Q36" s="135" t="s">
        <v>114</v>
      </c>
      <c r="R36" s="135" t="s">
        <v>114</v>
      </c>
      <c r="S36" s="135" t="s">
        <v>114</v>
      </c>
      <c r="T36" s="51" t="s">
        <v>114</v>
      </c>
    </row>
    <row r="37" spans="1:20" x14ac:dyDescent="0.2">
      <c r="A37" s="153" t="s">
        <v>9</v>
      </c>
      <c r="B37" s="141"/>
      <c r="C37" s="115"/>
      <c r="D37" s="98"/>
      <c r="E37" s="98"/>
      <c r="F37" s="116"/>
      <c r="G37" s="138"/>
      <c r="H37" s="139"/>
      <c r="I37" s="139"/>
      <c r="J37" s="139"/>
      <c r="K37" s="139"/>
      <c r="L37" s="139"/>
      <c r="M37" s="139"/>
      <c r="N37" s="139"/>
      <c r="O37" s="139"/>
      <c r="P37" s="139"/>
      <c r="Q37" s="140"/>
      <c r="R37" s="140"/>
      <c r="S37" s="139"/>
    </row>
    <row r="38" spans="1:20" x14ac:dyDescent="0.2">
      <c r="A38" s="154" t="s">
        <v>62</v>
      </c>
      <c r="B38" s="63" t="s">
        <v>153</v>
      </c>
      <c r="C38" s="91">
        <f t="shared" si="1"/>
        <v>1</v>
      </c>
      <c r="D38" s="95"/>
      <c r="E38" s="95"/>
      <c r="F38" s="69">
        <f t="shared" si="0"/>
        <v>1</v>
      </c>
      <c r="G38" s="134" t="s">
        <v>156</v>
      </c>
      <c r="H38" s="59" t="s">
        <v>156</v>
      </c>
      <c r="I38" s="59" t="s">
        <v>156</v>
      </c>
      <c r="J38" s="59" t="s">
        <v>451</v>
      </c>
      <c r="K38" s="59" t="s">
        <v>156</v>
      </c>
      <c r="L38" s="60" t="s">
        <v>233</v>
      </c>
      <c r="M38" s="59" t="s">
        <v>156</v>
      </c>
      <c r="N38" s="59" t="s">
        <v>553</v>
      </c>
      <c r="O38" s="59" t="s">
        <v>447</v>
      </c>
      <c r="P38" s="59" t="s">
        <v>451</v>
      </c>
      <c r="Q38" s="135" t="s">
        <v>541</v>
      </c>
      <c r="R38" s="135" t="s">
        <v>453</v>
      </c>
      <c r="S38" s="135" t="s">
        <v>114</v>
      </c>
      <c r="T38" s="51" t="s">
        <v>114</v>
      </c>
    </row>
    <row r="39" spans="1:20" x14ac:dyDescent="0.2">
      <c r="A39" s="154" t="s">
        <v>63</v>
      </c>
      <c r="B39" s="63" t="s">
        <v>147</v>
      </c>
      <c r="C39" s="91">
        <f t="shared" si="1"/>
        <v>0</v>
      </c>
      <c r="D39" s="95"/>
      <c r="E39" s="95"/>
      <c r="F39" s="69">
        <f t="shared" si="0"/>
        <v>0</v>
      </c>
      <c r="G39" s="134" t="s">
        <v>111</v>
      </c>
      <c r="H39" s="59" t="s">
        <v>111</v>
      </c>
      <c r="I39" s="59" t="s">
        <v>114</v>
      </c>
      <c r="J39" s="59" t="s">
        <v>114</v>
      </c>
      <c r="K39" s="59" t="s">
        <v>114</v>
      </c>
      <c r="L39" s="59" t="s">
        <v>114</v>
      </c>
      <c r="M39" s="59" t="s">
        <v>156</v>
      </c>
      <c r="N39" s="59" t="s">
        <v>111</v>
      </c>
      <c r="O39" s="59" t="s">
        <v>114</v>
      </c>
      <c r="P39" s="59" t="s">
        <v>436</v>
      </c>
      <c r="Q39" s="135" t="s">
        <v>114</v>
      </c>
      <c r="R39" s="135" t="s">
        <v>114</v>
      </c>
      <c r="S39" s="135" t="s">
        <v>114</v>
      </c>
      <c r="T39" s="51" t="s">
        <v>114</v>
      </c>
    </row>
    <row r="40" spans="1:20" x14ac:dyDescent="0.2">
      <c r="A40" s="154" t="s">
        <v>28</v>
      </c>
      <c r="B40" s="63" t="s">
        <v>147</v>
      </c>
      <c r="C40" s="91">
        <f t="shared" si="1"/>
        <v>0</v>
      </c>
      <c r="D40" s="95"/>
      <c r="E40" s="95"/>
      <c r="F40" s="69">
        <f t="shared" si="0"/>
        <v>0</v>
      </c>
      <c r="G40" s="134" t="s">
        <v>111</v>
      </c>
      <c r="H40" s="59" t="s">
        <v>111</v>
      </c>
      <c r="I40" s="59" t="s">
        <v>114</v>
      </c>
      <c r="J40" s="59" t="s">
        <v>114</v>
      </c>
      <c r="K40" s="59" t="s">
        <v>114</v>
      </c>
      <c r="L40" s="59" t="s">
        <v>114</v>
      </c>
      <c r="M40" s="59" t="s">
        <v>156</v>
      </c>
      <c r="N40" s="59" t="s">
        <v>111</v>
      </c>
      <c r="O40" s="59" t="s">
        <v>114</v>
      </c>
      <c r="P40" s="59" t="s">
        <v>239</v>
      </c>
      <c r="Q40" s="135" t="s">
        <v>114</v>
      </c>
      <c r="R40" s="135" t="s">
        <v>114</v>
      </c>
      <c r="S40" s="135" t="s">
        <v>114</v>
      </c>
      <c r="T40" s="51" t="s">
        <v>114</v>
      </c>
    </row>
    <row r="41" spans="1:20" x14ac:dyDescent="0.2">
      <c r="A41" s="154" t="s">
        <v>10</v>
      </c>
      <c r="B41" s="63" t="s">
        <v>147</v>
      </c>
      <c r="C41" s="91">
        <f t="shared" si="1"/>
        <v>0</v>
      </c>
      <c r="D41" s="95"/>
      <c r="E41" s="95"/>
      <c r="F41" s="69">
        <f t="shared" si="0"/>
        <v>0</v>
      </c>
      <c r="G41" s="134" t="s">
        <v>111</v>
      </c>
      <c r="H41" s="59" t="s">
        <v>111</v>
      </c>
      <c r="I41" s="59" t="s">
        <v>114</v>
      </c>
      <c r="J41" s="59" t="s">
        <v>114</v>
      </c>
      <c r="K41" s="59" t="s">
        <v>114</v>
      </c>
      <c r="L41" s="59" t="s">
        <v>114</v>
      </c>
      <c r="M41" s="59" t="s">
        <v>156</v>
      </c>
      <c r="N41" s="59" t="s">
        <v>111</v>
      </c>
      <c r="O41" s="59" t="s">
        <v>114</v>
      </c>
      <c r="P41" s="59" t="s">
        <v>518</v>
      </c>
      <c r="Q41" s="135" t="s">
        <v>114</v>
      </c>
      <c r="R41" s="135" t="s">
        <v>114</v>
      </c>
      <c r="S41" s="135" t="s">
        <v>114</v>
      </c>
      <c r="T41" s="51" t="s">
        <v>114</v>
      </c>
    </row>
    <row r="42" spans="1:20" x14ac:dyDescent="0.2">
      <c r="A42" s="154" t="s">
        <v>64</v>
      </c>
      <c r="B42" s="63" t="s">
        <v>147</v>
      </c>
      <c r="C42" s="91">
        <f t="shared" si="1"/>
        <v>0</v>
      </c>
      <c r="D42" s="95"/>
      <c r="E42" s="95"/>
      <c r="F42" s="69">
        <f t="shared" si="0"/>
        <v>0</v>
      </c>
      <c r="G42" s="134" t="s">
        <v>111</v>
      </c>
      <c r="H42" s="59" t="s">
        <v>111</v>
      </c>
      <c r="I42" s="59" t="s">
        <v>114</v>
      </c>
      <c r="J42" s="59" t="s">
        <v>114</v>
      </c>
      <c r="K42" s="59" t="s">
        <v>114</v>
      </c>
      <c r="L42" s="59" t="s">
        <v>114</v>
      </c>
      <c r="M42" s="59" t="s">
        <v>156</v>
      </c>
      <c r="N42" s="59" t="s">
        <v>111</v>
      </c>
      <c r="O42" s="59" t="s">
        <v>114</v>
      </c>
      <c r="P42" s="59" t="s">
        <v>460</v>
      </c>
      <c r="Q42" s="135" t="s">
        <v>114</v>
      </c>
      <c r="R42" s="135" t="s">
        <v>114</v>
      </c>
      <c r="S42" s="135" t="s">
        <v>114</v>
      </c>
      <c r="T42" s="51" t="s">
        <v>114</v>
      </c>
    </row>
    <row r="43" spans="1:20" x14ac:dyDescent="0.2">
      <c r="A43" s="154" t="s">
        <v>65</v>
      </c>
      <c r="B43" s="63" t="s">
        <v>147</v>
      </c>
      <c r="C43" s="91">
        <f t="shared" si="1"/>
        <v>0</v>
      </c>
      <c r="D43" s="95"/>
      <c r="E43" s="95"/>
      <c r="F43" s="69">
        <f t="shared" si="0"/>
        <v>0</v>
      </c>
      <c r="G43" s="134" t="s">
        <v>111</v>
      </c>
      <c r="H43" s="59" t="s">
        <v>111</v>
      </c>
      <c r="I43" s="59" t="s">
        <v>114</v>
      </c>
      <c r="J43" s="59" t="s">
        <v>114</v>
      </c>
      <c r="K43" s="59" t="s">
        <v>114</v>
      </c>
      <c r="L43" s="59" t="s">
        <v>114</v>
      </c>
      <c r="M43" s="59" t="s">
        <v>250</v>
      </c>
      <c r="N43" s="59" t="s">
        <v>114</v>
      </c>
      <c r="O43" s="59" t="s">
        <v>114</v>
      </c>
      <c r="P43" s="59" t="s">
        <v>240</v>
      </c>
      <c r="Q43" s="135" t="s">
        <v>114</v>
      </c>
      <c r="R43" s="135" t="s">
        <v>114</v>
      </c>
      <c r="S43" s="135" t="s">
        <v>114</v>
      </c>
      <c r="T43" s="51" t="s">
        <v>114</v>
      </c>
    </row>
    <row r="44" spans="1:20" x14ac:dyDescent="0.2">
      <c r="A44" s="154" t="s">
        <v>39</v>
      </c>
      <c r="B44" s="63" t="s">
        <v>147</v>
      </c>
      <c r="C44" s="91">
        <f t="shared" si="1"/>
        <v>0</v>
      </c>
      <c r="D44" s="95"/>
      <c r="E44" s="95"/>
      <c r="F44" s="69">
        <f t="shared" si="0"/>
        <v>0</v>
      </c>
      <c r="G44" s="134" t="s">
        <v>111</v>
      </c>
      <c r="H44" s="59" t="s">
        <v>111</v>
      </c>
      <c r="I44" s="59" t="s">
        <v>114</v>
      </c>
      <c r="J44" s="59" t="s">
        <v>114</v>
      </c>
      <c r="K44" s="59" t="s">
        <v>114</v>
      </c>
      <c r="L44" s="59" t="s">
        <v>114</v>
      </c>
      <c r="M44" s="59" t="s">
        <v>156</v>
      </c>
      <c r="N44" s="59" t="s">
        <v>111</v>
      </c>
      <c r="O44" s="59" t="s">
        <v>114</v>
      </c>
      <c r="P44" s="59" t="s">
        <v>241</v>
      </c>
      <c r="Q44" s="135" t="s">
        <v>114</v>
      </c>
      <c r="R44" s="135" t="s">
        <v>114</v>
      </c>
      <c r="S44" s="135" t="s">
        <v>114</v>
      </c>
      <c r="T44" s="51" t="s">
        <v>114</v>
      </c>
    </row>
    <row r="45" spans="1:20" x14ac:dyDescent="0.2">
      <c r="A45" s="154" t="s">
        <v>66</v>
      </c>
      <c r="B45" s="63" t="s">
        <v>147</v>
      </c>
      <c r="C45" s="91">
        <f t="shared" si="1"/>
        <v>0</v>
      </c>
      <c r="D45" s="95"/>
      <c r="E45" s="95"/>
      <c r="F45" s="69">
        <f t="shared" si="0"/>
        <v>0</v>
      </c>
      <c r="G45" s="134" t="s">
        <v>111</v>
      </c>
      <c r="H45" s="59" t="s">
        <v>111</v>
      </c>
      <c r="I45" s="59" t="s">
        <v>114</v>
      </c>
      <c r="J45" s="59" t="s">
        <v>114</v>
      </c>
      <c r="K45" s="59" t="s">
        <v>114</v>
      </c>
      <c r="L45" s="59" t="s">
        <v>114</v>
      </c>
      <c r="M45" s="59" t="s">
        <v>156</v>
      </c>
      <c r="N45" s="59" t="s">
        <v>111</v>
      </c>
      <c r="O45" s="59" t="s">
        <v>114</v>
      </c>
      <c r="P45" s="59" t="s">
        <v>242</v>
      </c>
      <c r="Q45" s="135" t="s">
        <v>114</v>
      </c>
      <c r="R45" s="135" t="s">
        <v>114</v>
      </c>
      <c r="S45" s="135" t="s">
        <v>114</v>
      </c>
      <c r="T45" s="51" t="s">
        <v>114</v>
      </c>
    </row>
    <row r="46" spans="1:20" x14ac:dyDescent="0.2">
      <c r="A46" s="153" t="s">
        <v>67</v>
      </c>
      <c r="B46" s="141"/>
      <c r="C46" s="115"/>
      <c r="D46" s="98"/>
      <c r="E46" s="98"/>
      <c r="F46" s="116"/>
      <c r="G46" s="138"/>
      <c r="H46" s="139"/>
      <c r="I46" s="139"/>
      <c r="J46" s="139"/>
      <c r="K46" s="139"/>
      <c r="L46" s="139"/>
      <c r="M46" s="139"/>
      <c r="N46" s="139"/>
      <c r="O46" s="139"/>
      <c r="P46" s="139"/>
      <c r="Q46" s="140"/>
      <c r="R46" s="140"/>
      <c r="S46" s="139"/>
    </row>
    <row r="47" spans="1:20" x14ac:dyDescent="0.2">
      <c r="A47" s="154" t="s">
        <v>68</v>
      </c>
      <c r="B47" s="63" t="s">
        <v>147</v>
      </c>
      <c r="C47" s="91">
        <f t="shared" si="1"/>
        <v>0</v>
      </c>
      <c r="D47" s="95"/>
      <c r="E47" s="95"/>
      <c r="F47" s="69">
        <f t="shared" si="0"/>
        <v>0</v>
      </c>
      <c r="G47" s="134" t="s">
        <v>111</v>
      </c>
      <c r="H47" s="59" t="s">
        <v>111</v>
      </c>
      <c r="I47" s="59" t="s">
        <v>114</v>
      </c>
      <c r="J47" s="59" t="s">
        <v>114</v>
      </c>
      <c r="K47" s="59" t="s">
        <v>114</v>
      </c>
      <c r="L47" s="59" t="s">
        <v>114</v>
      </c>
      <c r="M47" s="59" t="s">
        <v>470</v>
      </c>
      <c r="N47" s="59" t="s">
        <v>114</v>
      </c>
      <c r="O47" s="59" t="s">
        <v>114</v>
      </c>
      <c r="P47" s="59" t="s">
        <v>258</v>
      </c>
      <c r="Q47" s="135" t="s">
        <v>114</v>
      </c>
      <c r="R47" s="135" t="s">
        <v>114</v>
      </c>
      <c r="S47" s="135" t="s">
        <v>114</v>
      </c>
      <c r="T47" s="51" t="s">
        <v>114</v>
      </c>
    </row>
    <row r="48" spans="1:20" x14ac:dyDescent="0.2">
      <c r="A48" s="154" t="s">
        <v>652</v>
      </c>
      <c r="B48" s="63" t="s">
        <v>147</v>
      </c>
      <c r="C48" s="91">
        <f t="shared" si="1"/>
        <v>0</v>
      </c>
      <c r="D48" s="95"/>
      <c r="E48" s="95"/>
      <c r="F48" s="69">
        <f t="shared" si="0"/>
        <v>0</v>
      </c>
      <c r="G48" s="134" t="s">
        <v>111</v>
      </c>
      <c r="H48" s="59" t="s">
        <v>111</v>
      </c>
      <c r="I48" s="59" t="s">
        <v>114</v>
      </c>
      <c r="J48" s="59" t="s">
        <v>114</v>
      </c>
      <c r="K48" s="59" t="s">
        <v>114</v>
      </c>
      <c r="L48" s="59" t="s">
        <v>114</v>
      </c>
      <c r="M48" s="59" t="s">
        <v>156</v>
      </c>
      <c r="N48" s="59" t="s">
        <v>111</v>
      </c>
      <c r="O48" s="59" t="s">
        <v>114</v>
      </c>
      <c r="P48" s="59" t="s">
        <v>259</v>
      </c>
      <c r="Q48" s="135" t="s">
        <v>114</v>
      </c>
      <c r="R48" s="135" t="s">
        <v>114</v>
      </c>
      <c r="S48" s="135" t="s">
        <v>114</v>
      </c>
      <c r="T48" s="51" t="s">
        <v>114</v>
      </c>
    </row>
    <row r="49" spans="1:20" x14ac:dyDescent="0.2">
      <c r="A49" s="154" t="s">
        <v>70</v>
      </c>
      <c r="B49" s="63" t="s">
        <v>147</v>
      </c>
      <c r="C49" s="91">
        <f t="shared" si="1"/>
        <v>0</v>
      </c>
      <c r="D49" s="95"/>
      <c r="E49" s="95"/>
      <c r="F49" s="69">
        <f t="shared" si="0"/>
        <v>0</v>
      </c>
      <c r="G49" s="134" t="s">
        <v>111</v>
      </c>
      <c r="H49" s="59" t="s">
        <v>111</v>
      </c>
      <c r="I49" s="59" t="s">
        <v>114</v>
      </c>
      <c r="J49" s="59" t="s">
        <v>114</v>
      </c>
      <c r="K49" s="59" t="s">
        <v>114</v>
      </c>
      <c r="L49" s="59" t="s">
        <v>114</v>
      </c>
      <c r="M49" s="59" t="s">
        <v>156</v>
      </c>
      <c r="N49" s="59" t="s">
        <v>111</v>
      </c>
      <c r="O49" s="59" t="s">
        <v>114</v>
      </c>
      <c r="P49" s="59" t="s">
        <v>260</v>
      </c>
      <c r="Q49" s="135" t="s">
        <v>114</v>
      </c>
      <c r="R49" s="135" t="s">
        <v>114</v>
      </c>
      <c r="S49" s="135" t="s">
        <v>114</v>
      </c>
      <c r="T49" s="51" t="s">
        <v>114</v>
      </c>
    </row>
    <row r="50" spans="1:20" x14ac:dyDescent="0.2">
      <c r="A50" s="154" t="s">
        <v>71</v>
      </c>
      <c r="B50" s="63" t="s">
        <v>147</v>
      </c>
      <c r="C50" s="91">
        <f t="shared" si="1"/>
        <v>0</v>
      </c>
      <c r="D50" s="95"/>
      <c r="E50" s="95"/>
      <c r="F50" s="69">
        <f t="shared" si="0"/>
        <v>0</v>
      </c>
      <c r="G50" s="134" t="s">
        <v>111</v>
      </c>
      <c r="H50" s="59" t="s">
        <v>111</v>
      </c>
      <c r="I50" s="59" t="s">
        <v>114</v>
      </c>
      <c r="J50" s="59" t="s">
        <v>114</v>
      </c>
      <c r="K50" s="59" t="s">
        <v>114</v>
      </c>
      <c r="L50" s="59" t="s">
        <v>114</v>
      </c>
      <c r="M50" s="59" t="s">
        <v>156</v>
      </c>
      <c r="N50" s="59" t="s">
        <v>111</v>
      </c>
      <c r="O50" s="59" t="s">
        <v>114</v>
      </c>
      <c r="P50" s="59" t="s">
        <v>464</v>
      </c>
      <c r="Q50" s="135" t="s">
        <v>114</v>
      </c>
      <c r="R50" s="135" t="s">
        <v>114</v>
      </c>
      <c r="S50" s="135" t="s">
        <v>114</v>
      </c>
      <c r="T50" s="51" t="s">
        <v>114</v>
      </c>
    </row>
    <row r="51" spans="1:20" x14ac:dyDescent="0.2">
      <c r="A51" s="154" t="s">
        <v>653</v>
      </c>
      <c r="B51" s="63" t="s">
        <v>147</v>
      </c>
      <c r="C51" s="91">
        <f t="shared" si="1"/>
        <v>0</v>
      </c>
      <c r="D51" s="95"/>
      <c r="E51" s="95"/>
      <c r="F51" s="69">
        <f t="shared" si="0"/>
        <v>0</v>
      </c>
      <c r="G51" s="134" t="s">
        <v>111</v>
      </c>
      <c r="H51" s="59" t="s">
        <v>111</v>
      </c>
      <c r="I51" s="59" t="s">
        <v>114</v>
      </c>
      <c r="J51" s="59" t="s">
        <v>114</v>
      </c>
      <c r="K51" s="59" t="s">
        <v>114</v>
      </c>
      <c r="L51" s="59" t="s">
        <v>114</v>
      </c>
      <c r="M51" s="59" t="s">
        <v>156</v>
      </c>
      <c r="N51" s="59" t="s">
        <v>111</v>
      </c>
      <c r="O51" s="59" t="s">
        <v>114</v>
      </c>
      <c r="P51" s="59" t="s">
        <v>261</v>
      </c>
      <c r="Q51" s="135" t="s">
        <v>114</v>
      </c>
      <c r="R51" s="135" t="s">
        <v>114</v>
      </c>
      <c r="S51" s="135" t="s">
        <v>114</v>
      </c>
      <c r="T51" s="51" t="s">
        <v>114</v>
      </c>
    </row>
    <row r="52" spans="1:20" x14ac:dyDescent="0.2">
      <c r="A52" s="154" t="s">
        <v>72</v>
      </c>
      <c r="B52" s="63" t="s">
        <v>147</v>
      </c>
      <c r="C52" s="91">
        <f t="shared" si="1"/>
        <v>0</v>
      </c>
      <c r="D52" s="95"/>
      <c r="E52" s="95"/>
      <c r="F52" s="69">
        <f t="shared" si="0"/>
        <v>0</v>
      </c>
      <c r="G52" s="134" t="s">
        <v>111</v>
      </c>
      <c r="H52" s="59" t="s">
        <v>111</v>
      </c>
      <c r="I52" s="59" t="s">
        <v>114</v>
      </c>
      <c r="J52" s="59" t="s">
        <v>114</v>
      </c>
      <c r="K52" s="59" t="s">
        <v>114</v>
      </c>
      <c r="L52" s="59" t="s">
        <v>114</v>
      </c>
      <c r="M52" s="59" t="s">
        <v>463</v>
      </c>
      <c r="N52" s="59" t="s">
        <v>114</v>
      </c>
      <c r="O52" s="59" t="s">
        <v>114</v>
      </c>
      <c r="P52" s="59" t="s">
        <v>441</v>
      </c>
      <c r="Q52" s="135" t="s">
        <v>114</v>
      </c>
      <c r="R52" s="135" t="s">
        <v>114</v>
      </c>
      <c r="S52" s="135" t="s">
        <v>114</v>
      </c>
      <c r="T52" s="51" t="s">
        <v>114</v>
      </c>
    </row>
    <row r="53" spans="1:20" x14ac:dyDescent="0.2">
      <c r="A53" s="154" t="s">
        <v>73</v>
      </c>
      <c r="B53" s="63" t="s">
        <v>153</v>
      </c>
      <c r="C53" s="91">
        <f t="shared" si="1"/>
        <v>1</v>
      </c>
      <c r="D53" s="95"/>
      <c r="E53" s="95"/>
      <c r="F53" s="69">
        <f t="shared" si="0"/>
        <v>1</v>
      </c>
      <c r="G53" s="134" t="s">
        <v>156</v>
      </c>
      <c r="H53" s="59" t="s">
        <v>156</v>
      </c>
      <c r="I53" s="59" t="s">
        <v>165</v>
      </c>
      <c r="J53" s="59" t="s">
        <v>442</v>
      </c>
      <c r="K53" s="59" t="s">
        <v>156</v>
      </c>
      <c r="L53" s="60" t="s">
        <v>442</v>
      </c>
      <c r="M53" s="59" t="s">
        <v>156</v>
      </c>
      <c r="N53" s="59" t="s">
        <v>444</v>
      </c>
      <c r="O53" s="59" t="s">
        <v>156</v>
      </c>
      <c r="P53" s="59" t="s">
        <v>262</v>
      </c>
      <c r="Q53" s="135" t="s">
        <v>156</v>
      </c>
      <c r="R53" s="136" t="s">
        <v>262</v>
      </c>
      <c r="S53" s="135" t="s">
        <v>114</v>
      </c>
      <c r="T53" s="51" t="s">
        <v>114</v>
      </c>
    </row>
    <row r="54" spans="1:20" x14ac:dyDescent="0.2">
      <c r="A54" s="153" t="s">
        <v>11</v>
      </c>
      <c r="B54" s="141"/>
      <c r="C54" s="115"/>
      <c r="D54" s="98"/>
      <c r="E54" s="98"/>
      <c r="F54" s="116"/>
      <c r="G54" s="138"/>
      <c r="H54" s="139"/>
      <c r="I54" s="139"/>
      <c r="J54" s="139"/>
      <c r="K54" s="139"/>
      <c r="L54" s="139"/>
      <c r="M54" s="139"/>
      <c r="N54" s="139"/>
      <c r="O54" s="139"/>
      <c r="P54" s="139"/>
      <c r="Q54" s="140"/>
      <c r="R54" s="140"/>
      <c r="S54" s="133"/>
    </row>
    <row r="55" spans="1:20" x14ac:dyDescent="0.2">
      <c r="A55" s="154" t="s">
        <v>74</v>
      </c>
      <c r="B55" s="63" t="s">
        <v>153</v>
      </c>
      <c r="C55" s="91">
        <f t="shared" si="1"/>
        <v>1</v>
      </c>
      <c r="D55" s="95">
        <v>0.5</v>
      </c>
      <c r="E55" s="95"/>
      <c r="F55" s="69">
        <f t="shared" si="0"/>
        <v>0.5</v>
      </c>
      <c r="G55" s="134" t="s">
        <v>156</v>
      </c>
      <c r="H55" s="59" t="s">
        <v>156</v>
      </c>
      <c r="I55" s="59" t="s">
        <v>165</v>
      </c>
      <c r="J55" s="59" t="s">
        <v>284</v>
      </c>
      <c r="K55" s="59" t="s">
        <v>156</v>
      </c>
      <c r="L55" s="136" t="s">
        <v>284</v>
      </c>
      <c r="M55" s="59" t="s">
        <v>156</v>
      </c>
      <c r="N55" s="59" t="s">
        <v>554</v>
      </c>
      <c r="O55" s="59" t="s">
        <v>111</v>
      </c>
      <c r="P55" s="59" t="s">
        <v>540</v>
      </c>
      <c r="Q55" s="135" t="s">
        <v>156</v>
      </c>
      <c r="R55" s="135" t="s">
        <v>445</v>
      </c>
      <c r="S55" s="135" t="s">
        <v>560</v>
      </c>
      <c r="T55" s="51" t="s">
        <v>114</v>
      </c>
    </row>
    <row r="56" spans="1:20" x14ac:dyDescent="0.2">
      <c r="A56" s="154" t="s">
        <v>654</v>
      </c>
      <c r="B56" s="63" t="s">
        <v>147</v>
      </c>
      <c r="C56" s="91">
        <f t="shared" si="1"/>
        <v>0</v>
      </c>
      <c r="D56" s="95"/>
      <c r="E56" s="95"/>
      <c r="F56" s="69">
        <f t="shared" si="0"/>
        <v>0</v>
      </c>
      <c r="G56" s="134" t="s">
        <v>111</v>
      </c>
      <c r="H56" s="59" t="s">
        <v>111</v>
      </c>
      <c r="I56" s="59" t="s">
        <v>114</v>
      </c>
      <c r="J56" s="59" t="s">
        <v>114</v>
      </c>
      <c r="K56" s="59" t="s">
        <v>114</v>
      </c>
      <c r="L56" s="59" t="s">
        <v>114</v>
      </c>
      <c r="M56" s="59" t="s">
        <v>111</v>
      </c>
      <c r="N56" s="59" t="s">
        <v>114</v>
      </c>
      <c r="O56" s="59" t="s">
        <v>114</v>
      </c>
      <c r="P56" s="59" t="s">
        <v>285</v>
      </c>
      <c r="Q56" s="135" t="s">
        <v>114</v>
      </c>
      <c r="R56" s="135" t="s">
        <v>114</v>
      </c>
      <c r="S56" s="135" t="s">
        <v>114</v>
      </c>
      <c r="T56" s="51" t="s">
        <v>114</v>
      </c>
    </row>
    <row r="57" spans="1:20" x14ac:dyDescent="0.2">
      <c r="A57" s="154" t="s">
        <v>75</v>
      </c>
      <c r="B57" s="63" t="s">
        <v>147</v>
      </c>
      <c r="C57" s="91">
        <f t="shared" si="1"/>
        <v>0</v>
      </c>
      <c r="D57" s="95"/>
      <c r="E57" s="95"/>
      <c r="F57" s="69">
        <f t="shared" si="0"/>
        <v>0</v>
      </c>
      <c r="G57" s="134" t="s">
        <v>111</v>
      </c>
      <c r="H57" s="59" t="s">
        <v>111</v>
      </c>
      <c r="I57" s="59" t="s">
        <v>114</v>
      </c>
      <c r="J57" s="59" t="s">
        <v>114</v>
      </c>
      <c r="K57" s="59" t="s">
        <v>114</v>
      </c>
      <c r="L57" s="59" t="s">
        <v>114</v>
      </c>
      <c r="M57" s="59" t="s">
        <v>156</v>
      </c>
      <c r="N57" s="59" t="s">
        <v>111</v>
      </c>
      <c r="O57" s="59" t="s">
        <v>114</v>
      </c>
      <c r="P57" s="59" t="s">
        <v>286</v>
      </c>
      <c r="Q57" s="135" t="s">
        <v>114</v>
      </c>
      <c r="R57" s="135" t="s">
        <v>114</v>
      </c>
      <c r="S57" s="135" t="s">
        <v>114</v>
      </c>
      <c r="T57" s="51" t="s">
        <v>114</v>
      </c>
    </row>
    <row r="58" spans="1:20" x14ac:dyDescent="0.2">
      <c r="A58" s="154" t="s">
        <v>76</v>
      </c>
      <c r="B58" s="63" t="s">
        <v>147</v>
      </c>
      <c r="C58" s="91">
        <f t="shared" si="1"/>
        <v>0</v>
      </c>
      <c r="D58" s="95"/>
      <c r="E58" s="95"/>
      <c r="F58" s="69">
        <f t="shared" si="0"/>
        <v>0</v>
      </c>
      <c r="G58" s="134" t="s">
        <v>111</v>
      </c>
      <c r="H58" s="59" t="s">
        <v>111</v>
      </c>
      <c r="I58" s="59" t="s">
        <v>114</v>
      </c>
      <c r="J58" s="59" t="s">
        <v>114</v>
      </c>
      <c r="K58" s="59" t="s">
        <v>114</v>
      </c>
      <c r="L58" s="59" t="s">
        <v>114</v>
      </c>
      <c r="M58" s="59" t="s">
        <v>470</v>
      </c>
      <c r="N58" s="59" t="s">
        <v>114</v>
      </c>
      <c r="O58" s="59" t="s">
        <v>114</v>
      </c>
      <c r="P58" s="59" t="s">
        <v>466</v>
      </c>
      <c r="Q58" s="135" t="s">
        <v>114</v>
      </c>
      <c r="R58" s="135" t="s">
        <v>114</v>
      </c>
      <c r="S58" s="135" t="s">
        <v>114</v>
      </c>
      <c r="T58" s="51" t="s">
        <v>114</v>
      </c>
    </row>
    <row r="59" spans="1:20" x14ac:dyDescent="0.2">
      <c r="A59" s="154" t="s">
        <v>12</v>
      </c>
      <c r="B59" s="63" t="s">
        <v>153</v>
      </c>
      <c r="C59" s="91">
        <f t="shared" si="1"/>
        <v>1</v>
      </c>
      <c r="D59" s="95">
        <v>0.5</v>
      </c>
      <c r="E59" s="95"/>
      <c r="F59" s="69">
        <f t="shared" si="0"/>
        <v>0.5</v>
      </c>
      <c r="G59" s="134" t="s">
        <v>111</v>
      </c>
      <c r="H59" s="59" t="s">
        <v>156</v>
      </c>
      <c r="I59" s="59" t="s">
        <v>156</v>
      </c>
      <c r="J59" s="59" t="s">
        <v>287</v>
      </c>
      <c r="K59" s="59" t="s">
        <v>156</v>
      </c>
      <c r="L59" s="136" t="s">
        <v>287</v>
      </c>
      <c r="M59" s="59" t="s">
        <v>514</v>
      </c>
      <c r="N59" s="59" t="s">
        <v>377</v>
      </c>
      <c r="O59" s="59" t="s">
        <v>111</v>
      </c>
      <c r="P59" s="59" t="s">
        <v>375</v>
      </c>
      <c r="Q59" s="135" t="s">
        <v>156</v>
      </c>
      <c r="R59" s="135" t="s">
        <v>378</v>
      </c>
      <c r="S59" s="68" t="s">
        <v>543</v>
      </c>
      <c r="T59" s="143" t="s">
        <v>114</v>
      </c>
    </row>
    <row r="60" spans="1:20" x14ac:dyDescent="0.2">
      <c r="A60" s="154" t="s">
        <v>655</v>
      </c>
      <c r="B60" s="63" t="s">
        <v>147</v>
      </c>
      <c r="C60" s="91">
        <f t="shared" si="1"/>
        <v>0</v>
      </c>
      <c r="D60" s="95"/>
      <c r="E60" s="95"/>
      <c r="F60" s="69">
        <f t="shared" si="0"/>
        <v>0</v>
      </c>
      <c r="G60" s="134" t="s">
        <v>111</v>
      </c>
      <c r="H60" s="59" t="s">
        <v>111</v>
      </c>
      <c r="I60" s="59" t="s">
        <v>114</v>
      </c>
      <c r="J60" s="59" t="s">
        <v>114</v>
      </c>
      <c r="K60" s="59" t="s">
        <v>114</v>
      </c>
      <c r="L60" s="59" t="s">
        <v>114</v>
      </c>
      <c r="M60" s="59" t="s">
        <v>156</v>
      </c>
      <c r="N60" s="59" t="s">
        <v>111</v>
      </c>
      <c r="O60" s="59" t="s">
        <v>114</v>
      </c>
      <c r="P60" s="59" t="s">
        <v>379</v>
      </c>
      <c r="Q60" s="135" t="s">
        <v>114</v>
      </c>
      <c r="R60" s="135" t="s">
        <v>114</v>
      </c>
      <c r="S60" s="135" t="s">
        <v>114</v>
      </c>
      <c r="T60" s="51" t="s">
        <v>114</v>
      </c>
    </row>
    <row r="61" spans="1:20" x14ac:dyDescent="0.2">
      <c r="A61" s="154" t="s">
        <v>77</v>
      </c>
      <c r="B61" s="63" t="s">
        <v>147</v>
      </c>
      <c r="C61" s="91">
        <f t="shared" si="1"/>
        <v>0</v>
      </c>
      <c r="D61" s="95"/>
      <c r="E61" s="95"/>
      <c r="F61" s="69">
        <f t="shared" si="0"/>
        <v>0</v>
      </c>
      <c r="G61" s="134" t="s">
        <v>111</v>
      </c>
      <c r="H61" s="59" t="s">
        <v>111</v>
      </c>
      <c r="I61" s="59" t="s">
        <v>114</v>
      </c>
      <c r="J61" s="59" t="s">
        <v>114</v>
      </c>
      <c r="K61" s="59" t="s">
        <v>114</v>
      </c>
      <c r="L61" s="59" t="s">
        <v>114</v>
      </c>
      <c r="M61" s="59" t="s">
        <v>156</v>
      </c>
      <c r="N61" s="59" t="s">
        <v>111</v>
      </c>
      <c r="O61" s="59" t="s">
        <v>114</v>
      </c>
      <c r="P61" s="59" t="s">
        <v>381</v>
      </c>
      <c r="Q61" s="135" t="s">
        <v>114</v>
      </c>
      <c r="R61" s="135" t="s">
        <v>114</v>
      </c>
      <c r="S61" s="135" t="s">
        <v>114</v>
      </c>
      <c r="T61" s="51" t="s">
        <v>114</v>
      </c>
    </row>
    <row r="62" spans="1:20" x14ac:dyDescent="0.2">
      <c r="A62" s="154" t="s">
        <v>78</v>
      </c>
      <c r="B62" s="63" t="s">
        <v>153</v>
      </c>
      <c r="C62" s="91">
        <f t="shared" si="1"/>
        <v>1</v>
      </c>
      <c r="D62" s="95">
        <v>0.5</v>
      </c>
      <c r="E62" s="95"/>
      <c r="F62" s="69">
        <f t="shared" si="0"/>
        <v>0.5</v>
      </c>
      <c r="G62" s="134" t="s">
        <v>156</v>
      </c>
      <c r="H62" s="59" t="s">
        <v>156</v>
      </c>
      <c r="I62" s="59" t="s">
        <v>156</v>
      </c>
      <c r="J62" s="59" t="s">
        <v>500</v>
      </c>
      <c r="K62" s="59" t="s">
        <v>644</v>
      </c>
      <c r="L62" s="135" t="s">
        <v>300</v>
      </c>
      <c r="M62" s="59" t="s">
        <v>156</v>
      </c>
      <c r="N62" s="59" t="s">
        <v>400</v>
      </c>
      <c r="O62" s="59" t="s">
        <v>156</v>
      </c>
      <c r="P62" s="59" t="s">
        <v>288</v>
      </c>
      <c r="Q62" s="135" t="s">
        <v>156</v>
      </c>
      <c r="R62" s="135" t="s">
        <v>300</v>
      </c>
      <c r="S62" s="135" t="s">
        <v>645</v>
      </c>
      <c r="T62" s="51" t="s">
        <v>114</v>
      </c>
    </row>
    <row r="63" spans="1:20" x14ac:dyDescent="0.2">
      <c r="A63" s="154" t="s">
        <v>656</v>
      </c>
      <c r="B63" s="63" t="s">
        <v>147</v>
      </c>
      <c r="C63" s="91">
        <f t="shared" si="1"/>
        <v>0</v>
      </c>
      <c r="D63" s="95"/>
      <c r="E63" s="95"/>
      <c r="F63" s="69">
        <f t="shared" si="0"/>
        <v>0</v>
      </c>
      <c r="G63" s="134" t="s">
        <v>156</v>
      </c>
      <c r="H63" s="59" t="s">
        <v>156</v>
      </c>
      <c r="I63" s="59" t="s">
        <v>111</v>
      </c>
      <c r="J63" s="59" t="s">
        <v>289</v>
      </c>
      <c r="K63" s="59" t="s">
        <v>156</v>
      </c>
      <c r="L63" s="136" t="s">
        <v>289</v>
      </c>
      <c r="M63" s="59" t="s">
        <v>156</v>
      </c>
      <c r="N63" s="59" t="s">
        <v>111</v>
      </c>
      <c r="O63" s="59" t="s">
        <v>114</v>
      </c>
      <c r="P63" s="59" t="s">
        <v>546</v>
      </c>
      <c r="Q63" s="135" t="s">
        <v>114</v>
      </c>
      <c r="R63" s="135" t="s">
        <v>114</v>
      </c>
      <c r="S63" s="135" t="s">
        <v>114</v>
      </c>
      <c r="T63" s="51" t="s">
        <v>114</v>
      </c>
    </row>
    <row r="64" spans="1:20" x14ac:dyDescent="0.2">
      <c r="A64" s="154" t="s">
        <v>13</v>
      </c>
      <c r="B64" s="63" t="s">
        <v>147</v>
      </c>
      <c r="C64" s="91">
        <f t="shared" si="1"/>
        <v>0</v>
      </c>
      <c r="D64" s="95"/>
      <c r="E64" s="95"/>
      <c r="F64" s="69">
        <f t="shared" si="0"/>
        <v>0</v>
      </c>
      <c r="G64" s="134" t="s">
        <v>156</v>
      </c>
      <c r="H64" s="59" t="s">
        <v>156</v>
      </c>
      <c r="I64" s="59" t="s">
        <v>156</v>
      </c>
      <c r="J64" s="59" t="s">
        <v>467</v>
      </c>
      <c r="K64" s="59" t="s">
        <v>156</v>
      </c>
      <c r="L64" s="136" t="s">
        <v>456</v>
      </c>
      <c r="M64" s="59" t="s">
        <v>156</v>
      </c>
      <c r="N64" s="59" t="s">
        <v>455</v>
      </c>
      <c r="O64" s="59" t="s">
        <v>165</v>
      </c>
      <c r="P64" s="59" t="s">
        <v>454</v>
      </c>
      <c r="Q64" s="135" t="s">
        <v>111</v>
      </c>
      <c r="R64" s="135" t="s">
        <v>545</v>
      </c>
      <c r="S64" s="135" t="s">
        <v>558</v>
      </c>
      <c r="T64" s="51" t="s">
        <v>114</v>
      </c>
    </row>
    <row r="65" spans="1:20" ht="14" customHeight="1" x14ac:dyDescent="0.2">
      <c r="A65" s="154" t="s">
        <v>80</v>
      </c>
      <c r="B65" s="63" t="s">
        <v>147</v>
      </c>
      <c r="C65" s="91">
        <f t="shared" si="1"/>
        <v>0</v>
      </c>
      <c r="D65" s="95"/>
      <c r="E65" s="95"/>
      <c r="F65" s="69">
        <f t="shared" si="0"/>
        <v>0</v>
      </c>
      <c r="G65" s="134" t="s">
        <v>111</v>
      </c>
      <c r="H65" s="59" t="s">
        <v>111</v>
      </c>
      <c r="I65" s="59" t="s">
        <v>114</v>
      </c>
      <c r="J65" s="59" t="s">
        <v>114</v>
      </c>
      <c r="K65" s="59" t="s">
        <v>114</v>
      </c>
      <c r="L65" s="59" t="s">
        <v>114</v>
      </c>
      <c r="M65" s="59" t="s">
        <v>156</v>
      </c>
      <c r="N65" s="59" t="s">
        <v>111</v>
      </c>
      <c r="O65" s="59" t="s">
        <v>114</v>
      </c>
      <c r="P65" s="59" t="s">
        <v>290</v>
      </c>
      <c r="Q65" s="135" t="s">
        <v>114</v>
      </c>
      <c r="R65" s="135" t="s">
        <v>114</v>
      </c>
      <c r="S65" s="135" t="s">
        <v>114</v>
      </c>
      <c r="T65" s="51" t="s">
        <v>114</v>
      </c>
    </row>
    <row r="66" spans="1:20" x14ac:dyDescent="0.2">
      <c r="A66" s="154" t="s">
        <v>81</v>
      </c>
      <c r="B66" s="63" t="s">
        <v>153</v>
      </c>
      <c r="C66" s="91">
        <f t="shared" si="1"/>
        <v>1</v>
      </c>
      <c r="D66" s="95"/>
      <c r="E66" s="95"/>
      <c r="F66" s="69">
        <f t="shared" si="0"/>
        <v>1</v>
      </c>
      <c r="G66" s="134" t="s">
        <v>156</v>
      </c>
      <c r="H66" s="59" t="s">
        <v>156</v>
      </c>
      <c r="I66" s="59" t="s">
        <v>165</v>
      </c>
      <c r="J66" s="59" t="s">
        <v>291</v>
      </c>
      <c r="K66" s="59" t="s">
        <v>156</v>
      </c>
      <c r="L66" s="136" t="s">
        <v>291</v>
      </c>
      <c r="M66" s="59" t="s">
        <v>156</v>
      </c>
      <c r="N66" s="60" t="s">
        <v>549</v>
      </c>
      <c r="O66" s="59" t="s">
        <v>156</v>
      </c>
      <c r="P66" s="59" t="s">
        <v>504</v>
      </c>
      <c r="Q66" s="135" t="s">
        <v>156</v>
      </c>
      <c r="R66" s="136" t="s">
        <v>291</v>
      </c>
      <c r="S66" s="135" t="s">
        <v>114</v>
      </c>
      <c r="T66" s="51" t="s">
        <v>114</v>
      </c>
    </row>
    <row r="67" spans="1:20" x14ac:dyDescent="0.2">
      <c r="A67" s="154" t="s">
        <v>14</v>
      </c>
      <c r="B67" s="63" t="s">
        <v>147</v>
      </c>
      <c r="C67" s="91">
        <f t="shared" si="1"/>
        <v>0</v>
      </c>
      <c r="D67" s="95"/>
      <c r="E67" s="95"/>
      <c r="F67" s="69">
        <f t="shared" si="0"/>
        <v>0</v>
      </c>
      <c r="G67" s="134" t="s">
        <v>111</v>
      </c>
      <c r="H67" s="59" t="s">
        <v>156</v>
      </c>
      <c r="I67" s="59" t="s">
        <v>156</v>
      </c>
      <c r="J67" s="59" t="s">
        <v>301</v>
      </c>
      <c r="K67" s="59" t="s">
        <v>156</v>
      </c>
      <c r="L67" s="135" t="s">
        <v>301</v>
      </c>
      <c r="M67" s="59" t="s">
        <v>250</v>
      </c>
      <c r="N67" s="59" t="s">
        <v>114</v>
      </c>
      <c r="O67" s="59" t="s">
        <v>114</v>
      </c>
      <c r="P67" s="59" t="s">
        <v>446</v>
      </c>
      <c r="Q67" s="135" t="s">
        <v>114</v>
      </c>
      <c r="R67" s="135" t="s">
        <v>114</v>
      </c>
      <c r="S67" s="135" t="s">
        <v>114</v>
      </c>
      <c r="T67" s="51" t="s">
        <v>114</v>
      </c>
    </row>
    <row r="68" spans="1:20" x14ac:dyDescent="0.2">
      <c r="A68" s="154" t="s">
        <v>82</v>
      </c>
      <c r="B68" s="63" t="s">
        <v>147</v>
      </c>
      <c r="C68" s="91">
        <f t="shared" si="1"/>
        <v>0</v>
      </c>
      <c r="D68" s="95"/>
      <c r="E68" s="95"/>
      <c r="F68" s="69">
        <f t="shared" si="0"/>
        <v>0</v>
      </c>
      <c r="G68" s="134" t="s">
        <v>111</v>
      </c>
      <c r="H68" s="59" t="s">
        <v>111</v>
      </c>
      <c r="I68" s="59" t="s">
        <v>114</v>
      </c>
      <c r="J68" s="59" t="s">
        <v>114</v>
      </c>
      <c r="K68" s="59" t="s">
        <v>114</v>
      </c>
      <c r="L68" s="59" t="s">
        <v>114</v>
      </c>
      <c r="M68" s="59" t="s">
        <v>156</v>
      </c>
      <c r="N68" s="59" t="s">
        <v>111</v>
      </c>
      <c r="O68" s="59" t="s">
        <v>114</v>
      </c>
      <c r="P68" s="59" t="s">
        <v>292</v>
      </c>
      <c r="Q68" s="135" t="s">
        <v>114</v>
      </c>
      <c r="R68" s="135" t="s">
        <v>114</v>
      </c>
      <c r="S68" s="135" t="s">
        <v>114</v>
      </c>
      <c r="T68" s="51" t="s">
        <v>114</v>
      </c>
    </row>
    <row r="69" spans="1:20" x14ac:dyDescent="0.2">
      <c r="A69" s="153" t="s">
        <v>83</v>
      </c>
      <c r="B69" s="141"/>
      <c r="C69" s="115"/>
      <c r="D69" s="98"/>
      <c r="E69" s="98"/>
      <c r="F69" s="116"/>
      <c r="G69" s="138"/>
      <c r="H69" s="139"/>
      <c r="I69" s="139"/>
      <c r="J69" s="139"/>
      <c r="K69" s="139"/>
      <c r="L69" s="139"/>
      <c r="M69" s="139"/>
      <c r="N69" s="139"/>
      <c r="O69" s="139"/>
      <c r="P69" s="139"/>
      <c r="Q69" s="140"/>
      <c r="R69" s="140"/>
      <c r="S69" s="133"/>
    </row>
    <row r="70" spans="1:20" x14ac:dyDescent="0.2">
      <c r="A70" s="154" t="s">
        <v>84</v>
      </c>
      <c r="B70" s="63" t="s">
        <v>147</v>
      </c>
      <c r="C70" s="91">
        <f t="shared" si="1"/>
        <v>0</v>
      </c>
      <c r="D70" s="95"/>
      <c r="E70" s="95"/>
      <c r="F70" s="69">
        <f t="shared" si="0"/>
        <v>0</v>
      </c>
      <c r="G70" s="134" t="s">
        <v>111</v>
      </c>
      <c r="H70" s="59" t="s">
        <v>111</v>
      </c>
      <c r="I70" s="59" t="s">
        <v>114</v>
      </c>
      <c r="J70" s="59" t="s">
        <v>114</v>
      </c>
      <c r="K70" s="59" t="s">
        <v>114</v>
      </c>
      <c r="L70" s="59" t="s">
        <v>114</v>
      </c>
      <c r="M70" s="59" t="s">
        <v>156</v>
      </c>
      <c r="N70" s="59" t="s">
        <v>111</v>
      </c>
      <c r="O70" s="59" t="s">
        <v>114</v>
      </c>
      <c r="P70" s="59" t="s">
        <v>312</v>
      </c>
      <c r="Q70" s="135" t="s">
        <v>114</v>
      </c>
      <c r="R70" s="135" t="s">
        <v>114</v>
      </c>
      <c r="S70" s="135" t="s">
        <v>114</v>
      </c>
      <c r="T70" s="51" t="s">
        <v>114</v>
      </c>
    </row>
    <row r="71" spans="1:20" x14ac:dyDescent="0.2">
      <c r="A71" s="154" t="s">
        <v>85</v>
      </c>
      <c r="B71" s="63" t="s">
        <v>147</v>
      </c>
      <c r="C71" s="91">
        <f t="shared" si="1"/>
        <v>0</v>
      </c>
      <c r="D71" s="95"/>
      <c r="E71" s="95"/>
      <c r="F71" s="69">
        <f t="shared" si="0"/>
        <v>0</v>
      </c>
      <c r="G71" s="134" t="s">
        <v>156</v>
      </c>
      <c r="H71" s="59" t="s">
        <v>156</v>
      </c>
      <c r="I71" s="59" t="s">
        <v>165</v>
      </c>
      <c r="J71" s="59" t="s">
        <v>313</v>
      </c>
      <c r="K71" s="59" t="s">
        <v>156</v>
      </c>
      <c r="L71" s="136" t="s">
        <v>386</v>
      </c>
      <c r="M71" s="59" t="s">
        <v>156</v>
      </c>
      <c r="N71" s="59" t="s">
        <v>111</v>
      </c>
      <c r="O71" s="59" t="s">
        <v>114</v>
      </c>
      <c r="P71" s="59" t="s">
        <v>386</v>
      </c>
      <c r="Q71" s="135" t="s">
        <v>114</v>
      </c>
      <c r="R71" s="135" t="s">
        <v>114</v>
      </c>
      <c r="S71" s="135" t="s">
        <v>114</v>
      </c>
      <c r="T71" s="51" t="s">
        <v>114</v>
      </c>
    </row>
    <row r="72" spans="1:20" x14ac:dyDescent="0.2">
      <c r="A72" s="154" t="s">
        <v>86</v>
      </c>
      <c r="B72" s="63" t="s">
        <v>147</v>
      </c>
      <c r="C72" s="91">
        <f t="shared" si="1"/>
        <v>0</v>
      </c>
      <c r="D72" s="95"/>
      <c r="E72" s="95"/>
      <c r="F72" s="69">
        <f t="shared" ref="F72:F98" si="2">C72*(1-D72)*(1-E72)</f>
        <v>0</v>
      </c>
      <c r="G72" s="134" t="s">
        <v>111</v>
      </c>
      <c r="H72" s="59" t="s">
        <v>111</v>
      </c>
      <c r="I72" s="59" t="s">
        <v>114</v>
      </c>
      <c r="J72" s="59" t="s">
        <v>114</v>
      </c>
      <c r="K72" s="59" t="s">
        <v>114</v>
      </c>
      <c r="L72" s="59" t="s">
        <v>114</v>
      </c>
      <c r="M72" s="59" t="s">
        <v>156</v>
      </c>
      <c r="N72" s="59" t="s">
        <v>111</v>
      </c>
      <c r="O72" s="59" t="s">
        <v>114</v>
      </c>
      <c r="P72" s="59" t="s">
        <v>314</v>
      </c>
      <c r="Q72" s="135" t="s">
        <v>114</v>
      </c>
      <c r="R72" s="135" t="s">
        <v>114</v>
      </c>
      <c r="S72" s="135" t="s">
        <v>114</v>
      </c>
      <c r="T72" s="51" t="s">
        <v>114</v>
      </c>
    </row>
    <row r="73" spans="1:20" x14ac:dyDescent="0.2">
      <c r="A73" s="154" t="s">
        <v>87</v>
      </c>
      <c r="B73" s="63" t="s">
        <v>147</v>
      </c>
      <c r="C73" s="91">
        <f t="shared" ref="C73:C98" si="3">IF(B73="Да, используются",1,0)</f>
        <v>0</v>
      </c>
      <c r="D73" s="95"/>
      <c r="E73" s="95"/>
      <c r="F73" s="69">
        <f t="shared" si="2"/>
        <v>0</v>
      </c>
      <c r="G73" s="134" t="s">
        <v>111</v>
      </c>
      <c r="H73" s="59" t="s">
        <v>111</v>
      </c>
      <c r="I73" s="59" t="s">
        <v>114</v>
      </c>
      <c r="J73" s="59" t="s">
        <v>114</v>
      </c>
      <c r="K73" s="59" t="s">
        <v>114</v>
      </c>
      <c r="L73" s="59" t="s">
        <v>114</v>
      </c>
      <c r="M73" s="59" t="s">
        <v>156</v>
      </c>
      <c r="N73" s="59" t="s">
        <v>111</v>
      </c>
      <c r="O73" s="59" t="s">
        <v>114</v>
      </c>
      <c r="P73" s="59" t="s">
        <v>315</v>
      </c>
      <c r="Q73" s="135" t="s">
        <v>114</v>
      </c>
      <c r="R73" s="135" t="s">
        <v>114</v>
      </c>
      <c r="S73" s="135" t="s">
        <v>114</v>
      </c>
      <c r="T73" s="51" t="s">
        <v>114</v>
      </c>
    </row>
    <row r="74" spans="1:20" x14ac:dyDescent="0.2">
      <c r="A74" s="154" t="s">
        <v>657</v>
      </c>
      <c r="B74" s="63" t="s">
        <v>153</v>
      </c>
      <c r="C74" s="91">
        <f t="shared" si="3"/>
        <v>1</v>
      </c>
      <c r="D74" s="95"/>
      <c r="E74" s="95"/>
      <c r="F74" s="69">
        <f t="shared" si="2"/>
        <v>1</v>
      </c>
      <c r="G74" s="134" t="s">
        <v>156</v>
      </c>
      <c r="H74" s="59" t="s">
        <v>156</v>
      </c>
      <c r="I74" s="59" t="s">
        <v>447</v>
      </c>
      <c r="J74" s="59" t="s">
        <v>319</v>
      </c>
      <c r="K74" s="59" t="s">
        <v>156</v>
      </c>
      <c r="L74" s="136" t="s">
        <v>319</v>
      </c>
      <c r="M74" s="59" t="s">
        <v>156</v>
      </c>
      <c r="N74" s="59" t="s">
        <v>377</v>
      </c>
      <c r="O74" s="59" t="s">
        <v>156</v>
      </c>
      <c r="P74" s="59" t="s">
        <v>390</v>
      </c>
      <c r="Q74" s="135" t="s">
        <v>156</v>
      </c>
      <c r="R74" s="135" t="s">
        <v>390</v>
      </c>
      <c r="S74" s="135" t="s">
        <v>114</v>
      </c>
      <c r="T74" s="51" t="s">
        <v>114</v>
      </c>
    </row>
    <row r="75" spans="1:20" x14ac:dyDescent="0.2">
      <c r="A75" s="154" t="s">
        <v>88</v>
      </c>
      <c r="B75" s="63" t="s">
        <v>147</v>
      </c>
      <c r="C75" s="91">
        <f t="shared" si="3"/>
        <v>0</v>
      </c>
      <c r="D75" s="95"/>
      <c r="E75" s="95"/>
      <c r="F75" s="69">
        <f t="shared" si="2"/>
        <v>0</v>
      </c>
      <c r="G75" s="134" t="s">
        <v>111</v>
      </c>
      <c r="H75" s="59" t="s">
        <v>111</v>
      </c>
      <c r="I75" s="59" t="s">
        <v>114</v>
      </c>
      <c r="J75" s="59" t="s">
        <v>114</v>
      </c>
      <c r="K75" s="59" t="s">
        <v>114</v>
      </c>
      <c r="L75" s="59" t="s">
        <v>114</v>
      </c>
      <c r="M75" s="59" t="s">
        <v>156</v>
      </c>
      <c r="N75" s="59" t="s">
        <v>111</v>
      </c>
      <c r="O75" s="59" t="s">
        <v>114</v>
      </c>
      <c r="P75" s="59" t="s">
        <v>316</v>
      </c>
      <c r="Q75" s="135" t="s">
        <v>114</v>
      </c>
      <c r="R75" s="135" t="s">
        <v>114</v>
      </c>
      <c r="S75" s="135" t="s">
        <v>114</v>
      </c>
      <c r="T75" s="51" t="s">
        <v>114</v>
      </c>
    </row>
    <row r="76" spans="1:20" x14ac:dyDescent="0.2">
      <c r="A76" s="153" t="s">
        <v>15</v>
      </c>
      <c r="B76" s="141"/>
      <c r="C76" s="115"/>
      <c r="D76" s="98"/>
      <c r="E76" s="98"/>
      <c r="F76" s="116"/>
      <c r="G76" s="138"/>
      <c r="H76" s="139"/>
      <c r="I76" s="139"/>
      <c r="J76" s="139"/>
      <c r="K76" s="139"/>
      <c r="L76" s="139"/>
      <c r="M76" s="139"/>
      <c r="N76" s="139"/>
      <c r="O76" s="139"/>
      <c r="P76" s="139"/>
      <c r="Q76" s="97"/>
      <c r="R76" s="97"/>
      <c r="S76" s="133"/>
    </row>
    <row r="77" spans="1:20" x14ac:dyDescent="0.2">
      <c r="A77" s="154" t="s">
        <v>16</v>
      </c>
      <c r="B77" s="63" t="s">
        <v>153</v>
      </c>
      <c r="C77" s="91">
        <f t="shared" si="3"/>
        <v>1</v>
      </c>
      <c r="D77" s="95">
        <v>0.5</v>
      </c>
      <c r="E77" s="95"/>
      <c r="F77" s="69">
        <f t="shared" si="2"/>
        <v>0.5</v>
      </c>
      <c r="G77" s="134" t="s">
        <v>156</v>
      </c>
      <c r="H77" s="59" t="s">
        <v>156</v>
      </c>
      <c r="I77" s="59" t="s">
        <v>156</v>
      </c>
      <c r="J77" s="59" t="s">
        <v>323</v>
      </c>
      <c r="K77" s="59" t="s">
        <v>156</v>
      </c>
      <c r="L77" s="137" t="s">
        <v>323</v>
      </c>
      <c r="M77" s="59" t="s">
        <v>156</v>
      </c>
      <c r="N77" s="59" t="s">
        <v>392</v>
      </c>
      <c r="O77" s="59" t="s">
        <v>111</v>
      </c>
      <c r="P77" s="59" t="s">
        <v>393</v>
      </c>
      <c r="Q77" s="135" t="s">
        <v>156</v>
      </c>
      <c r="R77" s="135" t="s">
        <v>394</v>
      </c>
      <c r="S77" s="135" t="s">
        <v>560</v>
      </c>
      <c r="T77" s="51" t="s">
        <v>114</v>
      </c>
    </row>
    <row r="78" spans="1:20" x14ac:dyDescent="0.2">
      <c r="A78" s="154" t="s">
        <v>89</v>
      </c>
      <c r="B78" s="63" t="s">
        <v>147</v>
      </c>
      <c r="C78" s="91">
        <f t="shared" si="3"/>
        <v>0</v>
      </c>
      <c r="D78" s="95"/>
      <c r="E78" s="95"/>
      <c r="F78" s="69">
        <f t="shared" si="2"/>
        <v>0</v>
      </c>
      <c r="G78" s="134" t="s">
        <v>111</v>
      </c>
      <c r="H78" s="59" t="s">
        <v>111</v>
      </c>
      <c r="I78" s="59" t="s">
        <v>114</v>
      </c>
      <c r="J78" s="59" t="s">
        <v>114</v>
      </c>
      <c r="K78" s="59" t="s">
        <v>114</v>
      </c>
      <c r="L78" s="59" t="s">
        <v>114</v>
      </c>
      <c r="M78" s="59" t="s">
        <v>156</v>
      </c>
      <c r="N78" s="59" t="s">
        <v>111</v>
      </c>
      <c r="O78" s="59" t="s">
        <v>114</v>
      </c>
      <c r="P78" s="59" t="s">
        <v>395</v>
      </c>
      <c r="Q78" s="135" t="s">
        <v>114</v>
      </c>
      <c r="R78" s="135" t="s">
        <v>114</v>
      </c>
      <c r="S78" s="135" t="s">
        <v>114</v>
      </c>
      <c r="T78" s="51" t="s">
        <v>114</v>
      </c>
    </row>
    <row r="79" spans="1:20" x14ac:dyDescent="0.2">
      <c r="A79" s="154" t="s">
        <v>90</v>
      </c>
      <c r="B79" s="63" t="s">
        <v>147</v>
      </c>
      <c r="C79" s="91">
        <f t="shared" si="3"/>
        <v>0</v>
      </c>
      <c r="D79" s="95"/>
      <c r="E79" s="95"/>
      <c r="F79" s="69">
        <f t="shared" si="2"/>
        <v>0</v>
      </c>
      <c r="G79" s="134" t="s">
        <v>111</v>
      </c>
      <c r="H79" s="59" t="s">
        <v>156</v>
      </c>
      <c r="I79" s="59" t="s">
        <v>165</v>
      </c>
      <c r="J79" s="59" t="s">
        <v>327</v>
      </c>
      <c r="K79" s="59" t="s">
        <v>156</v>
      </c>
      <c r="L79" s="137" t="s">
        <v>449</v>
      </c>
      <c r="M79" s="59" t="s">
        <v>510</v>
      </c>
      <c r="N79" s="59" t="s">
        <v>114</v>
      </c>
      <c r="O79" s="59" t="s">
        <v>114</v>
      </c>
      <c r="P79" s="59" t="s">
        <v>556</v>
      </c>
      <c r="Q79" s="135" t="s">
        <v>114</v>
      </c>
      <c r="R79" s="135" t="s">
        <v>114</v>
      </c>
      <c r="S79" s="135" t="s">
        <v>114</v>
      </c>
      <c r="T79" s="51" t="s">
        <v>114</v>
      </c>
    </row>
    <row r="80" spans="1:20" x14ac:dyDescent="0.2">
      <c r="A80" s="154" t="s">
        <v>91</v>
      </c>
      <c r="B80" s="63" t="s">
        <v>147</v>
      </c>
      <c r="C80" s="91">
        <f t="shared" si="3"/>
        <v>0</v>
      </c>
      <c r="D80" s="95"/>
      <c r="E80" s="95"/>
      <c r="F80" s="69">
        <f t="shared" si="2"/>
        <v>0</v>
      </c>
      <c r="G80" s="134" t="s">
        <v>111</v>
      </c>
      <c r="H80" s="59" t="s">
        <v>111</v>
      </c>
      <c r="I80" s="59" t="s">
        <v>114</v>
      </c>
      <c r="J80" s="59" t="s">
        <v>114</v>
      </c>
      <c r="K80" s="59" t="s">
        <v>114</v>
      </c>
      <c r="L80" s="59" t="s">
        <v>114</v>
      </c>
      <c r="M80" s="59" t="s">
        <v>156</v>
      </c>
      <c r="N80" s="59" t="s">
        <v>111</v>
      </c>
      <c r="O80" s="59" t="s">
        <v>114</v>
      </c>
      <c r="P80" s="59" t="s">
        <v>396</v>
      </c>
      <c r="Q80" s="135" t="s">
        <v>114</v>
      </c>
      <c r="R80" s="135" t="s">
        <v>114</v>
      </c>
      <c r="S80" s="135" t="s">
        <v>114</v>
      </c>
      <c r="T80" s="51" t="s">
        <v>114</v>
      </c>
    </row>
    <row r="81" spans="1:20" x14ac:dyDescent="0.2">
      <c r="A81" s="154" t="s">
        <v>17</v>
      </c>
      <c r="B81" s="63" t="s">
        <v>147</v>
      </c>
      <c r="C81" s="91">
        <f t="shared" si="3"/>
        <v>0</v>
      </c>
      <c r="D81" s="95"/>
      <c r="E81" s="95"/>
      <c r="F81" s="69">
        <f t="shared" si="2"/>
        <v>0</v>
      </c>
      <c r="G81" s="134" t="s">
        <v>111</v>
      </c>
      <c r="H81" s="59" t="s">
        <v>111</v>
      </c>
      <c r="I81" s="59" t="s">
        <v>114</v>
      </c>
      <c r="J81" s="59" t="s">
        <v>114</v>
      </c>
      <c r="K81" s="59" t="s">
        <v>114</v>
      </c>
      <c r="L81" s="59" t="s">
        <v>114</v>
      </c>
      <c r="M81" s="59" t="s">
        <v>156</v>
      </c>
      <c r="N81" s="59" t="s">
        <v>111</v>
      </c>
      <c r="O81" s="59" t="s">
        <v>114</v>
      </c>
      <c r="P81" s="59" t="s">
        <v>336</v>
      </c>
      <c r="Q81" s="135" t="s">
        <v>114</v>
      </c>
      <c r="R81" s="135" t="s">
        <v>114</v>
      </c>
      <c r="S81" s="135" t="s">
        <v>114</v>
      </c>
      <c r="T81" s="51" t="s">
        <v>114</v>
      </c>
    </row>
    <row r="82" spans="1:20" x14ac:dyDescent="0.2">
      <c r="A82" s="154" t="s">
        <v>92</v>
      </c>
      <c r="B82" s="63" t="s">
        <v>147</v>
      </c>
      <c r="C82" s="91">
        <f t="shared" si="3"/>
        <v>0</v>
      </c>
      <c r="D82" s="95"/>
      <c r="E82" s="95"/>
      <c r="F82" s="69">
        <f t="shared" si="2"/>
        <v>0</v>
      </c>
      <c r="G82" s="134" t="s">
        <v>111</v>
      </c>
      <c r="H82" s="59" t="s">
        <v>111</v>
      </c>
      <c r="I82" s="59" t="s">
        <v>114</v>
      </c>
      <c r="J82" s="59" t="s">
        <v>114</v>
      </c>
      <c r="K82" s="59" t="s">
        <v>114</v>
      </c>
      <c r="L82" s="59" t="s">
        <v>114</v>
      </c>
      <c r="M82" s="59" t="s">
        <v>250</v>
      </c>
      <c r="N82" s="59" t="s">
        <v>114</v>
      </c>
      <c r="O82" s="59" t="s">
        <v>114</v>
      </c>
      <c r="P82" s="59" t="s">
        <v>337</v>
      </c>
      <c r="Q82" s="135" t="s">
        <v>114</v>
      </c>
      <c r="R82" s="135" t="s">
        <v>114</v>
      </c>
      <c r="S82" s="135" t="s">
        <v>114</v>
      </c>
      <c r="T82" s="51" t="s">
        <v>114</v>
      </c>
    </row>
    <row r="83" spans="1:20" x14ac:dyDescent="0.2">
      <c r="A83" s="154" t="s">
        <v>658</v>
      </c>
      <c r="B83" s="63" t="s">
        <v>147</v>
      </c>
      <c r="C83" s="91">
        <f t="shared" si="3"/>
        <v>0</v>
      </c>
      <c r="D83" s="95"/>
      <c r="E83" s="95"/>
      <c r="F83" s="69">
        <f t="shared" si="2"/>
        <v>0</v>
      </c>
      <c r="G83" s="134" t="s">
        <v>111</v>
      </c>
      <c r="H83" s="59" t="s">
        <v>111</v>
      </c>
      <c r="I83" s="59" t="s">
        <v>114</v>
      </c>
      <c r="J83" s="59" t="s">
        <v>114</v>
      </c>
      <c r="K83" s="59" t="s">
        <v>114</v>
      </c>
      <c r="L83" s="59" t="s">
        <v>114</v>
      </c>
      <c r="M83" s="59" t="s">
        <v>156</v>
      </c>
      <c r="N83" s="59" t="s">
        <v>111</v>
      </c>
      <c r="O83" s="59" t="s">
        <v>114</v>
      </c>
      <c r="P83" s="59" t="s">
        <v>338</v>
      </c>
      <c r="Q83" s="135" t="s">
        <v>114</v>
      </c>
      <c r="R83" s="135" t="s">
        <v>114</v>
      </c>
      <c r="S83" s="135" t="s">
        <v>114</v>
      </c>
      <c r="T83" s="51" t="s">
        <v>114</v>
      </c>
    </row>
    <row r="84" spans="1:20" x14ac:dyDescent="0.2">
      <c r="A84" s="154" t="s">
        <v>93</v>
      </c>
      <c r="B84" s="63" t="s">
        <v>147</v>
      </c>
      <c r="C84" s="91">
        <f t="shared" si="3"/>
        <v>0</v>
      </c>
      <c r="D84" s="95"/>
      <c r="E84" s="95"/>
      <c r="F84" s="69">
        <f t="shared" si="2"/>
        <v>0</v>
      </c>
      <c r="G84" s="134" t="s">
        <v>111</v>
      </c>
      <c r="H84" s="59" t="s">
        <v>111</v>
      </c>
      <c r="I84" s="59" t="s">
        <v>114</v>
      </c>
      <c r="J84" s="59" t="s">
        <v>114</v>
      </c>
      <c r="K84" s="59" t="s">
        <v>114</v>
      </c>
      <c r="L84" s="59" t="s">
        <v>114</v>
      </c>
      <c r="M84" s="59" t="s">
        <v>250</v>
      </c>
      <c r="N84" s="59" t="s">
        <v>114</v>
      </c>
      <c r="O84" s="59" t="s">
        <v>114</v>
      </c>
      <c r="P84" s="59" t="s">
        <v>339</v>
      </c>
      <c r="Q84" s="135" t="s">
        <v>114</v>
      </c>
      <c r="R84" s="135" t="s">
        <v>114</v>
      </c>
      <c r="S84" s="135" t="s">
        <v>114</v>
      </c>
      <c r="T84" s="51" t="s">
        <v>114</v>
      </c>
    </row>
    <row r="85" spans="1:20" x14ac:dyDescent="0.2">
      <c r="A85" s="154" t="s">
        <v>18</v>
      </c>
      <c r="B85" s="63" t="s">
        <v>147</v>
      </c>
      <c r="C85" s="91">
        <f t="shared" si="3"/>
        <v>0</v>
      </c>
      <c r="D85" s="95"/>
      <c r="E85" s="95"/>
      <c r="F85" s="69">
        <f t="shared" si="2"/>
        <v>0</v>
      </c>
      <c r="G85" s="134" t="s">
        <v>111</v>
      </c>
      <c r="H85" s="59" t="s">
        <v>111</v>
      </c>
      <c r="I85" s="59" t="s">
        <v>114</v>
      </c>
      <c r="J85" s="59" t="s">
        <v>114</v>
      </c>
      <c r="K85" s="59" t="s">
        <v>114</v>
      </c>
      <c r="L85" s="59" t="s">
        <v>114</v>
      </c>
      <c r="M85" s="59" t="s">
        <v>156</v>
      </c>
      <c r="N85" s="59" t="s">
        <v>111</v>
      </c>
      <c r="O85" s="59" t="s">
        <v>114</v>
      </c>
      <c r="P85" s="59" t="s">
        <v>340</v>
      </c>
      <c r="Q85" s="135" t="s">
        <v>114</v>
      </c>
      <c r="R85" s="135" t="s">
        <v>114</v>
      </c>
      <c r="S85" s="135" t="s">
        <v>114</v>
      </c>
      <c r="T85" s="51" t="s">
        <v>114</v>
      </c>
    </row>
    <row r="86" spans="1:20" x14ac:dyDescent="0.2">
      <c r="A86" s="154" t="s">
        <v>19</v>
      </c>
      <c r="B86" s="63" t="s">
        <v>153</v>
      </c>
      <c r="C86" s="91">
        <f t="shared" si="3"/>
        <v>1</v>
      </c>
      <c r="D86" s="95">
        <v>0.5</v>
      </c>
      <c r="E86" s="95"/>
      <c r="F86" s="69">
        <f t="shared" si="2"/>
        <v>0.5</v>
      </c>
      <c r="G86" s="134" t="s">
        <v>156</v>
      </c>
      <c r="H86" s="59" t="s">
        <v>156</v>
      </c>
      <c r="I86" s="59" t="s">
        <v>156</v>
      </c>
      <c r="J86" s="59" t="s">
        <v>343</v>
      </c>
      <c r="K86" s="59" t="s">
        <v>156</v>
      </c>
      <c r="L86" s="60" t="s">
        <v>343</v>
      </c>
      <c r="M86" s="59" t="s">
        <v>156</v>
      </c>
      <c r="N86" s="59" t="s">
        <v>555</v>
      </c>
      <c r="O86" s="59" t="s">
        <v>111</v>
      </c>
      <c r="P86" s="59" t="s">
        <v>399</v>
      </c>
      <c r="Q86" s="135" t="s">
        <v>156</v>
      </c>
      <c r="R86" s="136" t="s">
        <v>398</v>
      </c>
      <c r="S86" s="135" t="s">
        <v>560</v>
      </c>
      <c r="T86" s="51" t="s">
        <v>114</v>
      </c>
    </row>
    <row r="87" spans="1:20" x14ac:dyDescent="0.2">
      <c r="A87" s="153" t="s">
        <v>20</v>
      </c>
      <c r="B87" s="141"/>
      <c r="C87" s="115"/>
      <c r="D87" s="98"/>
      <c r="E87" s="98"/>
      <c r="F87" s="116"/>
      <c r="G87" s="138"/>
      <c r="H87" s="139"/>
      <c r="I87" s="139"/>
      <c r="J87" s="139"/>
      <c r="K87" s="139"/>
      <c r="L87" s="139"/>
      <c r="M87" s="139"/>
      <c r="N87" s="139"/>
      <c r="O87" s="139"/>
      <c r="P87" s="139"/>
      <c r="Q87" s="97"/>
      <c r="R87" s="97"/>
      <c r="S87" s="133"/>
    </row>
    <row r="88" spans="1:20" x14ac:dyDescent="0.2">
      <c r="A88" s="154" t="s">
        <v>94</v>
      </c>
      <c r="B88" s="63" t="s">
        <v>147</v>
      </c>
      <c r="C88" s="91">
        <f t="shared" si="3"/>
        <v>0</v>
      </c>
      <c r="D88" s="95"/>
      <c r="E88" s="95"/>
      <c r="F88" s="69">
        <f t="shared" si="2"/>
        <v>0</v>
      </c>
      <c r="G88" s="134" t="s">
        <v>111</v>
      </c>
      <c r="H88" s="59" t="s">
        <v>111</v>
      </c>
      <c r="I88" s="59" t="s">
        <v>114</v>
      </c>
      <c r="J88" s="59" t="s">
        <v>114</v>
      </c>
      <c r="K88" s="59" t="s">
        <v>114</v>
      </c>
      <c r="L88" s="59" t="s">
        <v>114</v>
      </c>
      <c r="M88" s="59" t="s">
        <v>156</v>
      </c>
      <c r="N88" s="59" t="s">
        <v>111</v>
      </c>
      <c r="O88" s="59" t="s">
        <v>114</v>
      </c>
      <c r="P88" s="59" t="s">
        <v>350</v>
      </c>
      <c r="Q88" s="135" t="s">
        <v>114</v>
      </c>
      <c r="R88" s="135" t="s">
        <v>114</v>
      </c>
      <c r="S88" s="135" t="s">
        <v>114</v>
      </c>
      <c r="T88" s="51" t="s">
        <v>114</v>
      </c>
    </row>
    <row r="89" spans="1:20" x14ac:dyDescent="0.2">
      <c r="A89" s="154" t="s">
        <v>95</v>
      </c>
      <c r="B89" s="63" t="s">
        <v>147</v>
      </c>
      <c r="C89" s="91">
        <f t="shared" si="3"/>
        <v>0</v>
      </c>
      <c r="D89" s="95"/>
      <c r="E89" s="95"/>
      <c r="F89" s="69">
        <f t="shared" si="2"/>
        <v>0</v>
      </c>
      <c r="G89" s="134" t="s">
        <v>111</v>
      </c>
      <c r="H89" s="59" t="s">
        <v>111</v>
      </c>
      <c r="I89" s="59" t="s">
        <v>114</v>
      </c>
      <c r="J89" s="59" t="s">
        <v>114</v>
      </c>
      <c r="K89" s="59" t="s">
        <v>114</v>
      </c>
      <c r="L89" s="59" t="s">
        <v>114</v>
      </c>
      <c r="M89" s="59" t="s">
        <v>470</v>
      </c>
      <c r="N89" s="59" t="s">
        <v>114</v>
      </c>
      <c r="O89" s="59" t="s">
        <v>114</v>
      </c>
      <c r="P89" s="59" t="s">
        <v>351</v>
      </c>
      <c r="Q89" s="135" t="s">
        <v>114</v>
      </c>
      <c r="R89" s="135" t="s">
        <v>114</v>
      </c>
      <c r="S89" s="135" t="s">
        <v>114</v>
      </c>
      <c r="T89" s="51" t="s">
        <v>114</v>
      </c>
    </row>
    <row r="90" spans="1:20" x14ac:dyDescent="0.2">
      <c r="A90" s="154" t="s">
        <v>96</v>
      </c>
      <c r="B90" s="63" t="s">
        <v>147</v>
      </c>
      <c r="C90" s="91">
        <f t="shared" si="3"/>
        <v>0</v>
      </c>
      <c r="D90" s="95"/>
      <c r="E90" s="95"/>
      <c r="F90" s="69">
        <f t="shared" si="2"/>
        <v>0</v>
      </c>
      <c r="G90" s="134" t="s">
        <v>156</v>
      </c>
      <c r="H90" s="59" t="s">
        <v>156</v>
      </c>
      <c r="I90" s="59" t="s">
        <v>165</v>
      </c>
      <c r="J90" s="59" t="s">
        <v>523</v>
      </c>
      <c r="K90" s="59" t="s">
        <v>156</v>
      </c>
      <c r="L90" s="59" t="s">
        <v>450</v>
      </c>
      <c r="M90" s="59" t="s">
        <v>156</v>
      </c>
      <c r="N90" s="59" t="s">
        <v>111</v>
      </c>
      <c r="O90" s="59" t="s">
        <v>114</v>
      </c>
      <c r="P90" s="59" t="s">
        <v>352</v>
      </c>
      <c r="Q90" s="135" t="s">
        <v>114</v>
      </c>
      <c r="R90" s="135" t="s">
        <v>114</v>
      </c>
      <c r="S90" s="135" t="s">
        <v>114</v>
      </c>
      <c r="T90" s="51" t="s">
        <v>114</v>
      </c>
    </row>
    <row r="91" spans="1:20" x14ac:dyDescent="0.2">
      <c r="A91" s="154" t="s">
        <v>97</v>
      </c>
      <c r="B91" s="63" t="s">
        <v>147</v>
      </c>
      <c r="C91" s="91">
        <f t="shared" si="3"/>
        <v>0</v>
      </c>
      <c r="D91" s="95"/>
      <c r="E91" s="95"/>
      <c r="F91" s="69">
        <f t="shared" si="2"/>
        <v>0</v>
      </c>
      <c r="G91" s="134" t="s">
        <v>111</v>
      </c>
      <c r="H91" s="59" t="s">
        <v>111</v>
      </c>
      <c r="I91" s="59" t="s">
        <v>114</v>
      </c>
      <c r="J91" s="59" t="s">
        <v>114</v>
      </c>
      <c r="K91" s="59" t="s">
        <v>114</v>
      </c>
      <c r="L91" s="59" t="s">
        <v>114</v>
      </c>
      <c r="M91" s="59" t="s">
        <v>156</v>
      </c>
      <c r="N91" s="59" t="s">
        <v>111</v>
      </c>
      <c r="O91" s="59" t="s">
        <v>114</v>
      </c>
      <c r="P91" s="59" t="s">
        <v>353</v>
      </c>
      <c r="Q91" s="135" t="s">
        <v>114</v>
      </c>
      <c r="R91" s="135" t="s">
        <v>114</v>
      </c>
      <c r="S91" s="135" t="s">
        <v>114</v>
      </c>
      <c r="T91" s="51" t="s">
        <v>114</v>
      </c>
    </row>
    <row r="92" spans="1:20" x14ac:dyDescent="0.2">
      <c r="A92" s="154" t="s">
        <v>21</v>
      </c>
      <c r="B92" s="63" t="s">
        <v>147</v>
      </c>
      <c r="C92" s="91">
        <f t="shared" si="3"/>
        <v>0</v>
      </c>
      <c r="D92" s="95"/>
      <c r="E92" s="95"/>
      <c r="F92" s="69">
        <f t="shared" si="2"/>
        <v>0</v>
      </c>
      <c r="G92" s="134" t="s">
        <v>156</v>
      </c>
      <c r="H92" s="59" t="s">
        <v>156</v>
      </c>
      <c r="I92" s="59" t="s">
        <v>156</v>
      </c>
      <c r="J92" s="59" t="s">
        <v>355</v>
      </c>
      <c r="K92" s="59" t="s">
        <v>156</v>
      </c>
      <c r="L92" s="137" t="s">
        <v>355</v>
      </c>
      <c r="M92" s="59" t="s">
        <v>156</v>
      </c>
      <c r="N92" s="59" t="s">
        <v>111</v>
      </c>
      <c r="O92" s="59" t="s">
        <v>114</v>
      </c>
      <c r="P92" s="59" t="s">
        <v>402</v>
      </c>
      <c r="Q92" s="142" t="s">
        <v>114</v>
      </c>
      <c r="R92" s="136" t="s">
        <v>114</v>
      </c>
      <c r="S92" s="135" t="s">
        <v>114</v>
      </c>
      <c r="T92" s="51" t="s">
        <v>114</v>
      </c>
    </row>
    <row r="93" spans="1:20" x14ac:dyDescent="0.2">
      <c r="A93" s="154" t="s">
        <v>22</v>
      </c>
      <c r="B93" s="63" t="s">
        <v>147</v>
      </c>
      <c r="C93" s="91">
        <f t="shared" si="3"/>
        <v>0</v>
      </c>
      <c r="D93" s="95"/>
      <c r="E93" s="95"/>
      <c r="F93" s="69">
        <f t="shared" si="2"/>
        <v>0</v>
      </c>
      <c r="G93" s="134" t="s">
        <v>111</v>
      </c>
      <c r="H93" s="59" t="s">
        <v>111</v>
      </c>
      <c r="I93" s="59" t="s">
        <v>114</v>
      </c>
      <c r="J93" s="59" t="s">
        <v>114</v>
      </c>
      <c r="K93" s="59" t="s">
        <v>114</v>
      </c>
      <c r="L93" s="59" t="s">
        <v>114</v>
      </c>
      <c r="M93" s="59" t="s">
        <v>156</v>
      </c>
      <c r="N93" s="59" t="s">
        <v>111</v>
      </c>
      <c r="O93" s="59" t="s">
        <v>114</v>
      </c>
      <c r="P93" s="59" t="s">
        <v>358</v>
      </c>
      <c r="Q93" s="135" t="s">
        <v>114</v>
      </c>
      <c r="R93" s="135" t="s">
        <v>114</v>
      </c>
      <c r="S93" s="135" t="s">
        <v>114</v>
      </c>
      <c r="T93" s="51" t="s">
        <v>114</v>
      </c>
    </row>
    <row r="94" spans="1:20" x14ac:dyDescent="0.2">
      <c r="A94" s="154" t="s">
        <v>98</v>
      </c>
      <c r="B94" s="63" t="s">
        <v>153</v>
      </c>
      <c r="C94" s="91">
        <f t="shared" si="3"/>
        <v>1</v>
      </c>
      <c r="D94" s="95"/>
      <c r="E94" s="95"/>
      <c r="F94" s="69">
        <f t="shared" si="2"/>
        <v>1</v>
      </c>
      <c r="G94" s="134" t="s">
        <v>156</v>
      </c>
      <c r="H94" s="59" t="s">
        <v>156</v>
      </c>
      <c r="I94" s="59" t="s">
        <v>156</v>
      </c>
      <c r="J94" s="59" t="s">
        <v>360</v>
      </c>
      <c r="K94" s="59" t="s">
        <v>156</v>
      </c>
      <c r="L94" s="60" t="s">
        <v>372</v>
      </c>
      <c r="M94" s="59" t="s">
        <v>156</v>
      </c>
      <c r="N94" s="59" t="s">
        <v>405</v>
      </c>
      <c r="O94" s="59" t="s">
        <v>156</v>
      </c>
      <c r="P94" s="59" t="s">
        <v>404</v>
      </c>
      <c r="Q94" s="135" t="s">
        <v>156</v>
      </c>
      <c r="R94" s="136" t="s">
        <v>404</v>
      </c>
      <c r="S94" s="135" t="s">
        <v>114</v>
      </c>
      <c r="T94" s="51" t="s">
        <v>114</v>
      </c>
    </row>
    <row r="95" spans="1:20" x14ac:dyDescent="0.2">
      <c r="A95" s="154" t="s">
        <v>99</v>
      </c>
      <c r="B95" s="63" t="s">
        <v>147</v>
      </c>
      <c r="C95" s="91">
        <f t="shared" si="3"/>
        <v>0</v>
      </c>
      <c r="D95" s="95"/>
      <c r="E95" s="95"/>
      <c r="F95" s="69">
        <f t="shared" si="2"/>
        <v>0</v>
      </c>
      <c r="G95" s="134" t="s">
        <v>111</v>
      </c>
      <c r="H95" s="59" t="s">
        <v>111</v>
      </c>
      <c r="I95" s="59" t="s">
        <v>114</v>
      </c>
      <c r="J95" s="59" t="s">
        <v>114</v>
      </c>
      <c r="K95" s="59" t="s">
        <v>114</v>
      </c>
      <c r="L95" s="59" t="s">
        <v>114</v>
      </c>
      <c r="M95" s="59" t="s">
        <v>156</v>
      </c>
      <c r="N95" s="59" t="s">
        <v>111</v>
      </c>
      <c r="O95" s="59" t="s">
        <v>114</v>
      </c>
      <c r="P95" s="104" t="s">
        <v>562</v>
      </c>
      <c r="Q95" s="135" t="s">
        <v>114</v>
      </c>
      <c r="R95" s="135" t="s">
        <v>114</v>
      </c>
      <c r="S95" s="135" t="s">
        <v>114</v>
      </c>
      <c r="T95" s="51" t="s">
        <v>114</v>
      </c>
    </row>
    <row r="96" spans="1:20" x14ac:dyDescent="0.2">
      <c r="A96" s="154" t="s">
        <v>100</v>
      </c>
      <c r="B96" s="63" t="s">
        <v>147</v>
      </c>
      <c r="C96" s="91">
        <f t="shared" si="3"/>
        <v>0</v>
      </c>
      <c r="D96" s="95"/>
      <c r="E96" s="95"/>
      <c r="F96" s="69">
        <f t="shared" si="2"/>
        <v>0</v>
      </c>
      <c r="G96" s="134" t="s">
        <v>156</v>
      </c>
      <c r="H96" s="59" t="s">
        <v>156</v>
      </c>
      <c r="I96" s="59" t="s">
        <v>156</v>
      </c>
      <c r="J96" s="59" t="s">
        <v>364</v>
      </c>
      <c r="K96" s="59" t="s">
        <v>156</v>
      </c>
      <c r="L96" s="137" t="s">
        <v>364</v>
      </c>
      <c r="M96" s="59" t="s">
        <v>156</v>
      </c>
      <c r="N96" s="59" t="s">
        <v>111</v>
      </c>
      <c r="O96" s="59" t="s">
        <v>114</v>
      </c>
      <c r="P96" s="59" t="s">
        <v>512</v>
      </c>
      <c r="Q96" s="135" t="s">
        <v>114</v>
      </c>
      <c r="R96" s="135" t="s">
        <v>114</v>
      </c>
      <c r="S96" s="135" t="s">
        <v>114</v>
      </c>
      <c r="T96" s="51" t="s">
        <v>114</v>
      </c>
    </row>
    <row r="97" spans="1:20" x14ac:dyDescent="0.2">
      <c r="A97" s="154" t="s">
        <v>101</v>
      </c>
      <c r="B97" s="63" t="s">
        <v>147</v>
      </c>
      <c r="C97" s="91">
        <f t="shared" si="3"/>
        <v>0</v>
      </c>
      <c r="D97" s="95"/>
      <c r="E97" s="95"/>
      <c r="F97" s="69">
        <f t="shared" si="2"/>
        <v>0</v>
      </c>
      <c r="G97" s="134" t="s">
        <v>111</v>
      </c>
      <c r="H97" s="59" t="s">
        <v>111</v>
      </c>
      <c r="I97" s="59" t="s">
        <v>114</v>
      </c>
      <c r="J97" s="59" t="s">
        <v>114</v>
      </c>
      <c r="K97" s="59" t="s">
        <v>114</v>
      </c>
      <c r="L97" s="59" t="s">
        <v>114</v>
      </c>
      <c r="M97" s="59" t="s">
        <v>156</v>
      </c>
      <c r="N97" s="59" t="s">
        <v>111</v>
      </c>
      <c r="O97" s="59" t="s">
        <v>114</v>
      </c>
      <c r="P97" s="59" t="s">
        <v>368</v>
      </c>
      <c r="Q97" s="135" t="s">
        <v>114</v>
      </c>
      <c r="R97" s="135" t="s">
        <v>114</v>
      </c>
      <c r="S97" s="135" t="s">
        <v>114</v>
      </c>
      <c r="T97" s="51" t="s">
        <v>114</v>
      </c>
    </row>
    <row r="98" spans="1:20" x14ac:dyDescent="0.2">
      <c r="A98" s="154" t="s">
        <v>102</v>
      </c>
      <c r="B98" s="63" t="s">
        <v>147</v>
      </c>
      <c r="C98" s="91">
        <f t="shared" si="3"/>
        <v>0</v>
      </c>
      <c r="D98" s="95"/>
      <c r="E98" s="95"/>
      <c r="F98" s="69">
        <f t="shared" si="2"/>
        <v>0</v>
      </c>
      <c r="G98" s="134" t="s">
        <v>111</v>
      </c>
      <c r="H98" s="59" t="s">
        <v>111</v>
      </c>
      <c r="I98" s="59" t="s">
        <v>114</v>
      </c>
      <c r="J98" s="59" t="s">
        <v>114</v>
      </c>
      <c r="K98" s="59" t="s">
        <v>114</v>
      </c>
      <c r="L98" s="59" t="s">
        <v>114</v>
      </c>
      <c r="M98" s="59" t="s">
        <v>156</v>
      </c>
      <c r="N98" s="59" t="s">
        <v>111</v>
      </c>
      <c r="O98" s="59" t="s">
        <v>114</v>
      </c>
      <c r="P98" s="59" t="s">
        <v>369</v>
      </c>
      <c r="Q98" s="135" t="s">
        <v>114</v>
      </c>
      <c r="R98" s="135" t="s">
        <v>114</v>
      </c>
      <c r="S98" s="135" t="s">
        <v>114</v>
      </c>
      <c r="T98" s="51" t="s">
        <v>114</v>
      </c>
    </row>
    <row r="99" spans="1:20" x14ac:dyDescent="0.2">
      <c r="A99" s="77" t="s">
        <v>616</v>
      </c>
    </row>
  </sheetData>
  <mergeCells count="21">
    <mergeCell ref="R4:R5"/>
    <mergeCell ref="S3:S5"/>
    <mergeCell ref="P4:P5"/>
    <mergeCell ref="G3:G5"/>
    <mergeCell ref="J4:J5"/>
    <mergeCell ref="O4:O5"/>
    <mergeCell ref="Q4:Q5"/>
    <mergeCell ref="M4:M5"/>
    <mergeCell ref="N4:N5"/>
    <mergeCell ref="M3:R3"/>
    <mergeCell ref="K4:K5"/>
    <mergeCell ref="A3:A5"/>
    <mergeCell ref="C3:F3"/>
    <mergeCell ref="H4:H5"/>
    <mergeCell ref="I4:I5"/>
    <mergeCell ref="C4:C5"/>
    <mergeCell ref="D4:D5"/>
    <mergeCell ref="E4:E5"/>
    <mergeCell ref="F4:F5"/>
    <mergeCell ref="H3:L3"/>
    <mergeCell ref="L4:L5"/>
  </mergeCells>
  <phoneticPr fontId="8" type="noConversion"/>
  <conditionalFormatting sqref="A7:A24">
    <cfRule type="dataBar" priority="1">
      <dataBar>
        <cfvo type="min"/>
        <cfvo type="max"/>
        <color rgb="FF638EC6"/>
      </dataBar>
    </cfRule>
  </conditionalFormatting>
  <dataValidations count="2">
    <dataValidation type="list" allowBlank="1" showInputMessage="1" showErrorMessage="1" sqref="B25" xr:uid="{00000000-0002-0000-0300-000000000000}">
      <formula1>#REF!</formula1>
    </dataValidation>
    <dataValidation type="list" allowBlank="1" showInputMessage="1" showErrorMessage="1" sqref="B26:B36 B88:B98 B77:B86 B70:B75 B55:B68 B47:B53 B38:B45 B6:B24" xr:uid="{00000000-0002-0000-0300-000001000000}">
      <formula1>$B$4:$B$5</formula1>
    </dataValidation>
  </dataValidations>
  <hyperlinks>
    <hyperlink ref="R8" r:id="rId1" xr:uid="{00000000-0004-0000-0300-000000000000}"/>
    <hyperlink ref="R66" r:id="rId2" xr:uid="{00000000-0004-0000-0300-000001000000}"/>
    <hyperlink ref="R92" r:id="rId3" display="https://primorsky.ru/authorities/executive-agencies/departments/finance/finansovye-vzaimootnosheniya/" xr:uid="{00000000-0004-0000-0300-000002000000}"/>
    <hyperlink ref="R53" r:id="rId4" xr:uid="{00000000-0004-0000-0300-000003000000}"/>
    <hyperlink ref="R86" r:id="rId5" xr:uid="{00000000-0004-0000-0300-000004000000}"/>
    <hyperlink ref="R94" r:id="rId6" xr:uid="{00000000-0004-0000-0300-000005000000}"/>
    <hyperlink ref="L17" r:id="rId7" xr:uid="{D873058C-70EF-CC40-81F9-C0348F4A88ED}"/>
    <hyperlink ref="L27" r:id="rId8" xr:uid="{7D183741-46E2-C649-BCDD-5F6E0E96A5BC}"/>
    <hyperlink ref="L29" r:id="rId9" xr:uid="{777B845A-6D27-6845-9E5B-0C56DA5D8AB0}"/>
    <hyperlink ref="L36" r:id="rId10" xr:uid="{3E4B84E0-EB24-D04F-B7BA-B81974F1369D}"/>
    <hyperlink ref="L55" r:id="rId11" xr:uid="{3CC03B18-EE70-3A47-8C0B-D067ACAF9C85}"/>
    <hyperlink ref="L59" r:id="rId12" xr:uid="{345C5BDE-9B1B-7149-BC98-A2E87BAB29F8}"/>
    <hyperlink ref="L63" r:id="rId13" xr:uid="{7B58F9AE-1719-374B-80B6-F7EFC94E88CE}"/>
    <hyperlink ref="L64" r:id="rId14" xr:uid="{3FD43527-3815-114B-B971-C64A12AD371A}"/>
    <hyperlink ref="L66" r:id="rId15" xr:uid="{6075B27E-F120-8340-8056-7C64C8D99BEB}"/>
    <hyperlink ref="L71" r:id="rId16" location="document_list" xr:uid="{CBD71131-C89A-1E49-BD57-E50C6B626DB2}"/>
    <hyperlink ref="L74" r:id="rId17" xr:uid="{71E01B24-8CF3-274D-B08C-68888D740131}"/>
    <hyperlink ref="L77" r:id="rId18" xr:uid="{90AE00A6-04A0-624C-B7F1-C60A951B335F}"/>
    <hyperlink ref="L79" r:id="rId19" xr:uid="{3BE86043-60DF-4F47-B656-2B551B8A2A23}"/>
    <hyperlink ref="L92" r:id="rId20" xr:uid="{D2854DD2-EFEC-974C-A208-DA7BD10786CE}"/>
    <hyperlink ref="L96" r:id="rId21" xr:uid="{382B3885-F8D7-EE42-A00B-F64CB6E87146}"/>
  </hyperlinks>
  <pageMargins left="0.70866141732283505" right="0.70866141732283505" top="0.74803149606299202" bottom="0.74803149606299202" header="0.31496062992126" footer="0.31496062992126"/>
  <pageSetup paperSize="9" scale="79" fitToWidth="2" fitToHeight="3" orientation="landscape"/>
  <headerFooter>
    <oddFooter>&amp;C&amp;A&amp;R&amp;P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0"/>
  <sheetViews>
    <sheetView zoomScaleNormal="100" workbookViewId="0">
      <pane ySplit="6" topLeftCell="A7" activePane="bottomLeft" state="frozenSplit"/>
      <selection pane="bottomLeft"/>
    </sheetView>
  </sheetViews>
  <sheetFormatPr baseColWidth="10" defaultColWidth="8.83203125" defaultRowHeight="15" x14ac:dyDescent="0.2"/>
  <cols>
    <col min="1" max="1" width="22.83203125" style="32" customWidth="1"/>
    <col min="2" max="2" width="37" style="33" customWidth="1"/>
    <col min="3" max="3" width="5.5" style="34" customWidth="1"/>
    <col min="4" max="5" width="4.5" style="34" customWidth="1"/>
    <col min="6" max="6" width="5.5" style="35" customWidth="1"/>
    <col min="7" max="7" width="9.5" style="35" customWidth="1"/>
    <col min="8" max="8" width="9.83203125" style="35" customWidth="1"/>
    <col min="9" max="10" width="8.83203125" style="35" customWidth="1"/>
    <col min="11" max="13" width="10.83203125" style="35" customWidth="1"/>
    <col min="14" max="14" width="9.83203125" style="35" customWidth="1"/>
    <col min="15" max="15" width="14.6640625" style="56" customWidth="1"/>
    <col min="16" max="16" width="12.1640625" style="35" customWidth="1"/>
    <col min="17" max="20" width="10.83203125" style="35" customWidth="1"/>
    <col min="21" max="21" width="14.5" style="37" customWidth="1"/>
    <col min="22" max="22" width="8.83203125" style="51"/>
  </cols>
  <sheetData>
    <row r="1" spans="1:22" s="27" customFormat="1" ht="20" customHeight="1" x14ac:dyDescent="0.15">
      <c r="A1" s="38" t="s">
        <v>132</v>
      </c>
      <c r="B1" s="38"/>
      <c r="C1" s="38"/>
      <c r="D1" s="38"/>
      <c r="E1" s="38"/>
      <c r="F1" s="38"/>
      <c r="G1" s="38"/>
      <c r="H1" s="38"/>
      <c r="I1" s="38"/>
      <c r="J1" s="38"/>
      <c r="K1" s="38"/>
      <c r="L1" s="38"/>
      <c r="M1" s="38"/>
      <c r="N1" s="38"/>
      <c r="O1" s="61"/>
      <c r="P1" s="38"/>
      <c r="Q1" s="38"/>
      <c r="R1" s="38"/>
      <c r="S1" s="38"/>
      <c r="T1" s="38"/>
      <c r="U1" s="38"/>
      <c r="V1" s="51"/>
    </row>
    <row r="2" spans="1:22" s="27" customFormat="1" ht="15" customHeight="1" x14ac:dyDescent="0.15">
      <c r="A2" s="93" t="s">
        <v>630</v>
      </c>
      <c r="B2" s="31"/>
      <c r="C2" s="31"/>
      <c r="D2" s="31"/>
      <c r="E2" s="31"/>
      <c r="F2" s="31"/>
      <c r="G2" s="31"/>
      <c r="H2" s="31"/>
      <c r="I2" s="31"/>
      <c r="J2" s="31"/>
      <c r="K2" s="31"/>
      <c r="L2" s="31"/>
      <c r="M2" s="31"/>
      <c r="N2" s="43"/>
      <c r="O2" s="43"/>
      <c r="P2" s="31"/>
      <c r="Q2" s="31"/>
      <c r="R2" s="31"/>
      <c r="S2" s="31"/>
      <c r="T2" s="31"/>
      <c r="U2" s="31"/>
      <c r="V2" s="51"/>
    </row>
    <row r="3" spans="1:22" ht="49" customHeight="1" x14ac:dyDescent="0.2">
      <c r="A3" s="172" t="s">
        <v>640</v>
      </c>
      <c r="B3" s="94" t="s">
        <v>133</v>
      </c>
      <c r="C3" s="173" t="s">
        <v>134</v>
      </c>
      <c r="D3" s="173"/>
      <c r="E3" s="173"/>
      <c r="F3" s="173"/>
      <c r="G3" s="179" t="s">
        <v>561</v>
      </c>
      <c r="H3" s="172" t="s">
        <v>614</v>
      </c>
      <c r="I3" s="171"/>
      <c r="J3" s="171"/>
      <c r="K3" s="171"/>
      <c r="L3" s="171"/>
      <c r="M3" s="171"/>
      <c r="N3" s="171" t="s">
        <v>152</v>
      </c>
      <c r="O3" s="171"/>
      <c r="P3" s="171"/>
      <c r="Q3" s="171"/>
      <c r="R3" s="171"/>
      <c r="S3" s="171"/>
      <c r="T3" s="171"/>
      <c r="U3" s="171" t="s">
        <v>38</v>
      </c>
    </row>
    <row r="4" spans="1:22" ht="35" customHeight="1" x14ac:dyDescent="0.2">
      <c r="A4" s="171"/>
      <c r="B4" s="96" t="str">
        <f>'Методика (раздел 11)'!B29</f>
        <v>Да, размещается сводная оценка уровня открытости бюджетных данных и оценки в разрезе показателей</v>
      </c>
      <c r="C4" s="172" t="s">
        <v>30</v>
      </c>
      <c r="D4" s="171" t="s">
        <v>31</v>
      </c>
      <c r="E4" s="171" t="s">
        <v>35</v>
      </c>
      <c r="F4" s="173" t="s">
        <v>29</v>
      </c>
      <c r="G4" s="180"/>
      <c r="H4" s="171" t="s">
        <v>148</v>
      </c>
      <c r="I4" s="171" t="s">
        <v>631</v>
      </c>
      <c r="J4" s="171"/>
      <c r="K4" s="171"/>
      <c r="L4" s="171"/>
      <c r="M4" s="171" t="s">
        <v>149</v>
      </c>
      <c r="N4" s="171" t="s">
        <v>148</v>
      </c>
      <c r="O4" s="182" t="s">
        <v>578</v>
      </c>
      <c r="P4" s="171" t="s">
        <v>631</v>
      </c>
      <c r="Q4" s="171"/>
      <c r="R4" s="171"/>
      <c r="S4" s="171"/>
      <c r="T4" s="171" t="s">
        <v>149</v>
      </c>
      <c r="U4" s="171"/>
    </row>
    <row r="5" spans="1:22" ht="40" customHeight="1" x14ac:dyDescent="0.2">
      <c r="A5" s="171"/>
      <c r="B5" s="96" t="str">
        <f>'Методика (раздел 11)'!B30</f>
        <v>Да, размещается сводная оценка уровня открытости бюджетных данных или оценки в разрезе показателей</v>
      </c>
      <c r="C5" s="172"/>
      <c r="D5" s="171"/>
      <c r="E5" s="171"/>
      <c r="F5" s="173"/>
      <c r="G5" s="180"/>
      <c r="H5" s="171"/>
      <c r="I5" s="171" t="s">
        <v>151</v>
      </c>
      <c r="J5" s="171" t="s">
        <v>116</v>
      </c>
      <c r="K5" s="171" t="s">
        <v>167</v>
      </c>
      <c r="L5" s="171" t="s">
        <v>145</v>
      </c>
      <c r="M5" s="171"/>
      <c r="N5" s="171"/>
      <c r="O5" s="183"/>
      <c r="P5" s="171" t="s">
        <v>150</v>
      </c>
      <c r="Q5" s="171" t="s">
        <v>116</v>
      </c>
      <c r="R5" s="171" t="s">
        <v>167</v>
      </c>
      <c r="S5" s="171" t="s">
        <v>145</v>
      </c>
      <c r="T5" s="171"/>
      <c r="U5" s="171"/>
    </row>
    <row r="6" spans="1:22" ht="30" customHeight="1" x14ac:dyDescent="0.2">
      <c r="A6" s="171"/>
      <c r="B6" s="96" t="str">
        <f>'Методика (раздел 11)'!B31</f>
        <v xml:space="preserve">Нет, результаты оценки не размещаются или не отвечают требованиям </v>
      </c>
      <c r="C6" s="172"/>
      <c r="D6" s="171"/>
      <c r="E6" s="171"/>
      <c r="F6" s="173"/>
      <c r="G6" s="181"/>
      <c r="H6" s="171"/>
      <c r="I6" s="171"/>
      <c r="J6" s="171"/>
      <c r="K6" s="171"/>
      <c r="L6" s="171"/>
      <c r="M6" s="171"/>
      <c r="N6" s="171"/>
      <c r="O6" s="184"/>
      <c r="P6" s="171"/>
      <c r="Q6" s="171"/>
      <c r="R6" s="171"/>
      <c r="S6" s="171"/>
      <c r="T6" s="171"/>
      <c r="U6" s="171"/>
    </row>
    <row r="7" spans="1:22" ht="15" customHeight="1" x14ac:dyDescent="0.2">
      <c r="A7" s="153" t="s">
        <v>0</v>
      </c>
      <c r="B7" s="98"/>
      <c r="C7" s="98"/>
      <c r="D7" s="98"/>
      <c r="E7" s="98"/>
      <c r="F7" s="99"/>
      <c r="G7" s="99"/>
      <c r="H7" s="100"/>
      <c r="I7" s="100"/>
      <c r="J7" s="100"/>
      <c r="K7" s="100"/>
      <c r="L7" s="100"/>
      <c r="M7" s="100"/>
      <c r="N7" s="100"/>
      <c r="O7" s="100"/>
      <c r="P7" s="100"/>
      <c r="Q7" s="100"/>
      <c r="R7" s="100"/>
      <c r="S7" s="100"/>
      <c r="T7" s="100"/>
      <c r="U7" s="102"/>
    </row>
    <row r="8" spans="1:22" ht="15" customHeight="1" x14ac:dyDescent="0.2">
      <c r="A8" s="154" t="s">
        <v>1</v>
      </c>
      <c r="B8" s="63" t="s">
        <v>36</v>
      </c>
      <c r="C8" s="91">
        <f>IF(B8="Да, размещается сводная оценка уровня открытости бюджетных данных и оценки в разрезе показателей",2,IF(B8="Да, размещается сводная оценка уровня открытости бюджетных данных или оценки в разрезе показателей",1,0))</f>
        <v>2</v>
      </c>
      <c r="D8" s="95"/>
      <c r="E8" s="95"/>
      <c r="F8" s="69">
        <f>C8*(1-D8)*(1-E8)</f>
        <v>2</v>
      </c>
      <c r="G8" s="91" t="str">
        <f>IF('11.1'!F8=0,"Нет","Да")</f>
        <v>Да</v>
      </c>
      <c r="H8" s="59" t="str">
        <f>'11.1'!G8</f>
        <v>Нет</v>
      </c>
      <c r="I8" s="60" t="s">
        <v>114</v>
      </c>
      <c r="J8" s="60" t="s">
        <v>114</v>
      </c>
      <c r="K8" s="60" t="s">
        <v>114</v>
      </c>
      <c r="L8" s="60" t="s">
        <v>114</v>
      </c>
      <c r="M8" s="60" t="s">
        <v>114</v>
      </c>
      <c r="N8" s="59" t="str">
        <f>'11.1'!P8</f>
        <v>Да</v>
      </c>
      <c r="O8" s="59" t="str">
        <f>'11.2'!N7</f>
        <v>Нет</v>
      </c>
      <c r="P8" s="59" t="s">
        <v>156</v>
      </c>
      <c r="Q8" s="59" t="s">
        <v>156</v>
      </c>
      <c r="R8" s="135" t="s">
        <v>181</v>
      </c>
      <c r="S8" s="136" t="s">
        <v>414</v>
      </c>
      <c r="T8" s="135" t="s">
        <v>156</v>
      </c>
      <c r="U8" s="113"/>
      <c r="V8" s="51" t="s">
        <v>114</v>
      </c>
    </row>
    <row r="9" spans="1:22" ht="15" customHeight="1" x14ac:dyDescent="0.2">
      <c r="A9" s="154" t="s">
        <v>40</v>
      </c>
      <c r="B9" s="63" t="s">
        <v>36</v>
      </c>
      <c r="C9" s="91">
        <f t="shared" ref="C9:C72" si="0">IF(B9="Да, размещается сводная оценка уровня открытости бюджетных данных и оценки в разрезе показателей",2,IF(B9="Да, размещается сводная оценка уровня открытости бюджетных данных или оценки в разрезе показателей",1,0))</f>
        <v>2</v>
      </c>
      <c r="D9" s="95"/>
      <c r="E9" s="95"/>
      <c r="F9" s="69">
        <f t="shared" ref="F9:F72" si="1">C9*(1-D9)*(1-E9)</f>
        <v>2</v>
      </c>
      <c r="G9" s="91" t="str">
        <f>IF('11.1'!F9=0,"Нет","Да")</f>
        <v>Да</v>
      </c>
      <c r="H9" s="59" t="str">
        <f>'11.1'!G9</f>
        <v>Да</v>
      </c>
      <c r="I9" s="60" t="s">
        <v>156</v>
      </c>
      <c r="J9" s="60" t="s">
        <v>156</v>
      </c>
      <c r="K9" s="60" t="s">
        <v>181</v>
      </c>
      <c r="L9" s="137" t="s">
        <v>415</v>
      </c>
      <c r="M9" s="60" t="s">
        <v>156</v>
      </c>
      <c r="N9" s="59" t="str">
        <f>'11.1'!P9</f>
        <v>Да</v>
      </c>
      <c r="O9" s="59" t="str">
        <f>'11.2'!N8</f>
        <v>Да (РК1.7)</v>
      </c>
      <c r="P9" s="64" t="s">
        <v>156</v>
      </c>
      <c r="Q9" s="64" t="s">
        <v>577</v>
      </c>
      <c r="R9" s="60" t="s">
        <v>181</v>
      </c>
      <c r="S9" s="142" t="s">
        <v>415</v>
      </c>
      <c r="T9" s="135" t="s">
        <v>156</v>
      </c>
      <c r="U9" s="113" t="s">
        <v>114</v>
      </c>
      <c r="V9" s="51" t="s">
        <v>114</v>
      </c>
    </row>
    <row r="10" spans="1:22" ht="15" customHeight="1" x14ac:dyDescent="0.2">
      <c r="A10" s="154" t="s">
        <v>41</v>
      </c>
      <c r="B10" s="63" t="s">
        <v>155</v>
      </c>
      <c r="C10" s="91">
        <f t="shared" si="0"/>
        <v>0</v>
      </c>
      <c r="D10" s="95"/>
      <c r="E10" s="95"/>
      <c r="F10" s="69">
        <f t="shared" si="1"/>
        <v>0</v>
      </c>
      <c r="G10" s="91" t="str">
        <f>IF('11.1'!F10=0,"Нет","Да")</f>
        <v>Да</v>
      </c>
      <c r="H10" s="59" t="str">
        <f>'11.1'!G10</f>
        <v>Нет</v>
      </c>
      <c r="I10" s="60" t="s">
        <v>114</v>
      </c>
      <c r="J10" s="60" t="s">
        <v>114</v>
      </c>
      <c r="K10" s="60" t="s">
        <v>114</v>
      </c>
      <c r="L10" s="60" t="s">
        <v>114</v>
      </c>
      <c r="M10" s="60" t="s">
        <v>114</v>
      </c>
      <c r="N10" s="59" t="str">
        <f>'11.1'!P10</f>
        <v>Да</v>
      </c>
      <c r="O10" s="59" t="str">
        <f>'11.2'!N9</f>
        <v>Нет</v>
      </c>
      <c r="P10" s="142" t="s">
        <v>111</v>
      </c>
      <c r="Q10" s="142" t="s">
        <v>111</v>
      </c>
      <c r="R10" s="142" t="s">
        <v>587</v>
      </c>
      <c r="S10" s="142" t="s">
        <v>416</v>
      </c>
      <c r="T10" s="135" t="s">
        <v>111</v>
      </c>
      <c r="U10" s="113" t="s">
        <v>595</v>
      </c>
      <c r="V10" s="51" t="s">
        <v>114</v>
      </c>
    </row>
    <row r="11" spans="1:22" ht="15" customHeight="1" x14ac:dyDescent="0.2">
      <c r="A11" s="154" t="s">
        <v>42</v>
      </c>
      <c r="B11" s="63" t="s">
        <v>155</v>
      </c>
      <c r="C11" s="91">
        <f t="shared" si="0"/>
        <v>0</v>
      </c>
      <c r="D11" s="95"/>
      <c r="E11" s="95"/>
      <c r="F11" s="69">
        <f t="shared" si="1"/>
        <v>0</v>
      </c>
      <c r="G11" s="91" t="str">
        <f>IF('11.1'!F11=0,"Нет","Да")</f>
        <v>Да</v>
      </c>
      <c r="H11" s="59" t="str">
        <f>'11.1'!G11</f>
        <v>Нет</v>
      </c>
      <c r="I11" s="60" t="s">
        <v>114</v>
      </c>
      <c r="J11" s="60" t="s">
        <v>114</v>
      </c>
      <c r="K11" s="60" t="s">
        <v>114</v>
      </c>
      <c r="L11" s="60" t="s">
        <v>114</v>
      </c>
      <c r="M11" s="60" t="s">
        <v>114</v>
      </c>
      <c r="N11" s="59" t="str">
        <f>'11.1'!P11</f>
        <v>Да</v>
      </c>
      <c r="O11" s="59" t="str">
        <f>'11.2'!N10</f>
        <v>Нет</v>
      </c>
      <c r="P11" s="135" t="s">
        <v>111</v>
      </c>
      <c r="Q11" s="135" t="s">
        <v>111</v>
      </c>
      <c r="R11" s="142" t="s">
        <v>587</v>
      </c>
      <c r="S11" s="135" t="s">
        <v>174</v>
      </c>
      <c r="T11" s="135" t="s">
        <v>111</v>
      </c>
      <c r="U11" s="113" t="s">
        <v>114</v>
      </c>
      <c r="V11" s="51" t="s">
        <v>114</v>
      </c>
    </row>
    <row r="12" spans="1:22" ht="15" customHeight="1" x14ac:dyDescent="0.2">
      <c r="A12" s="154" t="s">
        <v>43</v>
      </c>
      <c r="B12" s="63" t="s">
        <v>155</v>
      </c>
      <c r="C12" s="91">
        <f t="shared" si="0"/>
        <v>0</v>
      </c>
      <c r="D12" s="103"/>
      <c r="E12" s="103"/>
      <c r="F12" s="69">
        <f t="shared" si="1"/>
        <v>0</v>
      </c>
      <c r="G12" s="91" t="str">
        <f>IF('11.1'!F12=0,"Нет","Да")</f>
        <v>Да</v>
      </c>
      <c r="H12" s="59" t="str">
        <f>'11.1'!G12</f>
        <v>Да</v>
      </c>
      <c r="I12" s="60" t="s">
        <v>111</v>
      </c>
      <c r="J12" s="60" t="s">
        <v>111</v>
      </c>
      <c r="K12" s="60" t="s">
        <v>114</v>
      </c>
      <c r="L12" s="60" t="s">
        <v>175</v>
      </c>
      <c r="M12" s="60" t="s">
        <v>114</v>
      </c>
      <c r="N12" s="59" t="str">
        <f>'11.1'!P12</f>
        <v>Нет (не отвечает требованиям, не обнаружен на сайте)</v>
      </c>
      <c r="O12" s="59" t="str">
        <f>'11.2'!N11</f>
        <v>-</v>
      </c>
      <c r="P12" s="60" t="s">
        <v>114</v>
      </c>
      <c r="Q12" s="60" t="s">
        <v>114</v>
      </c>
      <c r="R12" s="60" t="s">
        <v>114</v>
      </c>
      <c r="S12" s="60" t="s">
        <v>114</v>
      </c>
      <c r="T12" s="60" t="s">
        <v>114</v>
      </c>
      <c r="U12" s="59" t="s">
        <v>597</v>
      </c>
      <c r="V12" s="51" t="s">
        <v>114</v>
      </c>
    </row>
    <row r="13" spans="1:22" ht="15" customHeight="1" x14ac:dyDescent="0.2">
      <c r="A13" s="154" t="s">
        <v>44</v>
      </c>
      <c r="B13" s="63" t="s">
        <v>36</v>
      </c>
      <c r="C13" s="91">
        <f t="shared" si="0"/>
        <v>2</v>
      </c>
      <c r="D13" s="95"/>
      <c r="E13" s="95"/>
      <c r="F13" s="69">
        <f t="shared" si="1"/>
        <v>2</v>
      </c>
      <c r="G13" s="91" t="str">
        <f>IF('11.1'!F13=0,"Нет","Да")</f>
        <v>Да</v>
      </c>
      <c r="H13" s="59" t="str">
        <f>'11.1'!G13</f>
        <v>Нет</v>
      </c>
      <c r="I13" s="60" t="s">
        <v>114</v>
      </c>
      <c r="J13" s="60" t="s">
        <v>114</v>
      </c>
      <c r="K13" s="60" t="s">
        <v>114</v>
      </c>
      <c r="L13" s="60" t="s">
        <v>114</v>
      </c>
      <c r="M13" s="60" t="s">
        <v>114</v>
      </c>
      <c r="N13" s="59" t="str">
        <f>'11.1'!P13</f>
        <v>Да</v>
      </c>
      <c r="O13" s="59" t="str">
        <f>'11.2'!N12</f>
        <v>Нет</v>
      </c>
      <c r="P13" s="135" t="s">
        <v>156</v>
      </c>
      <c r="Q13" s="135" t="s">
        <v>156</v>
      </c>
      <c r="R13" s="135" t="s">
        <v>181</v>
      </c>
      <c r="S13" s="135" t="s">
        <v>448</v>
      </c>
      <c r="T13" s="135" t="s">
        <v>156</v>
      </c>
      <c r="U13" s="59"/>
      <c r="V13" s="51" t="s">
        <v>114</v>
      </c>
    </row>
    <row r="14" spans="1:22" ht="15" customHeight="1" x14ac:dyDescent="0.2">
      <c r="A14" s="154" t="s">
        <v>45</v>
      </c>
      <c r="B14" s="63" t="s">
        <v>37</v>
      </c>
      <c r="C14" s="91">
        <f t="shared" si="0"/>
        <v>1</v>
      </c>
      <c r="D14" s="95">
        <v>0.5</v>
      </c>
      <c r="E14" s="95"/>
      <c r="F14" s="69">
        <f t="shared" si="1"/>
        <v>0.5</v>
      </c>
      <c r="G14" s="91" t="str">
        <f>IF('11.1'!F14=0,"Нет","Да")</f>
        <v>Да</v>
      </c>
      <c r="H14" s="59" t="str">
        <f>'11.1'!G14</f>
        <v>Нет</v>
      </c>
      <c r="I14" s="60" t="s">
        <v>114</v>
      </c>
      <c r="J14" s="60" t="s">
        <v>114</v>
      </c>
      <c r="K14" s="60" t="s">
        <v>114</v>
      </c>
      <c r="L14" s="60" t="s">
        <v>114</v>
      </c>
      <c r="M14" s="60" t="s">
        <v>114</v>
      </c>
      <c r="N14" s="59" t="str">
        <f>'11.1'!P14</f>
        <v>Да</v>
      </c>
      <c r="O14" s="59" t="str">
        <f>'11.2'!N13</f>
        <v>Нет</v>
      </c>
      <c r="P14" s="135" t="s">
        <v>111</v>
      </c>
      <c r="Q14" s="135" t="s">
        <v>156</v>
      </c>
      <c r="R14" s="135" t="s">
        <v>181</v>
      </c>
      <c r="S14" s="136" t="s">
        <v>180</v>
      </c>
      <c r="T14" s="135" t="s">
        <v>156</v>
      </c>
      <c r="U14" s="58" t="s">
        <v>417</v>
      </c>
      <c r="V14" s="51" t="s">
        <v>114</v>
      </c>
    </row>
    <row r="15" spans="1:22" s="30" customFormat="1" ht="15" customHeight="1" x14ac:dyDescent="0.2">
      <c r="A15" s="154" t="s">
        <v>46</v>
      </c>
      <c r="B15" s="120" t="s">
        <v>36</v>
      </c>
      <c r="C15" s="65">
        <f t="shared" si="0"/>
        <v>2</v>
      </c>
      <c r="D15" s="66"/>
      <c r="E15" s="66"/>
      <c r="F15" s="67">
        <f t="shared" si="1"/>
        <v>2</v>
      </c>
      <c r="G15" s="65" t="str">
        <f>IF('11.1'!F15=0,"Нет","Да")</f>
        <v>Да</v>
      </c>
      <c r="H15" s="145" t="str">
        <f>'11.1'!G15</f>
        <v>Да</v>
      </c>
      <c r="I15" s="142" t="s">
        <v>156</v>
      </c>
      <c r="J15" s="142" t="s">
        <v>111</v>
      </c>
      <c r="K15" s="64" t="s">
        <v>181</v>
      </c>
      <c r="L15" s="64" t="s">
        <v>410</v>
      </c>
      <c r="M15" s="64" t="s">
        <v>156</v>
      </c>
      <c r="N15" s="145" t="str">
        <f>'11.1'!P15</f>
        <v>Да</v>
      </c>
      <c r="O15" s="145" t="str">
        <f>'11.2'!N14</f>
        <v>Нет</v>
      </c>
      <c r="P15" s="64" t="s">
        <v>111</v>
      </c>
      <c r="Q15" s="64" t="s">
        <v>156</v>
      </c>
      <c r="R15" s="64" t="s">
        <v>181</v>
      </c>
      <c r="S15" s="64" t="s">
        <v>418</v>
      </c>
      <c r="T15" s="64" t="s">
        <v>156</v>
      </c>
      <c r="U15" s="107" t="s">
        <v>579</v>
      </c>
      <c r="V15" s="51" t="s">
        <v>114</v>
      </c>
    </row>
    <row r="16" spans="1:22" ht="15" customHeight="1" x14ac:dyDescent="0.2">
      <c r="A16" s="154" t="s">
        <v>47</v>
      </c>
      <c r="B16" s="63" t="s">
        <v>36</v>
      </c>
      <c r="C16" s="91">
        <f t="shared" si="0"/>
        <v>2</v>
      </c>
      <c r="D16" s="103"/>
      <c r="E16" s="103"/>
      <c r="F16" s="69">
        <f t="shared" si="1"/>
        <v>2</v>
      </c>
      <c r="G16" s="91" t="str">
        <f>IF('11.1'!F16=0,"Нет","Да")</f>
        <v>Да</v>
      </c>
      <c r="H16" s="59" t="str">
        <f>'11.1'!G16</f>
        <v>Нет</v>
      </c>
      <c r="I16" s="60" t="s">
        <v>114</v>
      </c>
      <c r="J16" s="60" t="s">
        <v>114</v>
      </c>
      <c r="K16" s="60" t="s">
        <v>114</v>
      </c>
      <c r="L16" s="60" t="s">
        <v>114</v>
      </c>
      <c r="M16" s="60" t="s">
        <v>114</v>
      </c>
      <c r="N16" s="59" t="str">
        <f>'11.1'!P16</f>
        <v>Да</v>
      </c>
      <c r="O16" s="59" t="str">
        <f>'11.2'!N15</f>
        <v>Нет</v>
      </c>
      <c r="P16" s="135" t="s">
        <v>156</v>
      </c>
      <c r="Q16" s="135" t="s">
        <v>156</v>
      </c>
      <c r="R16" s="135" t="s">
        <v>181</v>
      </c>
      <c r="S16" s="135" t="s">
        <v>424</v>
      </c>
      <c r="T16" s="135" t="s">
        <v>156</v>
      </c>
      <c r="U16" s="59"/>
      <c r="V16" s="51" t="s">
        <v>114</v>
      </c>
    </row>
    <row r="17" spans="1:22" ht="15" customHeight="1" x14ac:dyDescent="0.2">
      <c r="A17" s="154" t="s">
        <v>48</v>
      </c>
      <c r="B17" s="63" t="s">
        <v>36</v>
      </c>
      <c r="C17" s="91">
        <f t="shared" si="0"/>
        <v>2</v>
      </c>
      <c r="D17" s="95"/>
      <c r="E17" s="95"/>
      <c r="F17" s="69">
        <f t="shared" si="1"/>
        <v>2</v>
      </c>
      <c r="G17" s="91" t="str">
        <f>IF('11.1'!F17=0,"Нет","Да")</f>
        <v>Да</v>
      </c>
      <c r="H17" s="59" t="str">
        <f>'11.1'!G17</f>
        <v>Да</v>
      </c>
      <c r="I17" s="60" t="s">
        <v>156</v>
      </c>
      <c r="J17" s="60" t="s">
        <v>156</v>
      </c>
      <c r="K17" s="135" t="s">
        <v>181</v>
      </c>
      <c r="L17" s="135" t="s">
        <v>184</v>
      </c>
      <c r="M17" s="60" t="s">
        <v>156</v>
      </c>
      <c r="N17" s="59" t="str">
        <f>'11.1'!P17</f>
        <v>Да</v>
      </c>
      <c r="O17" s="59" t="str">
        <f>'11.2'!N16</f>
        <v>Да (5.1)</v>
      </c>
      <c r="P17" s="60" t="s">
        <v>156</v>
      </c>
      <c r="Q17" s="60" t="s">
        <v>156</v>
      </c>
      <c r="R17" s="60" t="s">
        <v>181</v>
      </c>
      <c r="S17" s="60" t="s">
        <v>184</v>
      </c>
      <c r="T17" s="60" t="s">
        <v>156</v>
      </c>
      <c r="U17" s="135" t="s">
        <v>114</v>
      </c>
      <c r="V17" s="51" t="s">
        <v>114</v>
      </c>
    </row>
    <row r="18" spans="1:22" ht="15" customHeight="1" x14ac:dyDescent="0.2">
      <c r="A18" s="154" t="s">
        <v>49</v>
      </c>
      <c r="B18" s="63" t="s">
        <v>37</v>
      </c>
      <c r="C18" s="91">
        <f t="shared" si="0"/>
        <v>1</v>
      </c>
      <c r="D18" s="95">
        <v>0.5</v>
      </c>
      <c r="E18" s="95"/>
      <c r="F18" s="69">
        <f t="shared" si="1"/>
        <v>0.5</v>
      </c>
      <c r="G18" s="91" t="str">
        <f>IF('11.1'!F18=0,"Нет","Да")</f>
        <v>Да</v>
      </c>
      <c r="H18" s="59" t="str">
        <f>'11.1'!G18</f>
        <v>Да</v>
      </c>
      <c r="I18" s="60" t="s">
        <v>156</v>
      </c>
      <c r="J18" s="60" t="s">
        <v>111</v>
      </c>
      <c r="K18" s="135" t="s">
        <v>181</v>
      </c>
      <c r="L18" s="137" t="s">
        <v>186</v>
      </c>
      <c r="M18" s="60" t="s">
        <v>111</v>
      </c>
      <c r="N18" s="59" t="str">
        <f>'11.1'!P18</f>
        <v>Нет (не отвечает требованиям)</v>
      </c>
      <c r="O18" s="59" t="str">
        <f>'11.2'!N17</f>
        <v>-</v>
      </c>
      <c r="P18" s="60" t="s">
        <v>114</v>
      </c>
      <c r="Q18" s="60" t="s">
        <v>114</v>
      </c>
      <c r="R18" s="60" t="s">
        <v>114</v>
      </c>
      <c r="S18" s="60" t="s">
        <v>114</v>
      </c>
      <c r="T18" s="60" t="s">
        <v>114</v>
      </c>
      <c r="U18" s="68" t="s">
        <v>611</v>
      </c>
      <c r="V18" s="51" t="s">
        <v>114</v>
      </c>
    </row>
    <row r="19" spans="1:22" s="29" customFormat="1" ht="15" customHeight="1" x14ac:dyDescent="0.2">
      <c r="A19" s="154" t="s">
        <v>2</v>
      </c>
      <c r="B19" s="63" t="s">
        <v>36</v>
      </c>
      <c r="C19" s="91">
        <f t="shared" si="0"/>
        <v>2</v>
      </c>
      <c r="D19" s="95"/>
      <c r="E19" s="95"/>
      <c r="F19" s="69">
        <f t="shared" si="1"/>
        <v>2</v>
      </c>
      <c r="G19" s="91" t="str">
        <f>IF('11.1'!F19=0,"Нет","Да")</f>
        <v>Да</v>
      </c>
      <c r="H19" s="59" t="str">
        <f>'11.1'!G19</f>
        <v>Нет</v>
      </c>
      <c r="I19" s="60" t="s">
        <v>114</v>
      </c>
      <c r="J19" s="60" t="s">
        <v>114</v>
      </c>
      <c r="K19" s="60" t="s">
        <v>114</v>
      </c>
      <c r="L19" s="60" t="s">
        <v>114</v>
      </c>
      <c r="M19" s="60" t="s">
        <v>114</v>
      </c>
      <c r="N19" s="59" t="str">
        <f>'11.1'!P19</f>
        <v>Да</v>
      </c>
      <c r="O19" s="59" t="str">
        <f>'11.2'!N18</f>
        <v>Нет</v>
      </c>
      <c r="P19" s="135" t="s">
        <v>156</v>
      </c>
      <c r="Q19" s="135" t="s">
        <v>156</v>
      </c>
      <c r="R19" s="135" t="s">
        <v>181</v>
      </c>
      <c r="S19" s="136" t="s">
        <v>189</v>
      </c>
      <c r="T19" s="135" t="s">
        <v>156</v>
      </c>
      <c r="U19" s="113"/>
      <c r="V19" s="51" t="s">
        <v>114</v>
      </c>
    </row>
    <row r="20" spans="1:22" ht="15" customHeight="1" x14ac:dyDescent="0.2">
      <c r="A20" s="154" t="s">
        <v>50</v>
      </c>
      <c r="B20" s="63" t="s">
        <v>36</v>
      </c>
      <c r="C20" s="91">
        <f t="shared" si="0"/>
        <v>2</v>
      </c>
      <c r="D20" s="103"/>
      <c r="E20" s="103"/>
      <c r="F20" s="69">
        <f t="shared" si="1"/>
        <v>2</v>
      </c>
      <c r="G20" s="91" t="str">
        <f>IF('11.1'!F20=0,"Нет","Да")</f>
        <v>Да</v>
      </c>
      <c r="H20" s="59" t="str">
        <f>'11.1'!G20</f>
        <v>Нет</v>
      </c>
      <c r="I20" s="60" t="s">
        <v>114</v>
      </c>
      <c r="J20" s="60" t="s">
        <v>114</v>
      </c>
      <c r="K20" s="60" t="s">
        <v>114</v>
      </c>
      <c r="L20" s="60" t="s">
        <v>114</v>
      </c>
      <c r="M20" s="60" t="s">
        <v>114</v>
      </c>
      <c r="N20" s="59" t="str">
        <f>'11.1'!P20</f>
        <v>Да</v>
      </c>
      <c r="O20" s="59" t="str">
        <f>'11.2'!N19</f>
        <v>Нет</v>
      </c>
      <c r="P20" s="135" t="s">
        <v>156</v>
      </c>
      <c r="Q20" s="135" t="s">
        <v>156</v>
      </c>
      <c r="R20" s="135" t="s">
        <v>181</v>
      </c>
      <c r="S20" s="136" t="s">
        <v>190</v>
      </c>
      <c r="T20" s="135" t="s">
        <v>111</v>
      </c>
      <c r="U20" s="59"/>
      <c r="V20" s="51" t="s">
        <v>114</v>
      </c>
    </row>
    <row r="21" spans="1:22" ht="15" customHeight="1" x14ac:dyDescent="0.2">
      <c r="A21" s="154" t="s">
        <v>51</v>
      </c>
      <c r="B21" s="63" t="s">
        <v>155</v>
      </c>
      <c r="C21" s="91">
        <f t="shared" si="0"/>
        <v>0</v>
      </c>
      <c r="D21" s="95"/>
      <c r="E21" s="95"/>
      <c r="F21" s="69">
        <f t="shared" si="1"/>
        <v>0</v>
      </c>
      <c r="G21" s="91" t="str">
        <f>IF('11.1'!F21=0,"Нет","Да")</f>
        <v>Да</v>
      </c>
      <c r="H21" s="59" t="str">
        <f>'11.1'!G21</f>
        <v>Нет</v>
      </c>
      <c r="I21" s="60" t="s">
        <v>114</v>
      </c>
      <c r="J21" s="60" t="s">
        <v>114</v>
      </c>
      <c r="K21" s="60" t="s">
        <v>114</v>
      </c>
      <c r="L21" s="60" t="s">
        <v>114</v>
      </c>
      <c r="M21" s="60" t="s">
        <v>114</v>
      </c>
      <c r="N21" s="59" t="str">
        <f>'11.1'!P21</f>
        <v>Да</v>
      </c>
      <c r="O21" s="59" t="str">
        <f>'11.2'!N20</f>
        <v>Нет</v>
      </c>
      <c r="P21" s="135" t="s">
        <v>111</v>
      </c>
      <c r="Q21" s="135" t="s">
        <v>111</v>
      </c>
      <c r="R21" s="135" t="s">
        <v>114</v>
      </c>
      <c r="S21" s="136" t="s">
        <v>191</v>
      </c>
      <c r="T21" s="135" t="s">
        <v>156</v>
      </c>
      <c r="U21" s="113" t="s">
        <v>602</v>
      </c>
      <c r="V21" s="51" t="s">
        <v>114</v>
      </c>
    </row>
    <row r="22" spans="1:22" ht="15" customHeight="1" x14ac:dyDescent="0.2">
      <c r="A22" s="154" t="s">
        <v>52</v>
      </c>
      <c r="B22" s="63" t="s">
        <v>155</v>
      </c>
      <c r="C22" s="91">
        <f t="shared" si="0"/>
        <v>0</v>
      </c>
      <c r="D22" s="95"/>
      <c r="E22" s="95"/>
      <c r="F22" s="69">
        <f t="shared" si="1"/>
        <v>0</v>
      </c>
      <c r="G22" s="91" t="str">
        <f>IF('11.1'!F22=0,"Нет","Да")</f>
        <v>Да</v>
      </c>
      <c r="H22" s="59" t="str">
        <f>'11.1'!G22</f>
        <v>Нет</v>
      </c>
      <c r="I22" s="60" t="s">
        <v>114</v>
      </c>
      <c r="J22" s="60" t="s">
        <v>114</v>
      </c>
      <c r="K22" s="60" t="s">
        <v>114</v>
      </c>
      <c r="L22" s="60" t="s">
        <v>114</v>
      </c>
      <c r="M22" s="60" t="s">
        <v>114</v>
      </c>
      <c r="N22" s="59" t="str">
        <f>'11.1'!P22</f>
        <v>Да</v>
      </c>
      <c r="O22" s="59" t="str">
        <f>'11.2'!N21</f>
        <v>Нет</v>
      </c>
      <c r="P22" s="60" t="s">
        <v>111</v>
      </c>
      <c r="Q22" s="60" t="s">
        <v>111</v>
      </c>
      <c r="R22" s="60" t="s">
        <v>114</v>
      </c>
      <c r="S22" s="135" t="s">
        <v>430</v>
      </c>
      <c r="T22" s="60" t="s">
        <v>114</v>
      </c>
      <c r="U22" s="113" t="s">
        <v>596</v>
      </c>
      <c r="V22" s="51" t="s">
        <v>114</v>
      </c>
    </row>
    <row r="23" spans="1:22" ht="15" customHeight="1" x14ac:dyDescent="0.2">
      <c r="A23" s="154" t="s">
        <v>3</v>
      </c>
      <c r="B23" s="63" t="s">
        <v>37</v>
      </c>
      <c r="C23" s="91">
        <f t="shared" si="0"/>
        <v>1</v>
      </c>
      <c r="D23" s="95"/>
      <c r="E23" s="95"/>
      <c r="F23" s="69">
        <f t="shared" si="1"/>
        <v>1</v>
      </c>
      <c r="G23" s="91" t="str">
        <f>IF('11.1'!F23=0,"Нет","Да")</f>
        <v>Да</v>
      </c>
      <c r="H23" s="59" t="str">
        <f>'11.1'!G23</f>
        <v>Нет</v>
      </c>
      <c r="I23" s="60" t="s">
        <v>114</v>
      </c>
      <c r="J23" s="60" t="s">
        <v>114</v>
      </c>
      <c r="K23" s="60" t="s">
        <v>114</v>
      </c>
      <c r="L23" s="60" t="s">
        <v>114</v>
      </c>
      <c r="M23" s="60" t="s">
        <v>114</v>
      </c>
      <c r="N23" s="59" t="str">
        <f>'11.1'!P23</f>
        <v>Да</v>
      </c>
      <c r="O23" s="59" t="str">
        <f>'11.2'!N22</f>
        <v>Нет</v>
      </c>
      <c r="P23" s="135" t="s">
        <v>111</v>
      </c>
      <c r="Q23" s="135" t="s">
        <v>156</v>
      </c>
      <c r="R23" s="135" t="s">
        <v>181</v>
      </c>
      <c r="S23" s="136" t="s">
        <v>413</v>
      </c>
      <c r="T23" s="135" t="s">
        <v>156</v>
      </c>
      <c r="U23" s="113"/>
      <c r="V23" s="51" t="s">
        <v>114</v>
      </c>
    </row>
    <row r="24" spans="1:22" ht="15" customHeight="1" x14ac:dyDescent="0.2">
      <c r="A24" s="154" t="s">
        <v>4</v>
      </c>
      <c r="B24" s="63" t="s">
        <v>36</v>
      </c>
      <c r="C24" s="91">
        <f t="shared" si="0"/>
        <v>2</v>
      </c>
      <c r="D24" s="95"/>
      <c r="E24" s="95"/>
      <c r="F24" s="69">
        <f t="shared" si="1"/>
        <v>2</v>
      </c>
      <c r="G24" s="91" t="str">
        <f>IF('11.1'!F24=0,"Нет","Да")</f>
        <v>Да</v>
      </c>
      <c r="H24" s="59" t="str">
        <f>'11.1'!G24</f>
        <v>Нет</v>
      </c>
      <c r="I24" s="60" t="s">
        <v>114</v>
      </c>
      <c r="J24" s="60" t="s">
        <v>114</v>
      </c>
      <c r="K24" s="60" t="s">
        <v>114</v>
      </c>
      <c r="L24" s="60" t="s">
        <v>114</v>
      </c>
      <c r="M24" s="60" t="s">
        <v>114</v>
      </c>
      <c r="N24" s="59" t="str">
        <f>'11.1'!P24</f>
        <v>Да</v>
      </c>
      <c r="O24" s="59" t="str">
        <f>'11.2'!N23</f>
        <v>Нет</v>
      </c>
      <c r="P24" s="142" t="s">
        <v>156</v>
      </c>
      <c r="Q24" s="142" t="s">
        <v>156</v>
      </c>
      <c r="R24" s="142" t="s">
        <v>181</v>
      </c>
      <c r="S24" s="142" t="s">
        <v>198</v>
      </c>
      <c r="T24" s="135" t="s">
        <v>156</v>
      </c>
      <c r="U24" s="135"/>
      <c r="V24" s="51" t="s">
        <v>114</v>
      </c>
    </row>
    <row r="25" spans="1:22" ht="15" customHeight="1" x14ac:dyDescent="0.2">
      <c r="A25" s="154" t="s">
        <v>53</v>
      </c>
      <c r="B25" s="63" t="s">
        <v>155</v>
      </c>
      <c r="C25" s="91">
        <f t="shared" si="0"/>
        <v>0</v>
      </c>
      <c r="D25" s="95"/>
      <c r="E25" s="95"/>
      <c r="F25" s="69">
        <f t="shared" si="1"/>
        <v>0</v>
      </c>
      <c r="G25" s="91" t="str">
        <f>IF('11.1'!F25=0,"Нет","Да")</f>
        <v>Да</v>
      </c>
      <c r="H25" s="59" t="str">
        <f>'11.1'!G25</f>
        <v>Нет</v>
      </c>
      <c r="I25" s="60" t="s">
        <v>114</v>
      </c>
      <c r="J25" s="60" t="s">
        <v>114</v>
      </c>
      <c r="K25" s="60" t="s">
        <v>114</v>
      </c>
      <c r="L25" s="60" t="s">
        <v>114</v>
      </c>
      <c r="M25" s="60" t="s">
        <v>114</v>
      </c>
      <c r="N25" s="59" t="str">
        <f>'11.1'!P25</f>
        <v>Да</v>
      </c>
      <c r="O25" s="59" t="str">
        <f>'11.2'!N24</f>
        <v>Нет</v>
      </c>
      <c r="P25" s="135" t="s">
        <v>111</v>
      </c>
      <c r="Q25" s="135" t="s">
        <v>111</v>
      </c>
      <c r="R25" s="60" t="s">
        <v>114</v>
      </c>
      <c r="S25" s="136" t="s">
        <v>598</v>
      </c>
      <c r="T25" s="60" t="s">
        <v>114</v>
      </c>
      <c r="U25" s="113" t="s">
        <v>648</v>
      </c>
      <c r="V25" s="51" t="s">
        <v>114</v>
      </c>
    </row>
    <row r="26" spans="1:22" ht="15" customHeight="1" x14ac:dyDescent="0.2">
      <c r="A26" s="153" t="s">
        <v>5</v>
      </c>
      <c r="B26" s="118"/>
      <c r="C26" s="115"/>
      <c r="D26" s="131"/>
      <c r="E26" s="131"/>
      <c r="F26" s="116"/>
      <c r="G26" s="115"/>
      <c r="H26" s="139"/>
      <c r="I26" s="114"/>
      <c r="J26" s="114"/>
      <c r="K26" s="114"/>
      <c r="L26" s="114"/>
      <c r="M26" s="114"/>
      <c r="N26" s="139"/>
      <c r="O26" s="139"/>
      <c r="P26" s="140"/>
      <c r="Q26" s="140"/>
      <c r="R26" s="140"/>
      <c r="S26" s="140"/>
      <c r="T26" s="140"/>
      <c r="U26" s="139"/>
    </row>
    <row r="27" spans="1:22" ht="15" customHeight="1" x14ac:dyDescent="0.2">
      <c r="A27" s="154" t="s">
        <v>54</v>
      </c>
      <c r="B27" s="63" t="s">
        <v>36</v>
      </c>
      <c r="C27" s="91">
        <f t="shared" si="0"/>
        <v>2</v>
      </c>
      <c r="D27" s="95"/>
      <c r="E27" s="95"/>
      <c r="F27" s="69">
        <f t="shared" si="1"/>
        <v>2</v>
      </c>
      <c r="G27" s="91" t="str">
        <f>IF('11.1'!F27=0,"Нет","Да")</f>
        <v>Да</v>
      </c>
      <c r="H27" s="59" t="str">
        <f>'11.1'!G27</f>
        <v>Нет</v>
      </c>
      <c r="I27" s="60" t="s">
        <v>114</v>
      </c>
      <c r="J27" s="60" t="s">
        <v>114</v>
      </c>
      <c r="K27" s="60" t="s">
        <v>114</v>
      </c>
      <c r="L27" s="60" t="s">
        <v>114</v>
      </c>
      <c r="M27" s="60" t="s">
        <v>114</v>
      </c>
      <c r="N27" s="59" t="str">
        <f>'11.1'!P27</f>
        <v>Да</v>
      </c>
      <c r="O27" s="59" t="str">
        <f>'11.2'!N26</f>
        <v>Нет</v>
      </c>
      <c r="P27" s="135" t="s">
        <v>156</v>
      </c>
      <c r="Q27" s="135" t="s">
        <v>156</v>
      </c>
      <c r="R27" s="135" t="s">
        <v>181</v>
      </c>
      <c r="S27" s="135" t="s">
        <v>202</v>
      </c>
      <c r="T27" s="135" t="s">
        <v>156</v>
      </c>
      <c r="U27" s="113" t="s">
        <v>429</v>
      </c>
      <c r="V27" s="51" t="s">
        <v>114</v>
      </c>
    </row>
    <row r="28" spans="1:22" ht="15" customHeight="1" x14ac:dyDescent="0.2">
      <c r="A28" s="154" t="s">
        <v>55</v>
      </c>
      <c r="B28" s="63" t="s">
        <v>36</v>
      </c>
      <c r="C28" s="91">
        <f t="shared" si="0"/>
        <v>2</v>
      </c>
      <c r="D28" s="95"/>
      <c r="E28" s="95"/>
      <c r="F28" s="69">
        <f t="shared" si="1"/>
        <v>2</v>
      </c>
      <c r="G28" s="91" t="str">
        <f>IF('11.1'!F28=0,"Нет","Да")</f>
        <v>Да</v>
      </c>
      <c r="H28" s="59" t="str">
        <f>'11.1'!G28</f>
        <v>Да</v>
      </c>
      <c r="I28" s="60" t="s">
        <v>156</v>
      </c>
      <c r="J28" s="60" t="s">
        <v>156</v>
      </c>
      <c r="K28" s="60" t="s">
        <v>181</v>
      </c>
      <c r="L28" s="137" t="s">
        <v>204</v>
      </c>
      <c r="M28" s="60" t="s">
        <v>156</v>
      </c>
      <c r="N28" s="59" t="str">
        <f>'11.1'!P28</f>
        <v>Да</v>
      </c>
      <c r="O28" s="59" t="str">
        <f>'11.2'!N27</f>
        <v>Да (2.8)</v>
      </c>
      <c r="P28" s="60" t="s">
        <v>581</v>
      </c>
      <c r="Q28" s="60" t="s">
        <v>156</v>
      </c>
      <c r="R28" s="60" t="s">
        <v>181</v>
      </c>
      <c r="S28" s="108" t="s">
        <v>477</v>
      </c>
      <c r="T28" s="60" t="s">
        <v>156</v>
      </c>
      <c r="U28" s="113" t="s">
        <v>114</v>
      </c>
      <c r="V28" s="51" t="s">
        <v>114</v>
      </c>
    </row>
    <row r="29" spans="1:22" ht="15" customHeight="1" x14ac:dyDescent="0.2">
      <c r="A29" s="154" t="s">
        <v>56</v>
      </c>
      <c r="B29" s="63" t="s">
        <v>36</v>
      </c>
      <c r="C29" s="91">
        <f t="shared" si="0"/>
        <v>2</v>
      </c>
      <c r="D29" s="95"/>
      <c r="E29" s="95"/>
      <c r="F29" s="69">
        <f t="shared" si="1"/>
        <v>2</v>
      </c>
      <c r="G29" s="91" t="str">
        <f>IF('11.1'!F29=0,"Нет","Да")</f>
        <v>Да</v>
      </c>
      <c r="H29" s="59" t="str">
        <f>'11.1'!G29</f>
        <v>Нет</v>
      </c>
      <c r="I29" s="60" t="s">
        <v>114</v>
      </c>
      <c r="J29" s="60" t="s">
        <v>114</v>
      </c>
      <c r="K29" s="60" t="s">
        <v>114</v>
      </c>
      <c r="L29" s="60" t="s">
        <v>114</v>
      </c>
      <c r="M29" s="60" t="s">
        <v>114</v>
      </c>
      <c r="N29" s="59" t="str">
        <f>'11.1'!P29</f>
        <v>Да</v>
      </c>
      <c r="O29" s="59" t="str">
        <f>'11.2'!N28</f>
        <v>Нет</v>
      </c>
      <c r="P29" s="135" t="s">
        <v>156</v>
      </c>
      <c r="Q29" s="135" t="s">
        <v>156</v>
      </c>
      <c r="R29" s="142" t="s">
        <v>587</v>
      </c>
      <c r="S29" s="136" t="s">
        <v>206</v>
      </c>
      <c r="T29" s="135" t="s">
        <v>111</v>
      </c>
      <c r="U29" s="135" t="s">
        <v>220</v>
      </c>
      <c r="V29" s="51" t="s">
        <v>114</v>
      </c>
    </row>
    <row r="30" spans="1:22" ht="15" customHeight="1" x14ac:dyDescent="0.2">
      <c r="A30" s="154" t="s">
        <v>6</v>
      </c>
      <c r="B30" s="63" t="s">
        <v>36</v>
      </c>
      <c r="C30" s="91">
        <f t="shared" si="0"/>
        <v>2</v>
      </c>
      <c r="D30" s="95"/>
      <c r="E30" s="95"/>
      <c r="F30" s="69">
        <f t="shared" si="1"/>
        <v>2</v>
      </c>
      <c r="G30" s="91" t="str">
        <f>IF('11.1'!F30=0,"Нет","Да")</f>
        <v>Да</v>
      </c>
      <c r="H30" s="59" t="str">
        <f>'11.1'!G30</f>
        <v>Да</v>
      </c>
      <c r="I30" s="60" t="s">
        <v>156</v>
      </c>
      <c r="J30" s="60" t="s">
        <v>156</v>
      </c>
      <c r="K30" s="60" t="s">
        <v>181</v>
      </c>
      <c r="L30" s="137" t="s">
        <v>222</v>
      </c>
      <c r="M30" s="60" t="s">
        <v>156</v>
      </c>
      <c r="N30" s="59" t="str">
        <f>'11.1'!P30</f>
        <v>Да</v>
      </c>
      <c r="O30" s="59" t="str">
        <f>'11.2'!N29</f>
        <v>Да (26)</v>
      </c>
      <c r="P30" s="60" t="s">
        <v>581</v>
      </c>
      <c r="Q30" s="60" t="s">
        <v>156</v>
      </c>
      <c r="R30" s="60" t="s">
        <v>181</v>
      </c>
      <c r="S30" s="60" t="s">
        <v>484</v>
      </c>
      <c r="T30" s="60" t="s">
        <v>156</v>
      </c>
      <c r="U30" s="62" t="s">
        <v>114</v>
      </c>
      <c r="V30" s="51" t="s">
        <v>114</v>
      </c>
    </row>
    <row r="31" spans="1:22" ht="15" customHeight="1" x14ac:dyDescent="0.2">
      <c r="A31" s="154" t="s">
        <v>57</v>
      </c>
      <c r="B31" s="120" t="s">
        <v>36</v>
      </c>
      <c r="C31" s="65">
        <f t="shared" si="0"/>
        <v>2</v>
      </c>
      <c r="D31" s="111"/>
      <c r="E31" s="111"/>
      <c r="F31" s="67">
        <f t="shared" si="1"/>
        <v>2</v>
      </c>
      <c r="G31" s="65" t="str">
        <f>IF('11.1'!F31=0,"Нет","Да")</f>
        <v>Да</v>
      </c>
      <c r="H31" s="145" t="str">
        <f>'11.1'!G31</f>
        <v>Да</v>
      </c>
      <c r="I31" s="64" t="s">
        <v>156</v>
      </c>
      <c r="J31" s="64" t="s">
        <v>156</v>
      </c>
      <c r="K31" s="64" t="s">
        <v>181</v>
      </c>
      <c r="L31" s="64" t="s">
        <v>223</v>
      </c>
      <c r="M31" s="64" t="s">
        <v>156</v>
      </c>
      <c r="N31" s="145" t="str">
        <f>'11.1'!P31</f>
        <v>Да</v>
      </c>
      <c r="O31" s="145" t="str">
        <f>'11.2'!N30</f>
        <v>Да (И25)</v>
      </c>
      <c r="P31" s="64" t="s">
        <v>111</v>
      </c>
      <c r="Q31" s="64" t="s">
        <v>111</v>
      </c>
      <c r="R31" s="64" t="s">
        <v>580</v>
      </c>
      <c r="S31" s="64" t="s">
        <v>431</v>
      </c>
      <c r="T31" s="64" t="s">
        <v>156</v>
      </c>
      <c r="U31" s="107" t="s">
        <v>579</v>
      </c>
      <c r="V31" s="51" t="s">
        <v>114</v>
      </c>
    </row>
    <row r="32" spans="1:22" ht="15" customHeight="1" x14ac:dyDescent="0.2">
      <c r="A32" s="154" t="s">
        <v>7</v>
      </c>
      <c r="B32" s="120" t="s">
        <v>36</v>
      </c>
      <c r="C32" s="65">
        <f t="shared" si="0"/>
        <v>2</v>
      </c>
      <c r="D32" s="66"/>
      <c r="E32" s="66"/>
      <c r="F32" s="67">
        <f t="shared" si="1"/>
        <v>2</v>
      </c>
      <c r="G32" s="65" t="str">
        <f>IF('11.1'!F32=0,"Нет","Да")</f>
        <v>Да</v>
      </c>
      <c r="H32" s="145" t="str">
        <f>'11.1'!G32</f>
        <v>Нет</v>
      </c>
      <c r="I32" s="64" t="s">
        <v>114</v>
      </c>
      <c r="J32" s="64" t="s">
        <v>114</v>
      </c>
      <c r="K32" s="64" t="s">
        <v>114</v>
      </c>
      <c r="L32" s="64" t="s">
        <v>114</v>
      </c>
      <c r="M32" s="64" t="s">
        <v>114</v>
      </c>
      <c r="N32" s="145" t="str">
        <f>'11.1'!P32</f>
        <v>Да</v>
      </c>
      <c r="O32" s="145" t="str">
        <f>'11.2'!N31</f>
        <v>Нет</v>
      </c>
      <c r="P32" s="142" t="s">
        <v>156</v>
      </c>
      <c r="Q32" s="142" t="s">
        <v>156</v>
      </c>
      <c r="R32" s="142" t="s">
        <v>181</v>
      </c>
      <c r="S32" s="146" t="s">
        <v>224</v>
      </c>
      <c r="T32" s="142" t="s">
        <v>156</v>
      </c>
      <c r="U32" s="147" t="s">
        <v>618</v>
      </c>
      <c r="V32" s="51" t="s">
        <v>114</v>
      </c>
    </row>
    <row r="33" spans="1:22" ht="15" customHeight="1" x14ac:dyDescent="0.2">
      <c r="A33" s="154" t="s">
        <v>8</v>
      </c>
      <c r="B33" s="120" t="s">
        <v>36</v>
      </c>
      <c r="C33" s="65">
        <f t="shared" si="0"/>
        <v>2</v>
      </c>
      <c r="D33" s="66"/>
      <c r="E33" s="66"/>
      <c r="F33" s="67">
        <f t="shared" si="1"/>
        <v>2</v>
      </c>
      <c r="G33" s="65" t="str">
        <f>IF('11.1'!F33=0,"Нет","Да")</f>
        <v>Да</v>
      </c>
      <c r="H33" s="145" t="str">
        <f>'11.1'!G33</f>
        <v>Да</v>
      </c>
      <c r="I33" s="64" t="s">
        <v>156</v>
      </c>
      <c r="J33" s="64" t="s">
        <v>156</v>
      </c>
      <c r="K33" s="64" t="s">
        <v>181</v>
      </c>
      <c r="L33" s="64" t="s">
        <v>226</v>
      </c>
      <c r="M33" s="64" t="s">
        <v>156</v>
      </c>
      <c r="N33" s="145" t="str">
        <f>'11.1'!P33</f>
        <v>Да</v>
      </c>
      <c r="O33" s="145" t="str">
        <f>'11.2'!N32</f>
        <v>Да (6.2)</v>
      </c>
      <c r="P33" s="64" t="s">
        <v>111</v>
      </c>
      <c r="Q33" s="64" t="s">
        <v>156</v>
      </c>
      <c r="R33" s="64" t="s">
        <v>586</v>
      </c>
      <c r="S33" s="64" t="s">
        <v>488</v>
      </c>
      <c r="T33" s="64" t="s">
        <v>156</v>
      </c>
      <c r="U33" s="107" t="s">
        <v>579</v>
      </c>
      <c r="V33" s="51" t="s">
        <v>114</v>
      </c>
    </row>
    <row r="34" spans="1:22" ht="15" customHeight="1" x14ac:dyDescent="0.2">
      <c r="A34" s="154" t="s">
        <v>58</v>
      </c>
      <c r="B34" s="63" t="s">
        <v>155</v>
      </c>
      <c r="C34" s="91">
        <f t="shared" si="0"/>
        <v>0</v>
      </c>
      <c r="D34" s="95"/>
      <c r="E34" s="95"/>
      <c r="F34" s="69">
        <f t="shared" si="1"/>
        <v>0</v>
      </c>
      <c r="G34" s="91" t="str">
        <f>IF('11.1'!F34=0,"Нет","Да")</f>
        <v>Да</v>
      </c>
      <c r="H34" s="59" t="str">
        <f>'11.1'!G34</f>
        <v>Нет</v>
      </c>
      <c r="I34" s="60" t="s">
        <v>114</v>
      </c>
      <c r="J34" s="60" t="s">
        <v>114</v>
      </c>
      <c r="K34" s="60" t="s">
        <v>114</v>
      </c>
      <c r="L34" s="60" t="s">
        <v>114</v>
      </c>
      <c r="M34" s="60" t="s">
        <v>114</v>
      </c>
      <c r="N34" s="59" t="str">
        <f>'11.1'!P34</f>
        <v>Да</v>
      </c>
      <c r="O34" s="59" t="str">
        <f>'11.2'!N33</f>
        <v>Нет</v>
      </c>
      <c r="P34" s="60" t="s">
        <v>111</v>
      </c>
      <c r="Q34" s="60" t="s">
        <v>111</v>
      </c>
      <c r="R34" s="60" t="s">
        <v>114</v>
      </c>
      <c r="S34" s="135" t="s">
        <v>227</v>
      </c>
      <c r="T34" s="60" t="s">
        <v>114</v>
      </c>
      <c r="U34" s="113" t="s">
        <v>596</v>
      </c>
      <c r="V34" s="51" t="s">
        <v>114</v>
      </c>
    </row>
    <row r="35" spans="1:22" ht="15" customHeight="1" x14ac:dyDescent="0.2">
      <c r="A35" s="154" t="s">
        <v>59</v>
      </c>
      <c r="B35" s="120" t="s">
        <v>155</v>
      </c>
      <c r="C35" s="65">
        <f t="shared" si="0"/>
        <v>0</v>
      </c>
      <c r="D35" s="66"/>
      <c r="E35" s="66"/>
      <c r="F35" s="67">
        <f t="shared" si="1"/>
        <v>0</v>
      </c>
      <c r="G35" s="65" t="str">
        <f>IF('11.1'!F35=0,"Нет","Да")</f>
        <v>Да</v>
      </c>
      <c r="H35" s="145" t="str">
        <f>'11.1'!G35</f>
        <v>Нет</v>
      </c>
      <c r="I35" s="64" t="s">
        <v>114</v>
      </c>
      <c r="J35" s="64" t="s">
        <v>114</v>
      </c>
      <c r="K35" s="64" t="s">
        <v>114</v>
      </c>
      <c r="L35" s="64" t="s">
        <v>114</v>
      </c>
      <c r="M35" s="64" t="s">
        <v>114</v>
      </c>
      <c r="N35" s="145" t="str">
        <f>'11.1'!P35</f>
        <v>Да</v>
      </c>
      <c r="O35" s="145" t="str">
        <f>'11.2'!N34</f>
        <v>Нет</v>
      </c>
      <c r="P35" s="64" t="s">
        <v>111</v>
      </c>
      <c r="Q35" s="64" t="s">
        <v>111</v>
      </c>
      <c r="R35" s="64" t="s">
        <v>114</v>
      </c>
      <c r="S35" s="146" t="s">
        <v>434</v>
      </c>
      <c r="T35" s="64" t="s">
        <v>156</v>
      </c>
      <c r="U35" s="142" t="s">
        <v>612</v>
      </c>
      <c r="V35" s="51" t="s">
        <v>114</v>
      </c>
    </row>
    <row r="36" spans="1:22" ht="15" customHeight="1" x14ac:dyDescent="0.2">
      <c r="A36" s="154" t="s">
        <v>651</v>
      </c>
      <c r="B36" s="63" t="s">
        <v>36</v>
      </c>
      <c r="C36" s="91">
        <f t="shared" si="0"/>
        <v>2</v>
      </c>
      <c r="D36" s="95"/>
      <c r="E36" s="95"/>
      <c r="F36" s="69">
        <f t="shared" si="1"/>
        <v>2</v>
      </c>
      <c r="G36" s="91" t="str">
        <f>IF('11.1'!F36=0,"Нет","Да")</f>
        <v>Да</v>
      </c>
      <c r="H36" s="59" t="str">
        <f>'11.1'!G36</f>
        <v>Нет</v>
      </c>
      <c r="I36" s="60" t="s">
        <v>114</v>
      </c>
      <c r="J36" s="60" t="s">
        <v>114</v>
      </c>
      <c r="K36" s="60" t="s">
        <v>114</v>
      </c>
      <c r="L36" s="60" t="s">
        <v>114</v>
      </c>
      <c r="M36" s="60" t="s">
        <v>114</v>
      </c>
      <c r="N36" s="59" t="str">
        <f>'11.1'!P36</f>
        <v>Да</v>
      </c>
      <c r="O36" s="59" t="str">
        <f>'11.2'!N35</f>
        <v>Нет</v>
      </c>
      <c r="P36" s="135" t="s">
        <v>156</v>
      </c>
      <c r="Q36" s="135" t="s">
        <v>156</v>
      </c>
      <c r="R36" s="135" t="s">
        <v>181</v>
      </c>
      <c r="S36" s="136" t="s">
        <v>228</v>
      </c>
      <c r="T36" s="135" t="s">
        <v>111</v>
      </c>
      <c r="U36" s="135" t="s">
        <v>229</v>
      </c>
      <c r="V36" s="51" t="s">
        <v>114</v>
      </c>
    </row>
    <row r="37" spans="1:22" s="30" customFormat="1" ht="15" customHeight="1" x14ac:dyDescent="0.2">
      <c r="A37" s="154" t="s">
        <v>61</v>
      </c>
      <c r="B37" s="63" t="s">
        <v>36</v>
      </c>
      <c r="C37" s="91">
        <f t="shared" si="0"/>
        <v>2</v>
      </c>
      <c r="D37" s="95"/>
      <c r="E37" s="95"/>
      <c r="F37" s="69">
        <f t="shared" si="1"/>
        <v>2</v>
      </c>
      <c r="G37" s="91" t="str">
        <f>IF('11.1'!F37=0,"Нет","Да")</f>
        <v>Да</v>
      </c>
      <c r="H37" s="59" t="str">
        <f>'11.1'!G37</f>
        <v>Да</v>
      </c>
      <c r="I37" s="60" t="s">
        <v>156</v>
      </c>
      <c r="J37" s="60" t="s">
        <v>156</v>
      </c>
      <c r="K37" s="60" t="s">
        <v>181</v>
      </c>
      <c r="L37" s="137" t="s">
        <v>230</v>
      </c>
      <c r="M37" s="60" t="s">
        <v>156</v>
      </c>
      <c r="N37" s="59" t="str">
        <f>'11.1'!P37</f>
        <v>Да</v>
      </c>
      <c r="O37" s="59" t="str">
        <f>'11.2'!N36</f>
        <v>Нет</v>
      </c>
      <c r="P37" s="60" t="s">
        <v>581</v>
      </c>
      <c r="Q37" s="60" t="s">
        <v>156</v>
      </c>
      <c r="R37" s="60" t="s">
        <v>181</v>
      </c>
      <c r="S37" s="60" t="s">
        <v>491</v>
      </c>
      <c r="T37" s="60" t="s">
        <v>156</v>
      </c>
      <c r="U37" s="58" t="s">
        <v>114</v>
      </c>
      <c r="V37" s="51" t="s">
        <v>114</v>
      </c>
    </row>
    <row r="38" spans="1:22" ht="15" customHeight="1" x14ac:dyDescent="0.2">
      <c r="A38" s="153" t="s">
        <v>9</v>
      </c>
      <c r="B38" s="141"/>
      <c r="C38" s="115"/>
      <c r="D38" s="98"/>
      <c r="E38" s="98"/>
      <c r="F38" s="116"/>
      <c r="G38" s="115"/>
      <c r="H38" s="139"/>
      <c r="I38" s="114"/>
      <c r="J38" s="114"/>
      <c r="K38" s="114"/>
      <c r="L38" s="114"/>
      <c r="M38" s="114"/>
      <c r="N38" s="139"/>
      <c r="O38" s="139"/>
      <c r="P38" s="140"/>
      <c r="Q38" s="140"/>
      <c r="R38" s="140"/>
      <c r="S38" s="140"/>
      <c r="T38" s="140"/>
      <c r="U38" s="139"/>
    </row>
    <row r="39" spans="1:22" ht="15" customHeight="1" x14ac:dyDescent="0.2">
      <c r="A39" s="154" t="s">
        <v>62</v>
      </c>
      <c r="B39" s="120" t="s">
        <v>36</v>
      </c>
      <c r="C39" s="65">
        <f t="shared" si="0"/>
        <v>2</v>
      </c>
      <c r="D39" s="66"/>
      <c r="E39" s="66"/>
      <c r="F39" s="67">
        <f t="shared" si="1"/>
        <v>2</v>
      </c>
      <c r="G39" s="65" t="str">
        <f>IF('11.1'!F39=0,"Нет","Да")</f>
        <v>Да</v>
      </c>
      <c r="H39" s="145" t="str">
        <f>'11.1'!G39</f>
        <v>Да</v>
      </c>
      <c r="I39" s="64" t="s">
        <v>156</v>
      </c>
      <c r="J39" s="64" t="s">
        <v>156</v>
      </c>
      <c r="K39" s="64" t="s">
        <v>181</v>
      </c>
      <c r="L39" s="64" t="s">
        <v>233</v>
      </c>
      <c r="M39" s="64" t="s">
        <v>156</v>
      </c>
      <c r="N39" s="145" t="str">
        <f>'11.1'!P39</f>
        <v>Да</v>
      </c>
      <c r="O39" s="145" t="str">
        <f>'11.2'!N38</f>
        <v>Да (39.1)</v>
      </c>
      <c r="P39" s="64" t="s">
        <v>111</v>
      </c>
      <c r="Q39" s="64" t="s">
        <v>111</v>
      </c>
      <c r="R39" s="64" t="s">
        <v>114</v>
      </c>
      <c r="S39" s="64" t="s">
        <v>451</v>
      </c>
      <c r="T39" s="64" t="s">
        <v>156</v>
      </c>
      <c r="U39" s="107" t="s">
        <v>579</v>
      </c>
      <c r="V39" s="51" t="s">
        <v>114</v>
      </c>
    </row>
    <row r="40" spans="1:22" ht="15" customHeight="1" x14ac:dyDescent="0.2">
      <c r="A40" s="154" t="s">
        <v>63</v>
      </c>
      <c r="B40" s="63" t="s">
        <v>36</v>
      </c>
      <c r="C40" s="91">
        <f t="shared" si="0"/>
        <v>2</v>
      </c>
      <c r="D40" s="95"/>
      <c r="E40" s="95"/>
      <c r="F40" s="69">
        <f t="shared" si="1"/>
        <v>2</v>
      </c>
      <c r="G40" s="91" t="str">
        <f>IF('11.1'!F40=0,"Нет","Да")</f>
        <v>Да</v>
      </c>
      <c r="H40" s="59" t="str">
        <f>'11.1'!G40</f>
        <v>Нет</v>
      </c>
      <c r="I40" s="60" t="s">
        <v>114</v>
      </c>
      <c r="J40" s="60" t="s">
        <v>114</v>
      </c>
      <c r="K40" s="60" t="s">
        <v>114</v>
      </c>
      <c r="L40" s="60" t="s">
        <v>114</v>
      </c>
      <c r="M40" s="60" t="s">
        <v>114</v>
      </c>
      <c r="N40" s="59" t="str">
        <f>'11.1'!P40</f>
        <v>Да</v>
      </c>
      <c r="O40" s="59" t="str">
        <f>'11.2'!N39</f>
        <v>Нет</v>
      </c>
      <c r="P40" s="135" t="s">
        <v>156</v>
      </c>
      <c r="Q40" s="135" t="s">
        <v>156</v>
      </c>
      <c r="R40" s="135" t="s">
        <v>617</v>
      </c>
      <c r="S40" s="122" t="s">
        <v>244</v>
      </c>
      <c r="T40" s="135" t="s">
        <v>111</v>
      </c>
      <c r="U40" s="135" t="s">
        <v>114</v>
      </c>
      <c r="V40" s="51" t="s">
        <v>114</v>
      </c>
    </row>
    <row r="41" spans="1:22" ht="15" customHeight="1" x14ac:dyDescent="0.2">
      <c r="A41" s="154" t="s">
        <v>28</v>
      </c>
      <c r="B41" s="63" t="s">
        <v>36</v>
      </c>
      <c r="C41" s="91">
        <f t="shared" si="0"/>
        <v>2</v>
      </c>
      <c r="D41" s="95"/>
      <c r="E41" s="95"/>
      <c r="F41" s="69">
        <f t="shared" si="1"/>
        <v>2</v>
      </c>
      <c r="G41" s="91" t="str">
        <f>IF('11.1'!F41=0,"Нет","Да")</f>
        <v>Да</v>
      </c>
      <c r="H41" s="59" t="str">
        <f>'11.1'!G41</f>
        <v>Нет</v>
      </c>
      <c r="I41" s="60" t="s">
        <v>114</v>
      </c>
      <c r="J41" s="60" t="s">
        <v>114</v>
      </c>
      <c r="K41" s="60" t="s">
        <v>114</v>
      </c>
      <c r="L41" s="60" t="s">
        <v>114</v>
      </c>
      <c r="M41" s="60" t="s">
        <v>114</v>
      </c>
      <c r="N41" s="59" t="str">
        <f>'11.1'!P41</f>
        <v>Да</v>
      </c>
      <c r="O41" s="59" t="str">
        <f>'11.2'!N40</f>
        <v>Нет</v>
      </c>
      <c r="P41" s="135" t="s">
        <v>156</v>
      </c>
      <c r="Q41" s="135" t="s">
        <v>156</v>
      </c>
      <c r="R41" s="135" t="s">
        <v>181</v>
      </c>
      <c r="S41" s="136" t="s">
        <v>245</v>
      </c>
      <c r="T41" s="135" t="s">
        <v>111</v>
      </c>
      <c r="U41" s="135" t="s">
        <v>114</v>
      </c>
      <c r="V41" s="51" t="s">
        <v>114</v>
      </c>
    </row>
    <row r="42" spans="1:22" ht="15" customHeight="1" x14ac:dyDescent="0.2">
      <c r="A42" s="154" t="s">
        <v>10</v>
      </c>
      <c r="B42" s="63" t="s">
        <v>37</v>
      </c>
      <c r="C42" s="91">
        <f t="shared" si="0"/>
        <v>1</v>
      </c>
      <c r="D42" s="95"/>
      <c r="E42" s="95"/>
      <c r="F42" s="69">
        <f t="shared" si="1"/>
        <v>1</v>
      </c>
      <c r="G42" s="91" t="str">
        <f>IF('11.1'!F42=0,"Нет","Да")</f>
        <v>Да</v>
      </c>
      <c r="H42" s="59" t="str">
        <f>'11.1'!G42</f>
        <v>Нет</v>
      </c>
      <c r="I42" s="60" t="s">
        <v>114</v>
      </c>
      <c r="J42" s="60" t="s">
        <v>114</v>
      </c>
      <c r="K42" s="60" t="s">
        <v>114</v>
      </c>
      <c r="L42" s="60" t="s">
        <v>114</v>
      </c>
      <c r="M42" s="60" t="s">
        <v>114</v>
      </c>
      <c r="N42" s="59" t="str">
        <f>'11.1'!P42</f>
        <v>Да</v>
      </c>
      <c r="O42" s="59" t="str">
        <f>'11.2'!N41</f>
        <v>Нет</v>
      </c>
      <c r="P42" s="60" t="s">
        <v>111</v>
      </c>
      <c r="Q42" s="60" t="s">
        <v>156</v>
      </c>
      <c r="R42" s="60" t="s">
        <v>181</v>
      </c>
      <c r="S42" s="136" t="s">
        <v>518</v>
      </c>
      <c r="T42" s="60" t="s">
        <v>156</v>
      </c>
      <c r="U42" s="135" t="s">
        <v>114</v>
      </c>
      <c r="V42" s="51" t="s">
        <v>114</v>
      </c>
    </row>
    <row r="43" spans="1:22" ht="15" customHeight="1" x14ac:dyDescent="0.2">
      <c r="A43" s="154" t="s">
        <v>64</v>
      </c>
      <c r="B43" s="63" t="s">
        <v>37</v>
      </c>
      <c r="C43" s="91">
        <f t="shared" si="0"/>
        <v>1</v>
      </c>
      <c r="D43" s="95">
        <v>0.5</v>
      </c>
      <c r="E43" s="95"/>
      <c r="F43" s="69">
        <f t="shared" si="1"/>
        <v>0.5</v>
      </c>
      <c r="G43" s="91" t="str">
        <f>IF('11.1'!F43=0,"Нет","Да")</f>
        <v>Да</v>
      </c>
      <c r="H43" s="59" t="str">
        <f>'11.1'!G43</f>
        <v>Нет</v>
      </c>
      <c r="I43" s="60" t="s">
        <v>114</v>
      </c>
      <c r="J43" s="60" t="s">
        <v>114</v>
      </c>
      <c r="K43" s="60" t="s">
        <v>114</v>
      </c>
      <c r="L43" s="60" t="s">
        <v>114</v>
      </c>
      <c r="M43" s="60" t="s">
        <v>114</v>
      </c>
      <c r="N43" s="59" t="str">
        <f>'11.1'!P43</f>
        <v>Да</v>
      </c>
      <c r="O43" s="59" t="str">
        <f>'11.2'!N42</f>
        <v>Нет</v>
      </c>
      <c r="P43" s="60" t="s">
        <v>111</v>
      </c>
      <c r="Q43" s="60" t="s">
        <v>156</v>
      </c>
      <c r="R43" s="64" t="s">
        <v>586</v>
      </c>
      <c r="S43" s="136" t="s">
        <v>599</v>
      </c>
      <c r="T43" s="60" t="s">
        <v>111</v>
      </c>
      <c r="U43" s="135" t="s">
        <v>600</v>
      </c>
      <c r="V43" s="51" t="s">
        <v>114</v>
      </c>
    </row>
    <row r="44" spans="1:22" ht="15" customHeight="1" x14ac:dyDescent="0.2">
      <c r="A44" s="154" t="s">
        <v>65</v>
      </c>
      <c r="B44" s="63" t="s">
        <v>155</v>
      </c>
      <c r="C44" s="91">
        <f t="shared" si="0"/>
        <v>0</v>
      </c>
      <c r="D44" s="95"/>
      <c r="E44" s="95"/>
      <c r="F44" s="69">
        <f t="shared" si="1"/>
        <v>0</v>
      </c>
      <c r="G44" s="91" t="str">
        <f>IF('11.1'!F44=0,"Нет","Да")</f>
        <v>Нет</v>
      </c>
      <c r="H44" s="59" t="str">
        <f>'11.1'!G44</f>
        <v>Нет</v>
      </c>
      <c r="I44" s="60" t="s">
        <v>114</v>
      </c>
      <c r="J44" s="60" t="s">
        <v>114</v>
      </c>
      <c r="K44" s="60" t="s">
        <v>114</v>
      </c>
      <c r="L44" s="60" t="s">
        <v>114</v>
      </c>
      <c r="M44" s="60" t="s">
        <v>114</v>
      </c>
      <c r="N44" s="59" t="str">
        <f>'11.1'!P44</f>
        <v>Нет (не отвечает требованиям)</v>
      </c>
      <c r="O44" s="59" t="str">
        <f>'11.2'!N43</f>
        <v>-</v>
      </c>
      <c r="P44" s="60" t="s">
        <v>114</v>
      </c>
      <c r="Q44" s="60" t="s">
        <v>114</v>
      </c>
      <c r="R44" s="60" t="s">
        <v>114</v>
      </c>
      <c r="S44" s="136" t="s">
        <v>246</v>
      </c>
      <c r="T44" s="60" t="s">
        <v>114</v>
      </c>
      <c r="U44" s="135" t="s">
        <v>114</v>
      </c>
      <c r="V44" s="51" t="s">
        <v>114</v>
      </c>
    </row>
    <row r="45" spans="1:22" ht="15" customHeight="1" x14ac:dyDescent="0.2">
      <c r="A45" s="154" t="s">
        <v>39</v>
      </c>
      <c r="B45" s="63" t="s">
        <v>36</v>
      </c>
      <c r="C45" s="91">
        <f t="shared" si="0"/>
        <v>2</v>
      </c>
      <c r="D45" s="95"/>
      <c r="E45" s="95"/>
      <c r="F45" s="69">
        <f t="shared" si="1"/>
        <v>2</v>
      </c>
      <c r="G45" s="91" t="str">
        <f>IF('11.1'!F45=0,"Нет","Да")</f>
        <v>Да</v>
      </c>
      <c r="H45" s="59" t="str">
        <f>'11.1'!G45</f>
        <v>Нет</v>
      </c>
      <c r="I45" s="60" t="s">
        <v>114</v>
      </c>
      <c r="J45" s="60" t="s">
        <v>114</v>
      </c>
      <c r="K45" s="60" t="s">
        <v>114</v>
      </c>
      <c r="L45" s="60" t="s">
        <v>114</v>
      </c>
      <c r="M45" s="60" t="s">
        <v>114</v>
      </c>
      <c r="N45" s="59" t="str">
        <f>'11.1'!P45</f>
        <v>Да</v>
      </c>
      <c r="O45" s="59" t="str">
        <f>'11.2'!N44</f>
        <v>Нет</v>
      </c>
      <c r="P45" s="135" t="s">
        <v>156</v>
      </c>
      <c r="Q45" s="135" t="s">
        <v>156</v>
      </c>
      <c r="R45" s="135" t="s">
        <v>181</v>
      </c>
      <c r="S45" s="136" t="s">
        <v>249</v>
      </c>
      <c r="T45" s="135" t="s">
        <v>156</v>
      </c>
      <c r="U45" s="135" t="s">
        <v>114</v>
      </c>
      <c r="V45" s="51" t="s">
        <v>114</v>
      </c>
    </row>
    <row r="46" spans="1:22" ht="15" customHeight="1" x14ac:dyDescent="0.2">
      <c r="A46" s="154" t="s">
        <v>66</v>
      </c>
      <c r="B46" s="63" t="s">
        <v>36</v>
      </c>
      <c r="C46" s="91">
        <f t="shared" si="0"/>
        <v>2</v>
      </c>
      <c r="D46" s="95"/>
      <c r="E46" s="95"/>
      <c r="F46" s="69">
        <f t="shared" si="1"/>
        <v>2</v>
      </c>
      <c r="G46" s="91" t="str">
        <f>IF('11.1'!F46=0,"Нет","Да")</f>
        <v>Да</v>
      </c>
      <c r="H46" s="59" t="str">
        <f>'11.1'!G46</f>
        <v>Нет</v>
      </c>
      <c r="I46" s="60" t="s">
        <v>114</v>
      </c>
      <c r="J46" s="60" t="s">
        <v>114</v>
      </c>
      <c r="K46" s="60" t="s">
        <v>114</v>
      </c>
      <c r="L46" s="60" t="s">
        <v>114</v>
      </c>
      <c r="M46" s="60" t="s">
        <v>114</v>
      </c>
      <c r="N46" s="59" t="str">
        <f>'11.1'!P46</f>
        <v>Да</v>
      </c>
      <c r="O46" s="59" t="str">
        <f>'11.2'!N45</f>
        <v>Нет</v>
      </c>
      <c r="P46" s="135" t="s">
        <v>156</v>
      </c>
      <c r="Q46" s="135" t="s">
        <v>156</v>
      </c>
      <c r="R46" s="135" t="s">
        <v>181</v>
      </c>
      <c r="S46" s="136" t="s">
        <v>242</v>
      </c>
      <c r="T46" s="135" t="s">
        <v>156</v>
      </c>
      <c r="U46" s="135" t="s">
        <v>114</v>
      </c>
      <c r="V46" s="51" t="s">
        <v>114</v>
      </c>
    </row>
    <row r="47" spans="1:22" ht="15" customHeight="1" x14ac:dyDescent="0.2">
      <c r="A47" s="153" t="s">
        <v>67</v>
      </c>
      <c r="B47" s="141"/>
      <c r="C47" s="115"/>
      <c r="D47" s="98"/>
      <c r="E47" s="98"/>
      <c r="F47" s="116"/>
      <c r="G47" s="115"/>
      <c r="H47" s="139"/>
      <c r="I47" s="114"/>
      <c r="J47" s="114"/>
      <c r="K47" s="114"/>
      <c r="L47" s="114"/>
      <c r="M47" s="114"/>
      <c r="N47" s="139"/>
      <c r="O47" s="139"/>
      <c r="P47" s="140"/>
      <c r="Q47" s="140"/>
      <c r="R47" s="140"/>
      <c r="S47" s="140"/>
      <c r="T47" s="140"/>
      <c r="U47" s="139"/>
    </row>
    <row r="48" spans="1:22" ht="15" customHeight="1" x14ac:dyDescent="0.2">
      <c r="A48" s="154" t="s">
        <v>68</v>
      </c>
      <c r="B48" s="63" t="s">
        <v>155</v>
      </c>
      <c r="C48" s="91">
        <f t="shared" si="0"/>
        <v>0</v>
      </c>
      <c r="D48" s="95"/>
      <c r="E48" s="95"/>
      <c r="F48" s="69">
        <f t="shared" si="1"/>
        <v>0</v>
      </c>
      <c r="G48" s="91" t="str">
        <f>IF('11.1'!F48=0,"Нет","Да")</f>
        <v>Нет</v>
      </c>
      <c r="H48" s="59" t="str">
        <f>'11.1'!G48</f>
        <v>Нет</v>
      </c>
      <c r="I48" s="60" t="s">
        <v>114</v>
      </c>
      <c r="J48" s="60" t="s">
        <v>114</v>
      </c>
      <c r="K48" s="60" t="s">
        <v>114</v>
      </c>
      <c r="L48" s="60" t="s">
        <v>114</v>
      </c>
      <c r="M48" s="60" t="s">
        <v>114</v>
      </c>
      <c r="N48" s="59" t="str">
        <f>'11.1'!P48</f>
        <v>Нет (не отвечает требованиям, не обнаружен на сайте)</v>
      </c>
      <c r="O48" s="59" t="str">
        <f>'11.2'!N47</f>
        <v>-</v>
      </c>
      <c r="P48" s="135" t="s">
        <v>114</v>
      </c>
      <c r="Q48" s="135" t="s">
        <v>114</v>
      </c>
      <c r="R48" s="135" t="s">
        <v>114</v>
      </c>
      <c r="S48" s="136" t="s">
        <v>258</v>
      </c>
      <c r="T48" s="135" t="s">
        <v>114</v>
      </c>
      <c r="U48" s="135" t="s">
        <v>114</v>
      </c>
      <c r="V48" s="51" t="s">
        <v>114</v>
      </c>
    </row>
    <row r="49" spans="1:22" ht="15" customHeight="1" x14ac:dyDescent="0.2">
      <c r="A49" s="154" t="s">
        <v>652</v>
      </c>
      <c r="B49" s="63" t="s">
        <v>155</v>
      </c>
      <c r="C49" s="91">
        <f t="shared" si="0"/>
        <v>0</v>
      </c>
      <c r="D49" s="95"/>
      <c r="E49" s="95"/>
      <c r="F49" s="69">
        <f t="shared" si="1"/>
        <v>0</v>
      </c>
      <c r="G49" s="91" t="str">
        <f>IF('11.1'!F49=0,"Нет","Да")</f>
        <v>Да</v>
      </c>
      <c r="H49" s="59" t="str">
        <f>'11.1'!G49</f>
        <v>Нет</v>
      </c>
      <c r="I49" s="60" t="s">
        <v>114</v>
      </c>
      <c r="J49" s="60" t="s">
        <v>114</v>
      </c>
      <c r="K49" s="60" t="s">
        <v>114</v>
      </c>
      <c r="L49" s="60" t="s">
        <v>114</v>
      </c>
      <c r="M49" s="60" t="s">
        <v>114</v>
      </c>
      <c r="N49" s="59" t="str">
        <f>'11.1'!P49</f>
        <v>Да</v>
      </c>
      <c r="O49" s="59" t="str">
        <f>'11.2'!N48</f>
        <v>Нет</v>
      </c>
      <c r="P49" s="135" t="s">
        <v>114</v>
      </c>
      <c r="Q49" s="135" t="s">
        <v>114</v>
      </c>
      <c r="R49" s="135" t="s">
        <v>114</v>
      </c>
      <c r="S49" s="136" t="s">
        <v>601</v>
      </c>
      <c r="T49" s="135" t="s">
        <v>114</v>
      </c>
      <c r="U49" s="135" t="s">
        <v>248</v>
      </c>
      <c r="V49" s="51" t="s">
        <v>114</v>
      </c>
    </row>
    <row r="50" spans="1:22" ht="15" customHeight="1" x14ac:dyDescent="0.2">
      <c r="A50" s="154" t="s">
        <v>70</v>
      </c>
      <c r="B50" s="63" t="s">
        <v>36</v>
      </c>
      <c r="C50" s="91">
        <f t="shared" si="0"/>
        <v>2</v>
      </c>
      <c r="D50" s="95"/>
      <c r="E50" s="95"/>
      <c r="F50" s="69">
        <f t="shared" si="1"/>
        <v>2</v>
      </c>
      <c r="G50" s="91" t="str">
        <f>IF('11.1'!F50=0,"Нет","Да")</f>
        <v>Да</v>
      </c>
      <c r="H50" s="59" t="str">
        <f>'11.1'!G50</f>
        <v>Нет</v>
      </c>
      <c r="I50" s="60" t="s">
        <v>114</v>
      </c>
      <c r="J50" s="60" t="s">
        <v>114</v>
      </c>
      <c r="K50" s="60" t="s">
        <v>114</v>
      </c>
      <c r="L50" s="60" t="s">
        <v>114</v>
      </c>
      <c r="M50" s="60" t="s">
        <v>114</v>
      </c>
      <c r="N50" s="59" t="str">
        <f>'11.1'!P50</f>
        <v>Да</v>
      </c>
      <c r="O50" s="59" t="str">
        <f>'11.2'!N49</f>
        <v>Нет</v>
      </c>
      <c r="P50" s="135" t="s">
        <v>156</v>
      </c>
      <c r="Q50" s="135" t="s">
        <v>156</v>
      </c>
      <c r="R50" s="135" t="s">
        <v>181</v>
      </c>
      <c r="S50" s="136" t="s">
        <v>260</v>
      </c>
      <c r="T50" s="135" t="s">
        <v>156</v>
      </c>
      <c r="U50" s="135" t="s">
        <v>114</v>
      </c>
      <c r="V50" s="51" t="s">
        <v>114</v>
      </c>
    </row>
    <row r="51" spans="1:22" ht="15" customHeight="1" x14ac:dyDescent="0.2">
      <c r="A51" s="154" t="s">
        <v>71</v>
      </c>
      <c r="B51" s="63" t="s">
        <v>155</v>
      </c>
      <c r="C51" s="91">
        <f t="shared" si="0"/>
        <v>0</v>
      </c>
      <c r="D51" s="95"/>
      <c r="E51" s="95"/>
      <c r="F51" s="69">
        <f t="shared" si="1"/>
        <v>0</v>
      </c>
      <c r="G51" s="91" t="str">
        <f>IF('11.1'!F51=0,"Нет","Да")</f>
        <v>Да</v>
      </c>
      <c r="H51" s="59" t="str">
        <f>'11.1'!G51</f>
        <v>Нет</v>
      </c>
      <c r="I51" s="60" t="s">
        <v>114</v>
      </c>
      <c r="J51" s="60" t="s">
        <v>114</v>
      </c>
      <c r="K51" s="60" t="s">
        <v>114</v>
      </c>
      <c r="L51" s="60" t="s">
        <v>114</v>
      </c>
      <c r="M51" s="60" t="s">
        <v>114</v>
      </c>
      <c r="N51" s="59" t="str">
        <f>'11.1'!P51</f>
        <v>Да</v>
      </c>
      <c r="O51" s="59" t="str">
        <f>'11.2'!N50</f>
        <v>Нет</v>
      </c>
      <c r="P51" s="135" t="s">
        <v>111</v>
      </c>
      <c r="Q51" s="135" t="s">
        <v>111</v>
      </c>
      <c r="R51" s="135" t="s">
        <v>114</v>
      </c>
      <c r="S51" s="136" t="s">
        <v>263</v>
      </c>
      <c r="T51" s="135" t="s">
        <v>114</v>
      </c>
      <c r="U51" s="135" t="s">
        <v>606</v>
      </c>
      <c r="V51" s="51" t="s">
        <v>114</v>
      </c>
    </row>
    <row r="52" spans="1:22" ht="15" customHeight="1" x14ac:dyDescent="0.2">
      <c r="A52" s="154" t="s">
        <v>653</v>
      </c>
      <c r="B52" s="63" t="s">
        <v>37</v>
      </c>
      <c r="C52" s="91">
        <f t="shared" si="0"/>
        <v>1</v>
      </c>
      <c r="D52" s="95"/>
      <c r="E52" s="95"/>
      <c r="F52" s="69">
        <f t="shared" si="1"/>
        <v>1</v>
      </c>
      <c r="G52" s="91" t="str">
        <f>IF('11.1'!F52=0,"Нет","Да")</f>
        <v>Да</v>
      </c>
      <c r="H52" s="59" t="str">
        <f>'11.1'!G52</f>
        <v>Нет</v>
      </c>
      <c r="I52" s="60" t="s">
        <v>114</v>
      </c>
      <c r="J52" s="60" t="s">
        <v>114</v>
      </c>
      <c r="K52" s="60" t="s">
        <v>114</v>
      </c>
      <c r="L52" s="60" t="s">
        <v>114</v>
      </c>
      <c r="M52" s="60" t="s">
        <v>114</v>
      </c>
      <c r="N52" s="59" t="str">
        <f>'11.1'!P52</f>
        <v>Да</v>
      </c>
      <c r="O52" s="59" t="str">
        <f>'11.2'!N51</f>
        <v>Нет</v>
      </c>
      <c r="P52" s="135" t="s">
        <v>156</v>
      </c>
      <c r="Q52" s="135" t="s">
        <v>111</v>
      </c>
      <c r="R52" s="142" t="s">
        <v>587</v>
      </c>
      <c r="S52" s="136" t="s">
        <v>440</v>
      </c>
      <c r="T52" s="135" t="s">
        <v>114</v>
      </c>
      <c r="U52" s="135" t="s">
        <v>114</v>
      </c>
      <c r="V52" s="51" t="s">
        <v>114</v>
      </c>
    </row>
    <row r="53" spans="1:22" ht="15" customHeight="1" x14ac:dyDescent="0.2">
      <c r="A53" s="154" t="s">
        <v>72</v>
      </c>
      <c r="B53" s="63" t="s">
        <v>155</v>
      </c>
      <c r="C53" s="91">
        <f t="shared" si="0"/>
        <v>0</v>
      </c>
      <c r="D53" s="95"/>
      <c r="E53" s="95"/>
      <c r="F53" s="69">
        <f t="shared" si="1"/>
        <v>0</v>
      </c>
      <c r="G53" s="91" t="str">
        <f>IF('11.1'!F53=0,"Нет","Да")</f>
        <v>Нет</v>
      </c>
      <c r="H53" s="59" t="str">
        <f>'11.1'!G53</f>
        <v>Нет</v>
      </c>
      <c r="I53" s="60" t="s">
        <v>114</v>
      </c>
      <c r="J53" s="60" t="s">
        <v>114</v>
      </c>
      <c r="K53" s="60" t="s">
        <v>114</v>
      </c>
      <c r="L53" s="60" t="s">
        <v>114</v>
      </c>
      <c r="M53" s="60" t="s">
        <v>114</v>
      </c>
      <c r="N53" s="59" t="str">
        <f>'11.1'!P53</f>
        <v>Нет (не обнаружен на сайте)</v>
      </c>
      <c r="O53" s="59" t="str">
        <f>'11.2'!N52</f>
        <v>-</v>
      </c>
      <c r="P53" s="135" t="s">
        <v>111</v>
      </c>
      <c r="Q53" s="135" t="s">
        <v>111</v>
      </c>
      <c r="R53" s="135" t="s">
        <v>114</v>
      </c>
      <c r="S53" s="136" t="s">
        <v>603</v>
      </c>
      <c r="T53" s="135" t="s">
        <v>114</v>
      </c>
      <c r="U53" s="135" t="s">
        <v>604</v>
      </c>
      <c r="V53" s="51" t="s">
        <v>114</v>
      </c>
    </row>
    <row r="54" spans="1:22" ht="15" customHeight="1" x14ac:dyDescent="0.2">
      <c r="A54" s="154" t="s">
        <v>73</v>
      </c>
      <c r="B54" s="63" t="s">
        <v>36</v>
      </c>
      <c r="C54" s="91">
        <f t="shared" si="0"/>
        <v>2</v>
      </c>
      <c r="D54" s="95"/>
      <c r="E54" s="95"/>
      <c r="F54" s="69">
        <f t="shared" si="1"/>
        <v>2</v>
      </c>
      <c r="G54" s="91" t="str">
        <f>IF('11.1'!F54=0,"Нет","Да")</f>
        <v>Да</v>
      </c>
      <c r="H54" s="59" t="str">
        <f>'11.1'!G54</f>
        <v>Да</v>
      </c>
      <c r="I54" s="60" t="s">
        <v>156</v>
      </c>
      <c r="J54" s="60" t="s">
        <v>156</v>
      </c>
      <c r="K54" s="60" t="s">
        <v>181</v>
      </c>
      <c r="L54" s="60" t="s">
        <v>442</v>
      </c>
      <c r="M54" s="60" t="s">
        <v>156</v>
      </c>
      <c r="N54" s="59" t="s">
        <v>156</v>
      </c>
      <c r="O54" s="59" t="str">
        <f>'11.2'!N53</f>
        <v>Да (16)</v>
      </c>
      <c r="P54" s="135" t="s">
        <v>581</v>
      </c>
      <c r="Q54" s="135" t="s">
        <v>156</v>
      </c>
      <c r="R54" s="135" t="s">
        <v>181</v>
      </c>
      <c r="S54" s="136" t="s">
        <v>264</v>
      </c>
      <c r="T54" s="135" t="s">
        <v>156</v>
      </c>
      <c r="U54" s="135" t="s">
        <v>583</v>
      </c>
      <c r="V54" s="51" t="s">
        <v>114</v>
      </c>
    </row>
    <row r="55" spans="1:22" ht="15" customHeight="1" x14ac:dyDescent="0.2">
      <c r="A55" s="153" t="s">
        <v>11</v>
      </c>
      <c r="B55" s="141"/>
      <c r="C55" s="115"/>
      <c r="D55" s="98"/>
      <c r="E55" s="98"/>
      <c r="F55" s="116"/>
      <c r="G55" s="115"/>
      <c r="H55" s="139"/>
      <c r="I55" s="114"/>
      <c r="J55" s="114"/>
      <c r="K55" s="114"/>
      <c r="L55" s="114"/>
      <c r="M55" s="114"/>
      <c r="N55" s="139"/>
      <c r="O55" s="139"/>
      <c r="P55" s="140"/>
      <c r="Q55" s="140"/>
      <c r="R55" s="140"/>
      <c r="S55" s="140"/>
      <c r="T55" s="140"/>
      <c r="U55" s="133"/>
    </row>
    <row r="56" spans="1:22" ht="15" customHeight="1" x14ac:dyDescent="0.2">
      <c r="A56" s="154" t="s">
        <v>74</v>
      </c>
      <c r="B56" s="120" t="s">
        <v>36</v>
      </c>
      <c r="C56" s="65">
        <f t="shared" si="0"/>
        <v>2</v>
      </c>
      <c r="D56" s="66"/>
      <c r="E56" s="66"/>
      <c r="F56" s="67">
        <f t="shared" si="1"/>
        <v>2</v>
      </c>
      <c r="G56" s="65" t="str">
        <f>IF('11.1'!F56=0,"Нет","Да")</f>
        <v>Да</v>
      </c>
      <c r="H56" s="145" t="str">
        <f>'11.1'!G56</f>
        <v>Да</v>
      </c>
      <c r="I56" s="142" t="s">
        <v>156</v>
      </c>
      <c r="J56" s="142" t="s">
        <v>156</v>
      </c>
      <c r="K56" s="142" t="s">
        <v>181</v>
      </c>
      <c r="L56" s="146" t="s">
        <v>284</v>
      </c>
      <c r="M56" s="142" t="s">
        <v>156</v>
      </c>
      <c r="N56" s="145" t="str">
        <f>'11.1'!P56</f>
        <v>Да</v>
      </c>
      <c r="O56" s="145" t="str">
        <f>'11.2'!N55</f>
        <v>Да (4.1)</v>
      </c>
      <c r="P56" s="142" t="s">
        <v>111</v>
      </c>
      <c r="Q56" s="142" t="s">
        <v>156</v>
      </c>
      <c r="R56" s="142" t="s">
        <v>181</v>
      </c>
      <c r="S56" s="142" t="s">
        <v>582</v>
      </c>
      <c r="T56" s="142" t="s">
        <v>111</v>
      </c>
      <c r="U56" s="107" t="s">
        <v>579</v>
      </c>
      <c r="V56" s="51" t="s">
        <v>114</v>
      </c>
    </row>
    <row r="57" spans="1:22" ht="15" customHeight="1" x14ac:dyDescent="0.2">
      <c r="A57" s="154" t="s">
        <v>654</v>
      </c>
      <c r="B57" s="120" t="s">
        <v>155</v>
      </c>
      <c r="C57" s="65">
        <f t="shared" si="0"/>
        <v>0</v>
      </c>
      <c r="D57" s="66"/>
      <c r="E57" s="66"/>
      <c r="F57" s="67">
        <f t="shared" si="1"/>
        <v>0</v>
      </c>
      <c r="G57" s="65" t="str">
        <f>IF('11.1'!F57=0,"Нет","Да")</f>
        <v>Нет</v>
      </c>
      <c r="H57" s="145" t="str">
        <f>'11.1'!G57</f>
        <v>Нет</v>
      </c>
      <c r="I57" s="64" t="s">
        <v>114</v>
      </c>
      <c r="J57" s="64" t="s">
        <v>114</v>
      </c>
      <c r="K57" s="64" t="s">
        <v>114</v>
      </c>
      <c r="L57" s="64" t="s">
        <v>114</v>
      </c>
      <c r="M57" s="64" t="s">
        <v>114</v>
      </c>
      <c r="N57" s="145" t="str">
        <f>'11.1'!P57</f>
        <v>Нет</v>
      </c>
      <c r="O57" s="145" t="str">
        <f>'11.2'!N56</f>
        <v>-</v>
      </c>
      <c r="P57" s="142" t="s">
        <v>114</v>
      </c>
      <c r="Q57" s="142" t="s">
        <v>114</v>
      </c>
      <c r="R57" s="142" t="s">
        <v>114</v>
      </c>
      <c r="S57" s="146" t="s">
        <v>285</v>
      </c>
      <c r="T57" s="142" t="s">
        <v>114</v>
      </c>
      <c r="U57" s="142" t="s">
        <v>114</v>
      </c>
      <c r="V57" s="51" t="s">
        <v>114</v>
      </c>
    </row>
    <row r="58" spans="1:22" ht="15" customHeight="1" x14ac:dyDescent="0.2">
      <c r="A58" s="154" t="s">
        <v>75</v>
      </c>
      <c r="B58" s="120" t="s">
        <v>36</v>
      </c>
      <c r="C58" s="65">
        <f t="shared" si="0"/>
        <v>2</v>
      </c>
      <c r="D58" s="66"/>
      <c r="E58" s="66"/>
      <c r="F58" s="67">
        <f t="shared" si="1"/>
        <v>2</v>
      </c>
      <c r="G58" s="65" t="str">
        <f>IF('11.1'!F58=0,"Нет","Да")</f>
        <v>Да</v>
      </c>
      <c r="H58" s="145" t="str">
        <f>'11.1'!G58</f>
        <v>Нет</v>
      </c>
      <c r="I58" s="64" t="s">
        <v>114</v>
      </c>
      <c r="J58" s="64" t="s">
        <v>114</v>
      </c>
      <c r="K58" s="64" t="s">
        <v>114</v>
      </c>
      <c r="L58" s="64" t="s">
        <v>114</v>
      </c>
      <c r="M58" s="64" t="s">
        <v>114</v>
      </c>
      <c r="N58" s="145" t="str">
        <f>'11.1'!P58</f>
        <v>Да</v>
      </c>
      <c r="O58" s="145" t="str">
        <f>'11.2'!N57</f>
        <v>Нет</v>
      </c>
      <c r="P58" s="142" t="s">
        <v>156</v>
      </c>
      <c r="Q58" s="142" t="s">
        <v>156</v>
      </c>
      <c r="R58" s="142" t="s">
        <v>181</v>
      </c>
      <c r="S58" s="146" t="s">
        <v>298</v>
      </c>
      <c r="T58" s="142" t="s">
        <v>114</v>
      </c>
      <c r="U58" s="142" t="s">
        <v>114</v>
      </c>
      <c r="V58" s="51" t="s">
        <v>114</v>
      </c>
    </row>
    <row r="59" spans="1:22" ht="15" customHeight="1" x14ac:dyDescent="0.2">
      <c r="A59" s="154" t="s">
        <v>76</v>
      </c>
      <c r="B59" s="120" t="s">
        <v>155</v>
      </c>
      <c r="C59" s="65">
        <f t="shared" si="0"/>
        <v>0</v>
      </c>
      <c r="D59" s="66"/>
      <c r="E59" s="66"/>
      <c r="F59" s="67">
        <f t="shared" si="1"/>
        <v>0</v>
      </c>
      <c r="G59" s="65" t="str">
        <f>IF('11.1'!F59=0,"Нет","Да")</f>
        <v>Нет</v>
      </c>
      <c r="H59" s="145" t="str">
        <f>'11.1'!G59</f>
        <v>Нет</v>
      </c>
      <c r="I59" s="142" t="s">
        <v>114</v>
      </c>
      <c r="J59" s="142" t="s">
        <v>114</v>
      </c>
      <c r="K59" s="142" t="s">
        <v>114</v>
      </c>
      <c r="L59" s="146" t="s">
        <v>114</v>
      </c>
      <c r="M59" s="142" t="s">
        <v>114</v>
      </c>
      <c r="N59" s="145" t="str">
        <f>'11.1'!P59</f>
        <v>Нет (не отвечает требованиям, не обнаружен на сайте)</v>
      </c>
      <c r="O59" s="145" t="str">
        <f>'11.2'!N58</f>
        <v>-</v>
      </c>
      <c r="P59" s="142" t="s">
        <v>114</v>
      </c>
      <c r="Q59" s="142" t="s">
        <v>114</v>
      </c>
      <c r="R59" s="142" t="s">
        <v>114</v>
      </c>
      <c r="S59" s="146" t="s">
        <v>299</v>
      </c>
      <c r="T59" s="142" t="s">
        <v>114</v>
      </c>
      <c r="U59" s="142" t="s">
        <v>114</v>
      </c>
      <c r="V59" s="51" t="s">
        <v>114</v>
      </c>
    </row>
    <row r="60" spans="1:22" ht="15" customHeight="1" x14ac:dyDescent="0.2">
      <c r="A60" s="154" t="s">
        <v>12</v>
      </c>
      <c r="B60" s="120" t="s">
        <v>36</v>
      </c>
      <c r="C60" s="65">
        <f t="shared" si="0"/>
        <v>2</v>
      </c>
      <c r="D60" s="66"/>
      <c r="E60" s="66"/>
      <c r="F60" s="67">
        <f t="shared" si="1"/>
        <v>2</v>
      </c>
      <c r="G60" s="65" t="str">
        <f>IF('11.1'!F60=0,"Нет","Да")</f>
        <v>Да</v>
      </c>
      <c r="H60" s="145" t="str">
        <f>'11.1'!G60</f>
        <v>Да</v>
      </c>
      <c r="I60" s="142" t="s">
        <v>156</v>
      </c>
      <c r="J60" s="142" t="s">
        <v>156</v>
      </c>
      <c r="K60" s="142" t="s">
        <v>181</v>
      </c>
      <c r="L60" s="146" t="s">
        <v>287</v>
      </c>
      <c r="M60" s="142" t="s">
        <v>156</v>
      </c>
      <c r="N60" s="145" t="str">
        <f>'11.1'!P60</f>
        <v>Да</v>
      </c>
      <c r="O60" s="145" t="str">
        <f>'11.2'!N59</f>
        <v>Да (5.1)</v>
      </c>
      <c r="P60" s="142" t="s">
        <v>156</v>
      </c>
      <c r="Q60" s="142" t="s">
        <v>156</v>
      </c>
      <c r="R60" s="142" t="s">
        <v>181</v>
      </c>
      <c r="S60" s="142" t="s">
        <v>378</v>
      </c>
      <c r="T60" s="142" t="s">
        <v>585</v>
      </c>
      <c r="U60" s="142" t="s">
        <v>114</v>
      </c>
      <c r="V60" s="51" t="s">
        <v>114</v>
      </c>
    </row>
    <row r="61" spans="1:22" ht="15" customHeight="1" x14ac:dyDescent="0.2">
      <c r="A61" s="154" t="s">
        <v>655</v>
      </c>
      <c r="B61" s="120" t="s">
        <v>155</v>
      </c>
      <c r="C61" s="65">
        <f t="shared" si="0"/>
        <v>0</v>
      </c>
      <c r="D61" s="66"/>
      <c r="E61" s="66"/>
      <c r="F61" s="67">
        <f t="shared" si="1"/>
        <v>0</v>
      </c>
      <c r="G61" s="65" t="str">
        <f>IF('11.1'!F61=0,"Нет","Да")</f>
        <v>Да</v>
      </c>
      <c r="H61" s="145" t="str">
        <f>'11.1'!G61</f>
        <v>Нет</v>
      </c>
      <c r="I61" s="64" t="s">
        <v>114</v>
      </c>
      <c r="J61" s="64" t="s">
        <v>114</v>
      </c>
      <c r="K61" s="64" t="s">
        <v>114</v>
      </c>
      <c r="L61" s="64" t="s">
        <v>114</v>
      </c>
      <c r="M61" s="64" t="s">
        <v>114</v>
      </c>
      <c r="N61" s="145" t="str">
        <f>'11.1'!P61</f>
        <v>Да</v>
      </c>
      <c r="O61" s="145" t="str">
        <f>'11.2'!N60</f>
        <v>Нет</v>
      </c>
      <c r="P61" s="142" t="s">
        <v>111</v>
      </c>
      <c r="Q61" s="142" t="s">
        <v>111</v>
      </c>
      <c r="R61" s="142" t="s">
        <v>295</v>
      </c>
      <c r="S61" s="146" t="s">
        <v>380</v>
      </c>
      <c r="T61" s="142" t="s">
        <v>156</v>
      </c>
      <c r="U61" s="142" t="s">
        <v>605</v>
      </c>
      <c r="V61" s="51" t="s">
        <v>114</v>
      </c>
    </row>
    <row r="62" spans="1:22" ht="15" customHeight="1" x14ac:dyDescent="0.2">
      <c r="A62" s="154" t="s">
        <v>77</v>
      </c>
      <c r="B62" s="120" t="s">
        <v>36</v>
      </c>
      <c r="C62" s="65">
        <f t="shared" si="0"/>
        <v>2</v>
      </c>
      <c r="D62" s="66"/>
      <c r="E62" s="66"/>
      <c r="F62" s="67">
        <f t="shared" si="1"/>
        <v>2</v>
      </c>
      <c r="G62" s="65" t="str">
        <f>IF('11.1'!F62=0,"Нет","Да")</f>
        <v>Да</v>
      </c>
      <c r="H62" s="145" t="str">
        <f>'11.1'!G62</f>
        <v>Нет</v>
      </c>
      <c r="I62" s="64" t="s">
        <v>114</v>
      </c>
      <c r="J62" s="64" t="s">
        <v>114</v>
      </c>
      <c r="K62" s="64" t="s">
        <v>114</v>
      </c>
      <c r="L62" s="64" t="s">
        <v>114</v>
      </c>
      <c r="M62" s="64" t="s">
        <v>114</v>
      </c>
      <c r="N62" s="145" t="str">
        <f>'11.1'!P62</f>
        <v>Да</v>
      </c>
      <c r="O62" s="145" t="str">
        <f>'11.2'!N61</f>
        <v>Нет</v>
      </c>
      <c r="P62" s="142" t="s">
        <v>156</v>
      </c>
      <c r="Q62" s="142" t="s">
        <v>156</v>
      </c>
      <c r="R62" s="142" t="s">
        <v>181</v>
      </c>
      <c r="S62" s="146" t="s">
        <v>382</v>
      </c>
      <c r="T62" s="142" t="s">
        <v>156</v>
      </c>
      <c r="U62" s="142" t="s">
        <v>114</v>
      </c>
      <c r="V62" s="51" t="s">
        <v>114</v>
      </c>
    </row>
    <row r="63" spans="1:22" ht="15" customHeight="1" x14ac:dyDescent="0.2">
      <c r="A63" s="154" t="s">
        <v>78</v>
      </c>
      <c r="B63" s="120" t="s">
        <v>37</v>
      </c>
      <c r="C63" s="65">
        <f t="shared" si="0"/>
        <v>1</v>
      </c>
      <c r="D63" s="66">
        <v>0.5</v>
      </c>
      <c r="E63" s="66"/>
      <c r="F63" s="67">
        <f t="shared" si="1"/>
        <v>0.5</v>
      </c>
      <c r="G63" s="65" t="str">
        <f>IF('11.1'!F63=0,"Нет","Да")</f>
        <v>Да</v>
      </c>
      <c r="H63" s="145" t="str">
        <f>'11.1'!G63</f>
        <v>Да</v>
      </c>
      <c r="I63" s="64" t="s">
        <v>111</v>
      </c>
      <c r="J63" s="64" t="s">
        <v>111</v>
      </c>
      <c r="K63" s="64" t="s">
        <v>114</v>
      </c>
      <c r="L63" s="64" t="s">
        <v>114</v>
      </c>
      <c r="M63" s="64" t="s">
        <v>114</v>
      </c>
      <c r="N63" s="145" t="str">
        <f>'11.1'!P63</f>
        <v>Да</v>
      </c>
      <c r="O63" s="145" t="str">
        <f>'11.2'!N62</f>
        <v>Да (4)</v>
      </c>
      <c r="P63" s="142" t="s">
        <v>156</v>
      </c>
      <c r="Q63" s="142" t="s">
        <v>111</v>
      </c>
      <c r="R63" s="142" t="s">
        <v>181</v>
      </c>
      <c r="S63" s="146" t="s">
        <v>300</v>
      </c>
      <c r="T63" s="142" t="s">
        <v>111</v>
      </c>
      <c r="U63" s="142" t="s">
        <v>647</v>
      </c>
      <c r="V63" s="51" t="s">
        <v>114</v>
      </c>
    </row>
    <row r="64" spans="1:22" ht="15" customHeight="1" x14ac:dyDescent="0.2">
      <c r="A64" s="154" t="s">
        <v>656</v>
      </c>
      <c r="B64" s="120" t="s">
        <v>36</v>
      </c>
      <c r="C64" s="65">
        <f t="shared" si="0"/>
        <v>2</v>
      </c>
      <c r="D64" s="66"/>
      <c r="E64" s="66"/>
      <c r="F64" s="67">
        <f t="shared" si="1"/>
        <v>2</v>
      </c>
      <c r="G64" s="65" t="str">
        <f>IF('11.1'!F64=0,"Нет","Да")</f>
        <v>Да</v>
      </c>
      <c r="H64" s="145" t="str">
        <f>'11.1'!G64</f>
        <v>Да</v>
      </c>
      <c r="I64" s="142" t="s">
        <v>156</v>
      </c>
      <c r="J64" s="142" t="s">
        <v>111</v>
      </c>
      <c r="K64" s="142" t="s">
        <v>587</v>
      </c>
      <c r="L64" s="146" t="s">
        <v>289</v>
      </c>
      <c r="M64" s="142" t="s">
        <v>156</v>
      </c>
      <c r="N64" s="145" t="str">
        <f>'11.1'!P64</f>
        <v>Да</v>
      </c>
      <c r="O64" s="145" t="str">
        <f>'11.2'!N63</f>
        <v>Нет</v>
      </c>
      <c r="P64" s="142" t="s">
        <v>111</v>
      </c>
      <c r="Q64" s="142" t="s">
        <v>111</v>
      </c>
      <c r="R64" s="142" t="s">
        <v>114</v>
      </c>
      <c r="S64" s="142" t="s">
        <v>546</v>
      </c>
      <c r="T64" s="142" t="s">
        <v>156</v>
      </c>
      <c r="U64" s="107" t="s">
        <v>579</v>
      </c>
      <c r="V64" s="51" t="s">
        <v>114</v>
      </c>
    </row>
    <row r="65" spans="1:22" ht="15" customHeight="1" x14ac:dyDescent="0.2">
      <c r="A65" s="154" t="s">
        <v>13</v>
      </c>
      <c r="B65" s="120" t="s">
        <v>36</v>
      </c>
      <c r="C65" s="65">
        <f t="shared" si="0"/>
        <v>2</v>
      </c>
      <c r="D65" s="66"/>
      <c r="E65" s="66"/>
      <c r="F65" s="67">
        <f t="shared" si="1"/>
        <v>2</v>
      </c>
      <c r="G65" s="65" t="str">
        <f>IF('11.1'!F65=0,"Нет","Да")</f>
        <v>Да</v>
      </c>
      <c r="H65" s="145" t="str">
        <f>'11.1'!G65</f>
        <v>Да</v>
      </c>
      <c r="I65" s="142" t="s">
        <v>156</v>
      </c>
      <c r="J65" s="142" t="s">
        <v>156</v>
      </c>
      <c r="K65" s="142" t="s">
        <v>181</v>
      </c>
      <c r="L65" s="146" t="s">
        <v>456</v>
      </c>
      <c r="M65" s="142" t="s">
        <v>156</v>
      </c>
      <c r="N65" s="145" t="str">
        <f>'11.1'!P65</f>
        <v>Да</v>
      </c>
      <c r="O65" s="145" t="str">
        <f>'11.2'!N64</f>
        <v>Да (38)</v>
      </c>
      <c r="P65" s="142" t="s">
        <v>111</v>
      </c>
      <c r="Q65" s="142" t="s">
        <v>111</v>
      </c>
      <c r="R65" s="142" t="s">
        <v>114</v>
      </c>
      <c r="S65" s="142" t="s">
        <v>588</v>
      </c>
      <c r="T65" s="142" t="s">
        <v>111</v>
      </c>
      <c r="U65" s="142" t="s">
        <v>643</v>
      </c>
      <c r="V65" s="51" t="s">
        <v>114</v>
      </c>
    </row>
    <row r="66" spans="1:22" ht="15" customHeight="1" x14ac:dyDescent="0.2">
      <c r="A66" s="154" t="s">
        <v>80</v>
      </c>
      <c r="B66" s="120" t="s">
        <v>37</v>
      </c>
      <c r="C66" s="65">
        <f t="shared" si="0"/>
        <v>1</v>
      </c>
      <c r="D66" s="66"/>
      <c r="E66" s="66"/>
      <c r="F66" s="67">
        <f t="shared" si="1"/>
        <v>1</v>
      </c>
      <c r="G66" s="65" t="str">
        <f>IF('11.1'!F66=0,"Нет","Да")</f>
        <v>Да</v>
      </c>
      <c r="H66" s="145" t="str">
        <f>'11.1'!G66</f>
        <v>Нет</v>
      </c>
      <c r="I66" s="64" t="s">
        <v>114</v>
      </c>
      <c r="J66" s="64" t="s">
        <v>114</v>
      </c>
      <c r="K66" s="64" t="s">
        <v>114</v>
      </c>
      <c r="L66" s="64" t="s">
        <v>114</v>
      </c>
      <c r="M66" s="64" t="s">
        <v>114</v>
      </c>
      <c r="N66" s="145" t="str">
        <f>'11.1'!P66</f>
        <v>Да</v>
      </c>
      <c r="O66" s="145" t="str">
        <f>'11.2'!N65</f>
        <v>Нет</v>
      </c>
      <c r="P66" s="142" t="s">
        <v>111</v>
      </c>
      <c r="Q66" s="142" t="s">
        <v>156</v>
      </c>
      <c r="R66" s="142" t="s">
        <v>181</v>
      </c>
      <c r="S66" s="146" t="s">
        <v>383</v>
      </c>
      <c r="T66" s="142" t="s">
        <v>111</v>
      </c>
      <c r="U66" s="142" t="s">
        <v>302</v>
      </c>
      <c r="V66" s="51" t="s">
        <v>114</v>
      </c>
    </row>
    <row r="67" spans="1:22" ht="15" customHeight="1" x14ac:dyDescent="0.2">
      <c r="A67" s="154" t="s">
        <v>81</v>
      </c>
      <c r="B67" s="120" t="s">
        <v>36</v>
      </c>
      <c r="C67" s="65">
        <f t="shared" si="0"/>
        <v>2</v>
      </c>
      <c r="D67" s="66"/>
      <c r="E67" s="66"/>
      <c r="F67" s="67">
        <f t="shared" si="1"/>
        <v>2</v>
      </c>
      <c r="G67" s="65" t="str">
        <f>IF('11.1'!F67=0,"Нет","Да")</f>
        <v>Да</v>
      </c>
      <c r="H67" s="145" t="str">
        <f>'11.1'!G67</f>
        <v>Да</v>
      </c>
      <c r="I67" s="142" t="s">
        <v>156</v>
      </c>
      <c r="J67" s="142" t="s">
        <v>156</v>
      </c>
      <c r="K67" s="142" t="s">
        <v>181</v>
      </c>
      <c r="L67" s="146" t="s">
        <v>291</v>
      </c>
      <c r="M67" s="142" t="s">
        <v>156</v>
      </c>
      <c r="N67" s="145" t="str">
        <f>'11.1'!P67</f>
        <v>Да</v>
      </c>
      <c r="O67" s="145" t="str">
        <f>'11.2'!N66</f>
        <v>Да (IV.3)</v>
      </c>
      <c r="P67" s="142" t="s">
        <v>581</v>
      </c>
      <c r="Q67" s="142" t="s">
        <v>156</v>
      </c>
      <c r="R67" s="142" t="s">
        <v>181</v>
      </c>
      <c r="S67" s="142" t="s">
        <v>291</v>
      </c>
      <c r="T67" s="142" t="s">
        <v>156</v>
      </c>
      <c r="U67" s="142" t="s">
        <v>589</v>
      </c>
      <c r="V67" s="51" t="s">
        <v>114</v>
      </c>
    </row>
    <row r="68" spans="1:22" ht="15" customHeight="1" x14ac:dyDescent="0.2">
      <c r="A68" s="154" t="s">
        <v>14</v>
      </c>
      <c r="B68" s="63" t="s">
        <v>36</v>
      </c>
      <c r="C68" s="91">
        <f t="shared" si="0"/>
        <v>2</v>
      </c>
      <c r="D68" s="95"/>
      <c r="E68" s="95"/>
      <c r="F68" s="69">
        <f t="shared" si="1"/>
        <v>2</v>
      </c>
      <c r="G68" s="91" t="str">
        <f>IF('11.1'!F68=0,"Нет","Да")</f>
        <v>Да</v>
      </c>
      <c r="H68" s="59" t="str">
        <f>'11.1'!G68</f>
        <v>Да</v>
      </c>
      <c r="I68" s="135" t="s">
        <v>156</v>
      </c>
      <c r="J68" s="135" t="s">
        <v>156</v>
      </c>
      <c r="K68" s="135" t="s">
        <v>296</v>
      </c>
      <c r="L68" s="135" t="s">
        <v>301</v>
      </c>
      <c r="M68" s="135" t="s">
        <v>156</v>
      </c>
      <c r="N68" s="59" t="str">
        <f>'11.1'!P68</f>
        <v>Нет (не отвечает требованиям)</v>
      </c>
      <c r="O68" s="59" t="str">
        <f>'11.2'!N67</f>
        <v>-</v>
      </c>
      <c r="P68" s="135" t="s">
        <v>114</v>
      </c>
      <c r="Q68" s="135" t="s">
        <v>114</v>
      </c>
      <c r="R68" s="135" t="s">
        <v>114</v>
      </c>
      <c r="S68" s="135" t="s">
        <v>114</v>
      </c>
      <c r="T68" s="135" t="s">
        <v>114</v>
      </c>
      <c r="U68" s="135" t="s">
        <v>114</v>
      </c>
      <c r="V68" s="51" t="s">
        <v>114</v>
      </c>
    </row>
    <row r="69" spans="1:22" ht="15" customHeight="1" x14ac:dyDescent="0.2">
      <c r="A69" s="154" t="s">
        <v>82</v>
      </c>
      <c r="B69" s="63" t="s">
        <v>36</v>
      </c>
      <c r="C69" s="91">
        <f t="shared" si="0"/>
        <v>2</v>
      </c>
      <c r="D69" s="95"/>
      <c r="E69" s="95"/>
      <c r="F69" s="69">
        <f t="shared" si="1"/>
        <v>2</v>
      </c>
      <c r="G69" s="91" t="str">
        <f>IF('11.1'!F69=0,"Нет","Да")</f>
        <v>Да</v>
      </c>
      <c r="H69" s="59" t="str">
        <f>'11.1'!G69</f>
        <v>Нет</v>
      </c>
      <c r="I69" s="60" t="s">
        <v>114</v>
      </c>
      <c r="J69" s="60" t="s">
        <v>114</v>
      </c>
      <c r="K69" s="60" t="s">
        <v>114</v>
      </c>
      <c r="L69" s="60" t="s">
        <v>114</v>
      </c>
      <c r="M69" s="60" t="s">
        <v>114</v>
      </c>
      <c r="N69" s="59" t="str">
        <f>'11.1'!P69</f>
        <v>Да</v>
      </c>
      <c r="O69" s="59" t="str">
        <f>'11.2'!N68</f>
        <v>Нет</v>
      </c>
      <c r="P69" s="135" t="s">
        <v>297</v>
      </c>
      <c r="Q69" s="135" t="s">
        <v>156</v>
      </c>
      <c r="R69" s="135" t="s">
        <v>181</v>
      </c>
      <c r="S69" s="136" t="s">
        <v>292</v>
      </c>
      <c r="T69" s="135" t="s">
        <v>156</v>
      </c>
      <c r="U69" s="135" t="s">
        <v>303</v>
      </c>
      <c r="V69" s="51" t="s">
        <v>114</v>
      </c>
    </row>
    <row r="70" spans="1:22" ht="15" customHeight="1" x14ac:dyDescent="0.2">
      <c r="A70" s="153" t="s">
        <v>83</v>
      </c>
      <c r="B70" s="141"/>
      <c r="C70" s="115"/>
      <c r="D70" s="98"/>
      <c r="E70" s="98"/>
      <c r="F70" s="116"/>
      <c r="G70" s="115"/>
      <c r="H70" s="139"/>
      <c r="I70" s="114"/>
      <c r="J70" s="114"/>
      <c r="K70" s="114"/>
      <c r="L70" s="114"/>
      <c r="M70" s="114"/>
      <c r="N70" s="139"/>
      <c r="O70" s="139"/>
      <c r="P70" s="140"/>
      <c r="Q70" s="140"/>
      <c r="R70" s="140"/>
      <c r="S70" s="140"/>
      <c r="T70" s="140"/>
      <c r="U70" s="133"/>
    </row>
    <row r="71" spans="1:22" ht="15" customHeight="1" x14ac:dyDescent="0.2">
      <c r="A71" s="154" t="s">
        <v>84</v>
      </c>
      <c r="B71" s="63" t="s">
        <v>36</v>
      </c>
      <c r="C71" s="91">
        <f t="shared" si="0"/>
        <v>2</v>
      </c>
      <c r="D71" s="95"/>
      <c r="E71" s="95"/>
      <c r="F71" s="69">
        <f t="shared" si="1"/>
        <v>2</v>
      </c>
      <c r="G71" s="91" t="str">
        <f>IF('11.1'!F71=0,"Нет","Да")</f>
        <v>Да</v>
      </c>
      <c r="H71" s="59" t="str">
        <f>'11.1'!G71</f>
        <v>Нет</v>
      </c>
      <c r="I71" s="60" t="s">
        <v>114</v>
      </c>
      <c r="J71" s="60" t="s">
        <v>114</v>
      </c>
      <c r="K71" s="60" t="s">
        <v>114</v>
      </c>
      <c r="L71" s="60" t="s">
        <v>114</v>
      </c>
      <c r="M71" s="60" t="s">
        <v>114</v>
      </c>
      <c r="N71" s="59" t="str">
        <f>'11.1'!P71</f>
        <v>Да</v>
      </c>
      <c r="O71" s="59" t="str">
        <f>'11.2'!N70</f>
        <v>Нет</v>
      </c>
      <c r="P71" s="135" t="s">
        <v>156</v>
      </c>
      <c r="Q71" s="135" t="s">
        <v>156</v>
      </c>
      <c r="R71" s="142" t="s">
        <v>587</v>
      </c>
      <c r="S71" s="136" t="s">
        <v>317</v>
      </c>
      <c r="T71" s="135" t="s">
        <v>111</v>
      </c>
      <c r="U71" s="135" t="s">
        <v>320</v>
      </c>
      <c r="V71" s="51" t="s">
        <v>114</v>
      </c>
    </row>
    <row r="72" spans="1:22" ht="15" customHeight="1" x14ac:dyDescent="0.2">
      <c r="A72" s="154" t="s">
        <v>85</v>
      </c>
      <c r="B72" s="63" t="s">
        <v>36</v>
      </c>
      <c r="C72" s="91">
        <f t="shared" si="0"/>
        <v>2</v>
      </c>
      <c r="D72" s="95"/>
      <c r="E72" s="95"/>
      <c r="F72" s="69">
        <f t="shared" si="1"/>
        <v>2</v>
      </c>
      <c r="G72" s="91" t="str">
        <f>IF('11.1'!F72=0,"Нет","Да")</f>
        <v>Да</v>
      </c>
      <c r="H72" s="59" t="str">
        <f>'11.1'!G72</f>
        <v>Да</v>
      </c>
      <c r="I72" s="135" t="s">
        <v>156</v>
      </c>
      <c r="J72" s="135" t="s">
        <v>156</v>
      </c>
      <c r="K72" s="142" t="s">
        <v>587</v>
      </c>
      <c r="L72" s="136" t="s">
        <v>313</v>
      </c>
      <c r="M72" s="60" t="s">
        <v>156</v>
      </c>
      <c r="N72" s="59" t="str">
        <f>'11.1'!P72</f>
        <v>Да</v>
      </c>
      <c r="O72" s="59" t="str">
        <f>'11.2'!N71</f>
        <v>Нет</v>
      </c>
      <c r="P72" s="135" t="s">
        <v>581</v>
      </c>
      <c r="Q72" s="135" t="s">
        <v>156</v>
      </c>
      <c r="R72" s="135" t="s">
        <v>181</v>
      </c>
      <c r="S72" s="135" t="s">
        <v>386</v>
      </c>
      <c r="T72" s="142" t="s">
        <v>111</v>
      </c>
      <c r="U72" s="107" t="s">
        <v>579</v>
      </c>
      <c r="V72" s="51" t="s">
        <v>114</v>
      </c>
    </row>
    <row r="73" spans="1:22" ht="15" customHeight="1" x14ac:dyDescent="0.2">
      <c r="A73" s="154" t="s">
        <v>86</v>
      </c>
      <c r="B73" s="63" t="s">
        <v>155</v>
      </c>
      <c r="C73" s="91">
        <f t="shared" ref="C73:C99" si="2">IF(B73="Да, размещается сводная оценка уровня открытости бюджетных данных и оценки в разрезе показателей",2,IF(B73="Да, размещается сводная оценка уровня открытости бюджетных данных или оценки в разрезе показателей",1,0))</f>
        <v>0</v>
      </c>
      <c r="D73" s="95"/>
      <c r="E73" s="95"/>
      <c r="F73" s="69">
        <f t="shared" ref="F73:F99" si="3">C73*(1-D73)*(1-E73)</f>
        <v>0</v>
      </c>
      <c r="G73" s="91" t="str">
        <f>IF('11.1'!F73=0,"Нет","Да")</f>
        <v>Да</v>
      </c>
      <c r="H73" s="59" t="str">
        <f>'11.1'!G73</f>
        <v>Нет</v>
      </c>
      <c r="I73" s="60" t="s">
        <v>114</v>
      </c>
      <c r="J73" s="60" t="s">
        <v>114</v>
      </c>
      <c r="K73" s="60" t="s">
        <v>114</v>
      </c>
      <c r="L73" s="60" t="s">
        <v>114</v>
      </c>
      <c r="M73" s="60" t="s">
        <v>114</v>
      </c>
      <c r="N73" s="59" t="str">
        <f>'11.1'!P73</f>
        <v>Да</v>
      </c>
      <c r="O73" s="59" t="str">
        <f>'11.2'!N72</f>
        <v>Нет</v>
      </c>
      <c r="P73" s="135" t="s">
        <v>111</v>
      </c>
      <c r="Q73" s="135" t="s">
        <v>111</v>
      </c>
      <c r="R73" s="135" t="s">
        <v>114</v>
      </c>
      <c r="S73" s="136" t="s">
        <v>318</v>
      </c>
      <c r="T73" s="135" t="s">
        <v>114</v>
      </c>
      <c r="U73" s="135" t="s">
        <v>248</v>
      </c>
      <c r="V73" s="51" t="s">
        <v>114</v>
      </c>
    </row>
    <row r="74" spans="1:22" ht="15" customHeight="1" x14ac:dyDescent="0.2">
      <c r="A74" s="154" t="s">
        <v>87</v>
      </c>
      <c r="B74" s="63" t="s">
        <v>36</v>
      </c>
      <c r="C74" s="91">
        <f t="shared" si="2"/>
        <v>2</v>
      </c>
      <c r="D74" s="95"/>
      <c r="E74" s="95"/>
      <c r="F74" s="69">
        <f t="shared" si="3"/>
        <v>2</v>
      </c>
      <c r="G74" s="91" t="str">
        <f>IF('11.1'!F74=0,"Нет","Да")</f>
        <v>Да</v>
      </c>
      <c r="H74" s="59" t="str">
        <f>'11.1'!G74</f>
        <v>Нет</v>
      </c>
      <c r="I74" s="60" t="s">
        <v>114</v>
      </c>
      <c r="J74" s="60" t="s">
        <v>114</v>
      </c>
      <c r="K74" s="60" t="s">
        <v>114</v>
      </c>
      <c r="L74" s="60" t="s">
        <v>114</v>
      </c>
      <c r="M74" s="60" t="s">
        <v>114</v>
      </c>
      <c r="N74" s="59" t="str">
        <f>'11.1'!P74</f>
        <v>Да</v>
      </c>
      <c r="O74" s="59" t="str">
        <f>'11.2'!N73</f>
        <v>Нет</v>
      </c>
      <c r="P74" s="135" t="s">
        <v>156</v>
      </c>
      <c r="Q74" s="135" t="s">
        <v>156</v>
      </c>
      <c r="R74" s="135" t="s">
        <v>181</v>
      </c>
      <c r="S74" s="136" t="s">
        <v>315</v>
      </c>
      <c r="T74" s="135" t="s">
        <v>156</v>
      </c>
      <c r="U74" s="135" t="s">
        <v>114</v>
      </c>
      <c r="V74" s="51" t="s">
        <v>114</v>
      </c>
    </row>
    <row r="75" spans="1:22" ht="15" customHeight="1" x14ac:dyDescent="0.2">
      <c r="A75" s="154" t="s">
        <v>657</v>
      </c>
      <c r="B75" s="63" t="s">
        <v>36</v>
      </c>
      <c r="C75" s="91">
        <f t="shared" si="2"/>
        <v>2</v>
      </c>
      <c r="D75" s="95"/>
      <c r="E75" s="95"/>
      <c r="F75" s="69">
        <f t="shared" si="3"/>
        <v>2</v>
      </c>
      <c r="G75" s="91" t="str">
        <f>IF('11.1'!F75=0,"Нет","Да")</f>
        <v>Да</v>
      </c>
      <c r="H75" s="59" t="str">
        <f>'11.1'!G75</f>
        <v>Да</v>
      </c>
      <c r="I75" s="135" t="s">
        <v>156</v>
      </c>
      <c r="J75" s="135" t="s">
        <v>156</v>
      </c>
      <c r="K75" s="135" t="s">
        <v>181</v>
      </c>
      <c r="L75" s="136" t="s">
        <v>319</v>
      </c>
      <c r="M75" s="60" t="s">
        <v>111</v>
      </c>
      <c r="N75" s="59" t="str">
        <f>'11.1'!P75</f>
        <v>Да</v>
      </c>
      <c r="O75" s="59" t="str">
        <f>'11.2'!N74</f>
        <v>Да (5.1)</v>
      </c>
      <c r="P75" s="135" t="s">
        <v>156</v>
      </c>
      <c r="Q75" s="135" t="s">
        <v>156</v>
      </c>
      <c r="R75" s="135" t="s">
        <v>181</v>
      </c>
      <c r="S75" s="135" t="s">
        <v>390</v>
      </c>
      <c r="T75" s="135" t="s">
        <v>156</v>
      </c>
      <c r="U75" s="135" t="s">
        <v>114</v>
      </c>
      <c r="V75" s="51" t="s">
        <v>114</v>
      </c>
    </row>
    <row r="76" spans="1:22" ht="15" customHeight="1" x14ac:dyDescent="0.2">
      <c r="A76" s="154" t="s">
        <v>88</v>
      </c>
      <c r="B76" s="63" t="s">
        <v>155</v>
      </c>
      <c r="C76" s="91">
        <f t="shared" si="2"/>
        <v>0</v>
      </c>
      <c r="D76" s="95"/>
      <c r="E76" s="95"/>
      <c r="F76" s="69">
        <f t="shared" si="3"/>
        <v>0</v>
      </c>
      <c r="G76" s="91" t="str">
        <f>IF('11.1'!F76=0,"Нет","Да")</f>
        <v>Да</v>
      </c>
      <c r="H76" s="59" t="str">
        <f>'11.1'!G76</f>
        <v>Нет</v>
      </c>
      <c r="I76" s="60" t="s">
        <v>114</v>
      </c>
      <c r="J76" s="60" t="s">
        <v>114</v>
      </c>
      <c r="K76" s="60" t="s">
        <v>114</v>
      </c>
      <c r="L76" s="60" t="s">
        <v>114</v>
      </c>
      <c r="M76" s="60" t="s">
        <v>114</v>
      </c>
      <c r="N76" s="59" t="str">
        <f>'11.1'!P76</f>
        <v>Да</v>
      </c>
      <c r="O76" s="59" t="str">
        <f>'11.2'!N75</f>
        <v>Нет</v>
      </c>
      <c r="P76" s="135" t="s">
        <v>111</v>
      </c>
      <c r="Q76" s="135" t="s">
        <v>111</v>
      </c>
      <c r="R76" s="135" t="s">
        <v>114</v>
      </c>
      <c r="S76" s="136" t="s">
        <v>316</v>
      </c>
      <c r="T76" s="135" t="s">
        <v>114</v>
      </c>
      <c r="U76" s="135" t="s">
        <v>607</v>
      </c>
      <c r="V76" s="51" t="s">
        <v>114</v>
      </c>
    </row>
    <row r="77" spans="1:22" ht="15" customHeight="1" x14ac:dyDescent="0.2">
      <c r="A77" s="153" t="s">
        <v>15</v>
      </c>
      <c r="B77" s="141"/>
      <c r="C77" s="115"/>
      <c r="D77" s="98"/>
      <c r="E77" s="98"/>
      <c r="F77" s="116"/>
      <c r="G77" s="115"/>
      <c r="H77" s="139"/>
      <c r="I77" s="114"/>
      <c r="J77" s="114"/>
      <c r="K77" s="114"/>
      <c r="L77" s="114"/>
      <c r="M77" s="114"/>
      <c r="N77" s="139"/>
      <c r="O77" s="139"/>
      <c r="P77" s="97"/>
      <c r="Q77" s="97"/>
      <c r="R77" s="97"/>
      <c r="S77" s="97"/>
      <c r="T77" s="97"/>
      <c r="U77" s="133"/>
    </row>
    <row r="78" spans="1:22" ht="15" customHeight="1" x14ac:dyDescent="0.2">
      <c r="A78" s="154" t="s">
        <v>16</v>
      </c>
      <c r="B78" s="63" t="s">
        <v>36</v>
      </c>
      <c r="C78" s="91">
        <f t="shared" si="2"/>
        <v>2</v>
      </c>
      <c r="D78" s="95"/>
      <c r="E78" s="95"/>
      <c r="F78" s="69">
        <f t="shared" si="3"/>
        <v>2</v>
      </c>
      <c r="G78" s="91" t="str">
        <f>IF('11.1'!F78=0,"Нет","Да")</f>
        <v>Да</v>
      </c>
      <c r="H78" s="59" t="str">
        <f>'11.1'!G78</f>
        <v>Да</v>
      </c>
      <c r="I78" s="135" t="s">
        <v>156</v>
      </c>
      <c r="J78" s="135" t="s">
        <v>156</v>
      </c>
      <c r="K78" s="135" t="s">
        <v>181</v>
      </c>
      <c r="L78" s="137" t="s">
        <v>323</v>
      </c>
      <c r="M78" s="135" t="s">
        <v>156</v>
      </c>
      <c r="N78" s="59" t="str">
        <f>'11.1'!P78</f>
        <v>Да</v>
      </c>
      <c r="O78" s="59" t="str">
        <f>'11.2'!N77</f>
        <v>Да (22)</v>
      </c>
      <c r="P78" s="135" t="s">
        <v>156</v>
      </c>
      <c r="Q78" s="142" t="s">
        <v>111</v>
      </c>
      <c r="R78" s="142" t="s">
        <v>181</v>
      </c>
      <c r="S78" s="142" t="s">
        <v>394</v>
      </c>
      <c r="T78" s="142" t="s">
        <v>111</v>
      </c>
      <c r="U78" s="107" t="s">
        <v>579</v>
      </c>
      <c r="V78" s="51" t="s">
        <v>114</v>
      </c>
    </row>
    <row r="79" spans="1:22" ht="15" customHeight="1" x14ac:dyDescent="0.2">
      <c r="A79" s="154" t="s">
        <v>89</v>
      </c>
      <c r="B79" s="63" t="s">
        <v>155</v>
      </c>
      <c r="C79" s="91">
        <f t="shared" si="2"/>
        <v>0</v>
      </c>
      <c r="D79" s="95"/>
      <c r="E79" s="95"/>
      <c r="F79" s="69">
        <f t="shared" si="3"/>
        <v>0</v>
      </c>
      <c r="G79" s="91" t="str">
        <f>IF('11.1'!F79=0,"Нет","Да")</f>
        <v>Да</v>
      </c>
      <c r="H79" s="59" t="str">
        <f>'11.1'!G79</f>
        <v>Нет</v>
      </c>
      <c r="I79" s="60" t="s">
        <v>114</v>
      </c>
      <c r="J79" s="60" t="s">
        <v>114</v>
      </c>
      <c r="K79" s="60" t="s">
        <v>114</v>
      </c>
      <c r="L79" s="60" t="s">
        <v>114</v>
      </c>
      <c r="M79" s="60" t="s">
        <v>114</v>
      </c>
      <c r="N79" s="59" t="str">
        <f>'11.1'!P79</f>
        <v>Да</v>
      </c>
      <c r="O79" s="59" t="str">
        <f>'11.2'!N78</f>
        <v>Нет</v>
      </c>
      <c r="P79" s="135" t="s">
        <v>111</v>
      </c>
      <c r="Q79" s="142" t="s">
        <v>111</v>
      </c>
      <c r="R79" s="142" t="s">
        <v>114</v>
      </c>
      <c r="S79" s="146" t="s">
        <v>344</v>
      </c>
      <c r="T79" s="142" t="s">
        <v>114</v>
      </c>
      <c r="U79" s="142" t="s">
        <v>608</v>
      </c>
      <c r="V79" s="51" t="s">
        <v>114</v>
      </c>
    </row>
    <row r="80" spans="1:22" ht="15" customHeight="1" x14ac:dyDescent="0.2">
      <c r="A80" s="154" t="s">
        <v>90</v>
      </c>
      <c r="B80" s="63" t="s">
        <v>36</v>
      </c>
      <c r="C80" s="91">
        <f t="shared" si="2"/>
        <v>2</v>
      </c>
      <c r="D80" s="95"/>
      <c r="E80" s="95"/>
      <c r="F80" s="69">
        <f t="shared" si="3"/>
        <v>2</v>
      </c>
      <c r="G80" s="91" t="str">
        <f>IF('11.1'!F80=0,"Нет","Да")</f>
        <v>Да</v>
      </c>
      <c r="H80" s="59" t="str">
        <f>'11.1'!G80</f>
        <v>Да</v>
      </c>
      <c r="I80" s="135" t="s">
        <v>156</v>
      </c>
      <c r="J80" s="135" t="s">
        <v>156</v>
      </c>
      <c r="K80" s="135" t="s">
        <v>181</v>
      </c>
      <c r="L80" s="137" t="s">
        <v>449</v>
      </c>
      <c r="M80" s="135" t="s">
        <v>156</v>
      </c>
      <c r="N80" s="59" t="str">
        <f>'11.1'!P80</f>
        <v>Нет (не обнаружен)</v>
      </c>
      <c r="O80" s="59" t="str">
        <f>'11.2'!N79</f>
        <v>-</v>
      </c>
      <c r="P80" s="135" t="s">
        <v>114</v>
      </c>
      <c r="Q80" s="142" t="s">
        <v>114</v>
      </c>
      <c r="R80" s="142" t="s">
        <v>114</v>
      </c>
      <c r="S80" s="142" t="s">
        <v>114</v>
      </c>
      <c r="T80" s="142" t="s">
        <v>114</v>
      </c>
      <c r="U80" s="142" t="s">
        <v>114</v>
      </c>
      <c r="V80" s="51" t="s">
        <v>114</v>
      </c>
    </row>
    <row r="81" spans="1:22" ht="15" customHeight="1" x14ac:dyDescent="0.2">
      <c r="A81" s="154" t="s">
        <v>91</v>
      </c>
      <c r="B81" s="63" t="s">
        <v>155</v>
      </c>
      <c r="C81" s="91">
        <f t="shared" si="2"/>
        <v>0</v>
      </c>
      <c r="D81" s="95"/>
      <c r="E81" s="95"/>
      <c r="F81" s="69">
        <f t="shared" si="3"/>
        <v>0</v>
      </c>
      <c r="G81" s="91" t="str">
        <f>IF('11.1'!F81=0,"Нет","Да")</f>
        <v>Да</v>
      </c>
      <c r="H81" s="59" t="str">
        <f>'11.1'!G81</f>
        <v>Нет</v>
      </c>
      <c r="I81" s="60" t="s">
        <v>114</v>
      </c>
      <c r="J81" s="60" t="s">
        <v>114</v>
      </c>
      <c r="K81" s="60" t="s">
        <v>114</v>
      </c>
      <c r="L81" s="60" t="s">
        <v>114</v>
      </c>
      <c r="M81" s="60" t="s">
        <v>114</v>
      </c>
      <c r="N81" s="59" t="str">
        <f>'11.1'!P81</f>
        <v>Да</v>
      </c>
      <c r="O81" s="59" t="str">
        <f>'11.2'!N80</f>
        <v>Нет</v>
      </c>
      <c r="P81" s="135" t="s">
        <v>111</v>
      </c>
      <c r="Q81" s="142" t="s">
        <v>111</v>
      </c>
      <c r="R81" s="142" t="s">
        <v>114</v>
      </c>
      <c r="S81" s="146" t="s">
        <v>397</v>
      </c>
      <c r="T81" s="142" t="s">
        <v>114</v>
      </c>
      <c r="U81" s="142" t="s">
        <v>609</v>
      </c>
      <c r="V81" s="51" t="s">
        <v>114</v>
      </c>
    </row>
    <row r="82" spans="1:22" ht="15" customHeight="1" x14ac:dyDescent="0.2">
      <c r="A82" s="154" t="s">
        <v>17</v>
      </c>
      <c r="B82" s="63" t="s">
        <v>36</v>
      </c>
      <c r="C82" s="91">
        <f t="shared" si="2"/>
        <v>2</v>
      </c>
      <c r="D82" s="95"/>
      <c r="E82" s="95"/>
      <c r="F82" s="69">
        <f t="shared" si="3"/>
        <v>2</v>
      </c>
      <c r="G82" s="91" t="str">
        <f>IF('11.1'!F82=0,"Нет","Да")</f>
        <v>Да</v>
      </c>
      <c r="H82" s="59" t="str">
        <f>'11.1'!G82</f>
        <v>Нет</v>
      </c>
      <c r="I82" s="60" t="s">
        <v>114</v>
      </c>
      <c r="J82" s="60" t="s">
        <v>114</v>
      </c>
      <c r="K82" s="60" t="s">
        <v>114</v>
      </c>
      <c r="L82" s="60" t="s">
        <v>114</v>
      </c>
      <c r="M82" s="60" t="s">
        <v>114</v>
      </c>
      <c r="N82" s="59" t="str">
        <f>'11.1'!P82</f>
        <v>Да</v>
      </c>
      <c r="O82" s="59" t="str">
        <f>'11.2'!N81</f>
        <v>Нет</v>
      </c>
      <c r="P82" s="135" t="s">
        <v>156</v>
      </c>
      <c r="Q82" s="142" t="s">
        <v>156</v>
      </c>
      <c r="R82" s="142" t="s">
        <v>181</v>
      </c>
      <c r="S82" s="142" t="s">
        <v>336</v>
      </c>
      <c r="T82" s="142" t="s">
        <v>156</v>
      </c>
      <c r="U82" s="142" t="s">
        <v>114</v>
      </c>
      <c r="V82" s="51" t="s">
        <v>114</v>
      </c>
    </row>
    <row r="83" spans="1:22" ht="15" customHeight="1" x14ac:dyDescent="0.2">
      <c r="A83" s="154" t="s">
        <v>92</v>
      </c>
      <c r="B83" s="63" t="s">
        <v>155</v>
      </c>
      <c r="C83" s="91">
        <f t="shared" si="2"/>
        <v>0</v>
      </c>
      <c r="D83" s="95"/>
      <c r="E83" s="95"/>
      <c r="F83" s="69">
        <f t="shared" si="3"/>
        <v>0</v>
      </c>
      <c r="G83" s="91" t="str">
        <f>IF('11.1'!F83=0,"Нет","Да")</f>
        <v>Нет</v>
      </c>
      <c r="H83" s="59" t="str">
        <f>'11.1'!G83</f>
        <v>Нет</v>
      </c>
      <c r="I83" s="60" t="s">
        <v>114</v>
      </c>
      <c r="J83" s="60" t="s">
        <v>114</v>
      </c>
      <c r="K83" s="60" t="s">
        <v>114</v>
      </c>
      <c r="L83" s="60" t="s">
        <v>114</v>
      </c>
      <c r="M83" s="60" t="s">
        <v>114</v>
      </c>
      <c r="N83" s="59" t="str">
        <f>'11.1'!P83</f>
        <v>Нет (не отвечает требованиям)</v>
      </c>
      <c r="O83" s="59" t="str">
        <f>'11.2'!N82</f>
        <v>-</v>
      </c>
      <c r="P83" s="135" t="s">
        <v>114</v>
      </c>
      <c r="Q83" s="142" t="s">
        <v>114</v>
      </c>
      <c r="R83" s="142" t="s">
        <v>114</v>
      </c>
      <c r="S83" s="146" t="s">
        <v>337</v>
      </c>
      <c r="T83" s="142" t="s">
        <v>114</v>
      </c>
      <c r="U83" s="107" t="s">
        <v>114</v>
      </c>
      <c r="V83" s="51" t="s">
        <v>114</v>
      </c>
    </row>
    <row r="84" spans="1:22" ht="15" customHeight="1" x14ac:dyDescent="0.2">
      <c r="A84" s="154" t="s">
        <v>658</v>
      </c>
      <c r="B84" s="63" t="s">
        <v>155</v>
      </c>
      <c r="C84" s="91">
        <f t="shared" si="2"/>
        <v>0</v>
      </c>
      <c r="D84" s="95"/>
      <c r="E84" s="95"/>
      <c r="F84" s="69">
        <f t="shared" si="3"/>
        <v>0</v>
      </c>
      <c r="G84" s="91" t="str">
        <f>IF('11.1'!F84=0,"Нет","Да")</f>
        <v>Да</v>
      </c>
      <c r="H84" s="59" t="str">
        <f>'11.1'!G84</f>
        <v>Нет</v>
      </c>
      <c r="I84" s="60" t="s">
        <v>114</v>
      </c>
      <c r="J84" s="60" t="s">
        <v>114</v>
      </c>
      <c r="K84" s="60" t="s">
        <v>114</v>
      </c>
      <c r="L84" s="60" t="s">
        <v>114</v>
      </c>
      <c r="M84" s="60" t="s">
        <v>114</v>
      </c>
      <c r="N84" s="59" t="str">
        <f>'11.1'!P84</f>
        <v>Да</v>
      </c>
      <c r="O84" s="59" t="str">
        <f>'11.2'!N83</f>
        <v>Нет</v>
      </c>
      <c r="P84" s="135" t="s">
        <v>111</v>
      </c>
      <c r="Q84" s="142" t="s">
        <v>111</v>
      </c>
      <c r="R84" s="142" t="s">
        <v>114</v>
      </c>
      <c r="S84" s="146" t="s">
        <v>338</v>
      </c>
      <c r="T84" s="142" t="s">
        <v>114</v>
      </c>
      <c r="U84" s="142" t="s">
        <v>610</v>
      </c>
      <c r="V84" s="51" t="s">
        <v>114</v>
      </c>
    </row>
    <row r="85" spans="1:22" ht="15" customHeight="1" x14ac:dyDescent="0.2">
      <c r="A85" s="154" t="s">
        <v>93</v>
      </c>
      <c r="B85" s="63" t="s">
        <v>155</v>
      </c>
      <c r="C85" s="91">
        <f t="shared" si="2"/>
        <v>0</v>
      </c>
      <c r="D85" s="95"/>
      <c r="E85" s="95"/>
      <c r="F85" s="69">
        <f t="shared" si="3"/>
        <v>0</v>
      </c>
      <c r="G85" s="91" t="str">
        <f>IF('11.1'!F85=0,"Нет","Да")</f>
        <v>Нет</v>
      </c>
      <c r="H85" s="59" t="str">
        <f>'11.1'!G85</f>
        <v>Нет</v>
      </c>
      <c r="I85" s="60" t="s">
        <v>114</v>
      </c>
      <c r="J85" s="60" t="s">
        <v>114</v>
      </c>
      <c r="K85" s="60" t="s">
        <v>114</v>
      </c>
      <c r="L85" s="60" t="s">
        <v>114</v>
      </c>
      <c r="M85" s="60" t="s">
        <v>114</v>
      </c>
      <c r="N85" s="59" t="str">
        <f>'11.1'!P85</f>
        <v>Нет (не отвечает требованиям)</v>
      </c>
      <c r="O85" s="59" t="str">
        <f>'11.2'!N84</f>
        <v>-</v>
      </c>
      <c r="P85" s="135" t="s">
        <v>114</v>
      </c>
      <c r="Q85" s="142" t="s">
        <v>114</v>
      </c>
      <c r="R85" s="142" t="s">
        <v>114</v>
      </c>
      <c r="S85" s="146" t="s">
        <v>345</v>
      </c>
      <c r="T85" s="142" t="s">
        <v>114</v>
      </c>
      <c r="U85" s="142" t="s">
        <v>114</v>
      </c>
      <c r="V85" s="51" t="s">
        <v>114</v>
      </c>
    </row>
    <row r="86" spans="1:22" ht="15" customHeight="1" x14ac:dyDescent="0.2">
      <c r="A86" s="154" t="s">
        <v>18</v>
      </c>
      <c r="B86" s="63" t="s">
        <v>36</v>
      </c>
      <c r="C86" s="91">
        <f t="shared" si="2"/>
        <v>2</v>
      </c>
      <c r="D86" s="95"/>
      <c r="E86" s="95"/>
      <c r="F86" s="69">
        <f t="shared" si="3"/>
        <v>2</v>
      </c>
      <c r="G86" s="91" t="str">
        <f>IF('11.1'!F86=0,"Нет","Да")</f>
        <v>Да</v>
      </c>
      <c r="H86" s="59" t="str">
        <f>'11.1'!G86</f>
        <v>Нет</v>
      </c>
      <c r="I86" s="60" t="s">
        <v>114</v>
      </c>
      <c r="J86" s="60" t="s">
        <v>114</v>
      </c>
      <c r="K86" s="60" t="s">
        <v>114</v>
      </c>
      <c r="L86" s="60" t="s">
        <v>114</v>
      </c>
      <c r="M86" s="60" t="s">
        <v>114</v>
      </c>
      <c r="N86" s="59" t="str">
        <f>'11.1'!P86</f>
        <v>Да</v>
      </c>
      <c r="O86" s="59" t="str">
        <f>'11.2'!N85</f>
        <v>Нет</v>
      </c>
      <c r="P86" s="135" t="s">
        <v>156</v>
      </c>
      <c r="Q86" s="142" t="s">
        <v>156</v>
      </c>
      <c r="R86" s="142" t="s">
        <v>181</v>
      </c>
      <c r="S86" s="142" t="s">
        <v>346</v>
      </c>
      <c r="T86" s="142" t="s">
        <v>156</v>
      </c>
      <c r="U86" s="142" t="s">
        <v>114</v>
      </c>
      <c r="V86" s="51" t="s">
        <v>114</v>
      </c>
    </row>
    <row r="87" spans="1:22" ht="15" customHeight="1" x14ac:dyDescent="0.2">
      <c r="A87" s="154" t="s">
        <v>19</v>
      </c>
      <c r="B87" s="63" t="s">
        <v>36</v>
      </c>
      <c r="C87" s="91">
        <f t="shared" si="2"/>
        <v>2</v>
      </c>
      <c r="D87" s="95"/>
      <c r="E87" s="95"/>
      <c r="F87" s="69">
        <f t="shared" si="3"/>
        <v>2</v>
      </c>
      <c r="G87" s="91" t="str">
        <f>IF('11.1'!F87=0,"Нет","Да")</f>
        <v>Да</v>
      </c>
      <c r="H87" s="59" t="str">
        <f>'11.1'!G87</f>
        <v>Да</v>
      </c>
      <c r="I87" s="135" t="s">
        <v>156</v>
      </c>
      <c r="J87" s="135" t="s">
        <v>156</v>
      </c>
      <c r="K87" s="135" t="s">
        <v>181</v>
      </c>
      <c r="L87" s="60" t="s">
        <v>343</v>
      </c>
      <c r="M87" s="135" t="s">
        <v>156</v>
      </c>
      <c r="N87" s="59" t="str">
        <f>'11.1'!P87</f>
        <v>Да</v>
      </c>
      <c r="O87" s="59" t="str">
        <f>'11.2'!N86</f>
        <v>Да (4.2)</v>
      </c>
      <c r="P87" s="135" t="s">
        <v>156</v>
      </c>
      <c r="Q87" s="142" t="s">
        <v>111</v>
      </c>
      <c r="R87" s="142" t="s">
        <v>181</v>
      </c>
      <c r="S87" s="142" t="s">
        <v>398</v>
      </c>
      <c r="T87" s="142" t="s">
        <v>111</v>
      </c>
      <c r="U87" s="107" t="s">
        <v>579</v>
      </c>
      <c r="V87" s="51" t="s">
        <v>114</v>
      </c>
    </row>
    <row r="88" spans="1:22" ht="15" customHeight="1" x14ac:dyDescent="0.2">
      <c r="A88" s="153" t="s">
        <v>20</v>
      </c>
      <c r="B88" s="141"/>
      <c r="C88" s="115"/>
      <c r="D88" s="98"/>
      <c r="E88" s="98"/>
      <c r="F88" s="116"/>
      <c r="G88" s="115"/>
      <c r="H88" s="139"/>
      <c r="I88" s="114"/>
      <c r="J88" s="114"/>
      <c r="K88" s="114"/>
      <c r="L88" s="114"/>
      <c r="M88" s="114"/>
      <c r="N88" s="139"/>
      <c r="O88" s="139"/>
      <c r="P88" s="97"/>
      <c r="Q88" s="97"/>
      <c r="R88" s="97"/>
      <c r="S88" s="97"/>
      <c r="T88" s="97"/>
      <c r="U88" s="133"/>
    </row>
    <row r="89" spans="1:22" ht="15" customHeight="1" x14ac:dyDescent="0.2">
      <c r="A89" s="154" t="s">
        <v>94</v>
      </c>
      <c r="B89" s="63" t="s">
        <v>36</v>
      </c>
      <c r="C89" s="91">
        <f t="shared" si="2"/>
        <v>2</v>
      </c>
      <c r="D89" s="95"/>
      <c r="E89" s="95"/>
      <c r="F89" s="69">
        <f t="shared" si="3"/>
        <v>2</v>
      </c>
      <c r="G89" s="91" t="str">
        <f>IF('11.1'!F89=0,"Нет","Да")</f>
        <v>Да</v>
      </c>
      <c r="H89" s="59" t="str">
        <f>'11.1'!G89</f>
        <v>Нет</v>
      </c>
      <c r="I89" s="60" t="s">
        <v>114</v>
      </c>
      <c r="J89" s="60" t="s">
        <v>114</v>
      </c>
      <c r="K89" s="60" t="s">
        <v>114</v>
      </c>
      <c r="L89" s="60" t="s">
        <v>114</v>
      </c>
      <c r="M89" s="60" t="s">
        <v>114</v>
      </c>
      <c r="N89" s="59" t="str">
        <f>'11.1'!P89</f>
        <v>Да</v>
      </c>
      <c r="O89" s="59" t="str">
        <f>'11.2'!N88</f>
        <v>Нет</v>
      </c>
      <c r="P89" s="135" t="s">
        <v>156</v>
      </c>
      <c r="Q89" s="135" t="s">
        <v>156</v>
      </c>
      <c r="R89" s="135" t="s">
        <v>181</v>
      </c>
      <c r="S89" s="136" t="s">
        <v>350</v>
      </c>
      <c r="T89" s="135" t="s">
        <v>156</v>
      </c>
      <c r="U89" s="135" t="s">
        <v>114</v>
      </c>
      <c r="V89" s="51" t="s">
        <v>114</v>
      </c>
    </row>
    <row r="90" spans="1:22" ht="15" customHeight="1" x14ac:dyDescent="0.2">
      <c r="A90" s="154" t="s">
        <v>95</v>
      </c>
      <c r="B90" s="63" t="s">
        <v>155</v>
      </c>
      <c r="C90" s="91">
        <f t="shared" si="2"/>
        <v>0</v>
      </c>
      <c r="D90" s="95"/>
      <c r="E90" s="95"/>
      <c r="F90" s="69">
        <f t="shared" si="3"/>
        <v>0</v>
      </c>
      <c r="G90" s="91" t="str">
        <f>IF('11.1'!F90=0,"Нет","Да")</f>
        <v>Нет</v>
      </c>
      <c r="H90" s="59" t="str">
        <f>'11.1'!G90</f>
        <v>Нет</v>
      </c>
      <c r="I90" s="60" t="s">
        <v>114</v>
      </c>
      <c r="J90" s="60" t="s">
        <v>114</v>
      </c>
      <c r="K90" s="60" t="s">
        <v>114</v>
      </c>
      <c r="L90" s="60" t="s">
        <v>114</v>
      </c>
      <c r="M90" s="60" t="s">
        <v>114</v>
      </c>
      <c r="N90" s="59" t="str">
        <f>'11.1'!P90</f>
        <v>Нет (не отвечает требованиям, не обнаружен на сайте)</v>
      </c>
      <c r="O90" s="59" t="str">
        <f>'11.2'!N89</f>
        <v>-</v>
      </c>
      <c r="P90" s="135" t="s">
        <v>114</v>
      </c>
      <c r="Q90" s="135" t="s">
        <v>114</v>
      </c>
      <c r="R90" s="135" t="s">
        <v>114</v>
      </c>
      <c r="S90" s="136" t="s">
        <v>351</v>
      </c>
      <c r="T90" s="135" t="s">
        <v>114</v>
      </c>
      <c r="U90" s="135" t="s">
        <v>114</v>
      </c>
      <c r="V90" s="51" t="s">
        <v>114</v>
      </c>
    </row>
    <row r="91" spans="1:22" ht="15" customHeight="1" x14ac:dyDescent="0.2">
      <c r="A91" s="154" t="s">
        <v>96</v>
      </c>
      <c r="B91" s="63" t="s">
        <v>37</v>
      </c>
      <c r="C91" s="91">
        <f t="shared" si="2"/>
        <v>1</v>
      </c>
      <c r="D91" s="95">
        <v>0.5</v>
      </c>
      <c r="E91" s="95"/>
      <c r="F91" s="69">
        <f t="shared" si="3"/>
        <v>0.5</v>
      </c>
      <c r="G91" s="91" t="str">
        <f>IF('11.1'!F91=0,"Нет","Да")</f>
        <v>Да</v>
      </c>
      <c r="H91" s="59" t="str">
        <f>'11.1'!G91</f>
        <v>Да</v>
      </c>
      <c r="I91" s="60" t="s">
        <v>590</v>
      </c>
      <c r="J91" s="60" t="s">
        <v>111</v>
      </c>
      <c r="K91" s="60" t="s">
        <v>580</v>
      </c>
      <c r="L91" s="60" t="s">
        <v>591</v>
      </c>
      <c r="M91" s="60" t="s">
        <v>111</v>
      </c>
      <c r="N91" s="59" t="str">
        <f>'11.1'!P91</f>
        <v>Да</v>
      </c>
      <c r="O91" s="59" t="str">
        <f>'11.2'!N90</f>
        <v>Нет</v>
      </c>
      <c r="P91" s="142" t="s">
        <v>156</v>
      </c>
      <c r="Q91" s="142" t="s">
        <v>156</v>
      </c>
      <c r="R91" s="142" t="s">
        <v>181</v>
      </c>
      <c r="S91" s="146" t="s">
        <v>371</v>
      </c>
      <c r="T91" s="142" t="s">
        <v>111</v>
      </c>
      <c r="U91" s="142" t="s">
        <v>592</v>
      </c>
      <c r="V91" s="51" t="s">
        <v>114</v>
      </c>
    </row>
    <row r="92" spans="1:22" ht="15" customHeight="1" x14ac:dyDescent="0.2">
      <c r="A92" s="154" t="s">
        <v>97</v>
      </c>
      <c r="B92" s="63" t="s">
        <v>36</v>
      </c>
      <c r="C92" s="91">
        <f t="shared" si="2"/>
        <v>2</v>
      </c>
      <c r="D92" s="95"/>
      <c r="E92" s="95"/>
      <c r="F92" s="69">
        <f t="shared" si="3"/>
        <v>2</v>
      </c>
      <c r="G92" s="91" t="str">
        <f>IF('11.1'!F92=0,"Нет","Да")</f>
        <v>Да</v>
      </c>
      <c r="H92" s="59" t="str">
        <f>'11.1'!G92</f>
        <v>Нет</v>
      </c>
      <c r="I92" s="60" t="s">
        <v>114</v>
      </c>
      <c r="J92" s="60" t="s">
        <v>114</v>
      </c>
      <c r="K92" s="60" t="s">
        <v>114</v>
      </c>
      <c r="L92" s="60" t="s">
        <v>114</v>
      </c>
      <c r="M92" s="60" t="s">
        <v>114</v>
      </c>
      <c r="N92" s="59" t="str">
        <f>'11.1'!P92</f>
        <v>Да</v>
      </c>
      <c r="O92" s="59" t="str">
        <f>'11.2'!N91</f>
        <v>Нет</v>
      </c>
      <c r="P92" s="142" t="s">
        <v>156</v>
      </c>
      <c r="Q92" s="142" t="s">
        <v>156</v>
      </c>
      <c r="R92" s="142" t="s">
        <v>181</v>
      </c>
      <c r="S92" s="146" t="s">
        <v>353</v>
      </c>
      <c r="T92" s="142" t="s">
        <v>156</v>
      </c>
      <c r="U92" s="142" t="s">
        <v>401</v>
      </c>
      <c r="V92" s="51" t="s">
        <v>114</v>
      </c>
    </row>
    <row r="93" spans="1:22" ht="15" customHeight="1" x14ac:dyDescent="0.2">
      <c r="A93" s="154" t="s">
        <v>21</v>
      </c>
      <c r="B93" s="63" t="s">
        <v>36</v>
      </c>
      <c r="C93" s="91">
        <f t="shared" si="2"/>
        <v>2</v>
      </c>
      <c r="D93" s="95"/>
      <c r="E93" s="95"/>
      <c r="F93" s="69">
        <f t="shared" si="3"/>
        <v>2</v>
      </c>
      <c r="G93" s="91" t="str">
        <f>IF('11.1'!F93=0,"Нет","Да")</f>
        <v>Да</v>
      </c>
      <c r="H93" s="59" t="str">
        <f>'11.1'!G93</f>
        <v>Да</v>
      </c>
      <c r="I93" s="135" t="s">
        <v>156</v>
      </c>
      <c r="J93" s="135" t="s">
        <v>156</v>
      </c>
      <c r="K93" s="135" t="s">
        <v>370</v>
      </c>
      <c r="L93" s="137" t="s">
        <v>355</v>
      </c>
      <c r="M93" s="60" t="s">
        <v>156</v>
      </c>
      <c r="N93" s="59" t="str">
        <f>'11.1'!P93</f>
        <v>Да</v>
      </c>
      <c r="O93" s="59" t="str">
        <f>'11.2'!N92</f>
        <v>Нет</v>
      </c>
      <c r="P93" s="142" t="s">
        <v>111</v>
      </c>
      <c r="Q93" s="142" t="s">
        <v>111</v>
      </c>
      <c r="R93" s="142" t="s">
        <v>114</v>
      </c>
      <c r="S93" s="142" t="s">
        <v>593</v>
      </c>
      <c r="T93" s="142" t="s">
        <v>111</v>
      </c>
      <c r="U93" s="107" t="s">
        <v>579</v>
      </c>
      <c r="V93" s="51" t="s">
        <v>114</v>
      </c>
    </row>
    <row r="94" spans="1:22" ht="15" customHeight="1" x14ac:dyDescent="0.2">
      <c r="A94" s="154" t="s">
        <v>22</v>
      </c>
      <c r="B94" s="63" t="s">
        <v>36</v>
      </c>
      <c r="C94" s="91">
        <f t="shared" si="2"/>
        <v>2</v>
      </c>
      <c r="D94" s="95"/>
      <c r="E94" s="95"/>
      <c r="F94" s="69">
        <f t="shared" si="3"/>
        <v>2</v>
      </c>
      <c r="G94" s="91" t="str">
        <f>IF('11.1'!F94=0,"Нет","Да")</f>
        <v>Да</v>
      </c>
      <c r="H94" s="59" t="str">
        <f>'11.1'!G94</f>
        <v>Нет</v>
      </c>
      <c r="I94" s="60" t="s">
        <v>114</v>
      </c>
      <c r="J94" s="60" t="s">
        <v>114</v>
      </c>
      <c r="K94" s="60" t="s">
        <v>114</v>
      </c>
      <c r="L94" s="60" t="s">
        <v>114</v>
      </c>
      <c r="M94" s="60" t="s">
        <v>114</v>
      </c>
      <c r="N94" s="59" t="str">
        <f>'11.1'!P94</f>
        <v>Да</v>
      </c>
      <c r="O94" s="59" t="str">
        <f>'11.2'!N93</f>
        <v>Нет</v>
      </c>
      <c r="P94" s="142" t="s">
        <v>156</v>
      </c>
      <c r="Q94" s="142" t="s">
        <v>156</v>
      </c>
      <c r="R94" s="142" t="s">
        <v>587</v>
      </c>
      <c r="S94" s="146" t="s">
        <v>403</v>
      </c>
      <c r="T94" s="142" t="s">
        <v>156</v>
      </c>
      <c r="U94" s="142" t="s">
        <v>114</v>
      </c>
      <c r="V94" s="51" t="s">
        <v>114</v>
      </c>
    </row>
    <row r="95" spans="1:22" ht="15" customHeight="1" x14ac:dyDescent="0.2">
      <c r="A95" s="154" t="s">
        <v>98</v>
      </c>
      <c r="B95" s="63" t="s">
        <v>36</v>
      </c>
      <c r="C95" s="91">
        <f t="shared" si="2"/>
        <v>2</v>
      </c>
      <c r="D95" s="95"/>
      <c r="E95" s="95"/>
      <c r="F95" s="69">
        <f t="shared" si="3"/>
        <v>2</v>
      </c>
      <c r="G95" s="91" t="str">
        <f>IF('11.1'!F95=0,"Нет","Да")</f>
        <v>Да</v>
      </c>
      <c r="H95" s="59" t="str">
        <f>'11.1'!G95</f>
        <v>Да</v>
      </c>
      <c r="I95" s="135" t="s">
        <v>156</v>
      </c>
      <c r="J95" s="135" t="s">
        <v>156</v>
      </c>
      <c r="K95" s="142" t="s">
        <v>193</v>
      </c>
      <c r="L95" s="60" t="s">
        <v>372</v>
      </c>
      <c r="M95" s="60" t="s">
        <v>156</v>
      </c>
      <c r="N95" s="59" t="str">
        <f>'11.1'!P95</f>
        <v>Да</v>
      </c>
      <c r="O95" s="59" t="str">
        <f>'11.2'!N94</f>
        <v>Да (6.7)</v>
      </c>
      <c r="P95" s="142" t="s">
        <v>156</v>
      </c>
      <c r="Q95" s="142" t="s">
        <v>111</v>
      </c>
      <c r="R95" s="142" t="s">
        <v>587</v>
      </c>
      <c r="S95" s="142" t="s">
        <v>404</v>
      </c>
      <c r="T95" s="142" t="s">
        <v>156</v>
      </c>
      <c r="U95" s="107" t="s">
        <v>579</v>
      </c>
      <c r="V95" s="51" t="s">
        <v>114</v>
      </c>
    </row>
    <row r="96" spans="1:22" ht="15" customHeight="1" x14ac:dyDescent="0.2">
      <c r="A96" s="154" t="s">
        <v>99</v>
      </c>
      <c r="B96" s="63" t="s">
        <v>37</v>
      </c>
      <c r="C96" s="91">
        <f t="shared" si="2"/>
        <v>1</v>
      </c>
      <c r="D96" s="95"/>
      <c r="E96" s="95"/>
      <c r="F96" s="69">
        <f t="shared" si="3"/>
        <v>1</v>
      </c>
      <c r="G96" s="91" t="str">
        <f>IF('11.1'!F96=0,"Нет","Да")</f>
        <v>Да</v>
      </c>
      <c r="H96" s="59" t="str">
        <f>'11.1'!G96</f>
        <v>Нет</v>
      </c>
      <c r="I96" s="60" t="s">
        <v>114</v>
      </c>
      <c r="J96" s="60" t="s">
        <v>114</v>
      </c>
      <c r="K96" s="60" t="s">
        <v>114</v>
      </c>
      <c r="L96" s="60" t="s">
        <v>114</v>
      </c>
      <c r="M96" s="60" t="s">
        <v>114</v>
      </c>
      <c r="N96" s="59" t="s">
        <v>156</v>
      </c>
      <c r="O96" s="59" t="str">
        <f>'11.2'!N95</f>
        <v>Нет</v>
      </c>
      <c r="P96" s="142" t="s">
        <v>111</v>
      </c>
      <c r="Q96" s="142" t="s">
        <v>156</v>
      </c>
      <c r="R96" s="142" t="s">
        <v>587</v>
      </c>
      <c r="S96" s="146" t="s">
        <v>373</v>
      </c>
      <c r="T96" s="142" t="s">
        <v>114</v>
      </c>
      <c r="U96" s="142" t="s">
        <v>302</v>
      </c>
      <c r="V96" s="51" t="s">
        <v>114</v>
      </c>
    </row>
    <row r="97" spans="1:22" ht="15" customHeight="1" x14ac:dyDescent="0.2">
      <c r="A97" s="154" t="s">
        <v>100</v>
      </c>
      <c r="B97" s="63" t="s">
        <v>36</v>
      </c>
      <c r="C97" s="91">
        <f t="shared" si="2"/>
        <v>2</v>
      </c>
      <c r="D97" s="95"/>
      <c r="E97" s="95"/>
      <c r="F97" s="69">
        <f t="shared" si="3"/>
        <v>2</v>
      </c>
      <c r="G97" s="91" t="str">
        <f>IF('11.1'!F97=0,"Нет","Да")</f>
        <v>Да</v>
      </c>
      <c r="H97" s="59" t="str">
        <f>'11.1'!G97</f>
        <v>Да</v>
      </c>
      <c r="I97" s="135" t="s">
        <v>156</v>
      </c>
      <c r="J97" s="135" t="s">
        <v>156</v>
      </c>
      <c r="K97" s="135" t="s">
        <v>181</v>
      </c>
      <c r="L97" s="137" t="s">
        <v>364</v>
      </c>
      <c r="M97" s="60" t="s">
        <v>156</v>
      </c>
      <c r="N97" s="59" t="str">
        <f>'11.1'!P97</f>
        <v>Да</v>
      </c>
      <c r="O97" s="59" t="str">
        <f>'11.2'!N96</f>
        <v>Нет</v>
      </c>
      <c r="P97" s="142" t="s">
        <v>156</v>
      </c>
      <c r="Q97" s="142" t="s">
        <v>156</v>
      </c>
      <c r="R97" s="142" t="s">
        <v>587</v>
      </c>
      <c r="S97" s="142" t="s">
        <v>594</v>
      </c>
      <c r="T97" s="142" t="s">
        <v>111</v>
      </c>
      <c r="U97" s="107" t="s">
        <v>579</v>
      </c>
      <c r="V97" s="51" t="s">
        <v>114</v>
      </c>
    </row>
    <row r="98" spans="1:22" ht="15" customHeight="1" x14ac:dyDescent="0.2">
      <c r="A98" s="154" t="s">
        <v>101</v>
      </c>
      <c r="B98" s="63" t="s">
        <v>37</v>
      </c>
      <c r="C98" s="91">
        <f t="shared" si="2"/>
        <v>1</v>
      </c>
      <c r="D98" s="95"/>
      <c r="E98" s="95"/>
      <c r="F98" s="69">
        <f t="shared" si="3"/>
        <v>1</v>
      </c>
      <c r="G98" s="91" t="str">
        <f>IF('11.1'!F98=0,"Нет","Да")</f>
        <v>Да</v>
      </c>
      <c r="H98" s="59" t="str">
        <f>'11.1'!G98</f>
        <v>Нет</v>
      </c>
      <c r="I98" s="60" t="s">
        <v>114</v>
      </c>
      <c r="J98" s="60" t="s">
        <v>114</v>
      </c>
      <c r="K98" s="60" t="s">
        <v>114</v>
      </c>
      <c r="L98" s="60" t="s">
        <v>114</v>
      </c>
      <c r="M98" s="60" t="s">
        <v>114</v>
      </c>
      <c r="N98" s="59" t="str">
        <f>'11.1'!P98</f>
        <v>Да</v>
      </c>
      <c r="O98" s="59" t="str">
        <f>'11.2'!N97</f>
        <v>Нет</v>
      </c>
      <c r="P98" s="135" t="s">
        <v>111</v>
      </c>
      <c r="Q98" s="135" t="s">
        <v>156</v>
      </c>
      <c r="R98" s="135" t="s">
        <v>181</v>
      </c>
      <c r="S98" s="136" t="s">
        <v>374</v>
      </c>
      <c r="T98" s="135" t="s">
        <v>111</v>
      </c>
      <c r="U98" s="135" t="s">
        <v>114</v>
      </c>
      <c r="V98" s="51" t="s">
        <v>114</v>
      </c>
    </row>
    <row r="99" spans="1:22" ht="15" customHeight="1" x14ac:dyDescent="0.2">
      <c r="A99" s="154" t="s">
        <v>102</v>
      </c>
      <c r="B99" s="63" t="s">
        <v>37</v>
      </c>
      <c r="C99" s="91">
        <f t="shared" si="2"/>
        <v>1</v>
      </c>
      <c r="D99" s="95"/>
      <c r="E99" s="95"/>
      <c r="F99" s="69">
        <f t="shared" si="3"/>
        <v>1</v>
      </c>
      <c r="G99" s="91" t="str">
        <f>IF('11.1'!F99=0,"Нет","Да")</f>
        <v>Да</v>
      </c>
      <c r="H99" s="59" t="str">
        <f>'11.1'!G99</f>
        <v>Нет</v>
      </c>
      <c r="I99" s="60" t="s">
        <v>114</v>
      </c>
      <c r="J99" s="60" t="s">
        <v>114</v>
      </c>
      <c r="K99" s="60" t="s">
        <v>114</v>
      </c>
      <c r="L99" s="60" t="s">
        <v>114</v>
      </c>
      <c r="M99" s="60" t="s">
        <v>114</v>
      </c>
      <c r="N99" s="59" t="str">
        <f>'11.1'!P99</f>
        <v>Да</v>
      </c>
      <c r="O99" s="59" t="str">
        <f>'11.2'!N98</f>
        <v>Нет</v>
      </c>
      <c r="P99" s="135" t="s">
        <v>111</v>
      </c>
      <c r="Q99" s="135" t="s">
        <v>156</v>
      </c>
      <c r="R99" s="135" t="s">
        <v>181</v>
      </c>
      <c r="S99" s="136" t="s">
        <v>369</v>
      </c>
      <c r="T99" s="135" t="s">
        <v>156</v>
      </c>
      <c r="U99" s="135" t="s">
        <v>302</v>
      </c>
      <c r="V99" s="51" t="s">
        <v>114</v>
      </c>
    </row>
    <row r="100" spans="1:22" s="44" customFormat="1" ht="15" customHeight="1" x14ac:dyDescent="0.2">
      <c r="A100" s="77" t="s">
        <v>457</v>
      </c>
      <c r="B100" s="45"/>
      <c r="C100" s="46"/>
      <c r="D100" s="46"/>
      <c r="E100" s="46"/>
      <c r="F100" s="47"/>
      <c r="G100" s="47"/>
      <c r="H100" s="47"/>
      <c r="I100" s="47"/>
      <c r="J100" s="47"/>
      <c r="K100" s="47"/>
      <c r="L100" s="47"/>
      <c r="M100" s="47"/>
      <c r="N100" s="47"/>
      <c r="O100" s="47"/>
      <c r="P100" s="47"/>
      <c r="Q100" s="47"/>
      <c r="R100" s="47"/>
      <c r="S100" s="47"/>
      <c r="T100" s="47"/>
      <c r="U100" s="46"/>
      <c r="V100" s="144"/>
    </row>
  </sheetData>
  <mergeCells count="25">
    <mergeCell ref="A3:A6"/>
    <mergeCell ref="C3:F3"/>
    <mergeCell ref="H3:M3"/>
    <mergeCell ref="K5:K6"/>
    <mergeCell ref="R5:R6"/>
    <mergeCell ref="P5:P6"/>
    <mergeCell ref="Q5:Q6"/>
    <mergeCell ref="H4:H6"/>
    <mergeCell ref="N3:T3"/>
    <mergeCell ref="N4:N6"/>
    <mergeCell ref="I5:I6"/>
    <mergeCell ref="J5:J6"/>
    <mergeCell ref="L5:L6"/>
    <mergeCell ref="U3:U6"/>
    <mergeCell ref="C4:C6"/>
    <mergeCell ref="D4:D6"/>
    <mergeCell ref="E4:E6"/>
    <mergeCell ref="F4:F6"/>
    <mergeCell ref="I4:L4"/>
    <mergeCell ref="M4:M6"/>
    <mergeCell ref="P4:S4"/>
    <mergeCell ref="S5:S6"/>
    <mergeCell ref="T4:T6"/>
    <mergeCell ref="G3:G6"/>
    <mergeCell ref="O4:O6"/>
  </mergeCells>
  <phoneticPr fontId="11" type="noConversion"/>
  <conditionalFormatting sqref="A8:A25">
    <cfRule type="dataBar" priority="1">
      <dataBar>
        <cfvo type="min"/>
        <cfvo type="max"/>
        <color rgb="FF638EC6"/>
      </dataBar>
    </cfRule>
  </conditionalFormatting>
  <dataValidations count="2">
    <dataValidation type="list" allowBlank="1" showInputMessage="1" showErrorMessage="1" sqref="B27:B37 B7:B25 B39:B46 B48:B54 B56:B69 B71:B76 B78:B87 B89:B99" xr:uid="{00000000-0002-0000-0400-000000000000}">
      <formula1>$B$4:$B$6</formula1>
    </dataValidation>
    <dataValidation type="list" allowBlank="1" showInputMessage="1" showErrorMessage="1" sqref="B26" xr:uid="{00000000-0002-0000-0400-000001000000}">
      <formula1>#REF!</formula1>
    </dataValidation>
  </dataValidations>
  <hyperlinks>
    <hyperlink ref="S14" r:id="rId1" xr:uid="{00000000-0004-0000-0400-000000000000}"/>
    <hyperlink ref="L18" r:id="rId2" xr:uid="{00000000-0004-0000-0400-000001000000}"/>
    <hyperlink ref="S32" r:id="rId3" xr:uid="{00000000-0004-0000-0400-000002000000}"/>
    <hyperlink ref="S40" r:id="rId4" xr:uid="{00000000-0004-0000-0400-000004000000}"/>
    <hyperlink ref="S44" r:id="rId5" xr:uid="{00000000-0004-0000-0400-000006000000}"/>
    <hyperlink ref="S45" r:id="rId6" xr:uid="{00000000-0004-0000-0400-000007000000}"/>
    <hyperlink ref="S46" r:id="rId7" xr:uid="{00000000-0004-0000-0400-000008000000}"/>
    <hyperlink ref="S41" r:id="rId8" xr:uid="{00000000-0004-0000-0400-000009000000}"/>
    <hyperlink ref="S48" r:id="rId9" xr:uid="{00000000-0004-0000-0400-00000A000000}"/>
    <hyperlink ref="S49" r:id="rId10" display="https://www.mfri.ru/index.php/byudzhet/mezhbyudzhetnye-otnosheniya?limitstart=0" xr:uid="{00000000-0004-0000-0400-00000B000000}"/>
    <hyperlink ref="S54" r:id="rId11" xr:uid="{00000000-0004-0000-0400-00000C000000}"/>
    <hyperlink ref="S53" r:id="rId12" display="https://www.minfinchr.ru/deyatelnost/mezhbyudzhetnye-otnosheniya/materialy-monitoringa-soblyudeniya-municipalnymi-obrazovaniyami-trebovanij-byudzhetnogo-zakonodatelstva" xr:uid="{00000000-0004-0000-0400-00000D000000}"/>
    <hyperlink ref="L67" r:id="rId13" xr:uid="{00000000-0004-0000-0400-00000E000000}"/>
    <hyperlink ref="L56" r:id="rId14" xr:uid="{00000000-0004-0000-0400-00000F000000}"/>
    <hyperlink ref="L59" r:id="rId15" display="https://minfin.tatarstan.ru/otsenka-kachestva-upravleniya-finansami.htm" xr:uid="{00000000-0004-0000-0400-000010000000}"/>
    <hyperlink ref="L65" r:id="rId16" xr:uid="{00000000-0004-0000-0400-000011000000}"/>
    <hyperlink ref="L64" r:id="rId17" xr:uid="{00000000-0004-0000-0400-000012000000}"/>
    <hyperlink ref="S58" r:id="rId18" xr:uid="{00000000-0004-0000-0400-000013000000}"/>
    <hyperlink ref="S63" r:id="rId19" xr:uid="{00000000-0004-0000-0400-000014000000}"/>
    <hyperlink ref="S59" r:id="rId20" xr:uid="{00000000-0004-0000-0400-000015000000}"/>
    <hyperlink ref="S62" r:id="rId21" xr:uid="{00000000-0004-0000-0400-000016000000}"/>
    <hyperlink ref="S76" r:id="rId22" xr:uid="{00000000-0004-0000-0400-000017000000}"/>
    <hyperlink ref="S74" r:id="rId23" xr:uid="{00000000-0004-0000-0400-000018000000}"/>
    <hyperlink ref="S83" r:id="rId24" xr:uid="{00000000-0004-0000-0400-000019000000}"/>
    <hyperlink ref="S85" r:id="rId25" xr:uid="{00000000-0004-0000-0400-00001A000000}"/>
    <hyperlink ref="S90" r:id="rId26" xr:uid="{00000000-0004-0000-0400-00001B000000}"/>
    <hyperlink ref="S89" r:id="rId27" xr:uid="{00000000-0004-0000-0400-00001C000000}"/>
    <hyperlink ref="S91" r:id="rId28" xr:uid="{00000000-0004-0000-0400-00001D000000}"/>
    <hyperlink ref="S92" r:id="rId29" xr:uid="{00000000-0004-0000-0400-00001E000000}"/>
    <hyperlink ref="S98" r:id="rId30" display="https://www.eao.ru/isp-vlast/departament-finansov-pravitelstva-evreyskoy-avtonomnoy-oblasti/finansovye-vzaimootnosheniya-s-munitsipalnymi-obrazovaniyami/isp-vlast/finansovoe-upravlenie-pravitelstva/rezultaty-monitoringa-kachestva-organizatsii-i-osushchestvleniya-byudzhetnogo-protsessa/" xr:uid="{00000000-0004-0000-0400-00001F000000}"/>
    <hyperlink ref="S99" r:id="rId31" xr:uid="{00000000-0004-0000-0400-000020000000}"/>
    <hyperlink ref="S51" r:id="rId32" xr:uid="{00000000-0004-0000-0400-000021000000}"/>
    <hyperlink ref="S52" r:id="rId33" xr:uid="{00000000-0004-0000-0400-000022000000}"/>
    <hyperlink ref="S61" r:id="rId34" xr:uid="{00000000-0004-0000-0400-000023000000}"/>
    <hyperlink ref="S66" r:id="rId35" xr:uid="{00000000-0004-0000-0400-000024000000}"/>
    <hyperlink ref="S69" r:id="rId36" xr:uid="{00000000-0004-0000-0400-000025000000}"/>
    <hyperlink ref="S71" r:id="rId37" xr:uid="{00000000-0004-0000-0400-000026000000}"/>
    <hyperlink ref="S73" r:id="rId38" xr:uid="{00000000-0004-0000-0400-000028000000}"/>
    <hyperlink ref="L75" r:id="rId39" xr:uid="{00000000-0004-0000-0400-000029000000}"/>
    <hyperlink ref="L78" r:id="rId40" xr:uid="{00000000-0004-0000-0400-00002A000000}"/>
    <hyperlink ref="S79" r:id="rId41" xr:uid="{00000000-0004-0000-0400-00002B000000}"/>
    <hyperlink ref="S81" r:id="rId42" xr:uid="{00000000-0004-0000-0400-00002C000000}"/>
    <hyperlink ref="S84" r:id="rId43" xr:uid="{00000000-0004-0000-0400-00002D000000}"/>
    <hyperlink ref="S94" r:id="rId44" xr:uid="{00000000-0004-0000-0400-00002E000000}"/>
    <hyperlink ref="S96" r:id="rId45" xr:uid="{00000000-0004-0000-0400-00002F000000}"/>
    <hyperlink ref="L97" r:id="rId46" xr:uid="{00000000-0004-0000-0400-000030000000}"/>
    <hyperlink ref="S8" r:id="rId47" xr:uid="{00000000-0004-0000-0400-000031000000}"/>
    <hyperlink ref="L9" r:id="rId48" xr:uid="{00000000-0004-0000-0400-000032000000}"/>
    <hyperlink ref="S19" r:id="rId49" xr:uid="{00000000-0004-0000-0400-000033000000}"/>
    <hyperlink ref="S20" r:id="rId50" xr:uid="{00000000-0004-0000-0400-000034000000}"/>
    <hyperlink ref="S21" r:id="rId51" xr:uid="{00000000-0004-0000-0400-000035000000}"/>
    <hyperlink ref="S23" r:id="rId52" xr:uid="{00000000-0004-0000-0400-000036000000}"/>
    <hyperlink ref="S25" r:id="rId53" display="https://budget.mos.ru/budget/relations" xr:uid="{00000000-0004-0000-0400-000037000000}"/>
    <hyperlink ref="L28" r:id="rId54" xr:uid="{00000000-0004-0000-0400-000038000000}"/>
    <hyperlink ref="S29" r:id="rId55" xr:uid="{00000000-0004-0000-0400-000039000000}"/>
    <hyperlink ref="L30" r:id="rId56" xr:uid="{00000000-0004-0000-0400-00003A000000}"/>
    <hyperlink ref="S35" r:id="rId57" xr:uid="{00000000-0004-0000-0400-00003B000000}"/>
    <hyperlink ref="S36" r:id="rId58" xr:uid="{00000000-0004-0000-0400-00003C000000}"/>
    <hyperlink ref="L37" r:id="rId59" xr:uid="{00000000-0004-0000-0400-00003D000000}"/>
    <hyperlink ref="S50" r:id="rId60" xr:uid="{00000000-0004-0000-0400-00003E000000}"/>
    <hyperlink ref="S57" r:id="rId61" xr:uid="{00000000-0004-0000-0400-00003F000000}"/>
    <hyperlink ref="L60" r:id="rId62" xr:uid="{00000000-0004-0000-0400-000040000000}"/>
    <hyperlink ref="L80" r:id="rId63" xr:uid="{00000000-0004-0000-0400-000041000000}"/>
    <hyperlink ref="L93" r:id="rId64" xr:uid="{00000000-0004-0000-0400-000042000000}"/>
  </hyperlinks>
  <pageMargins left="0.7" right="0.7" top="0.75" bottom="0.75" header="0.3" footer="0.3"/>
  <pageSetup paperSize="9" scale="75" fitToWidth="2" fitToHeight="3" orientation="landscape"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E83352-2EC7-47E8-8159-170B246C8279}">
  <ds:schemaRefs>
    <ds:schemaRef ds:uri="http://schemas.microsoft.com/sharepoint/v3/contenttype/forms"/>
  </ds:schemaRefs>
</ds:datastoreItem>
</file>

<file path=customXml/itemProps2.xml><?xml version="1.0" encoding="utf-8"?>
<ds:datastoreItem xmlns:ds="http://schemas.openxmlformats.org/officeDocument/2006/customXml" ds:itemID="{27C23373-14F2-4B7C-AFBE-B3A8ACE353AB}">
  <ds:schemaRefs>
    <ds:schemaRef ds:uri="http://schemas.microsoft.com/sharepoint/events"/>
  </ds:schemaRefs>
</ds:datastoreItem>
</file>

<file path=customXml/itemProps3.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6</vt:i4>
      </vt:variant>
      <vt:variant>
        <vt:lpstr>Именованные диапазоны</vt:lpstr>
      </vt:variant>
      <vt:variant>
        <vt:i4>13</vt:i4>
      </vt:variant>
    </vt:vector>
  </HeadingPairs>
  <TitlesOfParts>
    <vt:vector size="19" baseType="lpstr">
      <vt:lpstr>Рейтинг (раздел 11)</vt:lpstr>
      <vt:lpstr>Оценка (раздел 11)</vt:lpstr>
      <vt:lpstr>Методика (раздел 11)</vt:lpstr>
      <vt:lpstr>11.1</vt:lpstr>
      <vt:lpstr>11.2</vt:lpstr>
      <vt:lpstr>11.3</vt:lpstr>
      <vt:lpstr>'Методика (раздел 11)'!_Toc67321832</vt:lpstr>
      <vt:lpstr>'11.1'!Заголовки_для_печати</vt:lpstr>
      <vt:lpstr>'11.2'!Заголовки_для_печати</vt:lpstr>
      <vt:lpstr>'11.3'!Заголовки_для_печати</vt:lpstr>
      <vt:lpstr>'Методика (раздел 11)'!Заголовки_для_печати</vt:lpstr>
      <vt:lpstr>'Оценка (раздел 11)'!Заголовки_для_печати</vt:lpstr>
      <vt:lpstr>'Рейтинг (раздел 11)'!Заголовки_для_печати</vt:lpstr>
      <vt:lpstr>'11.1'!Область_печати</vt:lpstr>
      <vt:lpstr>'11.2'!Область_печати</vt:lpstr>
      <vt:lpstr>'11.3'!Область_печати</vt:lpstr>
      <vt:lpstr>'Методика (раздел 11)'!Область_печати</vt:lpstr>
      <vt:lpstr>'Оценка (раздел 11)'!Область_печати</vt:lpstr>
      <vt:lpstr>'Рейтинг (раздел 11)'!Область_печати</vt:lpstr>
    </vt:vector>
  </TitlesOfParts>
  <Manager/>
  <Company>НИФИ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Тимофеева Ольга Ивановна</cp:lastModifiedBy>
  <cp:lastPrinted>2021-09-10T17:46:20Z</cp:lastPrinted>
  <dcterms:created xsi:type="dcterms:W3CDTF">2015-12-18T16:44:35Z</dcterms:created>
  <dcterms:modified xsi:type="dcterms:W3CDTF">2023-04-25T09:47:06Z</dcterms:modified>
  <cp:category/>
</cp:coreProperties>
</file>