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defaultThemeVersion="124226"/>
  <mc:AlternateContent xmlns:mc="http://schemas.openxmlformats.org/markup-compatibility/2006">
    <mc:Choice Requires="x15">
      <x15ac:absPath xmlns:x15ac="http://schemas.microsoft.com/office/spreadsheetml/2010/11/ac" url="/Users/olga/Documents/Документы — iMac — Ольга/01_НИФИ/01_2022_Рейтинг/06_Рейтинг 2022/"/>
    </mc:Choice>
  </mc:AlternateContent>
  <xr:revisionPtr revIDLastSave="0" documentId="13_ncr:1_{654B644C-EA28-6E4D-A284-91DAD6A4144F}" xr6:coauthVersionLast="47" xr6:coauthVersionMax="47" xr10:uidLastSave="{00000000-0000-0000-0000-000000000000}"/>
  <bookViews>
    <workbookView xWindow="1400" yWindow="500" windowWidth="32760" windowHeight="18560" xr2:uid="{00000000-000D-0000-FFFF-FFFF00000000}"/>
  </bookViews>
  <sheets>
    <sheet name="Рейтинг (раздел 8)" sheetId="18" r:id="rId1"/>
    <sheet name="Оценка (раздел 8)" sheetId="2" r:id="rId2"/>
    <sheet name="Методика" sheetId="3" r:id="rId3"/>
    <sheet name="8.1" sheetId="4" r:id="rId4"/>
    <sheet name="8.2" sheetId="5" r:id="rId5"/>
    <sheet name="8.3" sheetId="15" r:id="rId6"/>
    <sheet name="8.4" sheetId="16" r:id="rId7"/>
  </sheets>
  <definedNames>
    <definedName name="_xlnm._FilterDatabase" localSheetId="3" hidden="1">'8.1'!$A$6:$H$98</definedName>
    <definedName name="_xlnm._FilterDatabase" localSheetId="4" hidden="1">'8.2'!$A$6:$H$98</definedName>
    <definedName name="_xlnm._FilterDatabase" localSheetId="5" hidden="1">'8.3'!$A$7:$AS$100</definedName>
    <definedName name="_xlnm._FilterDatabase" localSheetId="6" hidden="1">'8.4'!$A$7:$R$101</definedName>
    <definedName name="_Hlk56176859" localSheetId="2">Методика!$B$12</definedName>
    <definedName name="_Hlk56177175" localSheetId="2">Методика!$B$16</definedName>
    <definedName name="_Toc262689" localSheetId="2">Методика!$B$4</definedName>
    <definedName name="_Toc510692585" localSheetId="2">Методика!#REF!</definedName>
    <definedName name="_Toc67321829" localSheetId="2">Методика!$B$4</definedName>
    <definedName name="_xlnm.Print_Titles" localSheetId="3">'8.1'!$3:$5</definedName>
    <definedName name="_xlnm.Print_Titles" localSheetId="4">'8.2'!$3:$5</definedName>
    <definedName name="_xlnm.Print_Titles" localSheetId="5">'8.3'!$3:$6</definedName>
    <definedName name="_xlnm.Print_Titles" localSheetId="6">'8.4'!$A:$A,'8.4'!$3:$6</definedName>
    <definedName name="_xlnm.Print_Titles" localSheetId="1">'Оценка (раздел 8)'!$3:$3</definedName>
    <definedName name="_xlnm.Print_Titles" localSheetId="0">'Рейтинг (раздел 8)'!$3:$3</definedName>
    <definedName name="_xlnm.Print_Area" localSheetId="3">'8.1'!$A$1:$H$98</definedName>
    <definedName name="_xlnm.Print_Area" localSheetId="4">'8.2'!$A$1:$H$98</definedName>
    <definedName name="_xlnm.Print_Area" localSheetId="5">'8.3'!$A$1:$R$99</definedName>
    <definedName name="_xlnm.Print_Area" localSheetId="6">'8.4'!$A$1:$R$101</definedName>
    <definedName name="_xlnm.Print_Area" localSheetId="2">Методика!$A$1:$E$50</definedName>
    <definedName name="_xlnm.Print_Area" localSheetId="1">'Оценка (раздел 8)'!$A$1:$G$98</definedName>
    <definedName name="_xlnm.Print_Area" localSheetId="0">'Рейтинг (раздел 8)'!$A$1:$G$95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5" i="18" l="1"/>
  <c r="F55" i="18"/>
  <c r="E55" i="18"/>
  <c r="D55" i="18"/>
  <c r="G50" i="18"/>
  <c r="F50" i="18"/>
  <c r="E50" i="18"/>
  <c r="D50" i="18"/>
  <c r="G22" i="18"/>
  <c r="F22" i="18"/>
  <c r="E22" i="18"/>
  <c r="D22" i="18"/>
  <c r="G74" i="18"/>
  <c r="F74" i="18"/>
  <c r="E74" i="18"/>
  <c r="D74" i="18"/>
  <c r="G49" i="18"/>
  <c r="F49" i="18"/>
  <c r="E49" i="18"/>
  <c r="D49" i="18"/>
  <c r="G48" i="18"/>
  <c r="F48" i="18"/>
  <c r="E48" i="18"/>
  <c r="D48" i="18"/>
  <c r="G21" i="18"/>
  <c r="F21" i="18"/>
  <c r="E21" i="18"/>
  <c r="D21" i="18"/>
  <c r="G73" i="18"/>
  <c r="F73" i="18"/>
  <c r="E73" i="18"/>
  <c r="D73" i="18"/>
  <c r="G72" i="18"/>
  <c r="F72" i="18"/>
  <c r="E72" i="18"/>
  <c r="D72" i="18"/>
  <c r="G35" i="18"/>
  <c r="F35" i="18"/>
  <c r="E35" i="18"/>
  <c r="D35" i="18"/>
  <c r="G71" i="18"/>
  <c r="F71" i="18"/>
  <c r="E71" i="18"/>
  <c r="D71" i="18"/>
  <c r="G47" i="18"/>
  <c r="F47" i="18"/>
  <c r="E47" i="18"/>
  <c r="D47" i="18"/>
  <c r="G34" i="18"/>
  <c r="F34" i="18"/>
  <c r="E34" i="18"/>
  <c r="D34" i="18"/>
  <c r="C34" i="18"/>
  <c r="G46" i="18"/>
  <c r="F46" i="18"/>
  <c r="E46" i="18"/>
  <c r="D46" i="18"/>
  <c r="G70" i="18"/>
  <c r="F70" i="18"/>
  <c r="E70" i="18"/>
  <c r="D70" i="18"/>
  <c r="G45" i="18"/>
  <c r="F45" i="18"/>
  <c r="E45" i="18"/>
  <c r="D45" i="18"/>
  <c r="G69" i="18"/>
  <c r="F69" i="18"/>
  <c r="E69" i="18"/>
  <c r="D69" i="18"/>
  <c r="C69" i="18" s="1"/>
  <c r="G86" i="18"/>
  <c r="F86" i="18"/>
  <c r="E86" i="18"/>
  <c r="D86" i="18"/>
  <c r="G68" i="18"/>
  <c r="F68" i="18"/>
  <c r="E68" i="18"/>
  <c r="D68" i="18"/>
  <c r="G95" i="18"/>
  <c r="F95" i="18"/>
  <c r="E95" i="18"/>
  <c r="D95" i="18"/>
  <c r="G37" i="18"/>
  <c r="F37" i="18"/>
  <c r="E37" i="18"/>
  <c r="D37" i="18"/>
  <c r="C37" i="18" s="1"/>
  <c r="G20" i="18"/>
  <c r="F20" i="18"/>
  <c r="E20" i="18"/>
  <c r="D20" i="18"/>
  <c r="G33" i="18"/>
  <c r="F33" i="18"/>
  <c r="E33" i="18"/>
  <c r="D33" i="18"/>
  <c r="G67" i="18"/>
  <c r="F67" i="18"/>
  <c r="E67" i="18"/>
  <c r="D67" i="18"/>
  <c r="G44" i="18"/>
  <c r="F44" i="18"/>
  <c r="E44" i="18"/>
  <c r="D44" i="18"/>
  <c r="G66" i="18"/>
  <c r="F66" i="18"/>
  <c r="E66" i="18"/>
  <c r="D66" i="18"/>
  <c r="G94" i="18"/>
  <c r="F94" i="18"/>
  <c r="E94" i="18"/>
  <c r="D94" i="18"/>
  <c r="G65" i="18"/>
  <c r="F65" i="18"/>
  <c r="E65" i="18"/>
  <c r="D65" i="18"/>
  <c r="G32" i="18"/>
  <c r="F32" i="18"/>
  <c r="E32" i="18"/>
  <c r="D32" i="18"/>
  <c r="G31" i="18"/>
  <c r="F31" i="18"/>
  <c r="E31" i="18"/>
  <c r="D31" i="18"/>
  <c r="G54" i="18"/>
  <c r="F54" i="18"/>
  <c r="E54" i="18"/>
  <c r="D54" i="18"/>
  <c r="C54" i="18" s="1"/>
  <c r="G30" i="18"/>
  <c r="F30" i="18"/>
  <c r="E30" i="18"/>
  <c r="D30" i="18"/>
  <c r="G29" i="18"/>
  <c r="F29" i="18"/>
  <c r="E29" i="18"/>
  <c r="D29" i="18"/>
  <c r="C29" i="18" s="1"/>
  <c r="G43" i="18"/>
  <c r="F43" i="18"/>
  <c r="E43" i="18"/>
  <c r="D43" i="18"/>
  <c r="G19" i="18"/>
  <c r="F19" i="18"/>
  <c r="E19" i="18"/>
  <c r="D19" i="18"/>
  <c r="G18" i="18"/>
  <c r="F18" i="18"/>
  <c r="E18" i="18"/>
  <c r="D18" i="18"/>
  <c r="G64" i="18"/>
  <c r="F64" i="18"/>
  <c r="E64" i="18"/>
  <c r="D64" i="18"/>
  <c r="G76" i="18"/>
  <c r="F76" i="18"/>
  <c r="E76" i="18"/>
  <c r="D76" i="18"/>
  <c r="G85" i="18"/>
  <c r="F85" i="18"/>
  <c r="E85" i="18"/>
  <c r="D85" i="18"/>
  <c r="G17" i="18"/>
  <c r="F17" i="18"/>
  <c r="E17" i="18"/>
  <c r="D17" i="18"/>
  <c r="G93" i="18"/>
  <c r="F93" i="18"/>
  <c r="E93" i="18"/>
  <c r="D93" i="18"/>
  <c r="G16" i="18"/>
  <c r="F16" i="18"/>
  <c r="E16" i="18"/>
  <c r="D16" i="18"/>
  <c r="G84" i="18"/>
  <c r="F84" i="18"/>
  <c r="E84" i="18"/>
  <c r="D84" i="18"/>
  <c r="G83" i="18"/>
  <c r="F83" i="18"/>
  <c r="E83" i="18"/>
  <c r="D83" i="18"/>
  <c r="G82" i="18"/>
  <c r="F82" i="18"/>
  <c r="E82" i="18"/>
  <c r="D82" i="18"/>
  <c r="G42" i="18"/>
  <c r="F42" i="18"/>
  <c r="E42" i="18"/>
  <c r="D42" i="18"/>
  <c r="G28" i="18"/>
  <c r="F28" i="18"/>
  <c r="E28" i="18"/>
  <c r="D28" i="18"/>
  <c r="G81" i="18"/>
  <c r="F81" i="18"/>
  <c r="E81" i="18"/>
  <c r="D81" i="18"/>
  <c r="G63" i="18"/>
  <c r="F63" i="18"/>
  <c r="E63" i="18"/>
  <c r="D63" i="18"/>
  <c r="G92" i="18"/>
  <c r="F92" i="18"/>
  <c r="E92" i="18"/>
  <c r="D92" i="18"/>
  <c r="G80" i="18"/>
  <c r="F80" i="18"/>
  <c r="E80" i="18"/>
  <c r="D80" i="18"/>
  <c r="G38" i="18"/>
  <c r="F38" i="18"/>
  <c r="E38" i="18"/>
  <c r="D38" i="18"/>
  <c r="G27" i="18"/>
  <c r="F27" i="18"/>
  <c r="E27" i="18"/>
  <c r="D27" i="18"/>
  <c r="G26" i="18"/>
  <c r="F26" i="18"/>
  <c r="E26" i="18"/>
  <c r="D26" i="18"/>
  <c r="G41" i="18"/>
  <c r="F41" i="18"/>
  <c r="E41" i="18"/>
  <c r="D41" i="18"/>
  <c r="G15" i="18"/>
  <c r="F15" i="18"/>
  <c r="E15" i="18"/>
  <c r="D15" i="18"/>
  <c r="G62" i="18"/>
  <c r="F62" i="18"/>
  <c r="E62" i="18"/>
  <c r="D62" i="18"/>
  <c r="G79" i="18"/>
  <c r="F79" i="18"/>
  <c r="E79" i="18"/>
  <c r="D79" i="18"/>
  <c r="G91" i="18"/>
  <c r="F91" i="18"/>
  <c r="E91" i="18"/>
  <c r="D91" i="18"/>
  <c r="G40" i="18"/>
  <c r="F40" i="18"/>
  <c r="E40" i="18"/>
  <c r="D40" i="18"/>
  <c r="G61" i="18"/>
  <c r="F61" i="18"/>
  <c r="E61" i="18"/>
  <c r="D61" i="18"/>
  <c r="G60" i="18"/>
  <c r="F60" i="18"/>
  <c r="E60" i="18"/>
  <c r="D60" i="18"/>
  <c r="G90" i="18"/>
  <c r="F90" i="18"/>
  <c r="E90" i="18"/>
  <c r="D90" i="18"/>
  <c r="G14" i="18"/>
  <c r="F14" i="18"/>
  <c r="E14" i="18"/>
  <c r="D14" i="18"/>
  <c r="G59" i="18"/>
  <c r="F59" i="18"/>
  <c r="E59" i="18"/>
  <c r="D59" i="18"/>
  <c r="G13" i="18"/>
  <c r="F13" i="18"/>
  <c r="E13" i="18"/>
  <c r="D13" i="18"/>
  <c r="G58" i="18"/>
  <c r="F58" i="18"/>
  <c r="E58" i="18"/>
  <c r="D58" i="18"/>
  <c r="G39" i="18"/>
  <c r="F39" i="18"/>
  <c r="E39" i="18"/>
  <c r="D39" i="18"/>
  <c r="G12" i="18"/>
  <c r="F12" i="18"/>
  <c r="E12" i="18"/>
  <c r="D12" i="18"/>
  <c r="G25" i="18"/>
  <c r="F25" i="18"/>
  <c r="E25" i="18"/>
  <c r="D25" i="18"/>
  <c r="G78" i="18"/>
  <c r="F78" i="18"/>
  <c r="E78" i="18"/>
  <c r="D78" i="18"/>
  <c r="G11" i="18"/>
  <c r="F11" i="18"/>
  <c r="E11" i="18"/>
  <c r="D11" i="18"/>
  <c r="G77" i="18"/>
  <c r="F77" i="18"/>
  <c r="E77" i="18"/>
  <c r="D77" i="18"/>
  <c r="G10" i="18"/>
  <c r="F10" i="18"/>
  <c r="E10" i="18"/>
  <c r="D10" i="18"/>
  <c r="G53" i="18"/>
  <c r="F53" i="18"/>
  <c r="E53" i="18"/>
  <c r="D53" i="18"/>
  <c r="G24" i="18"/>
  <c r="F24" i="18"/>
  <c r="E24" i="18"/>
  <c r="D24" i="18"/>
  <c r="G57" i="18"/>
  <c r="F57" i="18"/>
  <c r="E57" i="18"/>
  <c r="D57" i="18"/>
  <c r="G9" i="18"/>
  <c r="F9" i="18"/>
  <c r="E9" i="18"/>
  <c r="D9" i="18"/>
  <c r="G52" i="18"/>
  <c r="F52" i="18"/>
  <c r="E52" i="18"/>
  <c r="D52" i="18"/>
  <c r="G89" i="18"/>
  <c r="F89" i="18"/>
  <c r="E89" i="18"/>
  <c r="D89" i="18"/>
  <c r="G8" i="18"/>
  <c r="F8" i="18"/>
  <c r="E8" i="18"/>
  <c r="D8" i="18"/>
  <c r="G88" i="18"/>
  <c r="F88" i="18"/>
  <c r="E88" i="18"/>
  <c r="D88" i="18"/>
  <c r="G56" i="18"/>
  <c r="F56" i="18"/>
  <c r="E56" i="18"/>
  <c r="D56" i="18"/>
  <c r="G23" i="18"/>
  <c r="F23" i="18"/>
  <c r="E23" i="18"/>
  <c r="D23" i="18"/>
  <c r="G7" i="18"/>
  <c r="F7" i="18"/>
  <c r="E7" i="18"/>
  <c r="D7" i="18"/>
  <c r="C5" i="18"/>
  <c r="D3" i="18"/>
  <c r="P64" i="16"/>
  <c r="P46" i="16"/>
  <c r="P35" i="16"/>
  <c r="G14" i="16"/>
  <c r="B4" i="16"/>
  <c r="B39" i="16" s="1"/>
  <c r="B5" i="16"/>
  <c r="B43" i="16" s="1"/>
  <c r="B6" i="16"/>
  <c r="B11" i="16" s="1"/>
  <c r="G8" i="16"/>
  <c r="C8" i="16" s="1"/>
  <c r="K8" i="16"/>
  <c r="P8" i="16"/>
  <c r="G9" i="16"/>
  <c r="C9" i="16"/>
  <c r="K9" i="16"/>
  <c r="P9" i="16"/>
  <c r="G10" i="16"/>
  <c r="C10" i="16" s="1"/>
  <c r="B10" i="16"/>
  <c r="K10" i="16"/>
  <c r="P10" i="16"/>
  <c r="F11" i="16"/>
  <c r="G10" i="2"/>
  <c r="G11" i="16"/>
  <c r="K11" i="16"/>
  <c r="P11" i="16"/>
  <c r="G12" i="16"/>
  <c r="C12" i="16" s="1"/>
  <c r="K12" i="16"/>
  <c r="P12" i="16"/>
  <c r="F13" i="16"/>
  <c r="K14" i="16"/>
  <c r="P14" i="16"/>
  <c r="G15" i="16"/>
  <c r="C15" i="16" s="1"/>
  <c r="K15" i="16"/>
  <c r="P15" i="16"/>
  <c r="G16" i="16"/>
  <c r="C16" i="16"/>
  <c r="K16" i="16"/>
  <c r="P16" i="16"/>
  <c r="G17" i="16"/>
  <c r="C17" i="16" s="1"/>
  <c r="K17" i="16"/>
  <c r="P17" i="16"/>
  <c r="G18" i="16"/>
  <c r="C18" i="16"/>
  <c r="K18" i="16"/>
  <c r="P18" i="16"/>
  <c r="G19" i="16"/>
  <c r="C19" i="16"/>
  <c r="F19" i="16" s="1"/>
  <c r="K19" i="16"/>
  <c r="P19" i="16"/>
  <c r="G20" i="16"/>
  <c r="C20" i="16"/>
  <c r="K20" i="16"/>
  <c r="P20" i="16"/>
  <c r="G21" i="16"/>
  <c r="C21" i="16"/>
  <c r="K21" i="16"/>
  <c r="P21" i="16"/>
  <c r="G22" i="16"/>
  <c r="C22" i="16"/>
  <c r="K22" i="16"/>
  <c r="P22" i="16"/>
  <c r="G23" i="16"/>
  <c r="C23" i="16"/>
  <c r="B23" i="16" s="1"/>
  <c r="K23" i="16"/>
  <c r="P23" i="16"/>
  <c r="G24" i="16"/>
  <c r="C24" i="16"/>
  <c r="K24" i="16"/>
  <c r="P24" i="16"/>
  <c r="G25" i="16"/>
  <c r="C25" i="16"/>
  <c r="K25" i="16"/>
  <c r="P25" i="16"/>
  <c r="G27" i="16"/>
  <c r="C27" i="16"/>
  <c r="K27" i="16"/>
  <c r="P27" i="16"/>
  <c r="G28" i="16"/>
  <c r="C28" i="16"/>
  <c r="B28" i="16" s="1"/>
  <c r="K28" i="16"/>
  <c r="P28" i="16"/>
  <c r="G29" i="16"/>
  <c r="C29" i="16" s="1"/>
  <c r="F29" i="16"/>
  <c r="K29" i="16"/>
  <c r="P29" i="16"/>
  <c r="G30" i="16"/>
  <c r="C30" i="16" s="1"/>
  <c r="K30" i="16"/>
  <c r="P30" i="16"/>
  <c r="F31" i="16"/>
  <c r="G32" i="16"/>
  <c r="C32" i="16"/>
  <c r="K32" i="16"/>
  <c r="G33" i="16"/>
  <c r="C33" i="16" s="1"/>
  <c r="K33" i="16"/>
  <c r="P33" i="16"/>
  <c r="G34" i="16"/>
  <c r="C34" i="16"/>
  <c r="K34" i="16"/>
  <c r="P34" i="16"/>
  <c r="F35" i="16"/>
  <c r="G34" i="2"/>
  <c r="K35" i="16"/>
  <c r="G36" i="16"/>
  <c r="C36" i="16" s="1"/>
  <c r="F36" i="16"/>
  <c r="G35" i="2"/>
  <c r="K36" i="16"/>
  <c r="P36" i="16"/>
  <c r="G37" i="16"/>
  <c r="C37" i="16" s="1"/>
  <c r="K37" i="16"/>
  <c r="P37" i="16"/>
  <c r="G39" i="16"/>
  <c r="C39" i="16"/>
  <c r="K39" i="16"/>
  <c r="P39" i="16"/>
  <c r="G40" i="16"/>
  <c r="C40" i="16"/>
  <c r="K40" i="16"/>
  <c r="P40" i="16"/>
  <c r="G41" i="16"/>
  <c r="C41" i="16"/>
  <c r="K41" i="16"/>
  <c r="P41" i="16"/>
  <c r="G42" i="16"/>
  <c r="C42" i="16" s="1"/>
  <c r="B42" i="16" s="1"/>
  <c r="K42" i="16"/>
  <c r="P42" i="16"/>
  <c r="G43" i="16"/>
  <c r="C43" i="16" s="1"/>
  <c r="K43" i="16"/>
  <c r="P43" i="16"/>
  <c r="G44" i="16"/>
  <c r="C44" i="16"/>
  <c r="K44" i="16"/>
  <c r="P44" i="16"/>
  <c r="F45" i="16"/>
  <c r="G44" i="2"/>
  <c r="G46" i="16"/>
  <c r="C46" i="16"/>
  <c r="K46" i="16"/>
  <c r="G48" i="16"/>
  <c r="C48" i="16"/>
  <c r="B48" i="16" s="1"/>
  <c r="K48" i="16"/>
  <c r="P48" i="16"/>
  <c r="G49" i="16"/>
  <c r="C49" i="16"/>
  <c r="K49" i="16"/>
  <c r="P49" i="16"/>
  <c r="G50" i="16"/>
  <c r="C50" i="16" s="1"/>
  <c r="K50" i="16"/>
  <c r="P50" i="16"/>
  <c r="G51" i="16"/>
  <c r="C51" i="16"/>
  <c r="K51" i="16"/>
  <c r="P51" i="16"/>
  <c r="G52" i="16"/>
  <c r="C52" i="16" s="1"/>
  <c r="K52" i="16"/>
  <c r="P52" i="16"/>
  <c r="G53" i="16"/>
  <c r="C53" i="16"/>
  <c r="F53" i="16" s="1"/>
  <c r="G52" i="2"/>
  <c r="K53" i="16"/>
  <c r="P53" i="16"/>
  <c r="G54" i="16"/>
  <c r="C54" i="16"/>
  <c r="K54" i="16"/>
  <c r="P54" i="16"/>
  <c r="G56" i="16"/>
  <c r="C56" i="16"/>
  <c r="K56" i="16"/>
  <c r="P56" i="16"/>
  <c r="G57" i="16"/>
  <c r="C57" i="16"/>
  <c r="K57" i="16"/>
  <c r="P57" i="16"/>
  <c r="G58" i="16"/>
  <c r="C58" i="16"/>
  <c r="K58" i="16"/>
  <c r="P58" i="16"/>
  <c r="G59" i="16"/>
  <c r="C59" i="16"/>
  <c r="K59" i="16"/>
  <c r="P59" i="16"/>
  <c r="G60" i="16"/>
  <c r="C60" i="16"/>
  <c r="F60" i="16"/>
  <c r="G59" i="2"/>
  <c r="K60" i="16"/>
  <c r="P60" i="16"/>
  <c r="G61" i="16"/>
  <c r="C61" i="16"/>
  <c r="F61" i="16" s="1"/>
  <c r="G60" i="2"/>
  <c r="K61" i="16"/>
  <c r="P61" i="16"/>
  <c r="G62" i="16"/>
  <c r="C62" i="16"/>
  <c r="K62" i="16"/>
  <c r="P62" i="16"/>
  <c r="G63" i="16"/>
  <c r="C63" i="16"/>
  <c r="F63" i="16"/>
  <c r="G62" i="2"/>
  <c r="K63" i="16"/>
  <c r="P63" i="16"/>
  <c r="G64" i="16"/>
  <c r="C64" i="16"/>
  <c r="K64" i="16"/>
  <c r="G65" i="16"/>
  <c r="C65" i="16"/>
  <c r="B65" i="16"/>
  <c r="K65" i="16"/>
  <c r="P65" i="16"/>
  <c r="G66" i="16"/>
  <c r="C66" i="16"/>
  <c r="K66" i="16"/>
  <c r="P66" i="16"/>
  <c r="G67" i="16"/>
  <c r="C67" i="16" s="1"/>
  <c r="K67" i="16"/>
  <c r="P67" i="16"/>
  <c r="G68" i="16"/>
  <c r="C68" i="16" s="1"/>
  <c r="K68" i="16"/>
  <c r="P68" i="16"/>
  <c r="G69" i="16"/>
  <c r="C69" i="16" s="1"/>
  <c r="K69" i="16"/>
  <c r="P69" i="16"/>
  <c r="G71" i="16"/>
  <c r="C71" i="16" s="1"/>
  <c r="B71" i="16"/>
  <c r="K71" i="16"/>
  <c r="P71" i="16"/>
  <c r="G72" i="16"/>
  <c r="C72" i="16"/>
  <c r="B72" i="16" s="1"/>
  <c r="K72" i="16"/>
  <c r="P72" i="16"/>
  <c r="G73" i="16"/>
  <c r="C73" i="16"/>
  <c r="K73" i="16"/>
  <c r="P73" i="16"/>
  <c r="G74" i="16"/>
  <c r="C74" i="16" s="1"/>
  <c r="K74" i="16"/>
  <c r="P74" i="16"/>
  <c r="G75" i="16"/>
  <c r="C75" i="16" s="1"/>
  <c r="B75" i="16"/>
  <c r="K75" i="16"/>
  <c r="P75" i="16"/>
  <c r="G76" i="16"/>
  <c r="C76" i="16" s="1"/>
  <c r="K76" i="16"/>
  <c r="P76" i="16"/>
  <c r="G78" i="16"/>
  <c r="C78" i="16"/>
  <c r="F78" i="16" s="1"/>
  <c r="K78" i="16"/>
  <c r="P78" i="16"/>
  <c r="F79" i="16"/>
  <c r="G78" i="2"/>
  <c r="G80" i="16"/>
  <c r="C80" i="16" s="1"/>
  <c r="B80" i="16" s="1"/>
  <c r="K80" i="16"/>
  <c r="P80" i="16"/>
  <c r="G81" i="16"/>
  <c r="C81" i="16"/>
  <c r="K81" i="16"/>
  <c r="P81" i="16"/>
  <c r="G82" i="16"/>
  <c r="C82" i="16" s="1"/>
  <c r="K82" i="16"/>
  <c r="P82" i="16"/>
  <c r="G83" i="16"/>
  <c r="C83" i="16"/>
  <c r="K83" i="16"/>
  <c r="P83" i="16"/>
  <c r="G84" i="16"/>
  <c r="C84" i="16" s="1"/>
  <c r="K84" i="16"/>
  <c r="P84" i="16"/>
  <c r="G85" i="16"/>
  <c r="C85" i="16"/>
  <c r="K85" i="16"/>
  <c r="P85" i="16"/>
  <c r="G86" i="16"/>
  <c r="C86" i="16" s="1"/>
  <c r="B86" i="16" s="1"/>
  <c r="K86" i="16"/>
  <c r="P86" i="16"/>
  <c r="G87" i="16"/>
  <c r="C87" i="16"/>
  <c r="F87" i="16" s="1"/>
  <c r="G86" i="2"/>
  <c r="K87" i="16"/>
  <c r="P87" i="16"/>
  <c r="G89" i="16"/>
  <c r="C89" i="16"/>
  <c r="K89" i="16"/>
  <c r="P89" i="16"/>
  <c r="G90" i="16"/>
  <c r="C90" i="16"/>
  <c r="K90" i="16"/>
  <c r="P90" i="16"/>
  <c r="G91" i="16"/>
  <c r="C91" i="16"/>
  <c r="K91" i="16"/>
  <c r="P91" i="16"/>
  <c r="G92" i="16"/>
  <c r="C92" i="16"/>
  <c r="K92" i="16"/>
  <c r="P92" i="16"/>
  <c r="G93" i="16"/>
  <c r="C93" i="16"/>
  <c r="K93" i="16"/>
  <c r="P93" i="16"/>
  <c r="G94" i="16"/>
  <c r="C94" i="16" s="1"/>
  <c r="F94" i="16"/>
  <c r="K94" i="16"/>
  <c r="P94" i="16"/>
  <c r="G95" i="16"/>
  <c r="C95" i="16"/>
  <c r="B95" i="16" s="1"/>
  <c r="K95" i="16"/>
  <c r="P95" i="16"/>
  <c r="G96" i="16"/>
  <c r="C96" i="16" s="1"/>
  <c r="F96" i="16"/>
  <c r="K96" i="16"/>
  <c r="P96" i="16"/>
  <c r="G97" i="16"/>
  <c r="C97" i="16" s="1"/>
  <c r="B97" i="16"/>
  <c r="K97" i="16"/>
  <c r="P97" i="16"/>
  <c r="G98" i="16"/>
  <c r="C98" i="16"/>
  <c r="F98" i="16"/>
  <c r="K98" i="16"/>
  <c r="P98" i="16"/>
  <c r="G99" i="16"/>
  <c r="C99" i="16"/>
  <c r="F99" i="16" s="1"/>
  <c r="G98" i="2"/>
  <c r="K99" i="16"/>
  <c r="P99" i="16"/>
  <c r="B4" i="15"/>
  <c r="B5" i="15"/>
  <c r="B6" i="15"/>
  <c r="G8" i="15"/>
  <c r="C8" i="15" s="1"/>
  <c r="K8" i="15"/>
  <c r="P8" i="15"/>
  <c r="G9" i="15"/>
  <c r="C9" i="15"/>
  <c r="F9" i="15" s="1"/>
  <c r="F8" i="2"/>
  <c r="K9" i="15"/>
  <c r="P9" i="15"/>
  <c r="G10" i="15"/>
  <c r="C10" i="15" s="1"/>
  <c r="F10" i="15" s="1"/>
  <c r="K10" i="15"/>
  <c r="P10" i="15"/>
  <c r="G11" i="15"/>
  <c r="C11" i="15"/>
  <c r="B11" i="15" s="1"/>
  <c r="K11" i="15"/>
  <c r="P11" i="15"/>
  <c r="G12" i="15"/>
  <c r="C12" i="15" s="1"/>
  <c r="K12" i="15"/>
  <c r="P12" i="15"/>
  <c r="F13" i="15"/>
  <c r="G14" i="15"/>
  <c r="C14" i="15"/>
  <c r="B14" i="15" s="1"/>
  <c r="K14" i="15"/>
  <c r="P14" i="15"/>
  <c r="G15" i="15"/>
  <c r="C15" i="15"/>
  <c r="K15" i="15"/>
  <c r="P15" i="15"/>
  <c r="G16" i="15"/>
  <c r="C16" i="15"/>
  <c r="K16" i="15"/>
  <c r="P16" i="15"/>
  <c r="G17" i="15"/>
  <c r="C17" i="15"/>
  <c r="F17" i="15"/>
  <c r="K17" i="15"/>
  <c r="P17" i="15"/>
  <c r="G18" i="15"/>
  <c r="C18" i="15"/>
  <c r="K18" i="15"/>
  <c r="P18" i="15"/>
  <c r="G19" i="15"/>
  <c r="C19" i="15" s="1"/>
  <c r="B19" i="15" s="1"/>
  <c r="K19" i="15"/>
  <c r="P19" i="15"/>
  <c r="G20" i="15"/>
  <c r="C20" i="15" s="1"/>
  <c r="F20" i="15" s="1"/>
  <c r="K20" i="15"/>
  <c r="P20" i="15"/>
  <c r="G21" i="15"/>
  <c r="C21" i="15"/>
  <c r="K21" i="15"/>
  <c r="P21" i="15"/>
  <c r="G22" i="15"/>
  <c r="C22" i="15"/>
  <c r="K22" i="15"/>
  <c r="P22" i="15"/>
  <c r="G23" i="15"/>
  <c r="C23" i="15" s="1"/>
  <c r="B23" i="15" s="1"/>
  <c r="K23" i="15"/>
  <c r="P23" i="15"/>
  <c r="G24" i="15"/>
  <c r="C24" i="15" s="1"/>
  <c r="K24" i="15"/>
  <c r="P24" i="15"/>
  <c r="G25" i="15"/>
  <c r="C25" i="15" s="1"/>
  <c r="K25" i="15"/>
  <c r="P25" i="15"/>
  <c r="G27" i="15"/>
  <c r="C27" i="15"/>
  <c r="K27" i="15"/>
  <c r="P27" i="15"/>
  <c r="G28" i="15"/>
  <c r="C28" i="15" s="1"/>
  <c r="F28" i="15" s="1"/>
  <c r="K28" i="15"/>
  <c r="P28" i="15"/>
  <c r="G29" i="15"/>
  <c r="C29" i="15" s="1"/>
  <c r="F29" i="15" s="1"/>
  <c r="F28" i="2"/>
  <c r="K29" i="15"/>
  <c r="P29" i="15"/>
  <c r="G30" i="15"/>
  <c r="C30" i="15" s="1"/>
  <c r="K30" i="15"/>
  <c r="P30" i="15"/>
  <c r="F31" i="15"/>
  <c r="F30" i="2"/>
  <c r="G32" i="15"/>
  <c r="C32" i="15"/>
  <c r="B32" i="15"/>
  <c r="K32" i="15"/>
  <c r="G33" i="15"/>
  <c r="C33" i="15" s="1"/>
  <c r="B33" i="15" s="1"/>
  <c r="K33" i="15"/>
  <c r="P33" i="15"/>
  <c r="G34" i="15"/>
  <c r="C34" i="15"/>
  <c r="K34" i="15"/>
  <c r="P34" i="15"/>
  <c r="G35" i="15"/>
  <c r="C35" i="15"/>
  <c r="F35" i="15"/>
  <c r="K35" i="15"/>
  <c r="P35" i="15"/>
  <c r="G36" i="15"/>
  <c r="C36" i="15"/>
  <c r="K36" i="15"/>
  <c r="P36" i="15"/>
  <c r="G37" i="15"/>
  <c r="C37" i="15" s="1"/>
  <c r="K37" i="15"/>
  <c r="P37" i="15"/>
  <c r="G39" i="15"/>
  <c r="C39" i="15"/>
  <c r="K39" i="15"/>
  <c r="P39" i="15"/>
  <c r="G40" i="15"/>
  <c r="C40" i="15"/>
  <c r="F40" i="15" s="1"/>
  <c r="K40" i="15"/>
  <c r="P40" i="15"/>
  <c r="G41" i="15"/>
  <c r="C41" i="15" s="1"/>
  <c r="K41" i="15"/>
  <c r="P41" i="15"/>
  <c r="G42" i="15"/>
  <c r="C42" i="15"/>
  <c r="F42" i="15" s="1"/>
  <c r="K42" i="15"/>
  <c r="P42" i="15"/>
  <c r="G43" i="15"/>
  <c r="C43" i="15"/>
  <c r="K43" i="15"/>
  <c r="P43" i="15"/>
  <c r="G44" i="15"/>
  <c r="C44" i="15"/>
  <c r="K44" i="15"/>
  <c r="P44" i="15"/>
  <c r="F45" i="15"/>
  <c r="F44" i="2"/>
  <c r="G46" i="15"/>
  <c r="C46" i="15"/>
  <c r="K46" i="15"/>
  <c r="P46" i="15"/>
  <c r="G48" i="15"/>
  <c r="C48" i="15" s="1"/>
  <c r="K48" i="15"/>
  <c r="P48" i="15"/>
  <c r="G49" i="15"/>
  <c r="C49" i="15"/>
  <c r="K49" i="15"/>
  <c r="P49" i="15"/>
  <c r="G50" i="15"/>
  <c r="C50" i="15" s="1"/>
  <c r="B50" i="15"/>
  <c r="K50" i="15"/>
  <c r="P50" i="15"/>
  <c r="G51" i="15"/>
  <c r="C51" i="15" s="1"/>
  <c r="K51" i="15"/>
  <c r="P51" i="15"/>
  <c r="G52" i="15"/>
  <c r="C52" i="15"/>
  <c r="K52" i="15"/>
  <c r="P52" i="15"/>
  <c r="G53" i="15"/>
  <c r="C53" i="15" s="1"/>
  <c r="K53" i="15"/>
  <c r="P53" i="15"/>
  <c r="G54" i="15"/>
  <c r="C54" i="15"/>
  <c r="B54" i="15" s="1"/>
  <c r="K54" i="15"/>
  <c r="P54" i="15"/>
  <c r="G56" i="15"/>
  <c r="C56" i="15" s="1"/>
  <c r="B56" i="15" s="1"/>
  <c r="K56" i="15"/>
  <c r="P56" i="15"/>
  <c r="G57" i="15"/>
  <c r="C57" i="15" s="1"/>
  <c r="F57" i="15" s="1"/>
  <c r="K57" i="15"/>
  <c r="P57" i="15"/>
  <c r="G58" i="15"/>
  <c r="C58" i="15" s="1"/>
  <c r="K58" i="15"/>
  <c r="P58" i="15"/>
  <c r="G59" i="15"/>
  <c r="C59" i="15"/>
  <c r="K59" i="15"/>
  <c r="P59" i="15"/>
  <c r="G60" i="15"/>
  <c r="C60" i="15" s="1"/>
  <c r="K60" i="15"/>
  <c r="P60" i="15"/>
  <c r="G61" i="15"/>
  <c r="C61" i="15"/>
  <c r="B61" i="15" s="1"/>
  <c r="K61" i="15"/>
  <c r="P61" i="15"/>
  <c r="G62" i="15"/>
  <c r="C62" i="15"/>
  <c r="K62" i="15"/>
  <c r="P62" i="15"/>
  <c r="G63" i="15"/>
  <c r="C63" i="15" s="1"/>
  <c r="K63" i="15"/>
  <c r="P63" i="15"/>
  <c r="G64" i="15"/>
  <c r="C64" i="15"/>
  <c r="K64" i="15"/>
  <c r="P64" i="15"/>
  <c r="G65" i="15"/>
  <c r="C65" i="15" s="1"/>
  <c r="B65" i="15" s="1"/>
  <c r="K65" i="15"/>
  <c r="P65" i="15"/>
  <c r="G66" i="15"/>
  <c r="C66" i="15"/>
  <c r="B66" i="15" s="1"/>
  <c r="K66" i="15"/>
  <c r="P66" i="15"/>
  <c r="G67" i="15"/>
  <c r="C67" i="15"/>
  <c r="K67" i="15"/>
  <c r="P67" i="15"/>
  <c r="G68" i="15"/>
  <c r="C68" i="15"/>
  <c r="B68" i="15" s="1"/>
  <c r="K68" i="15"/>
  <c r="P68" i="15"/>
  <c r="G69" i="15"/>
  <c r="C69" i="15"/>
  <c r="F69" i="15"/>
  <c r="K69" i="15"/>
  <c r="P69" i="15"/>
  <c r="G71" i="15"/>
  <c r="C71" i="15"/>
  <c r="F71" i="15" s="1"/>
  <c r="K71" i="15"/>
  <c r="P71" i="15"/>
  <c r="G72" i="15"/>
  <c r="C72" i="15"/>
  <c r="K72" i="15"/>
  <c r="P72" i="15"/>
  <c r="G73" i="15"/>
  <c r="C73" i="15"/>
  <c r="B73" i="15"/>
  <c r="K73" i="15"/>
  <c r="P73" i="15"/>
  <c r="G74" i="15"/>
  <c r="C74" i="15" s="1"/>
  <c r="F74" i="15" s="1"/>
  <c r="K74" i="15"/>
  <c r="P74" i="15"/>
  <c r="G75" i="15"/>
  <c r="C75" i="15"/>
  <c r="K75" i="15"/>
  <c r="P75" i="15"/>
  <c r="G76" i="15"/>
  <c r="C76" i="15" s="1"/>
  <c r="F76" i="15" s="1"/>
  <c r="F75" i="2"/>
  <c r="K76" i="15"/>
  <c r="P76" i="15"/>
  <c r="G78" i="15"/>
  <c r="C78" i="15" s="1"/>
  <c r="F78" i="15" s="1"/>
  <c r="K78" i="15"/>
  <c r="P78" i="15"/>
  <c r="C79" i="15"/>
  <c r="F79" i="15"/>
  <c r="G80" i="15"/>
  <c r="C80" i="15" s="1"/>
  <c r="F80" i="15" s="1"/>
  <c r="K80" i="15"/>
  <c r="P80" i="15"/>
  <c r="G81" i="15"/>
  <c r="C81" i="15" s="1"/>
  <c r="F81" i="15" s="1"/>
  <c r="K81" i="15"/>
  <c r="P81" i="15"/>
  <c r="G82" i="15"/>
  <c r="C82" i="15"/>
  <c r="K82" i="15"/>
  <c r="P82" i="15"/>
  <c r="G83" i="15"/>
  <c r="C83" i="15" s="1"/>
  <c r="F83" i="15" s="1"/>
  <c r="K83" i="15"/>
  <c r="P83" i="15"/>
  <c r="G84" i="15"/>
  <c r="C84" i="15"/>
  <c r="K84" i="15"/>
  <c r="P84" i="15"/>
  <c r="G85" i="15"/>
  <c r="C85" i="15"/>
  <c r="B85" i="15" s="1"/>
  <c r="K85" i="15"/>
  <c r="P85" i="15"/>
  <c r="G86" i="15"/>
  <c r="C86" i="15" s="1"/>
  <c r="B86" i="15" s="1"/>
  <c r="K86" i="15"/>
  <c r="P86" i="15"/>
  <c r="G87" i="15"/>
  <c r="C87" i="15"/>
  <c r="F87" i="15" s="1"/>
  <c r="B87" i="15"/>
  <c r="K87" i="15"/>
  <c r="P87" i="15"/>
  <c r="G89" i="15"/>
  <c r="C89" i="15"/>
  <c r="K89" i="15"/>
  <c r="P89" i="15"/>
  <c r="G90" i="15"/>
  <c r="C90" i="15"/>
  <c r="B90" i="15" s="1"/>
  <c r="K90" i="15"/>
  <c r="P90" i="15"/>
  <c r="G91" i="15"/>
  <c r="C91" i="15"/>
  <c r="K91" i="15"/>
  <c r="P91" i="15"/>
  <c r="G92" i="15"/>
  <c r="C92" i="15"/>
  <c r="B92" i="15" s="1"/>
  <c r="K92" i="15"/>
  <c r="P92" i="15"/>
  <c r="G93" i="15"/>
  <c r="C93" i="15"/>
  <c r="B93" i="15"/>
  <c r="K93" i="15"/>
  <c r="P93" i="15"/>
  <c r="G94" i="15"/>
  <c r="C94" i="15" s="1"/>
  <c r="F94" i="15" s="1"/>
  <c r="K94" i="15"/>
  <c r="P94" i="15"/>
  <c r="G95" i="15"/>
  <c r="C95" i="15"/>
  <c r="K95" i="15"/>
  <c r="P95" i="15"/>
  <c r="G96" i="15"/>
  <c r="C96" i="15" s="1"/>
  <c r="K96" i="15"/>
  <c r="P96" i="15"/>
  <c r="G97" i="15"/>
  <c r="C97" i="15"/>
  <c r="B97" i="15" s="1"/>
  <c r="K97" i="15"/>
  <c r="P97" i="15"/>
  <c r="G98" i="15"/>
  <c r="C98" i="15"/>
  <c r="F98" i="15"/>
  <c r="K98" i="15"/>
  <c r="P98" i="15"/>
  <c r="G99" i="15"/>
  <c r="C99" i="15"/>
  <c r="B99" i="15" s="1"/>
  <c r="K99" i="15"/>
  <c r="P99" i="15"/>
  <c r="B4" i="5"/>
  <c r="B5" i="5"/>
  <c r="C7" i="5"/>
  <c r="F7" i="5" s="1"/>
  <c r="C8" i="5"/>
  <c r="F8" i="5" s="1"/>
  <c r="C9" i="5"/>
  <c r="F9" i="5"/>
  <c r="E9" i="2"/>
  <c r="C10" i="5"/>
  <c r="F10" i="5" s="1"/>
  <c r="C11" i="5"/>
  <c r="F11" i="5"/>
  <c r="C12" i="5"/>
  <c r="F12" i="5" s="1"/>
  <c r="C13" i="5"/>
  <c r="F13" i="5"/>
  <c r="E13" i="2"/>
  <c r="C14" i="5"/>
  <c r="F14" i="5" s="1"/>
  <c r="E14" i="2"/>
  <c r="C15" i="5"/>
  <c r="F15" i="5" s="1"/>
  <c r="C16" i="5"/>
  <c r="F16" i="5"/>
  <c r="E16" i="2"/>
  <c r="C17" i="5"/>
  <c r="F17" i="5"/>
  <c r="E17" i="2"/>
  <c r="C18" i="5"/>
  <c r="F18" i="5" s="1"/>
  <c r="C19" i="5"/>
  <c r="F19" i="5"/>
  <c r="C20" i="5"/>
  <c r="F20" i="5" s="1"/>
  <c r="C21" i="5"/>
  <c r="F21" i="5"/>
  <c r="E21" i="2"/>
  <c r="C22" i="5"/>
  <c r="F22" i="5"/>
  <c r="C23" i="5"/>
  <c r="F23" i="5" s="1"/>
  <c r="C24" i="5"/>
  <c r="F24" i="5"/>
  <c r="E24" i="2"/>
  <c r="C26" i="5"/>
  <c r="F26" i="5" s="1"/>
  <c r="C27" i="5"/>
  <c r="F27" i="5" s="1"/>
  <c r="C28" i="5"/>
  <c r="F28" i="5"/>
  <c r="E28" i="2"/>
  <c r="C29" i="5"/>
  <c r="F29" i="5" s="1"/>
  <c r="C30" i="5"/>
  <c r="F30" i="5" s="1"/>
  <c r="C31" i="5"/>
  <c r="F31" i="5" s="1"/>
  <c r="C32" i="5"/>
  <c r="F32" i="5" s="1"/>
  <c r="C33" i="5"/>
  <c r="F33" i="5"/>
  <c r="E33" i="2"/>
  <c r="C34" i="5"/>
  <c r="F34" i="5"/>
  <c r="C35" i="5"/>
  <c r="F35" i="5"/>
  <c r="C36" i="5"/>
  <c r="F36" i="5"/>
  <c r="E36" i="2"/>
  <c r="C38" i="5"/>
  <c r="F38" i="5"/>
  <c r="C39" i="5"/>
  <c r="F39" i="5" s="1"/>
  <c r="C40" i="5"/>
  <c r="F40" i="5" s="1"/>
  <c r="C41" i="5"/>
  <c r="F41" i="5" s="1"/>
  <c r="C42" i="5"/>
  <c r="F42" i="5"/>
  <c r="E42" i="2"/>
  <c r="C43" i="5"/>
  <c r="F43" i="5"/>
  <c r="C44" i="5"/>
  <c r="F44" i="5" s="1"/>
  <c r="C45" i="5"/>
  <c r="F45" i="5"/>
  <c r="C47" i="5"/>
  <c r="F47" i="5" s="1"/>
  <c r="C48" i="5"/>
  <c r="F48" i="5" s="1"/>
  <c r="C49" i="5"/>
  <c r="F49" i="5"/>
  <c r="C50" i="5"/>
  <c r="F50" i="5"/>
  <c r="C51" i="5"/>
  <c r="F51" i="5"/>
  <c r="E51" i="2"/>
  <c r="C52" i="5"/>
  <c r="F52" i="5"/>
  <c r="C53" i="5"/>
  <c r="F53" i="5" s="1"/>
  <c r="C55" i="5"/>
  <c r="F55" i="5"/>
  <c r="E55" i="2"/>
  <c r="C56" i="5"/>
  <c r="F56" i="5"/>
  <c r="E56" i="2"/>
  <c r="C57" i="5"/>
  <c r="F57" i="5" s="1"/>
  <c r="C58" i="5"/>
  <c r="F58" i="5"/>
  <c r="C59" i="5"/>
  <c r="F59" i="5" s="1"/>
  <c r="C60" i="5"/>
  <c r="F60" i="5"/>
  <c r="E60" i="2"/>
  <c r="C61" i="5"/>
  <c r="F61" i="5"/>
  <c r="C62" i="5"/>
  <c r="F62" i="5" s="1"/>
  <c r="C63" i="5"/>
  <c r="F63" i="5"/>
  <c r="E63" i="2"/>
  <c r="C64" i="5"/>
  <c r="F64" i="5" s="1"/>
  <c r="E64" i="2"/>
  <c r="C65" i="5"/>
  <c r="F65" i="5" s="1"/>
  <c r="C66" i="5"/>
  <c r="F66" i="5" s="1"/>
  <c r="C67" i="5"/>
  <c r="F67" i="5"/>
  <c r="C68" i="5"/>
  <c r="F68" i="5"/>
  <c r="E68" i="2"/>
  <c r="C70" i="5"/>
  <c r="F70" i="5" s="1"/>
  <c r="C71" i="5"/>
  <c r="F71" i="5" s="1"/>
  <c r="C72" i="5"/>
  <c r="F72" i="5"/>
  <c r="E72" i="2"/>
  <c r="C73" i="5"/>
  <c r="F73" i="5"/>
  <c r="C74" i="5"/>
  <c r="F74" i="5" s="1"/>
  <c r="C75" i="5"/>
  <c r="F75" i="5" s="1"/>
  <c r="C77" i="5"/>
  <c r="F77" i="5" s="1"/>
  <c r="C78" i="5"/>
  <c r="F78" i="5"/>
  <c r="E78" i="2"/>
  <c r="C79" i="5"/>
  <c r="F79" i="5"/>
  <c r="C80" i="5"/>
  <c r="F80" i="5" s="1"/>
  <c r="C81" i="5"/>
  <c r="F81" i="5"/>
  <c r="C82" i="5"/>
  <c r="F82" i="5"/>
  <c r="E82" i="2"/>
  <c r="C83" i="5"/>
  <c r="F83" i="5" s="1"/>
  <c r="C84" i="5"/>
  <c r="F84" i="5" s="1"/>
  <c r="C85" i="5"/>
  <c r="F85" i="5"/>
  <c r="C86" i="5"/>
  <c r="F86" i="5"/>
  <c r="E86" i="2"/>
  <c r="C88" i="5"/>
  <c r="F88" i="5" s="1"/>
  <c r="C89" i="5"/>
  <c r="F89" i="5" s="1"/>
  <c r="C90" i="5"/>
  <c r="F90" i="5"/>
  <c r="C91" i="5"/>
  <c r="F91" i="5"/>
  <c r="C92" i="5"/>
  <c r="F92" i="5" s="1"/>
  <c r="C93" i="5"/>
  <c r="F93" i="5"/>
  <c r="E93" i="2"/>
  <c r="C94" i="5"/>
  <c r="F94" i="5" s="1"/>
  <c r="C95" i="5"/>
  <c r="F95" i="5"/>
  <c r="E95" i="2"/>
  <c r="C96" i="5"/>
  <c r="F96" i="5"/>
  <c r="E96" i="2"/>
  <c r="C97" i="5"/>
  <c r="F97" i="5" s="1"/>
  <c r="C98" i="5"/>
  <c r="F98" i="5"/>
  <c r="B4" i="4"/>
  <c r="B5" i="4"/>
  <c r="C7" i="4"/>
  <c r="E7" i="4" s="1"/>
  <c r="C8" i="4"/>
  <c r="E8" i="4"/>
  <c r="C9" i="4"/>
  <c r="E9" i="4" s="1"/>
  <c r="C10" i="4"/>
  <c r="E10" i="4" s="1"/>
  <c r="C11" i="4"/>
  <c r="E11" i="4" s="1"/>
  <c r="C12" i="4"/>
  <c r="E12" i="4" s="1"/>
  <c r="C13" i="4"/>
  <c r="E13" i="4"/>
  <c r="D13" i="2"/>
  <c r="C14" i="4"/>
  <c r="E14" i="4" s="1"/>
  <c r="C15" i="4"/>
  <c r="E15" i="4" s="1"/>
  <c r="C16" i="4"/>
  <c r="E16" i="4"/>
  <c r="D16" i="2"/>
  <c r="C17" i="4"/>
  <c r="E17" i="4"/>
  <c r="C18" i="4"/>
  <c r="E18" i="4" s="1"/>
  <c r="C19" i="4"/>
  <c r="E19" i="4"/>
  <c r="C20" i="4"/>
  <c r="E20" i="4" s="1"/>
  <c r="C21" i="4"/>
  <c r="E21" i="4"/>
  <c r="D21" i="2"/>
  <c r="C22" i="4"/>
  <c r="E22" i="4"/>
  <c r="C23" i="4"/>
  <c r="E23" i="4" s="1"/>
  <c r="C24" i="4"/>
  <c r="E24" i="4"/>
  <c r="C26" i="4"/>
  <c r="E26" i="4" s="1"/>
  <c r="C27" i="4"/>
  <c r="E27" i="4" s="1"/>
  <c r="C28" i="4"/>
  <c r="E28" i="4" s="1"/>
  <c r="D28" i="2"/>
  <c r="C29" i="4"/>
  <c r="E29" i="4"/>
  <c r="C30" i="4"/>
  <c r="E30" i="4"/>
  <c r="D30" i="2"/>
  <c r="C31" i="4"/>
  <c r="E31" i="4" s="1"/>
  <c r="D31" i="2"/>
  <c r="C32" i="4"/>
  <c r="E32" i="4" s="1"/>
  <c r="C33" i="4"/>
  <c r="E33" i="4"/>
  <c r="D33" i="2"/>
  <c r="C34" i="4"/>
  <c r="E34" i="4"/>
  <c r="C35" i="4"/>
  <c r="E35" i="4" s="1"/>
  <c r="C36" i="4"/>
  <c r="E36" i="4"/>
  <c r="C38" i="4"/>
  <c r="E38" i="4" s="1"/>
  <c r="C39" i="4"/>
  <c r="E39" i="4"/>
  <c r="D39" i="2"/>
  <c r="C40" i="4"/>
  <c r="E40" i="4" s="1"/>
  <c r="C41" i="4"/>
  <c r="E41" i="4" s="1"/>
  <c r="C42" i="4"/>
  <c r="E42" i="4"/>
  <c r="C43" i="4"/>
  <c r="E43" i="4"/>
  <c r="C44" i="4"/>
  <c r="E44" i="4" s="1"/>
  <c r="C45" i="4"/>
  <c r="E45" i="4" s="1"/>
  <c r="C47" i="4"/>
  <c r="E47" i="4"/>
  <c r="C48" i="4"/>
  <c r="E48" i="4"/>
  <c r="D48" i="2"/>
  <c r="C49" i="4"/>
  <c r="E49" i="4" s="1"/>
  <c r="C50" i="4"/>
  <c r="E50" i="4" s="1"/>
  <c r="C51" i="4"/>
  <c r="E51" i="4"/>
  <c r="D51" i="2"/>
  <c r="C52" i="4"/>
  <c r="E52" i="4"/>
  <c r="C53" i="4"/>
  <c r="E53" i="4" s="1"/>
  <c r="C55" i="4"/>
  <c r="E55" i="4"/>
  <c r="C56" i="4"/>
  <c r="E56" i="4" s="1"/>
  <c r="C57" i="4"/>
  <c r="E57" i="4"/>
  <c r="D57" i="2"/>
  <c r="C58" i="4"/>
  <c r="E58" i="4"/>
  <c r="C59" i="4"/>
  <c r="E59" i="4" s="1"/>
  <c r="C60" i="4"/>
  <c r="E60" i="4"/>
  <c r="C61" i="4"/>
  <c r="E61" i="4" s="1"/>
  <c r="D61" i="2"/>
  <c r="C62" i="4"/>
  <c r="E62" i="4" s="1"/>
  <c r="C63" i="4"/>
  <c r="E63" i="4" s="1"/>
  <c r="C64" i="4"/>
  <c r="E64" i="4"/>
  <c r="C65" i="4"/>
  <c r="E65" i="4"/>
  <c r="D65" i="2"/>
  <c r="C66" i="4"/>
  <c r="E66" i="4" s="1"/>
  <c r="C67" i="4"/>
  <c r="E67" i="4" s="1"/>
  <c r="C68" i="4"/>
  <c r="E68" i="4"/>
  <c r="D68" i="2"/>
  <c r="C70" i="4"/>
  <c r="E70" i="4"/>
  <c r="C71" i="4"/>
  <c r="E71" i="4" s="1"/>
  <c r="C72" i="4"/>
  <c r="E72" i="4"/>
  <c r="C73" i="4"/>
  <c r="E73" i="4"/>
  <c r="C74" i="4"/>
  <c r="E74" i="4"/>
  <c r="D74" i="2"/>
  <c r="C75" i="4"/>
  <c r="E75" i="4"/>
  <c r="C77" i="4"/>
  <c r="E77" i="4" s="1"/>
  <c r="C78" i="4"/>
  <c r="E78" i="4"/>
  <c r="C79" i="4"/>
  <c r="E79" i="4" s="1"/>
  <c r="C80" i="4"/>
  <c r="E80" i="4" s="1"/>
  <c r="C81" i="4"/>
  <c r="E81" i="4"/>
  <c r="C82" i="4"/>
  <c r="E82" i="4"/>
  <c r="C83" i="4"/>
  <c r="E83" i="4"/>
  <c r="D83" i="2"/>
  <c r="C84" i="4"/>
  <c r="E84" i="4"/>
  <c r="C85" i="4"/>
  <c r="E85" i="4" s="1"/>
  <c r="C86" i="4"/>
  <c r="E86" i="4"/>
  <c r="D86" i="2"/>
  <c r="C88" i="4"/>
  <c r="E88" i="4"/>
  <c r="D88" i="2"/>
  <c r="C89" i="4"/>
  <c r="E89" i="4" s="1"/>
  <c r="C90" i="4"/>
  <c r="E90" i="4"/>
  <c r="C91" i="4"/>
  <c r="E91" i="4" s="1"/>
  <c r="C92" i="4"/>
  <c r="E92" i="4"/>
  <c r="D92" i="2"/>
  <c r="C93" i="4"/>
  <c r="E93" i="4"/>
  <c r="C94" i="4"/>
  <c r="E94" i="4" s="1"/>
  <c r="C95" i="4"/>
  <c r="E95" i="4"/>
  <c r="D95" i="2"/>
  <c r="C96" i="4"/>
  <c r="E96" i="4" s="1"/>
  <c r="D96" i="2"/>
  <c r="C97" i="4"/>
  <c r="E97" i="4" s="1"/>
  <c r="C98" i="4"/>
  <c r="E98" i="4" s="1"/>
  <c r="D3" i="2"/>
  <c r="C5" i="2"/>
  <c r="F12" i="2"/>
  <c r="G12" i="2"/>
  <c r="G13" i="2"/>
  <c r="B12" i="16"/>
  <c r="F12" i="16"/>
  <c r="G11" i="2"/>
  <c r="B81" i="16"/>
  <c r="F81" i="16"/>
  <c r="G80" i="2"/>
  <c r="F66" i="16"/>
  <c r="F23" i="16"/>
  <c r="B44" i="16"/>
  <c r="F44" i="16"/>
  <c r="G43" i="2"/>
  <c r="F90" i="16"/>
  <c r="B90" i="16"/>
  <c r="B37" i="16"/>
  <c r="F37" i="16"/>
  <c r="B8" i="16"/>
  <c r="F8" i="16"/>
  <c r="F80" i="16"/>
  <c r="B58" i="16"/>
  <c r="F58" i="16"/>
  <c r="G57" i="2"/>
  <c r="F68" i="16"/>
  <c r="B68" i="16"/>
  <c r="F56" i="16"/>
  <c r="G55" i="2"/>
  <c r="B56" i="16"/>
  <c r="B46" i="16"/>
  <c r="F46" i="16"/>
  <c r="G45" i="2"/>
  <c r="B18" i="16"/>
  <c r="F18" i="16"/>
  <c r="G17" i="2"/>
  <c r="F54" i="16"/>
  <c r="G53" i="2"/>
  <c r="B54" i="16"/>
  <c r="F9" i="16"/>
  <c r="G8" i="2"/>
  <c r="B9" i="16"/>
  <c r="B84" i="16"/>
  <c r="F84" i="16"/>
  <c r="F62" i="16"/>
  <c r="B62" i="16"/>
  <c r="F69" i="16"/>
  <c r="G68" i="2"/>
  <c r="B69" i="16"/>
  <c r="B16" i="16"/>
  <c r="F16" i="16"/>
  <c r="B25" i="16"/>
  <c r="F25" i="16"/>
  <c r="F50" i="16"/>
  <c r="B50" i="16"/>
  <c r="B19" i="16"/>
  <c r="F48" i="16"/>
  <c r="B96" i="16"/>
  <c r="B61" i="16"/>
  <c r="F71" i="16"/>
  <c r="F39" i="16"/>
  <c r="G38" i="2"/>
  <c r="F64" i="16"/>
  <c r="G63" i="2"/>
  <c r="B64" i="16"/>
  <c r="F24" i="16"/>
  <c r="B24" i="16"/>
  <c r="F89" i="16"/>
  <c r="G88" i="2"/>
  <c r="B89" i="16"/>
  <c r="B32" i="16"/>
  <c r="F32" i="16"/>
  <c r="G31" i="2"/>
  <c r="B27" i="16"/>
  <c r="F27" i="16"/>
  <c r="G26" i="2"/>
  <c r="B83" i="16"/>
  <c r="F83" i="16"/>
  <c r="B40" i="16"/>
  <c r="F40" i="16"/>
  <c r="B21" i="16"/>
  <c r="F21" i="16"/>
  <c r="B85" i="16"/>
  <c r="F85" i="16"/>
  <c r="G84" i="2"/>
  <c r="B92" i="16"/>
  <c r="F92" i="16"/>
  <c r="F59" i="16"/>
  <c r="B59" i="16"/>
  <c r="B20" i="16"/>
  <c r="F20" i="16"/>
  <c r="G19" i="2"/>
  <c r="B78" i="16"/>
  <c r="F57" i="16"/>
  <c r="G56" i="2"/>
  <c r="B57" i="16"/>
  <c r="F74" i="16"/>
  <c r="G73" i="2"/>
  <c r="B74" i="16"/>
  <c r="F67" i="16"/>
  <c r="B67" i="16"/>
  <c r="B49" i="16"/>
  <c r="F49" i="16"/>
  <c r="G48" i="2"/>
  <c r="F30" i="16"/>
  <c r="B30" i="16"/>
  <c r="B52" i="16"/>
  <c r="F52" i="16"/>
  <c r="F51" i="16"/>
  <c r="G50" i="2"/>
  <c r="B51" i="16"/>
  <c r="F22" i="16"/>
  <c r="B22" i="16"/>
  <c r="F72" i="16"/>
  <c r="G71" i="2"/>
  <c r="F65" i="16"/>
  <c r="F10" i="16"/>
  <c r="G9" i="2"/>
  <c r="B98" i="16"/>
  <c r="B60" i="16"/>
  <c r="F43" i="16"/>
  <c r="G42" i="2"/>
  <c r="F28" i="16"/>
  <c r="G27" i="2"/>
  <c r="B94" i="16"/>
  <c r="F75" i="16"/>
  <c r="G74" i="2"/>
  <c r="B63" i="16"/>
  <c r="B53" i="16"/>
  <c r="B29" i="16"/>
  <c r="B35" i="16"/>
  <c r="B87" i="16"/>
  <c r="B36" i="16"/>
  <c r="F97" i="16"/>
  <c r="G96" i="2"/>
  <c r="F41" i="16"/>
  <c r="B14" i="16"/>
  <c r="B99" i="16"/>
  <c r="F84" i="15"/>
  <c r="B29" i="15"/>
  <c r="F67" i="15"/>
  <c r="F66" i="2"/>
  <c r="B67" i="15"/>
  <c r="B8" i="15"/>
  <c r="F8" i="15"/>
  <c r="F7" i="2"/>
  <c r="F50" i="15"/>
  <c r="F49" i="2"/>
  <c r="F25" i="15"/>
  <c r="F41" i="15"/>
  <c r="B41" i="15"/>
  <c r="F32" i="15"/>
  <c r="F31" i="2"/>
  <c r="F99" i="15"/>
  <c r="F61" i="15"/>
  <c r="F46" i="15"/>
  <c r="F19" i="2"/>
  <c r="B20" i="15"/>
  <c r="F12" i="15"/>
  <c r="F11" i="2"/>
  <c r="B12" i="15"/>
  <c r="F22" i="15"/>
  <c r="F21" i="2"/>
  <c r="B22" i="15"/>
  <c r="B89" i="15"/>
  <c r="F89" i="15"/>
  <c r="F88" i="2"/>
  <c r="B16" i="15"/>
  <c r="F16" i="15"/>
  <c r="F63" i="15"/>
  <c r="F62" i="2"/>
  <c r="B63" i="15"/>
  <c r="B43" i="15"/>
  <c r="F43" i="15"/>
  <c r="B28" i="15"/>
  <c r="B17" i="15"/>
  <c r="F56" i="15"/>
  <c r="F95" i="15"/>
  <c r="B95" i="15"/>
  <c r="B64" i="15"/>
  <c r="F64" i="15"/>
  <c r="B62" i="15"/>
  <c r="F62" i="15"/>
  <c r="F61" i="2"/>
  <c r="F23" i="15"/>
  <c r="F22" i="2"/>
  <c r="F15" i="15"/>
  <c r="B15" i="15"/>
  <c r="F82" i="15"/>
  <c r="F54" i="15"/>
  <c r="B49" i="15"/>
  <c r="F49" i="15"/>
  <c r="F48" i="2"/>
  <c r="F59" i="15"/>
  <c r="F58" i="2"/>
  <c r="B59" i="15"/>
  <c r="F51" i="15"/>
  <c r="F50" i="2"/>
  <c r="B51" i="15"/>
  <c r="F14" i="15"/>
  <c r="F11" i="15"/>
  <c r="F10" i="2"/>
  <c r="F86" i="15"/>
  <c r="F75" i="15"/>
  <c r="F74" i="2"/>
  <c r="B75" i="15"/>
  <c r="F53" i="15"/>
  <c r="F52" i="2"/>
  <c r="B53" i="15"/>
  <c r="B48" i="15"/>
  <c r="F48" i="15"/>
  <c r="F47" i="2"/>
  <c r="B18" i="15"/>
  <c r="F18" i="15"/>
  <c r="F17" i="2"/>
  <c r="B78" i="15"/>
  <c r="B24" i="15"/>
  <c r="F24" i="15"/>
  <c r="F23" i="2"/>
  <c r="F91" i="15"/>
  <c r="F90" i="2"/>
  <c r="B91" i="15"/>
  <c r="F36" i="15"/>
  <c r="F35" i="2"/>
  <c r="B36" i="15"/>
  <c r="F27" i="15"/>
  <c r="B10" i="15"/>
  <c r="F85" i="15"/>
  <c r="F84" i="2"/>
  <c r="F72" i="15"/>
  <c r="B60" i="15"/>
  <c r="F60" i="15"/>
  <c r="F59" i="2"/>
  <c r="F52" i="15"/>
  <c r="B39" i="15"/>
  <c r="F39" i="15"/>
  <c r="F38" i="2"/>
  <c r="F34" i="15"/>
  <c r="B80" i="15"/>
  <c r="B71" i="15"/>
  <c r="B42" i="15"/>
  <c r="F97" i="15"/>
  <c r="F96" i="2"/>
  <c r="F73" i="15"/>
  <c r="F72" i="2"/>
  <c r="B40" i="15"/>
  <c r="F93" i="15"/>
  <c r="B76" i="15"/>
  <c r="B98" i="15"/>
  <c r="F65" i="15"/>
  <c r="F64" i="2"/>
  <c r="F19" i="15"/>
  <c r="B9" i="15"/>
  <c r="B74" i="15"/>
  <c r="B69" i="15"/>
  <c r="F86" i="16"/>
  <c r="G85" i="2"/>
  <c r="B34" i="16"/>
  <c r="F34" i="16"/>
  <c r="B44" i="15"/>
  <c r="F44" i="15"/>
  <c r="F43" i="2"/>
  <c r="C70" i="18" l="1"/>
  <c r="C15" i="18"/>
  <c r="C77" i="18"/>
  <c r="C61" i="18"/>
  <c r="B61" i="18" s="1"/>
  <c r="B29" i="18"/>
  <c r="C82" i="18"/>
  <c r="C72" i="18"/>
  <c r="B72" i="18" s="1"/>
  <c r="C22" i="18"/>
  <c r="B22" i="18" s="1"/>
  <c r="C55" i="18"/>
  <c r="B55" i="18" s="1"/>
  <c r="C23" i="18"/>
  <c r="B23" i="18" s="1"/>
  <c r="C88" i="18"/>
  <c r="B88" i="18" s="1"/>
  <c r="C24" i="18"/>
  <c r="B24" i="18" s="1"/>
  <c r="C40" i="18"/>
  <c r="C39" i="18"/>
  <c r="B39" i="18" s="1"/>
  <c r="C26" i="18"/>
  <c r="B26" i="18" s="1"/>
  <c r="C38" i="18"/>
  <c r="B38" i="18" s="1"/>
  <c r="C92" i="18"/>
  <c r="C93" i="18"/>
  <c r="B93" i="18" s="1"/>
  <c r="C64" i="18"/>
  <c r="B64" i="18" s="1"/>
  <c r="C19" i="18"/>
  <c r="B19" i="18" s="1"/>
  <c r="C74" i="18"/>
  <c r="B74" i="18" s="1"/>
  <c r="B82" i="18"/>
  <c r="B37" i="18"/>
  <c r="B69" i="18"/>
  <c r="B70" i="18"/>
  <c r="B34" i="18"/>
  <c r="C62" i="18"/>
  <c r="B62" i="18" s="1"/>
  <c r="C71" i="18"/>
  <c r="B71" i="18" s="1"/>
  <c r="B40" i="18"/>
  <c r="B15" i="18"/>
  <c r="C49" i="18"/>
  <c r="B49" i="18" s="1"/>
  <c r="B92" i="18"/>
  <c r="C57" i="18"/>
  <c r="C53" i="18"/>
  <c r="B53" i="18" s="1"/>
  <c r="C12" i="18"/>
  <c r="B12" i="18" s="1"/>
  <c r="C59" i="18"/>
  <c r="B59" i="18" s="1"/>
  <c r="C90" i="18"/>
  <c r="B90" i="18" s="1"/>
  <c r="C11" i="18"/>
  <c r="B11" i="18" s="1"/>
  <c r="C91" i="18"/>
  <c r="B91" i="18" s="1"/>
  <c r="C44" i="18"/>
  <c r="B44" i="18" s="1"/>
  <c r="C32" i="18"/>
  <c r="B32" i="18" s="1"/>
  <c r="C18" i="18"/>
  <c r="B18" i="18" s="1"/>
  <c r="C31" i="18"/>
  <c r="B31" i="18" s="1"/>
  <c r="C66" i="18"/>
  <c r="B66" i="18" s="1"/>
  <c r="C86" i="18"/>
  <c r="B86" i="18" s="1"/>
  <c r="C46" i="18"/>
  <c r="B46" i="18" s="1"/>
  <c r="C48" i="18"/>
  <c r="B48" i="18" s="1"/>
  <c r="C14" i="18"/>
  <c r="B14" i="18" s="1"/>
  <c r="C7" i="18"/>
  <c r="C89" i="18"/>
  <c r="B89" i="18" s="1"/>
  <c r="C25" i="18"/>
  <c r="B25" i="18" s="1"/>
  <c r="C27" i="18"/>
  <c r="B27" i="18" s="1"/>
  <c r="C63" i="18"/>
  <c r="B63" i="18" s="1"/>
  <c r="C28" i="18"/>
  <c r="B28" i="18" s="1"/>
  <c r="C67" i="18"/>
  <c r="B67" i="18" s="1"/>
  <c r="C8" i="18"/>
  <c r="B8" i="18" s="1"/>
  <c r="C52" i="18"/>
  <c r="B52" i="18" s="1"/>
  <c r="C13" i="18"/>
  <c r="B13" i="18" s="1"/>
  <c r="C84" i="18"/>
  <c r="B84" i="18" s="1"/>
  <c r="C30" i="18"/>
  <c r="B30" i="18" s="1"/>
  <c r="C50" i="18"/>
  <c r="B50" i="18" s="1"/>
  <c r="C85" i="18"/>
  <c r="B85" i="18" s="1"/>
  <c r="C65" i="18"/>
  <c r="B65" i="18" s="1"/>
  <c r="C20" i="18"/>
  <c r="B20" i="18" s="1"/>
  <c r="C21" i="18"/>
  <c r="B21" i="18" s="1"/>
  <c r="B54" i="18"/>
  <c r="C95" i="18"/>
  <c r="B95" i="18" s="1"/>
  <c r="C9" i="18"/>
  <c r="B9" i="18" s="1"/>
  <c r="C78" i="18"/>
  <c r="B78" i="18" s="1"/>
  <c r="C60" i="18"/>
  <c r="B60" i="18" s="1"/>
  <c r="C41" i="18"/>
  <c r="B41" i="18" s="1"/>
  <c r="C81" i="18"/>
  <c r="B81" i="18" s="1"/>
  <c r="C16" i="18"/>
  <c r="B16" i="18" s="1"/>
  <c r="C94" i="18"/>
  <c r="B94" i="18" s="1"/>
  <c r="C45" i="18"/>
  <c r="B45" i="18" s="1"/>
  <c r="C35" i="18"/>
  <c r="B35" i="18" s="1"/>
  <c r="C42" i="18"/>
  <c r="B42" i="18" s="1"/>
  <c r="C83" i="18"/>
  <c r="B83" i="18" s="1"/>
  <c r="C76" i="18"/>
  <c r="B76" i="18" s="1"/>
  <c r="C33" i="18"/>
  <c r="B33" i="18" s="1"/>
  <c r="C47" i="18"/>
  <c r="B47" i="18" s="1"/>
  <c r="C56" i="18"/>
  <c r="B56" i="18" s="1"/>
  <c r="C10" i="18"/>
  <c r="B10" i="18" s="1"/>
  <c r="C58" i="18"/>
  <c r="B58" i="18" s="1"/>
  <c r="C79" i="18"/>
  <c r="B79" i="18" s="1"/>
  <c r="C80" i="18"/>
  <c r="B80" i="18" s="1"/>
  <c r="C17" i="18"/>
  <c r="B17" i="18" s="1"/>
  <c r="C43" i="18"/>
  <c r="B43" i="18" s="1"/>
  <c r="C68" i="18"/>
  <c r="B68" i="18" s="1"/>
  <c r="C73" i="18"/>
  <c r="B73" i="18" s="1"/>
  <c r="B7" i="18"/>
  <c r="B57" i="18"/>
  <c r="B77" i="18"/>
  <c r="F33" i="16"/>
  <c r="B33" i="16"/>
  <c r="F24" i="2"/>
  <c r="D24" i="2"/>
  <c r="B17" i="16"/>
  <c r="F17" i="16"/>
  <c r="B76" i="16"/>
  <c r="F76" i="16"/>
  <c r="F15" i="16"/>
  <c r="B15" i="16"/>
  <c r="F33" i="15"/>
  <c r="E75" i="2"/>
  <c r="D14" i="2"/>
  <c r="E29" i="2"/>
  <c r="D11" i="2"/>
  <c r="F77" i="2"/>
  <c r="F82" i="2"/>
  <c r="D40" i="2"/>
  <c r="G82" i="2"/>
  <c r="G83" i="2"/>
  <c r="D62" i="2"/>
  <c r="E97" i="2"/>
  <c r="E79" i="2"/>
  <c r="F56" i="2"/>
  <c r="D52" i="2"/>
  <c r="D29" i="2"/>
  <c r="E19" i="2"/>
  <c r="F97" i="2"/>
  <c r="B94" i="15"/>
  <c r="E88" i="2"/>
  <c r="C88" i="2" s="1"/>
  <c r="B88" i="2" s="1"/>
  <c r="F86" i="2"/>
  <c r="C86" i="2" s="1"/>
  <c r="B86" i="2" s="1"/>
  <c r="B93" i="16"/>
  <c r="F93" i="16"/>
  <c r="F80" i="2"/>
  <c r="F53" i="2"/>
  <c r="F90" i="15"/>
  <c r="F55" i="2"/>
  <c r="F15" i="2"/>
  <c r="F60" i="2"/>
  <c r="G40" i="2"/>
  <c r="G47" i="2"/>
  <c r="D93" i="2"/>
  <c r="D89" i="2"/>
  <c r="D84" i="2"/>
  <c r="D81" i="2"/>
  <c r="D66" i="2"/>
  <c r="D49" i="2"/>
  <c r="D43" i="2"/>
  <c r="C43" i="2" s="1"/>
  <c r="B43" i="2" s="1"/>
  <c r="E94" i="2"/>
  <c r="E80" i="2"/>
  <c r="E70" i="2"/>
  <c r="E61" i="2"/>
  <c r="E57" i="2"/>
  <c r="E52" i="2"/>
  <c r="E49" i="2"/>
  <c r="E34" i="2"/>
  <c r="E8" i="2"/>
  <c r="F70" i="2"/>
  <c r="B30" i="15"/>
  <c r="F30" i="15"/>
  <c r="E22" i="2"/>
  <c r="E18" i="2"/>
  <c r="E10" i="2"/>
  <c r="F79" i="2"/>
  <c r="F21" i="15"/>
  <c r="B21" i="15"/>
  <c r="D71" i="2"/>
  <c r="E84" i="2"/>
  <c r="E12" i="2"/>
  <c r="F18" i="2"/>
  <c r="D70" i="2"/>
  <c r="F93" i="2"/>
  <c r="F68" i="15"/>
  <c r="G21" i="2"/>
  <c r="C21" i="2" s="1"/>
  <c r="B21" i="2" s="1"/>
  <c r="B82" i="16"/>
  <c r="F82" i="16"/>
  <c r="F9" i="2"/>
  <c r="D79" i="2"/>
  <c r="D60" i="2"/>
  <c r="C60" i="2" s="1"/>
  <c r="B60" i="2" s="1"/>
  <c r="D32" i="2"/>
  <c r="D7" i="2"/>
  <c r="F26" i="2"/>
  <c r="B83" i="15"/>
  <c r="F81" i="2"/>
  <c r="G66" i="2"/>
  <c r="F42" i="16"/>
  <c r="G70" i="2"/>
  <c r="G24" i="2"/>
  <c r="C24" i="2" s="1"/>
  <c r="B24" i="2" s="1"/>
  <c r="D91" i="2"/>
  <c r="D78" i="2"/>
  <c r="D73" i="2"/>
  <c r="C73" i="2" s="1"/>
  <c r="B73" i="2" s="1"/>
  <c r="D56" i="2"/>
  <c r="D41" i="2"/>
  <c r="C31" i="2"/>
  <c r="B31" i="2" s="1"/>
  <c r="D22" i="2"/>
  <c r="C22" i="2" s="1"/>
  <c r="B22" i="2" s="1"/>
  <c r="D18" i="2"/>
  <c r="E91" i="2"/>
  <c r="E67" i="2"/>
  <c r="E59" i="2"/>
  <c r="E45" i="2"/>
  <c r="E41" i="2"/>
  <c r="B25" i="15"/>
  <c r="B72" i="15"/>
  <c r="B52" i="15"/>
  <c r="B34" i="15"/>
  <c r="B46" i="15"/>
  <c r="B82" i="15"/>
  <c r="B27" i="15"/>
  <c r="F85" i="2"/>
  <c r="F63" i="2"/>
  <c r="F98" i="2"/>
  <c r="G51" i="2"/>
  <c r="G91" i="2"/>
  <c r="D19" i="2"/>
  <c r="D12" i="2"/>
  <c r="F66" i="15"/>
  <c r="G49" i="2"/>
  <c r="C51" i="2"/>
  <c r="B51" i="2" s="1"/>
  <c r="D36" i="2"/>
  <c r="E47" i="2"/>
  <c r="F92" i="15"/>
  <c r="B57" i="15"/>
  <c r="F45" i="2"/>
  <c r="G64" i="2"/>
  <c r="G22" i="2"/>
  <c r="F95" i="16"/>
  <c r="D90" i="2"/>
  <c r="D82" i="2"/>
  <c r="C82" i="2" s="1"/>
  <c r="B82" i="2" s="1"/>
  <c r="D59" i="2"/>
  <c r="D55" i="2"/>
  <c r="D45" i="2"/>
  <c r="D35" i="2"/>
  <c r="D17" i="2"/>
  <c r="C17" i="2" s="1"/>
  <c r="B17" i="2" s="1"/>
  <c r="E77" i="2"/>
  <c r="E58" i="2"/>
  <c r="E50" i="2"/>
  <c r="E40" i="2"/>
  <c r="E31" i="2"/>
  <c r="E26" i="2"/>
  <c r="F58" i="15"/>
  <c r="B58" i="15"/>
  <c r="F39" i="2"/>
  <c r="F73" i="16"/>
  <c r="B73" i="16"/>
  <c r="D9" i="2"/>
  <c r="C9" i="2" s="1"/>
  <c r="B9" i="2" s="1"/>
  <c r="E74" i="2"/>
  <c r="C74" i="2" s="1"/>
  <c r="B74" i="2" s="1"/>
  <c r="E38" i="2"/>
  <c r="E20" i="2"/>
  <c r="C96" i="2"/>
  <c r="B96" i="2" s="1"/>
  <c r="D20" i="2"/>
  <c r="D8" i="2"/>
  <c r="C8" i="2" s="1"/>
  <c r="B8" i="2" s="1"/>
  <c r="D38" i="2"/>
  <c r="B96" i="15"/>
  <c r="F96" i="15"/>
  <c r="D47" i="2"/>
  <c r="C47" i="2" s="1"/>
  <c r="B47" i="2" s="1"/>
  <c r="C28" i="2"/>
  <c r="B28" i="2" s="1"/>
  <c r="G33" i="2"/>
  <c r="C33" i="2" s="1"/>
  <c r="B33" i="2" s="1"/>
  <c r="F92" i="2"/>
  <c r="B81" i="15"/>
  <c r="F13" i="2"/>
  <c r="C13" i="2" s="1"/>
  <c r="B13" i="2" s="1"/>
  <c r="F42" i="2"/>
  <c r="G23" i="2"/>
  <c r="G15" i="2"/>
  <c r="G36" i="2"/>
  <c r="G14" i="2"/>
  <c r="D98" i="2"/>
  <c r="D77" i="2"/>
  <c r="C77" i="2" s="1"/>
  <c r="B77" i="2" s="1"/>
  <c r="D63" i="2"/>
  <c r="C63" i="2" s="1"/>
  <c r="B63" i="2" s="1"/>
  <c r="D58" i="2"/>
  <c r="D26" i="2"/>
  <c r="E98" i="2"/>
  <c r="E90" i="2"/>
  <c r="E85" i="2"/>
  <c r="E71" i="2"/>
  <c r="E66" i="2"/>
  <c r="E44" i="2"/>
  <c r="B37" i="15"/>
  <c r="F37" i="15"/>
  <c r="F27" i="2"/>
  <c r="G77" i="2"/>
  <c r="G20" i="2"/>
  <c r="G67" i="2"/>
  <c r="D85" i="2"/>
  <c r="D44" i="2"/>
  <c r="D15" i="2"/>
  <c r="E83" i="2"/>
  <c r="E53" i="2"/>
  <c r="E30" i="2"/>
  <c r="C30" i="2" s="1"/>
  <c r="B30" i="2" s="1"/>
  <c r="E15" i="2"/>
  <c r="E11" i="2"/>
  <c r="E7" i="2"/>
  <c r="F41" i="2"/>
  <c r="F34" i="2"/>
  <c r="F91" i="16"/>
  <c r="B91" i="16"/>
  <c r="F33" i="2"/>
  <c r="F51" i="2"/>
  <c r="F71" i="2"/>
  <c r="F14" i="2"/>
  <c r="F94" i="2"/>
  <c r="F40" i="2"/>
  <c r="F83" i="2"/>
  <c r="G29" i="2"/>
  <c r="G58" i="2"/>
  <c r="G39" i="2"/>
  <c r="G61" i="2"/>
  <c r="C61" i="2" s="1"/>
  <c r="B61" i="2" s="1"/>
  <c r="G79" i="2"/>
  <c r="G65" i="2"/>
  <c r="D80" i="2"/>
  <c r="D75" i="2"/>
  <c r="D72" i="2"/>
  <c r="D50" i="2"/>
  <c r="C50" i="2" s="1"/>
  <c r="B50" i="2" s="1"/>
  <c r="D42" i="2"/>
  <c r="C42" i="2" s="1"/>
  <c r="B42" i="2" s="1"/>
  <c r="D34" i="2"/>
  <c r="C34" i="2" s="1"/>
  <c r="B34" i="2" s="1"/>
  <c r="D10" i="2"/>
  <c r="C10" i="2" s="1"/>
  <c r="B10" i="2" s="1"/>
  <c r="E89" i="2"/>
  <c r="E81" i="2"/>
  <c r="E73" i="2"/>
  <c r="E48" i="2"/>
  <c r="C48" i="2" s="1"/>
  <c r="B48" i="2" s="1"/>
  <c r="E43" i="2"/>
  <c r="E32" i="2"/>
  <c r="G18" i="2"/>
  <c r="D94" i="2"/>
  <c r="D64" i="2"/>
  <c r="D53" i="2"/>
  <c r="C53" i="2" s="1"/>
  <c r="B53" i="2" s="1"/>
  <c r="D23" i="2"/>
  <c r="C23" i="2" s="1"/>
  <c r="B23" i="2" s="1"/>
  <c r="E92" i="2"/>
  <c r="E62" i="2"/>
  <c r="E23" i="2"/>
  <c r="F73" i="2"/>
  <c r="F68" i="2"/>
  <c r="C68" i="2" s="1"/>
  <c r="B68" i="2" s="1"/>
  <c r="G7" i="2"/>
  <c r="D97" i="2"/>
  <c r="D67" i="2"/>
  <c r="D27" i="2"/>
  <c r="C27" i="2" s="1"/>
  <c r="B27" i="2" s="1"/>
  <c r="E65" i="2"/>
  <c r="E39" i="2"/>
  <c r="C39" i="2" s="1"/>
  <c r="B39" i="2" s="1"/>
  <c r="E27" i="2"/>
  <c r="B84" i="15"/>
  <c r="F78" i="2"/>
  <c r="F16" i="2"/>
  <c r="G97" i="2"/>
  <c r="G28" i="2"/>
  <c r="G95" i="2"/>
  <c r="G93" i="2"/>
  <c r="B41" i="16"/>
  <c r="G89" i="2"/>
  <c r="E35" i="2"/>
  <c r="B66" i="16"/>
  <c r="G30" i="2"/>
  <c r="G32" i="2" l="1"/>
  <c r="G16" i="2"/>
  <c r="C16" i="2" s="1"/>
  <c r="B16" i="2" s="1"/>
  <c r="G75" i="2"/>
  <c r="C75" i="2" s="1"/>
  <c r="B75" i="2" s="1"/>
  <c r="F32" i="2"/>
  <c r="G72" i="2"/>
  <c r="C72" i="2" s="1"/>
  <c r="B72" i="2" s="1"/>
  <c r="C79" i="2"/>
  <c r="B79" i="2" s="1"/>
  <c r="F29" i="2"/>
  <c r="C29" i="2" s="1"/>
  <c r="B29" i="2" s="1"/>
  <c r="C93" i="2"/>
  <c r="B93" i="2" s="1"/>
  <c r="F65" i="2"/>
  <c r="C26" i="2"/>
  <c r="B26" i="2" s="1"/>
  <c r="C45" i="2"/>
  <c r="B45" i="2" s="1"/>
  <c r="C12" i="2"/>
  <c r="B12" i="2" s="1"/>
  <c r="G41" i="2"/>
  <c r="C41" i="2" s="1"/>
  <c r="B41" i="2" s="1"/>
  <c r="C7" i="2"/>
  <c r="B7" i="2" s="1"/>
  <c r="C70" i="2"/>
  <c r="B70" i="2" s="1"/>
  <c r="C57" i="2"/>
  <c r="B57" i="2" s="1"/>
  <c r="F89" i="2"/>
  <c r="G92" i="2"/>
  <c r="C92" i="2" s="1"/>
  <c r="B92" i="2" s="1"/>
  <c r="C15" i="2"/>
  <c r="B15" i="2" s="1"/>
  <c r="F67" i="2"/>
  <c r="C67" i="2" s="1"/>
  <c r="B67" i="2" s="1"/>
  <c r="C49" i="2"/>
  <c r="B49" i="2" s="1"/>
  <c r="C98" i="2"/>
  <c r="B98" i="2" s="1"/>
  <c r="C35" i="2"/>
  <c r="B35" i="2" s="1"/>
  <c r="F91" i="2"/>
  <c r="C91" i="2" s="1"/>
  <c r="B91" i="2" s="1"/>
  <c r="C78" i="2"/>
  <c r="B78" i="2" s="1"/>
  <c r="F95" i="2"/>
  <c r="C95" i="2" s="1"/>
  <c r="B95" i="2" s="1"/>
  <c r="F57" i="2"/>
  <c r="G94" i="2"/>
  <c r="C94" i="2" s="1"/>
  <c r="B94" i="2" s="1"/>
  <c r="G81" i="2"/>
  <c r="C71" i="2"/>
  <c r="B71" i="2" s="1"/>
  <c r="C66" i="2"/>
  <c r="B66" i="2" s="1"/>
  <c r="G90" i="2"/>
  <c r="C97" i="2"/>
  <c r="B97" i="2" s="1"/>
  <c r="F20" i="2"/>
  <c r="C20" i="2" s="1"/>
  <c r="B20" i="2" s="1"/>
  <c r="C44" i="2"/>
  <c r="B44" i="2" s="1"/>
  <c r="C64" i="2"/>
  <c r="B64" i="2" s="1"/>
  <c r="C85" i="2"/>
  <c r="B85" i="2" s="1"/>
  <c r="C58" i="2"/>
  <c r="B58" i="2" s="1"/>
  <c r="C55" i="2"/>
  <c r="B55" i="2" s="1"/>
  <c r="C19" i="2"/>
  <c r="B19" i="2" s="1"/>
  <c r="C18" i="2"/>
  <c r="B18" i="2" s="1"/>
  <c r="C32" i="2"/>
  <c r="B32" i="2" s="1"/>
  <c r="C81" i="2"/>
  <c r="B81" i="2" s="1"/>
  <c r="C52" i="2"/>
  <c r="B52" i="2" s="1"/>
  <c r="C40" i="2"/>
  <c r="B40" i="2" s="1"/>
  <c r="C11" i="2"/>
  <c r="B11" i="2" s="1"/>
  <c r="C65" i="2"/>
  <c r="B65" i="2" s="1"/>
  <c r="C89" i="2"/>
  <c r="B89" i="2" s="1"/>
  <c r="C14" i="2"/>
  <c r="B14" i="2" s="1"/>
  <c r="C90" i="2"/>
  <c r="B90" i="2" s="1"/>
  <c r="C80" i="2"/>
  <c r="B80" i="2" s="1"/>
  <c r="C83" i="2"/>
  <c r="B83" i="2" s="1"/>
  <c r="F36" i="2"/>
  <c r="C36" i="2" s="1"/>
  <c r="B36" i="2" s="1"/>
  <c r="C38" i="2"/>
  <c r="B38" i="2" s="1"/>
  <c r="C59" i="2"/>
  <c r="B59" i="2" s="1"/>
  <c r="C56" i="2"/>
  <c r="B56" i="2" s="1"/>
  <c r="C84" i="2"/>
  <c r="B84" i="2" s="1"/>
  <c r="C62" i="2"/>
  <c r="B62" i="2" s="1"/>
</calcChain>
</file>

<file path=xl/sharedStrings.xml><?xml version="1.0" encoding="utf-8"?>
<sst xmlns="http://schemas.openxmlformats.org/spreadsheetml/2006/main" count="2560" uniqueCount="856">
  <si>
    <t>Наименование субъекта                                               Российской Федерации</t>
  </si>
  <si>
    <t>Единица измерения</t>
  </si>
  <si>
    <t>%</t>
  </si>
  <si>
    <t>баллов</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</si>
  <si>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</si>
  <si>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</si>
  <si>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</si>
  <si>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</si>
  <si>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</si>
  <si>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</si>
  <si>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</si>
  <si>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</si>
  <si>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</si>
  <si>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</si>
  <si>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</si>
  <si>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</si>
  <si>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</si>
  <si>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</si>
  <si>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</si>
  <si>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</si>
  <si>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</si>
  <si>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</si>
  <si>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</si>
  <si>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</si>
  <si>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</si>
  <si>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</si>
  <si>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</si>
  <si>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</si>
  <si>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</si>
  <si>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</si>
  <si>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</si>
  <si>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</si>
  <si>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Ненецкий автономный округ</t>
  </si>
  <si>
    <t>Южный федеральный округ</t>
  </si>
  <si>
    <t>Республика Адыгея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</si>
  <si>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</si>
  <si>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</si>
  <si>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</si>
  <si>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</si>
  <si>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</si>
  <si>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</si>
  <si>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 Севастополь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</si>
  <si>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</si>
  <si>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</si>
  <si>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</si>
  <si>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</si>
  <si>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</si>
  <si>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</si>
  <si>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</si>
  <si>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</si>
  <si>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</si>
  <si>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Мордовия</t>
  </si>
  <si>
    <t>Республика Татарстан (Татарстан)</t>
  </si>
  <si>
    <t>Удмуртская Республика</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</si>
  <si>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</si>
  <si>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</si>
  <si>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</si>
  <si>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</si>
  <si>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</si>
  <si>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</si>
  <si>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</si>
  <si>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</si>
  <si>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</si>
  <si>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</si>
  <si>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</si>
  <si>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</si>
  <si>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</si>
  <si>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</si>
  <si>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</si>
  <si>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</si>
  <si>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</si>
  <si>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</si>
  <si>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</si>
  <si>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</si>
  <si>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</si>
  <si>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</si>
  <si>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</si>
  <si>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</si>
  <si>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</si>
  <si>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</si>
  <si>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</si>
  <si>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</si>
  <si>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</si>
  <si>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</si>
  <si>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</si>
  <si>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</si>
  <si>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</si>
  <si>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</si>
  <si>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</si>
  <si>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</si>
  <si>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 п/п</t>
  </si>
  <si>
    <t>Вопросы и варианты ответов</t>
  </si>
  <si>
    <t>Баллы</t>
  </si>
  <si>
    <t>Понижающие коэффициенты</t>
  </si>
  <si>
    <t>К1</t>
  </si>
  <si>
    <t>К2</t>
  </si>
  <si>
    <t>Да, имеется</t>
  </si>
  <si>
    <t>Нет, не имеется</t>
  </si>
  <si>
    <t>Да, размещен</t>
  </si>
  <si>
    <t>Нет, не размещен или не отвечает требованиям</t>
  </si>
  <si>
    <t>Наименование субъекта                                                  Российской Федерации</t>
  </si>
  <si>
    <t>Итого</t>
  </si>
  <si>
    <t>http://beldepfin.ru/</t>
  </si>
  <si>
    <t>http://dtf.avo.ru/main</t>
  </si>
  <si>
    <t>http://depfin.adm44.ru/index.aspx</t>
  </si>
  <si>
    <t>http://adm.rkursk.ru/index.php?id=37</t>
  </si>
  <si>
    <t>http://mf.mosreg.ru/</t>
  </si>
  <si>
    <t>http://fin.tmbreg.ru/</t>
  </si>
  <si>
    <t>http://minfin.tularegion.ru/</t>
  </si>
  <si>
    <t>http://minfin39.ru/index.php</t>
  </si>
  <si>
    <t>http://minfin.gov-murman.ru/</t>
  </si>
  <si>
    <t>http://dfei.adm-nao.ru/</t>
  </si>
  <si>
    <t>http://minfin.kalmregion.ru/</t>
  </si>
  <si>
    <t>http://www.mfri.ru/</t>
  </si>
  <si>
    <t>http://minfin09.ru/</t>
  </si>
  <si>
    <t>https://minfin.bashkortostan.ru/</t>
  </si>
  <si>
    <t>http://minfin.tatarstan.ru/</t>
  </si>
  <si>
    <t>http://mfur.ru/</t>
  </si>
  <si>
    <t>http://minfin.cap.ru/</t>
  </si>
  <si>
    <t>http://www.minfin.kirov.ru/</t>
  </si>
  <si>
    <t>http://mf.nnov.ru/</t>
  </si>
  <si>
    <t>http://finance.pnzreg.ru/</t>
  </si>
  <si>
    <t>http://minfin-samara.ru/</t>
  </si>
  <si>
    <t>http://www.finupr.kurganobl.ru/</t>
  </si>
  <si>
    <t>http://minfin.midural.ru/</t>
  </si>
  <si>
    <t>http://www.minfin74.ru/</t>
  </si>
  <si>
    <t>http://www.depfin.admhmao.ru/</t>
  </si>
  <si>
    <t>http://www.minfin-altai.ru/</t>
  </si>
  <si>
    <t>http://www.r-19.ru/authorities/ministry-of-finance-of-the-republic-of-khakassia/common/</t>
  </si>
  <si>
    <t>http://fin22.ru/</t>
  </si>
  <si>
    <t>http://минфин.забайкальскийкрай.рф/</t>
  </si>
  <si>
    <t>http://minfin.krskstate.ru/</t>
  </si>
  <si>
    <t>http://www.ofukem.ru/</t>
  </si>
  <si>
    <t>http://www.mfnso.nso.ru/</t>
  </si>
  <si>
    <t>http://mf.omskportal.ru/</t>
  </si>
  <si>
    <t>http://www.findep.org/</t>
  </si>
  <si>
    <t>http://minfin.sakha.gov.ru/</t>
  </si>
  <si>
    <t>https://minfin.khabkrai.ru/portal/Menu/Page/1</t>
  </si>
  <si>
    <t>Ссылка на источник данных</t>
  </si>
  <si>
    <t>http://belksp.ru/</t>
  </si>
  <si>
    <t>http://www.kspbo.ru/deyatelnost/plan-deyatelnosti</t>
  </si>
  <si>
    <t>http://www.spvo.ru/activity/plans.html</t>
  </si>
  <si>
    <t>http://admoblkaluga.ru/sub/control_palata/activities/</t>
  </si>
  <si>
    <t>http://ksp46.ru/work/arrangements/</t>
  </si>
  <si>
    <t>http://ksp.mosreg.ru/content/plan-raboty</t>
  </si>
  <si>
    <t>http://www.ksp-orel.ru/plan-raboty/</t>
  </si>
  <si>
    <t>http://ksp.tmbreg.ru/18/20.html</t>
  </si>
  <si>
    <t>http://www.sptulobl.ru/activities/plan/</t>
  </si>
  <si>
    <t>http://www.kspalata76.yarregion.ru/Info/Plan.html</t>
  </si>
  <si>
    <t>http://ksp.karelia.ru/index.php?option=com_content&amp;view=article&amp;id=59&amp;Itemid=38</t>
  </si>
  <si>
    <t>http://ksp.rkomi.ru/left/deyat/plans/</t>
  </si>
  <si>
    <t>http://kspao.ru/Activities/PlansOfActivities/</t>
  </si>
  <si>
    <t>http://www.kspkbr.ru/index.php/2012-06-22-11-50-48/plan-raboty-kontrolno-schetnoj-palaty</t>
  </si>
  <si>
    <t>http://www.kspkchr.ru/page/page64.html</t>
  </si>
  <si>
    <t>http://www.sp.e-mordovia.ru/plan-raboty.html</t>
  </si>
  <si>
    <t>http://sp.orb.ru/pages/activity/plan.html</t>
  </si>
  <si>
    <t>http://sp-penza.ru/the-activities-of-the-chamber/work-plan/</t>
  </si>
  <si>
    <t>http://spuo.ru/activity/plan/</t>
  </si>
  <si>
    <t>http://www.ksp74.ru/list.php?cat=plans</t>
  </si>
  <si>
    <t>http://ksp04.ru/deyatelnost/plan-raboty-na-god</t>
  </si>
  <si>
    <t>http://sprt17.ru/?cat=8</t>
  </si>
  <si>
    <t>http://irksp.ru/?page_id=109</t>
  </si>
  <si>
    <t>http://ksp27.ru/workplans</t>
  </si>
  <si>
    <t>http://spsakh.ru/work.php</t>
  </si>
  <si>
    <t>http://www.eao.ru/vlast--1/struktura/kontrolno-schetnaya-palata-eao/plany-i-otchety-ksp-eao/</t>
  </si>
  <si>
    <t>Комментарий</t>
  </si>
  <si>
    <t>http://chaogov.ru/vlast/organy-vlasti/depfin/</t>
  </si>
  <si>
    <t>https://minfin.ryazangov.ru/</t>
  </si>
  <si>
    <t>http://finance.pskov.ru/</t>
  </si>
  <si>
    <t>http://www.ksp62.ru/functions/plan/</t>
  </si>
  <si>
    <t>http://xn--80azebj.xn--p1ai/index3-1.html</t>
  </si>
  <si>
    <t>http://spalata-chr.ru/?type=2</t>
  </si>
  <si>
    <t>http://kspstav.ru/content/plany-raboty-kontrolno-schetnoj-palaty-stavropolskogo-kraja</t>
  </si>
  <si>
    <t>http://www.sprt.tatar/articles/6/102</t>
  </si>
  <si>
    <t>http://spso66.ru/activity/1</t>
  </si>
  <si>
    <t>http://www.sphmao.ru/about/activities/plan_raboty.php</t>
  </si>
  <si>
    <t>http://ksp.nso.ru/page/30</t>
  </si>
  <si>
    <t>https://www.ksp41.ru/deyatelnost/plan-raboti.php</t>
  </si>
  <si>
    <t>В целях оценки показателя учитываются документ, удовлетворяющий следующим требованиям:</t>
  </si>
  <si>
    <t>Для оценки показателя, размещенные в открытом доступе сведения, как минимум, должны содержать:</t>
  </si>
  <si>
    <t>Допускается размещение информации в графическом формате.</t>
  </si>
  <si>
    <t>https://www.mos.ru/findep/</t>
  </si>
  <si>
    <t>http://finance.lenobl.ru/</t>
  </si>
  <si>
    <t>http://www.minfinchr.ru/</t>
  </si>
  <si>
    <t>http://www.mfsk.ru/</t>
  </si>
  <si>
    <t>https://fin.sev.gov.ru/</t>
  </si>
  <si>
    <t>http://ufo.ulntc.ru/</t>
  </si>
  <si>
    <t>http://egov-buryatia.ru/minfin/</t>
  </si>
  <si>
    <t>http://www.fin.amurobl.ru/</t>
  </si>
  <si>
    <t>http://www.yarregion.ru/depts/depfin/default.aspx</t>
  </si>
  <si>
    <t xml:space="preserve">К1 </t>
  </si>
  <si>
    <t xml:space="preserve">К2 </t>
  </si>
  <si>
    <t>http://ksp15.ru/%D0%B4%D0%B5%D1%8F%D1%82%D0%B5%D0%BB%D1%8C%D0%BD%D0%BE%D1%81%D1%82%D1%8C/%D0%B3%D0%BE%D0%B4%D0%BE%D0%B2%D1%8B%D0%B5-%D0%BF%D0%BB%D0%B0%D0%BD%D1%8B/</t>
  </si>
  <si>
    <t>Форма предоставления информации</t>
  </si>
  <si>
    <t>Баннер</t>
  </si>
  <si>
    <t>Ссылка</t>
  </si>
  <si>
    <t>http://ufin48.ru/Menu/Page/1</t>
  </si>
  <si>
    <t>https://dvinaland.ru/gov/iogv/minfin/</t>
  </si>
  <si>
    <t>https://df.gov35.ru/</t>
  </si>
  <si>
    <t>https://fincom.gov.spb.ru/</t>
  </si>
  <si>
    <t>https://minfin.rk.gov.ru/ru/index</t>
  </si>
  <si>
    <t>http://pravitelstvo.kbr.ru/oigv/minfin/</t>
  </si>
  <si>
    <t>http://minfin.alania.gov.ru/</t>
  </si>
  <si>
    <t>https://www.minfinrm.ru/</t>
  </si>
  <si>
    <t>http://mfin.permkrai.ru/</t>
  </si>
  <si>
    <t>http://www.yamalfin.ru/</t>
  </si>
  <si>
    <t>http://www.kamgov.ru/minfin</t>
  </si>
  <si>
    <t>http://www.ksp-vrn.ru/activity/work-plan/</t>
  </si>
  <si>
    <t>http://ksp37.ru/content/services/plan-deyatelnosti</t>
  </si>
  <si>
    <t>http://www.ksp.mos.ru/activity/year_plan/</t>
  </si>
  <si>
    <t>http://kspkuban.ru/?cat=11</t>
  </si>
  <si>
    <t>http://ksp-sev.ru/category/%D0%BF%D0%BB%D0%B0%D0%BD-%D1%80%D0%B0%D0%B1%D0%BE%D1%82%D1%8B/</t>
  </si>
  <si>
    <t>http://ksp.r52.ru/ru/9/333/</t>
  </si>
  <si>
    <t>http://kspkurgan.ru/plan</t>
  </si>
  <si>
    <t>https://volgafin.volgograd.ru/</t>
  </si>
  <si>
    <t>Ссылка на источник данных (главная страница сайта финоргана)</t>
  </si>
  <si>
    <t>http://admoblkaluga.ru/sub/finan/</t>
  </si>
  <si>
    <t>https://www.tverfin.ru/</t>
  </si>
  <si>
    <t>http://minfin.karelia.ru/</t>
  </si>
  <si>
    <t>http://ebudget.primorsky.ru/Menu/Page/341</t>
  </si>
  <si>
    <t>https://minfin.49gov.ru/</t>
  </si>
  <si>
    <t>http://sakhminfin.ru/</t>
  </si>
  <si>
    <t>Для оценки показателя размещенные в открытом доступе сведения, как минимум, должны содержать:</t>
  </si>
  <si>
    <t>https://admtyumen.ru/ogv_ru/gov/administrative/finance_department.htm, https://admtyumen.ru/ogv_ru/finance/finance/bugjet.htm</t>
  </si>
  <si>
    <t>Находится в разделе "Ссылки".</t>
  </si>
  <si>
    <t xml:space="preserve">К1  </t>
  </si>
  <si>
    <t xml:space="preserve">К2          </t>
  </si>
  <si>
    <t xml:space="preserve">Количество контрольных мероприятий, информация о которых размещена в открытом доступе </t>
  </si>
  <si>
    <t>https://www.kspbo.ru/deyatelnost/kontrolnaya-deyatelnost</t>
  </si>
  <si>
    <t>http://ksp.mosreg.ru/node/714</t>
  </si>
  <si>
    <t>http://www.ksp-orel.ru/kontrolnaya-deyatelnost/</t>
  </si>
  <si>
    <t>http://kspto.ru/act/activity/control</t>
  </si>
  <si>
    <t>http://www.kspalata76.yarregion.ru/Info_kmo.html</t>
  </si>
  <si>
    <t>http://www.ksp.mos.ru/activity/index.php</t>
  </si>
  <si>
    <t>http://ksp.karelia.ru/index.php?option=com_content&amp;view=article&amp;id=10&amp;Itemid=18</t>
  </si>
  <si>
    <t>http://www.kspvo.ru/activitiesp/km/</t>
  </si>
  <si>
    <t>http://ksp39.ru/index.php?option=com_content&amp;view=category&amp;id=41&amp;Itemid=81</t>
  </si>
  <si>
    <t>http://xn--80azebj.xn--p1ai/index3-2.html</t>
  </si>
  <si>
    <t>http://xn----8sbyfbbgiwt0j2b.xn--p1ai/kontrol-nye-meropriyatiya.html</t>
  </si>
  <si>
    <t>http://sp-rc.ru/%D0%BA%D0%BE%D0%BD%D1%82%D1%80%D0%BE%D0%BB%D1%8C%D0%BD%D1%8B%D0%B5-%D0%BC%D0%B5%D1%80%D0%BE%D0%BF%D1%80%D0%B8%D1%8F%D1%82%D0%B8%D1%8F/</t>
  </si>
  <si>
    <t>http://kspkuban.ru/?cat=13</t>
  </si>
  <si>
    <t>http://www.ksp61.ru/work/checks/</t>
  </si>
  <si>
    <t>http://www.sp.e-mordovia.ru/informatsiya-o-kontrolnykh-meropriyatiyakh.html</t>
  </si>
  <si>
    <t>http://sp.orb.ru/pages/activity/kontrol.html</t>
  </si>
  <si>
    <t>http://spuo.ru/activity/events/</t>
  </si>
  <si>
    <t>http://sprt17.ru/?cat=6</t>
  </si>
  <si>
    <t>http://ksp.nso.ru/news?field_tags_tid[]=12</t>
  </si>
  <si>
    <t>http://www.ksp62.ru/functions/checkinfo/</t>
  </si>
  <si>
    <t>http://spalata-chr.ru/?type=12</t>
  </si>
  <si>
    <t>http://ksp.r52.ru/ru/11/</t>
  </si>
  <si>
    <t>http://sp-penza.ru/the-activities-of-the-chamber/information-about-control-and-expert-analytical-activities/</t>
  </si>
  <si>
    <t>http://ksp27.ru/information</t>
  </si>
  <si>
    <t>http://www.eao.ru/vlast--1/struktura/kontrolno-schetnaya-palata-eao/deyatelnost-ksp-eao/#11</t>
  </si>
  <si>
    <t>Соотношение мероприятий, информация о которых размещена в открытом доступе, к запланированным</t>
  </si>
  <si>
    <t>-</t>
  </si>
  <si>
    <t>http://www.ksp61.ru/work/plans/; http://www.ksp61.ru/work/checks/</t>
  </si>
  <si>
    <t>http://kspri.ru/deyatelnost/godovye-plany-rabot</t>
  </si>
  <si>
    <t>http://kspri.ru/deyatelnost/kontrolno-revizionnaya</t>
  </si>
  <si>
    <t>http://ksp15.ru/%d0%b4%d0%b5%d1%8f%d1%82%d0%b5%d0%bb%d1%8c%d0%bd%d0%be%d1%81%d1%82%d1%8c/%d0%b8%d0%bd%d1%84%d0%be%d1%80%d0%bc%d0%b0%d1%86%d0%b8%d1%8f-%d0%be-%d0%bc%d0%b5%d1%80%d0%be%d0%bf%d1%80%d0%b8%d1%8f%d1%82%d0%b8%d1%8f%d1%85/</t>
  </si>
  <si>
    <t>http://sp.samregion.ru/activity/plan/</t>
  </si>
  <si>
    <t>http://sp-ak.ru/index.php/2013-01-31-07-00-31/2014-09-28-13-19-28</t>
  </si>
  <si>
    <t>https://schetnaja-palata.sakha.gov.ru/deyatelnost</t>
  </si>
  <si>
    <t>https://minfin.saratov.gov.ru/</t>
  </si>
  <si>
    <t>http://www.kspko.ru/</t>
  </si>
  <si>
    <t>https://ksppk.ru/otkrytye-dannye/kontrolno-revizionnaya-deyatelnost-ksp/otchety-po-godam/</t>
  </si>
  <si>
    <t>http://xn----8sbyfbbgiwt0j2b.xn--p1ai/plan-raboty.html</t>
  </si>
  <si>
    <t>Соотношение мероприятий, информация по которым размещена в открытом доступе, к запланированным, за весь рассматриваемый период</t>
  </si>
  <si>
    <t>Источник данных</t>
  </si>
  <si>
    <t>https://minfin.rtyva.ru/</t>
  </si>
  <si>
    <t>http://www.ksplo.ru/plan_KSPLO</t>
  </si>
  <si>
    <t>http://www.kspmo.ru/deyatelnost/plan-raboty-.php</t>
  </si>
  <si>
    <t>http://www.ksp34.ru/activity/plans/plan_rabotyi_na_2020_god/</t>
  </si>
  <si>
    <t>https://ksprb.bashkortostan.ru/documents/plans/</t>
  </si>
  <si>
    <t>https://ksppk.ru/otkrytye-dannye/plan-raboty/</t>
  </si>
  <si>
    <t>http://ksp19.ru/%D0%B4%D0%B5%D1%8F%D1%82%D0%B5%D0%BB%D1%8C%D0%BD%D0%BE%D1%81%D1%82%D1%8C/%D0%BF%D0%BB%D0%B0%D0%BD%D1%8B-%D1%80%D0%B0%D0%B1%D0%BE%D1%82%D1%8B/%D0%BF%D0%BB%D0%B0%D0%BD-%D1%80%D0%B0%D0%B1%D0%BE%D1%82%D1%8B-%D0%BA%D1%81%D0%BF-%D1%80%D1%85-2020/</t>
  </si>
  <si>
    <t>https://ksp-amur.ru/activity/work-plan/</t>
  </si>
  <si>
    <t>http://ksp49.ru/plan-rabot</t>
  </si>
  <si>
    <t>http://ksp37.ru/content/services/posled-kontrol/kontrol/Otchet-kontrol</t>
  </si>
  <si>
    <t>https://minfin.novreg.ru/</t>
  </si>
  <si>
    <t>https://ksprb.bashkortostan.ru/activity/16118/</t>
  </si>
  <si>
    <t>https://www.ksp-vrn.ru/activity/results-external-control/information-on-the-activities-carried-out/</t>
  </si>
  <si>
    <t>http://www.sptulobl.ru/activities/control/</t>
  </si>
  <si>
    <t>https://spno.novreg.ru/plany-raboty.html</t>
  </si>
  <si>
    <t>https://spno.novreg.ru/informaciya-o-provedennyh-kontrol-nyh-i-ekspertno-analiticheskih-meropriyatiyah.html</t>
  </si>
  <si>
    <t>http://www.ksp43.ru/control-and-analytical</t>
  </si>
  <si>
    <t>http://spso66.ru/activity/2</t>
  </si>
  <si>
    <t>http://irksp.ru/?page_id=9048</t>
  </si>
  <si>
    <t>http://sp-ak.ru/index.php/2013-01-31-07-00-31/2014-09-28-13-21-49</t>
  </si>
  <si>
    <t>https://ksp-amur.ru/activity/</t>
  </si>
  <si>
    <t>http://spsakh.ru/work_15.php</t>
  </si>
  <si>
    <t>http://www.kspmo.ru/deyatelnost/kontrolnaya-deyatelnost.php</t>
  </si>
  <si>
    <t>http://www.sp-po.ru/activity/control/2019/</t>
  </si>
  <si>
    <t>http://sp.samregion.ru/activity/control-action/</t>
  </si>
  <si>
    <t>https://gkk.udmurt.ru/inspections/plan/</t>
  </si>
  <si>
    <t>http://ksp25.ru/working/</t>
  </si>
  <si>
    <t>https://ksp.tmbreg.ru/18/58.html</t>
  </si>
  <si>
    <t>http://kspao.ru/Activities/ControlActivities/</t>
  </si>
  <si>
    <t>http://www.kspkbr.ru/index.php/2012-06-22-11-50-48/materialy-kontrolnykh-meropriyatij</t>
  </si>
  <si>
    <t>https://sprt.tatar/articles/68</t>
  </si>
  <si>
    <t>https://gkk.udmurt.ru/inspections/control/index.php</t>
  </si>
  <si>
    <t>http://kspkurgan.ru/auditing</t>
  </si>
  <si>
    <t>http://ksp74.ru/document.php?name=aud_reports</t>
  </si>
  <si>
    <t>https://www.sphmao.ru/about/activities/rezultats/index.php</t>
  </si>
  <si>
    <t>http://omskportal.ru/society/other/ksp/otrasl/results</t>
  </si>
  <si>
    <t>http://audit.tomsk.ru/deyatelnost/plan_rabot/</t>
  </si>
  <si>
    <t>http://rfspto.ru/deyatelnost/kontrolnaya-deyatelnost/</t>
  </si>
  <si>
    <t>г. Санкт-Петербург</t>
  </si>
  <si>
    <t xml:space="preserve">г. Москва </t>
  </si>
  <si>
    <t>http://www.sp-po.ru/</t>
  </si>
  <si>
    <t>http://rfspto.ru/deyatelnost/plan-raboty-na-god/</t>
  </si>
  <si>
    <t>http://omskportal.ru/society/other/ksp/otrasl/plany</t>
  </si>
  <si>
    <t>http://kcp.cap.ru/work/deyateljnstj/kontroljnie-meropriyatiya</t>
  </si>
  <si>
    <t>http://kcp.cap.ru/work/deyateljnstj/plan-raboti</t>
  </si>
  <si>
    <t>https://www.spvo.ru/activity/</t>
  </si>
  <si>
    <t>http://www.kspko.ru/deyatelnost%20palaty/</t>
  </si>
  <si>
    <r>
      <t>Раздел 1.</t>
    </r>
    <r>
      <rPr>
        <b/>
        <sz val="7"/>
        <color indexed="8"/>
        <rFont val="Times New Roman"/>
        <family val="1"/>
        <charset val="204"/>
      </rPr>
      <t xml:space="preserve">    </t>
    </r>
    <r>
      <rPr>
        <b/>
        <sz val="11"/>
        <color indexed="8"/>
        <rFont val="Times New Roman"/>
        <family val="1"/>
        <charset val="204"/>
      </rPr>
      <t>Финансовый контроль</t>
    </r>
  </si>
  <si>
    <t>Имеется ли на сайте финансового органа субъекта Российской Федерации баннер (ссылка) на официальный сайт контрольно-счетного органа субъекта Российской Федерации?</t>
  </si>
  <si>
    <t>В целях оценки показателя учитывается баннер (ссылка), размещенный на главной странице официального сайта финансового органа непосредственно либо в составе группы других баннеров (ссылок) на дату проведения мониторинга. В целях оценки показателя поиск баннера (ссылки) в разделах (на страницах) сайта не осуществляется. Баннер (ссылка) на официальный сайт контрольно-счетного органа субъекта Российской Федерации, размещенный на специализированном портале, предназначенном для размещения бюджетных данных для граждан, в целях оценки показателя не учитывается.</t>
  </si>
  <si>
    <t>В случае использования сокращений в наименовании контрольно-счетного органа на баннере (ссылке) или неразборчивой надписи применяется понижающий коэффициент, используемый в связи с затрудненным поиском бюджетных данных.</t>
  </si>
  <si>
    <r>
      <t>а)</t>
    </r>
    <r>
      <rPr>
        <sz val="7"/>
        <color indexed="8"/>
        <rFont val="Times New Roman"/>
        <family val="1"/>
        <charset val="204"/>
      </rPr>
      <t xml:space="preserve">    </t>
    </r>
    <r>
      <rPr>
        <sz val="11"/>
        <color indexed="8"/>
        <rFont val="Times New Roman"/>
        <family val="1"/>
        <charset val="204"/>
      </rPr>
      <t xml:space="preserve">Размещен официальный документ, утвержденный председателем контрольно-счетного органа субъекта Российской Федерации или решением коллегии контрольно-счетного органа субъекта Российской Федерации (как минимум, должно быть указано, кем или каким документом и когда утвержден план). Проект плана, план без подписи уполномоченного лица или указания документа, которым утвержден план, план без указания даты подписания в целях оценки показателя не учитывается. Рекомендуется размещать документ в графическом формате. </t>
    </r>
  </si>
  <si>
    <r>
      <t>б)</t>
    </r>
    <r>
      <rPr>
        <sz val="7"/>
        <color indexed="8"/>
        <rFont val="Times New Roman"/>
        <family val="1"/>
        <charset val="204"/>
      </rPr>
      <t xml:space="preserve">   </t>
    </r>
    <r>
      <rPr>
        <sz val="11"/>
        <color indexed="8"/>
        <rFont val="Times New Roman"/>
        <family val="1"/>
        <charset val="204"/>
      </rPr>
      <t>В плане указаны наименования контрольных мероприятий с указанием проверяемого объекта или целевого назначения проверяемых средств.</t>
    </r>
  </si>
  <si>
    <r>
      <t>в)</t>
    </r>
    <r>
      <rPr>
        <sz val="7"/>
        <color indexed="8"/>
        <rFont val="Times New Roman"/>
        <family val="1"/>
        <charset val="204"/>
      </rPr>
      <t xml:space="preserve">    </t>
    </r>
    <r>
      <rPr>
        <sz val="11"/>
        <color indexed="8"/>
        <rFont val="Times New Roman"/>
        <family val="1"/>
        <charset val="204"/>
      </rPr>
      <t xml:space="preserve">Для каждого контрольного мероприятия указано время его проведения (месяц или квартал). В случае если в плане не указано время проведения контрольных мероприятий или оно указано как «год» либо как «I полугодие; «II полугодие», то такой план не учитывается в целях оценки показателя. </t>
    </r>
  </si>
  <si>
    <t>В случае несоблюдения указанных требований оценка показателя принимает значение 0 баллов.</t>
  </si>
  <si>
    <t>Размещается ли в открытом доступе на официальном сайте контрольно-счетного органа субъекта Российской Федерации информация о проведенных контрольно-счетным органом субъекта Российской Федерации контрольных мероприятиях, о выявленных при их проведении нарушениях, о внесенных представлениях и предписаниях?</t>
  </si>
  <si>
    <t xml:space="preserve">В случае, если в годовом плане контрольных мероприятий не обозначен явным образом тип мероприятия (контрольное, экспертно-аналитическое или иное), оценка показателя не осуществляется и принимает значение 0 баллов. В случае, если в годовом плане контрольных мероприятий контрольные мероприятия не выделены в отдельных раздел (мероприятия не сгруппированы по типам), применяется понижающий коэффициент, связанный с затрудненным поиском бюджетных данных. </t>
  </si>
  <si>
    <t>Мероприятия по проверке годовой бюджетной отчетности не учитываются в целях оценки показателя.</t>
  </si>
  <si>
    <r>
      <t>а)</t>
    </r>
    <r>
      <rPr>
        <sz val="7"/>
        <color indexed="8"/>
        <rFont val="Times New Roman"/>
        <family val="1"/>
        <charset val="204"/>
      </rPr>
      <t xml:space="preserve">      </t>
    </r>
    <r>
      <rPr>
        <sz val="11"/>
        <color indexed="8"/>
        <rFont val="Times New Roman"/>
        <family val="1"/>
        <charset val="204"/>
      </rPr>
      <t xml:space="preserve">наименование контрольного мероприятия; </t>
    </r>
  </si>
  <si>
    <r>
      <t>б)</t>
    </r>
    <r>
      <rPr>
        <sz val="7"/>
        <color indexed="8"/>
        <rFont val="Times New Roman"/>
        <family val="1"/>
        <charset val="204"/>
      </rPr>
      <t xml:space="preserve">     </t>
    </r>
    <r>
      <rPr>
        <sz val="11"/>
        <color indexed="8"/>
        <rFont val="Times New Roman"/>
        <family val="1"/>
        <charset val="204"/>
      </rPr>
      <t xml:space="preserve">основание для проведения контрольного мероприятия (для плановых мероприятий – пункт плана контрольных мероприятий); </t>
    </r>
  </si>
  <si>
    <r>
      <t>в)</t>
    </r>
    <r>
      <rPr>
        <sz val="7"/>
        <color indexed="8"/>
        <rFont val="Times New Roman"/>
        <family val="1"/>
        <charset val="204"/>
      </rPr>
      <t xml:space="preserve">     </t>
    </r>
    <r>
      <rPr>
        <sz val="11"/>
        <color indexed="8"/>
        <rFont val="Times New Roman"/>
        <family val="1"/>
        <charset val="204"/>
      </rPr>
      <t xml:space="preserve">сведения о выявленных при его проведении нарушениях либо об их отсутствии; </t>
    </r>
  </si>
  <si>
    <r>
      <t>г)</t>
    </r>
    <r>
      <rPr>
        <sz val="7"/>
        <color indexed="8"/>
        <rFont val="Times New Roman"/>
        <family val="1"/>
        <charset val="204"/>
      </rPr>
      <t xml:space="preserve">      </t>
    </r>
    <r>
      <rPr>
        <sz val="11"/>
        <color indexed="8"/>
        <rFont val="Times New Roman"/>
        <family val="1"/>
        <charset val="204"/>
      </rPr>
      <t xml:space="preserve">сведения о внесенных представлениях и предписаниях (в случае их внесения). </t>
    </r>
  </si>
  <si>
    <t xml:space="preserve">Если сведения отсутствуют хотя бы по одной из вышеперечисленных позиций, мероприятие не учитывается в целях оценки показателя. Если содержательная информация о выявленных нарушениях (при их наличии) отсутствует, мероприятие не учитывается в целях оценки показателя. </t>
  </si>
  <si>
    <t>Для того, чтобы считаться общедоступной, информация о проведенном контрольном мероприятии должна быть размещена в течение трех месяцев с даты завершения контрольного мероприятия, указанного в плане контрольных мероприятий. В случае если указанное требование не выполняется, контрольное мероприятие не учитывается в целях оценки показателя.</t>
  </si>
  <si>
    <t>Да, размещается в установленные сроки по результатам всех (100%) плановых контрольных мероприятий</t>
  </si>
  <si>
    <t>Да, размещается в установленные сроки по результатам большей части (не менее 50%) плановых контрольных мероприятий</t>
  </si>
  <si>
    <t>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t>
  </si>
  <si>
    <t>Размещается ли в открытом доступе на официальном сайте контрольно-счетного органа субъекта Российской Федерации информация о принятых решениях и мерах по внесенным контрольно-счетным органом субъекта Российской Федерации представлениям и предписаниям?</t>
  </si>
  <si>
    <t>В случае, если в годовом плане контрольных мероприятий не обозначен явным образом тип мероприятия (контрольное, экспертно-аналитическое или иное), оценка показателя не осуществляется и принимает значение 0 баллов. В случае, если в годовом плане контрольных мероприятий контрольные мероприятия не выделены в отдельных раздел (мероприятия не сгруппированы по типам), применяется понижающий коэффициент, связанный с затрудненным поиском бюджетных данных. Мероприятия по проверке годовой бюджетной отчетности не учитываются в целях оценки показателя.</t>
  </si>
  <si>
    <r>
      <t>а)</t>
    </r>
    <r>
      <rPr>
        <sz val="7"/>
        <color indexed="8"/>
        <rFont val="Times New Roman"/>
        <family val="1"/>
        <charset val="204"/>
      </rPr>
      <t xml:space="preserve">     </t>
    </r>
    <r>
      <rPr>
        <sz val="11"/>
        <color indexed="8"/>
        <rFont val="Times New Roman"/>
        <family val="1"/>
        <charset val="204"/>
      </rPr>
      <t xml:space="preserve">наименование контрольного мероприятия; </t>
    </r>
  </si>
  <si>
    <r>
      <t>б)</t>
    </r>
    <r>
      <rPr>
        <sz val="7"/>
        <color indexed="8"/>
        <rFont val="Times New Roman"/>
        <family val="1"/>
        <charset val="204"/>
      </rPr>
      <t xml:space="preserve">    </t>
    </r>
    <r>
      <rPr>
        <sz val="11"/>
        <color indexed="8"/>
        <rFont val="Times New Roman"/>
        <family val="1"/>
        <charset val="204"/>
      </rPr>
      <t>основание для проведения контрольного мероприятия (для плановых мероприятий должен быть указан пункт плана контрольных мероприятий);</t>
    </r>
  </si>
  <si>
    <r>
      <t>в)</t>
    </r>
    <r>
      <rPr>
        <sz val="7"/>
        <color indexed="8"/>
        <rFont val="Times New Roman"/>
        <family val="1"/>
        <charset val="204"/>
      </rPr>
      <t xml:space="preserve">    </t>
    </r>
    <r>
      <rPr>
        <sz val="11"/>
        <color indexed="8"/>
        <rFont val="Times New Roman"/>
        <family val="1"/>
        <charset val="204"/>
      </rPr>
      <t xml:space="preserve">информацию о принятых решениях и мерах по результатам внесенных представлений или предписаний. </t>
    </r>
  </si>
  <si>
    <t xml:space="preserve">Если сведения отсутствуют хотя бы по одной из вышеперечисленных позиций, мероприятие не учитывается в целях оценки показателя. Если содержательная информация о принятых решениях и мерах по результатам внесенных представлений или предписаний отсутствует, мероприятие не учитывается в целях оценки показателей. </t>
  </si>
  <si>
    <t>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t>
  </si>
  <si>
    <t>Размещено два одинаковых баннера.</t>
  </si>
  <si>
    <t>http://www.eao.ru/isp-vlast/departament-finansov-pravitelstva-evreyskoy-avtonomnoy-oblasti/</t>
  </si>
  <si>
    <t>Количество запланированных контрольных мероприятий</t>
  </si>
  <si>
    <t>Учтено с учетом размещения квартальных планов.</t>
  </si>
  <si>
    <t>нет данных</t>
  </si>
  <si>
    <t>http://www.ksplo.ru/proverka_otchet</t>
  </si>
  <si>
    <t>http://kspstav.ru/content/informacija-o-kontrolnyh-meroprijatijah</t>
  </si>
  <si>
    <t>Информация не размещается.</t>
  </si>
  <si>
    <t xml:space="preserve"> </t>
  </si>
  <si>
    <t>http://www.ksp41.ru/</t>
  </si>
  <si>
    <t>да (ред. от 26.12.2020)</t>
  </si>
  <si>
    <t>да (даты утв. и изм. не указаны)</t>
  </si>
  <si>
    <t>http://spdag.ru/byulleteni</t>
  </si>
  <si>
    <t>да (ред. от 30.12.2020)</t>
  </si>
  <si>
    <t>да (ред. от 15.12.2020)</t>
  </si>
  <si>
    <t>https://www.ksp-vrn.ru/activity/results-external-control/</t>
  </si>
  <si>
    <t>http://ksp37.ru/content/services/posled-kontrol/kontrol/Rezultat-kontrol</t>
  </si>
  <si>
    <t>Нет разбивки по кварталам, невозможно провести оценку показателя.</t>
  </si>
  <si>
    <t>Информация размещается в сводном виде, не отвечает требованиям.</t>
  </si>
  <si>
    <t>https://www.sptulobl.ru/activities/solving-problems/</t>
  </si>
  <si>
    <t>http://www.kspmo.ru/deyatelnost/predstavleniya-i-predpisaniya-.php</t>
  </si>
  <si>
    <t>http://www.sp-po.ru/activity/control/2020/?page=1</t>
  </si>
  <si>
    <t>https://sprt.tatar/articles/99</t>
  </si>
  <si>
    <t>https://gkk.udmurt.ru/inspections/result_control/untitled.php</t>
  </si>
  <si>
    <t>http://www.ksp43.ru/result_of_monitoring</t>
  </si>
  <si>
    <t>http://spso66.ru/activity/4</t>
  </si>
  <si>
    <t>http://ksp19.ru/%d0%be%d1%82%d0%ba%d1%80%d1%8b%d1%82%d0%be%d1%81%d1%82%d1%8c-%d0%b1%d1%8e%d0%b4%d0%b6%d0%b5%d1%82%d0%bd%d1%8b%d1%85-%d0%b4%d0%b0%d0%bd%d0%bd%d1%8b%d1%85/%d0%be%d1%82%d1%87%d0%b5%d1%82%d1%8b/</t>
  </si>
  <si>
    <t>http://sp-ak.ru/index.php/2013-01-31-07-00-31/2014-09-28-13-22-31</t>
  </si>
  <si>
    <t>http://irksp.ru/?page_id=2175</t>
  </si>
  <si>
    <t>http://ksp.nso.ru/news?field_tags_tid%5b%5d=12</t>
  </si>
  <si>
    <t>http://www.ksp41.ru/deyatelnost/</t>
  </si>
  <si>
    <t>https://ksp25.ru/working/</t>
  </si>
  <si>
    <t>https://ksp-amur.ru/activity/results/</t>
  </si>
  <si>
    <t>https://spsakh.ru/work_18.php</t>
  </si>
  <si>
    <t>да (ред. от 14.05.2021)</t>
  </si>
  <si>
    <t>да (ред. от 30.08.2021)</t>
  </si>
  <si>
    <t>http://www.ksp48.ru/deyatelnost/rezultaty-vneshnego-gosudarstvennogo-finansovogo-audita/kontrolnye-meropriyatiya/</t>
  </si>
  <si>
    <t>да (утв. от 20.05.2021)</t>
  </si>
  <si>
    <t>да (ред. от 20.10.2021)</t>
  </si>
  <si>
    <t>да (ред. от 30.06.2021)</t>
  </si>
  <si>
    <t>да (ред. от 28.09.2021)</t>
  </si>
  <si>
    <t>да (ред. от 30.09.2021)</t>
  </si>
  <si>
    <t>нет (не отвечает требованиям, утв. 29.12.2020)</t>
  </si>
  <si>
    <t>В плане на 2021 не указано время проведения мероприятий, невозможно провести оценку показателя. План размещен в разделе "О палате / Правовые основы деятельности" (К1).</t>
  </si>
  <si>
    <t>да (утв. 14.12.2020, изм. от 26.04.2021, 31.08.2021)</t>
  </si>
  <si>
    <t>да (ред. от 26.10.2021)</t>
  </si>
  <si>
    <t>да (ред. от 01.10.2021)</t>
  </si>
  <si>
    <t>https://kspra.ru/activity/</t>
  </si>
  <si>
    <t>да (ред. от 23.06.2021)</t>
  </si>
  <si>
    <t>да (утв. 26.12.2020 с изм. и доп., даты которых не указаны)</t>
  </si>
  <si>
    <t>да (ред. от 29.10.2021)</t>
  </si>
  <si>
    <t>да ( ред. от 03.12.2020, с изм., даты указаны только в тексте)</t>
  </si>
  <si>
    <t>https://ksp34.ru/activity/controlActivities/</t>
  </si>
  <si>
    <t>да (ред. от 24.09.2021)</t>
  </si>
  <si>
    <t>да (ред. от 31.08.2021)</t>
  </si>
  <si>
    <t>да (ред. от 12.07.2021)</t>
  </si>
  <si>
    <t>да (утв.  29.12.2020)</t>
  </si>
  <si>
    <t>http://sp.orb.ru/pages/activity/otchet_kvartal.html</t>
  </si>
  <si>
    <t>да (ред. от 13.09.2021)</t>
  </si>
  <si>
    <t>https://spyanao.ru/deyatelnost/info-check/</t>
  </si>
  <si>
    <t>нет</t>
  </si>
  <si>
    <t>да (ред. от 16.11.2021)</t>
  </si>
  <si>
    <t>да (ред. от 13.10.2021)</t>
  </si>
  <si>
    <t>да (ред. от 04.03.2021)</t>
  </si>
  <si>
    <t>да (ред. от 22.10.2021)</t>
  </si>
  <si>
    <t>да (утв. от 27.10.2021)</t>
  </si>
  <si>
    <t>да (ред. от 29.11.2021)</t>
  </si>
  <si>
    <t>https://kosp.admoblkaluga.ru/sub/control_palata/</t>
  </si>
  <si>
    <t>да (ред. от 27.10.2021)</t>
  </si>
  <si>
    <t>да (утв. 22.11.2021)</t>
  </si>
  <si>
    <t>да (ред. от 30.11.2021)</t>
  </si>
  <si>
    <t>да (ред. от 19.11.2021)</t>
  </si>
  <si>
    <t>да (утв. от 22.01.2021) с изменениями</t>
  </si>
  <si>
    <t>да (ред. от 09.12.2021)</t>
  </si>
  <si>
    <t>да (год план - ред. от 29.11.2021, и поквартальные)</t>
  </si>
  <si>
    <t>да (ред. от 23.11.2021)</t>
  </si>
  <si>
    <t>да (ред. от 03.12.2021)</t>
  </si>
  <si>
    <t>да (ред. от 24.11.2021)</t>
  </si>
  <si>
    <t>да (ред. от 10.12.2021)</t>
  </si>
  <si>
    <t>да (ред. от 17.11.2021)</t>
  </si>
  <si>
    <t>да (ред. от 01.12.2021)</t>
  </si>
  <si>
    <t>да (ред. от 29.12.2021)</t>
  </si>
  <si>
    <t>да (ред. от 15.12.2021)</t>
  </si>
  <si>
    <t>да (ред. от 17.12.2021)</t>
  </si>
  <si>
    <t>да (ред. от 16.12.2021)</t>
  </si>
  <si>
    <t>да (ред. от 13.12.2021)</t>
  </si>
  <si>
    <t>https://ksp49.ru/kontrolnye-meropriyatiya</t>
  </si>
  <si>
    <t>да (ред. от 20.12.2021)</t>
  </si>
  <si>
    <t>да (ред. от 27.12.2021)</t>
  </si>
  <si>
    <t>да (ред. от 28.12.2021)</t>
  </si>
  <si>
    <t>да (ред. от 08.12.2021)</t>
  </si>
  <si>
    <t>http://www.ksp48.ru/deyatelnost/plan-raboty/</t>
  </si>
  <si>
    <t>http://www.ksp67.ru/index.php/deyatelnost/plany-rabot</t>
  </si>
  <si>
    <t>http://kspto.ru/act/plans/2022</t>
  </si>
  <si>
    <t>https://ksp39.ru/index.php?option=com_content&amp;view=category&amp;id=40&amp;Itemid=87</t>
  </si>
  <si>
    <t>https://ksp.org.ru/deyatelnost-organizatsii/plan-raboty/</t>
  </si>
  <si>
    <t>https://kspra.ru/activity/work-plan/</t>
  </si>
  <si>
    <t>http://sp-rc.ru/2022-2/</t>
  </si>
  <si>
    <t>https://spdag.ru/plany-raboty</t>
  </si>
  <si>
    <t>http://www.ksp43.ru/work-plans/1494</t>
  </si>
  <si>
    <t>http://sp-so.ru/activities/48</t>
  </si>
  <si>
    <t>https://spyanao.ru/activities/work-plan/</t>
  </si>
  <si>
    <t>https://schetnaja-palata.sakha.gov.ru/Plan-raboti</t>
  </si>
  <si>
    <t>https://ksp25.ru/working/2022_god/</t>
  </si>
  <si>
    <t>http://schet87.ru/deyatelnost/plan-rabotyi/plan-rabotyi-na-2022-god.html</t>
  </si>
  <si>
    <t>https://minfin.krasnodar.ru/</t>
  </si>
  <si>
    <t>https://minfin.astrobl.ru/</t>
  </si>
  <si>
    <t>https://minfin.donland.ru/</t>
  </si>
  <si>
    <t>Исходные данные и оценка показателя 8.1 "Имеется ли на сайте финансового органа субъекта Российской Федерации баннер (ссылка) на официальный сайт контрольно-счетного органа субъекта Российской Федерации?"</t>
  </si>
  <si>
    <t>8.1. Имеется ли на сайте финансового органа субъекта Российской Федерации баннер (ссылка) на официальный сайт контрольно-счетного органа субъекта Российской Федерации?</t>
  </si>
  <si>
    <t>Оценка показателя 8.1</t>
  </si>
  <si>
    <t>8.1</t>
  </si>
  <si>
    <t>8.2</t>
  </si>
  <si>
    <t>8.3</t>
  </si>
  <si>
    <t>8.4</t>
  </si>
  <si>
    <t>8.3. Размещается ли в открытом доступе на официальном сайте контрольно-счетного органа субъекта РФ информация о проведенных контрольно-счетным органом субъекта РФ контрольных мероприятиях, о выявленных при их проведении нарушениях, о внесенных представлениях и предписаниях?</t>
  </si>
  <si>
    <t>8.4. Размещается ли в открытом доступе на официальном сайте контрольно-счетного органа субъекта РФ информация о принятых решениях и мерах по внесенным контрольно-счетным органом субъекта РФ представлениям и предписаниям?</t>
  </si>
  <si>
    <t>8.2. Размещен ли в открытом доступе на официальном сайте контрольно-счетного органа субъекта РФ план контрольных мероприятий контрольно-счетного органа субъекта РФ на 2022 год?</t>
  </si>
  <si>
    <t>Итого баллов по разделу 8</t>
  </si>
  <si>
    <t xml:space="preserve">В целях оценки показателей раздела (за исключением показателя 8.1) учитываются сведения, размещенные в открытом доступе на официальном сайте контрольно-счетного органа субъекта Российской Федерации. </t>
  </si>
  <si>
    <t>Размещен ли в открытом доступе на официальном сайте контрольно-счетного органа субъекта Российской Федерации план контрольных мероприятий контрольно-счетного органа субъекта Российской Федерации на 2022 год?</t>
  </si>
  <si>
    <t>Для того, чтобы считаться общедоступным, годовой план контрольных мероприятий должен быть утвержден и размещен в открытом доступе до 1 февраля 2022 года. В случае если указанное требование не выполняется, оценка показателя принимает значение 0 баллов.</t>
  </si>
  <si>
    <t xml:space="preserve">В целях оценки показателя учитываются контрольные мероприятия, предусмотренные годовым планом контрольных мероприятий на 2021 год (в части мероприятий, запланированных на IV квартал 2021 года) и годовым планом контрольных мероприятий на 2022 год (в части мероприятий, запланированных на I-III кварталы 2022 года). Изменения, внесенные в указанные планы, учитываются в том случае, если на дату проведения мониторинга размещена актуализированная версия плана. </t>
  </si>
  <si>
    <t>Если план контрольных мероприятий на 2021 год на дату проведения мониторинга отсутствовал в открытом доступе или не отвечал требованиям, указанным в пункте 8.2 настоящей анкеты, оценка показателя осуществляется только в части мероприятий, реализованных в 2022 году, и не может принимать максимальное значение. Если план контрольных мероприятий на 2022 год на дату проведения мониторинга отсутствовал в открытом доступе или не отвечал требованиям, указанным в пункте 8.2 настоящей анкеты, оценка показателя принимает значение 0 баллов.</t>
  </si>
  <si>
    <t xml:space="preserve">В целях оценки показателя учитываются контрольные мероприятия, предусмотренные годовым планом контрольных мероприятий на 2021 год (в части мероприятий, запланированных на III и IV кварталы 2021 года) и годовым планом контрольных мероприятий на 2022 год (в части мероприятий, запланированных на I и II кварталы 2022 года). Изменения, внесенные в указанные планы, учитываются в том случае, если на дату проведения мониторинга размещена актуализированная версия плана. </t>
  </si>
  <si>
    <t>Если в составе информации о проведенном контрольно-счетным органом субъекта Российской Федерации контрольном мероприятии, оцениваемой показателем 8.3, указано, что нарушений не выявлено либо такие нарушения устранены субъектом контроля в ходе контрольного мероприятия, такое мероприятие не учитывается в целях оценки показателя 8.4. Во всех других случаях (в том числе если информация о проведенном контрольном мероприятии отсутствует в открытом доступе или если отсутствует информация о направлении представлений и предписаний) контрольное мероприятие учитывается в целях оценки показателя 8.4.</t>
  </si>
  <si>
    <t>Исходные данные и оценка показателя 8.2 "Размещен ли в открытом доступе на официальном сайте контрольно-счетного органа субъекта Российской Федерации план контрольных мероприятий контрольно-счетного органа субъекта Российской Федерации на 2022 год?"</t>
  </si>
  <si>
    <t>8.2. Размещен ли в открытом доступе на официальном сайте контрольно-счетного органа субъекта Российской Федерации план контрольных мероприятий контрольно-счетного органа субъекта Российской Федерации на 2022 год?</t>
  </si>
  <si>
    <t>Оценка показателя 8.2</t>
  </si>
  <si>
    <t>Исходные данные и оценка показателя 8.3 "Размещается ли в открытом доступе на официальном сайте контрольно-счетного органа субъекта Российской Федерации информация о проведенных контрольно-счетным органом субъекта Российской Федерации контрольных мероприятиях, о выявленных при их проведении нарушениях, о внесенных представлениях и предписаниях?"</t>
  </si>
  <si>
    <t>8.3. Размещается ли в открытом доступе на официальном сайте контрольно-счетного органа субъекта Российской Федерации информация о проведенных контрольно-счетным органом субъекта Российской Федерации контрольных мероприятиях, о выявленных при их проведении нарушениях, о внесенных представлениях и предписаниях?</t>
  </si>
  <si>
    <t>Оценка показателя 8.3</t>
  </si>
  <si>
    <t>Сведения о контрольных мероприятиях, которые завершаются в IV квартале 2021 года (на дату проведения мониторинга)</t>
  </si>
  <si>
    <t xml:space="preserve">Комментарий по контрольным мероприятиям, завершенным в IV квартале 2021 г. </t>
  </si>
  <si>
    <t>По контрольным мероприятиям, которые завершаются в I-III кварталах 2022 года (на дату проведения мониторинга)</t>
  </si>
  <si>
    <t>Комментарий по контрольным мероприятиям, завершенным в I-III кварталах 2022 г.</t>
  </si>
  <si>
    <t>Исходные данные и оценка показателя 8.4 "Размещается ли в открытом доступе на официальном сайте контрольно-счетного органа субъекта Российской Федерации информация о принятых решениях и мерах по внесенным контрольно-счетным органом субъекта Российской Федерации представлениям и предписаниям?"</t>
  </si>
  <si>
    <t>8.4. Размещается ли в открытом доступе на официальном сайте контрольно-счетного органа субъекта Российской Федерации информация о принятых решениях и мерах по внесенным контрольно-счетным органом субъекта Российской Федерации представлениям и предписаниям?</t>
  </si>
  <si>
    <t>Оценка показателя 8.4</t>
  </si>
  <si>
    <t>Сведения о контрольных мероприятиях, которые завершаются в III-IV кварталах 2021 года (на дату проведения мониторинга)</t>
  </si>
  <si>
    <t xml:space="preserve">Комментарий по контрольным мероприятиям, завершенным в III-IV кварталах 2021 г. </t>
  </si>
  <si>
    <t>По контрольным мероприятиям, которые завершаются в I-II кварталах 2022 года (на дату проведения мониторинга)</t>
  </si>
  <si>
    <t>Комментарий по контрольным мероприятиям, завершенным в I-II кварталах 2022 г.</t>
  </si>
  <si>
    <t>https://mf.orb.ru/</t>
  </si>
  <si>
    <t>нет (не отвечает требованиям, в ред. от 06.10.2020)</t>
  </si>
  <si>
    <t>нет (не отвечает требованиям)</t>
  </si>
  <si>
    <t>Информация размещается в сводном виде в отчетах о работе, не учитывается в целях оценки показателя.</t>
  </si>
  <si>
    <t>План не размещен, невозможно провести оценку показателя, показатель не оценивается.</t>
  </si>
  <si>
    <t>да (ред. от 06.12.2021)</t>
  </si>
  <si>
    <t>Информация не размещена.</t>
  </si>
  <si>
    <t xml:space="preserve">Информация размещается в сводном виде, не отвечает требованиям. </t>
  </si>
  <si>
    <t>В плане нет разбивки мероприятий по кварталам, невозможно провести оценку показателя.</t>
  </si>
  <si>
    <t>Информация не отвечает требованиям (указано, что срок не наступил или что снято с контроля).</t>
  </si>
  <si>
    <t>План не размещен, невозможно провести оценку показателя.</t>
  </si>
  <si>
    <t>Размещенная информация не отвечает требованиям (отсутствует содержательная информация о принятых мерах).</t>
  </si>
  <si>
    <t>да (утв. 28.12.2021)</t>
  </si>
  <si>
    <t xml:space="preserve">Нет информации по пунктам 3, 7, 13, 14  плана на 2021 год (по состоянию на 17.05.2022). </t>
  </si>
  <si>
    <t>Отсутствует версия плана в актуальной редакции (К1).</t>
  </si>
  <si>
    <t>да (утв. 30.12.2020)</t>
  </si>
  <si>
    <t>да (ред. от 25.01.2022)</t>
  </si>
  <si>
    <t xml:space="preserve">Нет информации по пунктам 5, 8 плана на 2021 год (по состоянию на 19.05.2022). </t>
  </si>
  <si>
    <t>да (утв. 28.12.2020, изм. от 26.03.2021, 21.04.2021, 02.06.2021, 14.07.2021, 12.11.2021, 09.12.2021, 29.12.2021)</t>
  </si>
  <si>
    <t>да (ред. от 21.12.2021)</t>
  </si>
  <si>
    <t>да (ред. от 14.12.2021)</t>
  </si>
  <si>
    <t>План на 2021 год не содержит подписи или ссылки на орган, его утвердивший. Нет информации по пунктам 5, 15, 22  плана на 2021 год (по состоянию на 20.05.2022).</t>
  </si>
  <si>
    <t xml:space="preserve">Нет информации по пунктам 1.6, 1.7  плана на 2021 год (по состоянию на 20.05.2022). </t>
  </si>
  <si>
    <t>да (ред. от 24.12.2021)</t>
  </si>
  <si>
    <t>да (после 11.02.21) (ред. от 30.07.2021)</t>
  </si>
  <si>
    <t xml:space="preserve">Нет информации по пунктам 10, 12 плана на 2021 год (по состоянию на 23.05.2022). </t>
  </si>
  <si>
    <t>Пункт 1.10 2 тап проверки в 2022 году (в плане 2022 года)</t>
  </si>
  <si>
    <t xml:space="preserve">Нет информации по пунктам 2.20, 2.21  плана на 2021 год (по состоянию на 23.05.2022). </t>
  </si>
  <si>
    <t xml:space="preserve">Нет информации по пунктам 1.2, 1.6, 1.7 плана на 2021 год (по состоянию на 23.05.2022). </t>
  </si>
  <si>
    <t>да (ред. от 16.09.2021)</t>
  </si>
  <si>
    <t>Нет информации по пунктам 1.16, 1.24, 1.62, 1.63, 1.64 годового плана за 2021 год (по состоянию на 24.05.2022).</t>
  </si>
  <si>
    <t>да (ред. от 30.12.2021)</t>
  </si>
  <si>
    <t>План на 2021 год размещен позднее. Информация не размещается.</t>
  </si>
  <si>
    <t>По пункту 1.42 представления и предписания не вносились.</t>
  </si>
  <si>
    <t>Информация не размещена (по состоянию на 06 .07.2022).</t>
  </si>
  <si>
    <t>Нет информации по пунктам  1.18, 1.24  плана на 2021 год (по состоянию на 06.07.2022).</t>
  </si>
  <si>
    <t>Нет информации по пунктам 7, 8  плана на 2021 год (по состоянию на 06.07.2022).</t>
  </si>
  <si>
    <t>Нет информации по пунктам 2.5, 2.6, 2.8, 2.9, 2.10  плана на 2021 год (по состоянию на 11.07.2022).</t>
  </si>
  <si>
    <t>Информация не размещена (по состоянию на 11.07.2022).</t>
  </si>
  <si>
    <t>Пункты 3.11, 3.12 перенесены на 2022 год, отражено только в плане на 2022 года.</t>
  </si>
  <si>
    <t>Нет информации по пункту 3.10 плана на 2021 год (по состоянию на 11.07.2022).</t>
  </si>
  <si>
    <t>Информация не размещена (по состоянию на 12.07.2022).</t>
  </si>
  <si>
    <t xml:space="preserve">Информация не размещена (по состоянию на 13.07.2022). Группировка данных по фамилиям аудиторов (основание для применения К1). </t>
  </si>
  <si>
    <t>Информация не размещена (по состоянию на 13.07.2022).</t>
  </si>
  <si>
    <t>Информация не размещена (по состоянию на 13.07.2021).</t>
  </si>
  <si>
    <t>Нет информации по пунктам 1.9, 1.10, 1.13  плана на 2021 год (по состоянию на 23.05.2022). Пункт 1.11  перенесен на 2022 год, отражено только в плане на 2022 года.</t>
  </si>
  <si>
    <t>https://spkrk.ru/%d0%bf%d0%bb%d0%b0%d0%bd-%d1%80%d0%b0%d0%b1%d0%be%d1%82%d1%8b/</t>
  </si>
  <si>
    <t>https://kspzab.ru/?page_id=345</t>
  </si>
  <si>
    <t>https://kspzab.ru/?cat=11</t>
  </si>
  <si>
    <t>https://www.eao.ru/vlast--1/struktura/kontrolno-schetnaya-palata-eao/deyatelnost-ksp-eao/</t>
  </si>
  <si>
    <t>Пункт 1.11 плана на 2021 перенесен на 2022 год, отражено только в плане 2022 года.</t>
  </si>
  <si>
    <t>Нет информации по пунктам  1.13, 1.15, 1.17, 1.19, 1.20, 1.21 плана на 2021 год (по состоянию на 14.07.2022).</t>
  </si>
  <si>
    <t>https://df.ivanovoobl.ru/</t>
  </si>
  <si>
    <t>http://kspkostroma44.ru/deyatelnost</t>
  </si>
  <si>
    <t>https://www.bryanskoblfin.ru/Show/Category/?ItemId=26</t>
  </si>
  <si>
    <t>http://orel-region.ru/; https://orel-region.ru/index.php?head=6&amp;op=1&amp;part=73&amp;unit=3</t>
  </si>
  <si>
    <t>https://fin.smolensk.ru/</t>
  </si>
  <si>
    <t>https://minfin.rkomi.ru/</t>
  </si>
  <si>
    <t>https://minfin01-maykop.ru/Menu/Page/1</t>
  </si>
  <si>
    <t>http://minfinrd.ru/</t>
  </si>
  <si>
    <t>https://mari-el.gov.ru/ministries/minfin/#close</t>
  </si>
  <si>
    <t>https://irkobl.ru/sites/minfin/main/news/index.php</t>
  </si>
  <si>
    <t>да (утв. 30.12.2021)</t>
  </si>
  <si>
    <t>да (утв. от 26.10.2022)</t>
  </si>
  <si>
    <t>Нет информации по пунктам 2.2.1.1, 2.3.1.2, 2.4.1.1  плана на 2022 год (по состоянию на 03.11.2022). По пункту 2.4.1.5 нарушений не выявлено.</t>
  </si>
  <si>
    <t>да (ред. от 21.09.2022)</t>
  </si>
  <si>
    <t>да (ред. от 29.09.2022)</t>
  </si>
  <si>
    <t>да (ред. от 31.08.2022)</t>
  </si>
  <si>
    <t>В плане на 2022 не указано время проведения мероприятий, невозможно провести оценку показателя.</t>
  </si>
  <si>
    <t>да (ред. от 01.10.2022)</t>
  </si>
  <si>
    <t>https://ksp46.ru/activity/results-external-control/</t>
  </si>
  <si>
    <t>https://ksp46.ru/activity/predstavleniya-predpisaniya/</t>
  </si>
  <si>
    <t>да (ред. от 21.10.2022)</t>
  </si>
  <si>
    <t>да (ред. от 28.10.2022)</t>
  </si>
  <si>
    <t>да (ред. от 17.10.2022)</t>
  </si>
  <si>
    <t>да (утв. от 29.12.2021)</t>
  </si>
  <si>
    <t>да (ред. от 19.09.2022)</t>
  </si>
  <si>
    <t>https://kspso.smolensk.ru/deiatelnost/</t>
  </si>
  <si>
    <t>да (ред. от 03.10.2022)</t>
  </si>
  <si>
    <t>да (ред. от 10.10.2022)</t>
  </si>
  <si>
    <t>да (ред. от 28.09.2022)</t>
  </si>
  <si>
    <t xml:space="preserve">Нет информации по пункту 3.5 плана на 2022 год (по состоянию на 09.11.2022). </t>
  </si>
  <si>
    <t>да (ред. от 26.09.2022)</t>
  </si>
  <si>
    <t>http://ksp.rkomi.ru/page/20309/</t>
  </si>
  <si>
    <t>да (ред. от 29.08.2022)</t>
  </si>
  <si>
    <t>да (утв. 31.10.2022)</t>
  </si>
  <si>
    <t>В плане на 2022 не указано время проведения мероприятий, невозможно провести оценку показателя. План размещен в разделе "О палате / Правовые основы деятельности" (К1).</t>
  </si>
  <si>
    <t>да (утв. 17.12.2021, изм. от 20.01.2022, 24.02.2022, 25.03.2022)</t>
  </si>
  <si>
    <t>да (ред. от 07.11.2022)</t>
  </si>
  <si>
    <t>да (ред. от 08.09.2022)</t>
  </si>
  <si>
    <t>да (утв. 30.12.2021 с изм. и доп., даты которых не указаны)</t>
  </si>
  <si>
    <t>да (ред. от 18.02.2022)</t>
  </si>
  <si>
    <t>да (ред. от 07.12.2021)</t>
  </si>
  <si>
    <t>http://ksp-sev.ru/%d0%bf%d0%bb%d0%b0%d0%bd-%d1%80%d0%b0%d0%b1%d0%be%d1%82%d1%8b-2022/</t>
  </si>
  <si>
    <t>да (утв. 29.12.2021, изм. от 05.08.2022)</t>
  </si>
  <si>
    <t>да (ред. от 21.12.2020)</t>
  </si>
  <si>
    <t>да (утв. от 30.12.2021) с изменениями</t>
  </si>
  <si>
    <t xml:space="preserve">Нет информации по пунктам 2.2.5.6, 2.1.2.1, 2.1.3.1, 2.1.3.2, 2.1.3.4, 2.1.3.6, 2.1.3.7, 2.1.3.10, 2.1.3.14, 2.1.4.1, 2.1.4.2, 2.1.4.4, 2.1.5.1, 2.1.5.2, 2.1.5.3, 2.1.5.4, 2.1.5.5, 2.1.5.6, 2.1.5.7, 2.1.5.8, плана на 2022 год (по состоянию на 11.11.2022). </t>
  </si>
  <si>
    <t>да (ред. от 24.10.2022)</t>
  </si>
  <si>
    <t>да (ред. от 22.12.2021)</t>
  </si>
  <si>
    <t>да (ред. от 09.11.2022)</t>
  </si>
  <si>
    <t xml:space="preserve">Нет информации по пунктам 2.2, 2.6,  плана на 2022 год (по состоянию на 14.11.2022). </t>
  </si>
  <si>
    <t>да (ред. от 30.09.2022)</t>
  </si>
  <si>
    <t>да (ред. от 27.10.2022)</t>
  </si>
  <si>
    <t>да (утв.  21.12.2021)</t>
  </si>
  <si>
    <t>да (ред. от 15.07.2022)</t>
  </si>
  <si>
    <t>да (ред. от 14.10.2022)</t>
  </si>
  <si>
    <t>http://sp-so.ru/activities/51</t>
  </si>
  <si>
    <t>да (год план - ред. от 28.10.2022, и поквартальные)</t>
  </si>
  <si>
    <t>http://ksp19.ru/%d0%ba%d0%be%d0%bd%d1%82%d1%80%d0%be%d0%bb%d1%8c%d0%bd%d1%8b%d0%b5-%d0%bc%d0%b5%d1%80%d0%be%d0%bf%d1%80%d0%b8%d1%8f%d1%82%d0%b8%d1%8f/</t>
  </si>
  <si>
    <t>да (ред. от 15.08.2022)</t>
  </si>
  <si>
    <t>https://spkrk.ru/kmeam/</t>
  </si>
  <si>
    <t>да (ред. от 24.06.2022)</t>
  </si>
  <si>
    <t>да (ред. от 18.10.2022)</t>
  </si>
  <si>
    <t>да (ред. от 25.07.2022)</t>
  </si>
  <si>
    <t>да (ред. от 20.10.2022)</t>
  </si>
  <si>
    <t>да (ред. от 08.11.2022)</t>
  </si>
  <si>
    <t>да (ред. от 13.05.2022)</t>
  </si>
  <si>
    <t>да (ред. от 30.06.2022)</t>
  </si>
  <si>
    <t>http://schet87.ru/deyatelnost/kontrolnaya-deyatelnost/2022-god.html</t>
  </si>
  <si>
    <t>http://schet87.ru/deyatelnost/o-prinyatyix-po-vnesennyim-predstavleniyam-i-predpisaniyam-resheniyax/za-2022-god/kopiya-predstavlenie-%E2%84%961/p.html</t>
  </si>
  <si>
    <t>да (ред. от 02.08.2022)</t>
  </si>
  <si>
    <t>http://ksp-sev.ru/%d0%bf%d0%bb%d0%b0%d0%bd-%d1%80%d0%b0%d0%b1%d0%be%d1%82%d1%8b-%d0%ba%d0%be%d0%bd%d1%82%d1%80%d0%be%d0%bb%d1%8c%d0%bd%d0%be-%d1%81%d1%87%d0%b5%d1%82%d0%bd%d0%be%d0%b9-%d0%bf%d0%b0%d0%bb%d0%b0%d1%82/</t>
  </si>
  <si>
    <t>https://ksprb.bashkortostan.ru/activity/16122/</t>
  </si>
  <si>
    <t>да (ред. от 14.11.2022)</t>
  </si>
  <si>
    <t>да (ред. от 18.11.2022)</t>
  </si>
  <si>
    <t>да (ред. от 16.12.2022)</t>
  </si>
  <si>
    <t>нет (не отвечает требованиям, утв. 29.12.2021)</t>
  </si>
  <si>
    <t>да (утв. 17.12.2021, изм. от 20.01.2022, 24.02.2022, 25.03.2022, 16.12.2022)</t>
  </si>
  <si>
    <t>https://ksp.org.ru/deyatelnost-organizatsii/rezultaty-proverok-kontrolnaya-deyatelnost/</t>
  </si>
  <si>
    <t>да (ред. от 24.11.2022)</t>
  </si>
  <si>
    <t>да (ред. от 23.12.2022)</t>
  </si>
  <si>
    <t>https://www.govvrn.ru/organizacia/-/~/id/844246</t>
  </si>
  <si>
    <t>да (ред. от 17.10.2022), от 16.12.2022</t>
  </si>
  <si>
    <t>да (ред. от 09.09.2022), (ред. от 21.11.2022)</t>
  </si>
  <si>
    <t>да (ред. от 26.12.2022)</t>
  </si>
  <si>
    <t>да (ред. от 29.09.2022), (ред. от 15.12.2022)</t>
  </si>
  <si>
    <t>да (ред. от 15.11.2022), (ред. от 15.12.2022)</t>
  </si>
  <si>
    <t>Информация не размещена (по состоянию на 17.01.2023).</t>
  </si>
  <si>
    <t>да (ред. от 07.10.2022), (ред. от 30.12.2022)</t>
  </si>
  <si>
    <t>да (ред. от 06.12.2022)</t>
  </si>
  <si>
    <t>да (ред. от 08.06.2022)</t>
  </si>
  <si>
    <t>да (ред. от 29.09.2022), (ред. от 29.12.2022)</t>
  </si>
  <si>
    <t>да (ред. от 13.12.2022), (ред. от 29.12.2022)</t>
  </si>
  <si>
    <t>Нет информации по пунктам 2.2.2, 2.4.1 плана на 2022 год (по состоянию на 17.11.2022), по пунктам 2.1.3, 2.2.5, 2.3.3, 2.4.7 плана на 2022 год (по состоянию на 17.11.2022).</t>
  </si>
  <si>
    <t>да (ред. от 20.12.2022)</t>
  </si>
  <si>
    <t>По пункту 1.6 нарушений не выявлено.</t>
  </si>
  <si>
    <t>https://ksp.astrobl.ru/deyatelnost/plany-raboty</t>
  </si>
  <si>
    <t>да (ред. от 01.12.2022)</t>
  </si>
  <si>
    <t>да (ред. от 19.12.2022)</t>
  </si>
  <si>
    <t>да (ред. от 17.05.2022)</t>
  </si>
  <si>
    <t>да (ред. от 29.09.2022), (ред. от 30.12.2022)</t>
  </si>
  <si>
    <t>да (ред. от 30.12.2022)</t>
  </si>
  <si>
    <t>Нет информации по пункту 1.6 плана на 2022 год (по состоянию на 23.11.2022), по пункту 1.32 плана на 2022 год (по состоянию на 26.01.2023).</t>
  </si>
  <si>
    <t xml:space="preserve">Нет информации по пунктам 7, 12,  плана на 2022 год (по состоянию на 26.01.2023). </t>
  </si>
  <si>
    <t>да (ред. от 23.09.2022), (ред. от 23.12.2022)</t>
  </si>
  <si>
    <t xml:space="preserve">Нет информации по пункту  1.7 плана на 2022 год (по состоянию на 15.11.2022). </t>
  </si>
  <si>
    <t>да (ред. от 30.09.2022), (ред. от 27.12.2022)</t>
  </si>
  <si>
    <t>Нет информации по пунктам 1.12, 1.13, 1.14, 1.17 плана на 2022 год (по состоянию на 18.11.2022), по пункту  1.15 плана на 2022 год (по состоянию на 27.01.2023).</t>
  </si>
  <si>
    <t xml:space="preserve">Нет информации по пунктам 11,14, 18, 19, 20, 24, 27, 33  плана на 2022 год (по состоянию на 30.01.2023). </t>
  </si>
  <si>
    <t>да (ред. от 07.11.2022), (ред. от 14.12.2022)</t>
  </si>
  <si>
    <t>http://ksp04.ru/deyatelnost/performance/</t>
  </si>
  <si>
    <t>http://ksp04.ru/deyatelnost/inspections/</t>
  </si>
  <si>
    <t>да (ред. от 17.10.2022), (ред. от 30.12.2022).</t>
  </si>
  <si>
    <t>Нет информации по пунктам 3.2, 3.4 плана на 2022 год (по состоянию на 21.11.2022), по пунктам 3.17, 3.19 плана на 2022 год (по состоянию на 31.01.2023).</t>
  </si>
  <si>
    <t>Информация не размещена (по состоянию на 31.01.2023).</t>
  </si>
  <si>
    <t>да (ред. от 19.10.2022), (ред. от 25.11.2022)</t>
  </si>
  <si>
    <t>Информация не размещена (по состоянию на 02.02.2023).</t>
  </si>
  <si>
    <t>да (ред. от 15.07.2022), (ред. от 29.11.2022)</t>
  </si>
  <si>
    <t>Нет информации по пункту 1.9 плана на 2022 год (по состоянию на 02.02.2023).</t>
  </si>
  <si>
    <t>Информация не размещена (по состоянию на 23.01.2023).</t>
  </si>
  <si>
    <t>Информация не размещена (по состоянию на 26.01.2023).</t>
  </si>
  <si>
    <t>Информация не размещена (по состоянию на 27.01.2023).</t>
  </si>
  <si>
    <t>Информация не размещена (по состоянию на 18.05.2022).</t>
  </si>
  <si>
    <t>Информация не размещена (по состоянию на 20.01.2023).</t>
  </si>
  <si>
    <t>Информация не  размещается. Отсутствует версия плана в актуальной редакции (К1)</t>
  </si>
  <si>
    <t>Информация не размещена (по состоянию на  25.01.2023).</t>
  </si>
  <si>
    <t>да (ред. от 20.10.2022), (ред. от 23.12.2022)</t>
  </si>
  <si>
    <t>Нет информации по пункту 46 плана на 2022 год (по состоянию на 02.02.2023).</t>
  </si>
  <si>
    <t>да (ред. от 21.10.2022), (ред. от 26.12.2022)</t>
  </si>
  <si>
    <t>Информация не размещена (по состоянию на 06.02.2023).</t>
  </si>
  <si>
    <t>да (ред. от 13.05.2022), (ред. от 14.12.2022)</t>
  </si>
  <si>
    <t>Нет информации по пунктам 1.24.3, 1.24.4,  плана на 2022 год (по состоянию на 06.02.2023)</t>
  </si>
  <si>
    <t>Нет информации по пункту 1.6, плана на 2022 год (по состоянию на 16.11.2022). 21.11.2022 изменили план Пункт 1.4. перенесли на 4 квартал. По пунктам 1.3, 1.8, плана на 2022 год (по состоянию на 06.02.2023)</t>
  </si>
  <si>
    <t>да (ред. от 21.11.2022)</t>
  </si>
  <si>
    <t>да (ред. от 30.11.2022)</t>
  </si>
  <si>
    <t>Нет (переход не осуществляется)</t>
  </si>
  <si>
    <t>См. блок "Полезные ресурсы".</t>
  </si>
  <si>
    <t>Находится в разделе "Полезные ссылки".</t>
  </si>
  <si>
    <t xml:space="preserve">По баннеру переход на сайт КСП не осуществляется. </t>
  </si>
  <si>
    <t>Находится внизу страницы, в блоке "Другие порталы".</t>
  </si>
  <si>
    <t>Наименование органа внешнего финансового контроля: Государственный контрольный комитет Удмуртской Республики</t>
  </si>
  <si>
    <t>Имеется баннер, а также ссылка в разделе "Ссылки".</t>
  </si>
  <si>
    <t>Баннер, ссылка</t>
  </si>
  <si>
    <t>Нет</t>
  </si>
  <si>
    <t>http://www.kspvo.ru/activity/work-plan/plan-raboty-kontrolno-schetnoy-palaty-vologodskoy-oblasti-na-2022-god/</t>
  </si>
  <si>
    <t>Не размещен в установленные сроки надлежащей практики (по состоянию на 10.02.2022).</t>
  </si>
  <si>
    <t>В наименовании указано, что план на 2021 год (К2).</t>
  </si>
  <si>
    <t>Не отвечает требованиям: не указано время проведения мероприятий (месяц или квартал); не учитывается в целях оценки показателя.</t>
  </si>
  <si>
    <t xml:space="preserve">Не отвечает требованиям: в наименованиях контрольных мероприятий не указаны проверяемые объекты или целевое назначение проверяемых средств, не указано время проведения мероприятий (месяц или квартал); не учитывается в целях оценки показателя. План размещен в разделе "О Палате / Правовые основы деятельности" (основание для применения К1). </t>
  </si>
  <si>
    <t xml:space="preserve">Нет информации по пунктам 7, 9 плана на 2022 год (по состоянию на 03.11.2022). Контрольные мероприятия не сгруппированы в отдельный раздел (К1). </t>
  </si>
  <si>
    <t>+</t>
  </si>
  <si>
    <t>да (ред. от 16.12.2021), с изм. от 14.03, 06.05, 10.06</t>
  </si>
  <si>
    <t xml:space="preserve">Нет информации по пунктам 12, 14 плана на 2021 год (по состоянию на 17.05.2022). </t>
  </si>
  <si>
    <t>Информация не размещена (по состоянию на 03.11.2022, на 17.01.2023).</t>
  </si>
  <si>
    <t>Нет информации по пункту 11 плана на 2022 год (по состоянию на 09.11.2022), по пункту 10 плана на 2022 год (по состоянию на 18.01.2023).</t>
  </si>
  <si>
    <t xml:space="preserve">Нет информации по пунктам 3, 4, 5 плана на 2022 год (по состоянию на 09.11.2022), по пунктам 6, 7, 8 плана на 2022 год (по состоянию на 19.01.2023). </t>
  </si>
  <si>
    <t>Нет информации по пунктам 38, 39, 41, 54  плана на 2022 год (по состоянию на 09.11.2022), по пункту 45 плана на 2022 год (по состоянию на 20.01.2023). Отсутствует версия плана в актуальной редакции (К1).</t>
  </si>
  <si>
    <t>Нет информации по мероприятию "Обследование правомерности и эффективности использования субсидий из бюджета города Москвы, предоставленных автономным некоммерческим организациям" плана на 2022 год (по состоянию на 20.01.2023). Рекомендуется нумеровать мероприятия плана.</t>
  </si>
  <si>
    <t xml:space="preserve">Нет информации по пункту 3.5 плана на 2021 год (по состоянию на 18.05.2022). </t>
  </si>
  <si>
    <t xml:space="preserve">Нет информации по пункту 8 раздела 3 плана на 2021 год (по состоянию на 19.05.2022). </t>
  </si>
  <si>
    <t>Нет информации по пункту 2.3.3 (завершение) плана на 2022 год (по состоянию на 10.11.2022), по пунктам 2.2.1.1, 2.2.6.1 плана на 2022 год (по состоянию на 23.01.2023).</t>
  </si>
  <si>
    <t>Нет информации по пункту 3.14 плана на 2021 год (по состоянию на 19.05.2022).</t>
  </si>
  <si>
    <t>Нет информации по пунктам  10, 11, 12, 13 плана на 2022 год (по состоянию на 10.11.2022), по пункту  14 плана на 2022 год (по состоянию на 23.01.2023).</t>
  </si>
  <si>
    <t>Нет информации по всем пунктам (по состоянию на 19.05.2022). Пункты 6.13, 6.26, 6,34, 7.2 перенесены на 2022 год, отражено только в плане на 2022 год.</t>
  </si>
  <si>
    <t>Отсутствует версия плана в актуальной редакции (К1). Все пункты перенесены на IV квартал.</t>
  </si>
  <si>
    <t>Нет информации по пунктам 5.2, 5.7, 5.8, 6.2, 6.3, 6.4, 6.5, 6.6, 6.9, 6.10, 6.11, 6.12, 6.15, 6.16, 6.17, 6.18, 6.20, 6.25 плана на 2022 год (по состоянию на 10.11.2022), по пунктам 6.7, 6.14, 6.19, 6.21, 6.22, 6.24, 6.26, 6.27, 6.28, 6.29, 6.30, 6.31 плана на 2022 год (по состоянию на 23.01.2023).</t>
  </si>
  <si>
    <t>Нет информации по пункту 8 плана на 2022 год (по состоянию на 23.01.2023).</t>
  </si>
  <si>
    <t xml:space="preserve">Пункты 20, 24, 25, 37 перенесены на 2022 год, отражено только в плане на 2022 год. Контрольные мероприятия не сгруппированы в отдельный раздел (К1). </t>
  </si>
  <si>
    <t>План корректировался после завершения планового периода.</t>
  </si>
  <si>
    <t xml:space="preserve">Нет информации по пункту 3.8 плана на 2021 год (по состоянию на 19.05.2022). </t>
  </si>
  <si>
    <t>http://ksp-ao.ru/flats_sold/km/; https://ksp.astrobl.ru/deyatelnost/%D0%9A%D0%9C/2022-god-1</t>
  </si>
  <si>
    <t xml:space="preserve">Нет информации по пункту 1 плана на 2022 год (по состоянию на 10.11.2022). </t>
  </si>
  <si>
    <t>Пункты 8, 12  плана на 2021 год перенесены на 2022 год, отражено только в плане на 2022 год.</t>
  </si>
  <si>
    <t xml:space="preserve">Нет информации по пункту 1.21 плана на 2021 год (по состоянию на 19.05.2022). Отсутствует версия плана в актуальной редакции (К1). </t>
  </si>
  <si>
    <t xml:space="preserve">Информация не размещена (по состоянию на 18.05.2021). Контрольные мероприятия в плане не сгруппированы в отдельный раздел (К1). </t>
  </si>
  <si>
    <t>Пункты 1.13.1, 1.14.2  перенесены на 2022 год, отражено только в плане на 2022 год.</t>
  </si>
  <si>
    <t xml:space="preserve">Не открываются бюллетени № 7, 8 (по состоянию на 28.12.2022, 10.11.2022, 24.01.2023). </t>
  </si>
  <si>
    <t>Нет информации по пунктам 1.4, 1.5, 1.8, 1.9 плана на 2022 год (по состоянию на 11.11.2022). Отсутствует версия плана в актуальной редакции (К1).</t>
  </si>
  <si>
    <t xml:space="preserve">Информация не размещена (по состоянию на 11.11.2022, на 24.01.2023). Контрольные мероприятия в плане не сгруппированы в отдельный раздел (К1). </t>
  </si>
  <si>
    <t>Нет информации по пунктам : 2.2.2.2, 2.2.2.4, 2.2.2.5, 2.2.3.1, 2.2.4.1, 2.2.5.4 плана на 2021 год (по состоянию на 19.05.2022). Пункты 2.2.5.6, 2.2.3.6  перенесены на 2022 год, отражено только в плане на 2022 года.</t>
  </si>
  <si>
    <t xml:space="preserve">Нет информации по пунктам 2.6, 2.9  плана на 2022 год (по состоянию на 14.11.2022), по пункту 2.16 плана на 2022 год (по состоянию на 26.01.2023). </t>
  </si>
  <si>
    <t>Пункты 1.5, 6 и 9 перенесены на 2022 год, отражено только в плане на 2022 года.</t>
  </si>
  <si>
    <t xml:space="preserve">Нет информации по пунктам плана на 2022 год: 1.5.5 (пункт 1.4.3 плана на II квартал), 1.7.7 (пункт 1.6.1 плана на II квартал), по состоянию на 15.11.2022. </t>
  </si>
  <si>
    <t>Нет информации по пунктам 1.9, 1.10 плана на 2021 год (по состоянию на 25.05.2022).</t>
  </si>
  <si>
    <t>Нет информации по пунктам 1.3.1.9, 1.3.2.12, 1.3.3.14, 1.3.4.14, 1.3.5.1, 1.3.5.11, 1.3.5.16, 1.3.5.18 плана на 2021 год (по состоянию на 25.05.2022).</t>
  </si>
  <si>
    <t>Нет информации по пунктам 1.2.3, 1.3.4, 1.3.5, 1.6.5 плана на 2021 год (по состоянию на 25.05.2022).</t>
  </si>
  <si>
    <t>Нет информации по пунктам 1.10, 1.11 (по состоянию на 25.05.2021).</t>
  </si>
  <si>
    <t>Нет информации по пунктам  1.3.2.1, 1.3.2.2, 1.3.3.1, 1.3.3.2, 1.3.4.10, 1.3.5.2 плана на 2022 год (по состоянию на 15.11.2022), по пункту 1.3.1.6 плана на 2022 год (по состоянию на 01.02.2023).</t>
  </si>
  <si>
    <t>Нет информации по пунктам 2.4, 4.2, 4.4 плана на 2022 год (по состоянию на 15.11.2022), по пункту  4.5 плана на 2022 год (по состоянию на 01.02.2023).</t>
  </si>
  <si>
    <t>Нет информации по пункту 1.9 плана на 2022 год (по состоянию на 16.11.2022), по пункту 2.15 плана на 2022 год (по состоянию на 02.02.2023).</t>
  </si>
  <si>
    <t>Нет информации по пункту 1.18 плана на 2022 год (по состоянию на 16.11.2022), по пунктам 1.7, 1.9, 1.12, 1.20 плана на 2022 год (по состоянию на 03.02.2023).</t>
  </si>
  <si>
    <t>Отчеты не открываются (кроме п.1.25), доступны только презентации (на 13.07.2022).</t>
  </si>
  <si>
    <t xml:space="preserve">Нет информации по пунктам 1.2.2, 1.4.1, 1.4.5, 1.4.6, 1.4.8, 1.7.16 плана на 2021 год. Пункты 1.6.1, 1.7.8 плана на 2021 перенесены на 2022 год, отражено только в плане 2022 года. Рекомендуется версию плана с учетом изменений излагать четче. </t>
  </si>
  <si>
    <t xml:space="preserve">Нет информации по пунктам 2.2.5, 2.2.10, 2.3.5 плана на 2021 год (по состоянию на 26.05.2022). </t>
  </si>
  <si>
    <t xml:space="preserve">Нет информации по пунктам 1.7, 1.10  плана на 2021 год (по состоянию на 26.05.2022). </t>
  </si>
  <si>
    <t xml:space="preserve">Пункт 49 перенесен на 2022 год, отражено только в плане на 2022 год. Нет информации по пунктам 45, 46  плана на 2021 год (по состоянию на 17.05.2022). </t>
  </si>
  <si>
    <t>http://www.kspvo.ru/activity/results-external-control/</t>
  </si>
  <si>
    <t>https://sp03.ru/deyatelnost/kontrolno-revizionnaya-deyatelnost/</t>
  </si>
  <si>
    <t>Наличие плана контрольных мероприятий на 2021 год, соответствующего требованиям (дата редакция плана на момент проверки)</t>
  </si>
  <si>
    <t>Наличие плана контрольных мероприятий на 2022 год, соответствующего требованиям (дата редакции плана на момент проверки)</t>
  </si>
  <si>
    <t xml:space="preserve">Нет информации по пункту 7  плана на 2022 год (по состоянию на 03.11.2022). Нет информации по пунктам 9, 38 плана на 2022 год (по состоянию на 17.01.2023). Контрольные мероприятия в плане не сгруппированы в отдельный раздел (К1). </t>
  </si>
  <si>
    <t xml:space="preserve">Пункты 20, 24, 25, 37 перенесены на 2022 год, отражено только в плане на 2022 год. Контрольные мероприятия в плане не сгруппированы в отдельный раздел (К1). </t>
  </si>
  <si>
    <t xml:space="preserve">В плане на 2021 не указано время проведения мероприятий, невозможно провести оценку показателя. Сведения за 2021 год находятся в разделе "Архив", требуются специальные действия для того, чтобы их найти (К1).  </t>
  </si>
  <si>
    <t>Пункт 31 плана - завершение в 2022 году, пункт 43 плана - без замечаний.</t>
  </si>
  <si>
    <t>Нет информации по пунктам 3, 7, 13, 14  плана на 2021 год; информация представлена ограничено по пунктам 2, 6, 9, 10; по пунктам 8, 11, 12 нарушений не установлено (по состоянию на 06.07.2022).</t>
  </si>
  <si>
    <t>Нет информации по пунктам 1.2.7, 2.12.1 плана на 2021 год (по состоянию на 06.07.2022).</t>
  </si>
  <si>
    <t>В плане на 2021 не указаны время проведения мероприятий (месяц, квартал), невозможно провести оценку показателя.</t>
  </si>
  <si>
    <t>В плане на 2022 не указано время проведения мероприятий (месяц, квартал), невозможно провести оценку показателя.</t>
  </si>
  <si>
    <t>Информация размещена одним файлом.</t>
  </si>
  <si>
    <t>Нет информации по пунктам 43, 45, 46  плана на 2021 год (по состоянию на 06.07.2022). Пункт 49 перенесен на 2022 год, отражено только в плане на 2022 год.</t>
  </si>
  <si>
    <t>Информация представлена ограничено.</t>
  </si>
  <si>
    <t>Нет информации по пункту 38 плана на 2022 год (по состоянию на 17.11.2022), по пунктам 39, 54 плана на 2022 год (по состоянию на 20.01.2023). Отсутствует версия плана в актуальной редакции (К1).</t>
  </si>
  <si>
    <t xml:space="preserve">Нет информации по пункту плана на 2022 год "Проверка правомерности и эффективности использования бюджетных средств и государственного имущества при выполнении Департаментом по обеспечению деятельности мировых судей города Москвы государственных функций" (по состоянию на 20.01.2023). Рекомендуется нумеровать мероприятия плана. </t>
  </si>
  <si>
    <t xml:space="preserve">Все пункты плана перенесены на 4 квартал. Отсутствует версия плана в актуальной редакции (К1). </t>
  </si>
  <si>
    <t>Нет информации по пунктам 1.9,  1.11,  1.14, 1.17, 1.21 плана на 2021 год (по состоянию на 06.07.2022).</t>
  </si>
  <si>
    <t>Нет информации по пунктам 1.24, 1.27, 1.30 плана на 2021 год (по состоянию на 06.07.2022).</t>
  </si>
  <si>
    <t>Нет информации по пункту 1.3 плана на 2022 год (по состоянию на 24.01.2023).</t>
  </si>
  <si>
    <t>http://ksp-ao.ru/flats_sold/km/; https://ksp.astrobl.ru/deyatelnost/%D0%9A%D0%9C/2022-god-1.</t>
  </si>
  <si>
    <t>Нет информации по пунктам 1, 3 плана на 2022 год (по состоянию на 24.01.2023).</t>
  </si>
  <si>
    <t>Нет информации по пункту 1.8 плана на 2022 год (по состоянию на 24.01.2023).</t>
  </si>
  <si>
    <t>Информация не отвечает требованиям (указано, что срок не наступил, или что снято с контроля, или что срок продлен).</t>
  </si>
  <si>
    <t>По пункту 1.14.1 представления и предписания не вносились. Пункты 1.13.1, 1.14.2 перенесены на 2022 год, отражено только в плане на 2022 год.</t>
  </si>
  <si>
    <t>Информация о принятых решениях и мерах есть только по трем мероприятиям: 2.2.2.1, 2.2.4.3, 2.2.5.5 (по состоянию на 11.07.2022). Пункты 2.2.5.6, 2.2.3.6  перенесены на 2022 год, отражено только в плане на 2022 год.</t>
  </si>
  <si>
    <t>Нет информации по пунктам 3, 5, 9, 14, 15, 16, 22, 23, 31, 34, 35, 36 плана на 2021 год (по состоянию на 11.07.2022).</t>
  </si>
  <si>
    <t>Нет информации по пунктам 1.8, 1.23, 1.25, 1.26, 1.34, 1.36, 1.39 плана на 2021 год (по состоянию на 11.07.2022).</t>
  </si>
  <si>
    <t>Информация содержится в ежеквартальных отчетах о деятельности. Нет информации по пунктам 1.19, 1.20, 1.23, 1.25, 1.27 плана на 2021 год (по состоянию на 11.07.2022).</t>
  </si>
  <si>
    <t>Нет информации по пунктам 1.3.7, 1.7, 1.12, 1.18 плана на 2021 год (по состоянию на 11.07.2022). Пункт 1.10: второй этап реализации предусмотрен в 2022 году7</t>
  </si>
  <si>
    <t>Нет информации по пункту 2.2.5.6 (переходящее) плана на 2022 год (по состоянию на 18.11.2022), по пунктам 2.1.2.1, 2.1.3.1, 2.1.3.2, 2.1.3.4, 2.1.3.6, 2.1.3.7, 2.1.3.8, 2.1.3.9, 2.1.3.10, 2.1.3.12, 2.1.3.14, 2.1.4.1, 2.1.4.2, 2.1.4.4, 2.1.5.1, 2.1.5.2, 2.1.5.4, 2.1.5.5, 2.1.5.6, 2.1.5.7, 2.1.5.8 плана на 2022 год (по состоянию на 25.01.2023).</t>
  </si>
  <si>
    <t xml:space="preserve">Нет информации по пунктам 3, 5, 6, 11, 13, 24, 33 плана на 2022 год (по состоянию на 30.01.2023). </t>
  </si>
  <si>
    <t>По пунктам 1.2, 1.14, 1.18, 1.23, 1.25, 1.31, 1.32 представления и предписания не направлялись.</t>
  </si>
  <si>
    <t>Нет информации по пункту 2.1 плана на 2022 год (по состоянию на 18.11.2022), по пунктам 2.3, 2.4 плана на 2022 год (по состоянию на 25.01.2023).</t>
  </si>
  <si>
    <t>Нет информации по пунктам 1.3, 1.4, 1.5 плана на 2022 год (по состоянию на 18.11.2022), по пунктам 1.9, 1.10 плана на 2022 год (по состоянию на 26.01.2023).</t>
  </si>
  <si>
    <t>Нет информации по пункту 1.1 плана на 2022 год (по состоянию на 18.11.2022).</t>
  </si>
  <si>
    <t>Нет информации по пунктам 1.8.1 плана на 2022 год (по состоянию на 18.11.2022).</t>
  </si>
  <si>
    <t>Нет информации по пунктам 1.3, 1.4, 1.6, 1.7, 1.9, 1.10, 1.13 плана на 2021 год (по состоянию на 11.07.2022). Пункт 1.11 перенесен на 2022 год, отражено только в плане на 2022 год.</t>
  </si>
  <si>
    <t>Нет информации по пунктам 1.3, 1.4, 1.5, 1.8, 1.9 плана на 2021 год (по состоянию на 11.07.2022).</t>
  </si>
  <si>
    <t>Нет информации по пунктам 1.15, 1.16, 1.24, 1.27, 1.63, 1.64 плана на 2021 год (по состоянию на 11.07.2022).</t>
  </si>
  <si>
    <t>Нет информации по пунктам 1.5.10, 1.7.4 плана на 2022 год (по состоянию на 21.11.2022), по пунктам 1.3.3, 1.4.3, 1.5.1, 1.5.3, 1.5.5, 1.5.9, 1.6.3, 1.7.7 плана на 2022 год (по состоянию на 30.01.2023).</t>
  </si>
  <si>
    <t>Нет информации по пунктам 1.1.1, 1.2.2, 1.2.3, 1.2.4, 1.3.4, 1.4.3, 1.4.4, 1.6.4, 1.6.5 плана на 2021 год (по состоянию на 12.07.2022).</t>
  </si>
  <si>
    <t xml:space="preserve">Нет информации по пунктам 8, 11, 16, 20 плана на 2021 год (по состоянию на 12.07.2022), информация по пунктам 5 (раздел 1), 17 не отвечает требованиям (не содержит содержательных сведений). </t>
  </si>
  <si>
    <t>Нет информации по пунктам 1.10, 1.13, 2.10 плана на 2021 год (по состоянию на 12.07.2022).</t>
  </si>
  <si>
    <t>Нет информации по пунктам 4.1, 4.2, 6.1 плана на 2022 год (по состоянию на 21.11.2022), по пунктам 2.4, 4.4 плана на 2022 год (по состоянию на 01.02.2023)</t>
  </si>
  <si>
    <t>Нет информации по пунктам 2.1.4, 2.2.3, 2.2.4, 2.2.5, 2.3.3, 2.3.7, 2.5.1 плана на 2021 год (по состоянию на 13.07.2022).</t>
  </si>
  <si>
    <t>Нет информации по пунктам 2.30.1, 2.33 плана на 2021 год (по состоянию на 13.07.2022), по пунктам 2.15.2, 2.15.3, 2.20, 2.31.4 нарушений не выявлено.</t>
  </si>
  <si>
    <t xml:space="preserve">Нет информации по пункту 1.1 плана на 2022 год (по состоянию на 22.11.2022), по пунктам 1.10, 1.18 плана на 2022 год (по состоянию на 03.02.2023). </t>
  </si>
  <si>
    <t>Нет информации по пункту 2.7.1 плана на 2022 год (по состоянию на 22.11.2022), по пунктам 2.1.8, 2.2.14 плана на 2022 год (по состоянию на 22.11.2022).</t>
  </si>
  <si>
    <t>По пункту 2.8 нарушений не установлено.</t>
  </si>
  <si>
    <t>Для многих мероприятий срок представления информации продлевается. Информация размещается в трех разделах, поиск затруднен (К1).</t>
  </si>
  <si>
    <t>Нет информации по пунктам 1.4, 1.6, 1.8, 1.11, 1.12, 1.26 плана на 2021 год (по состоянию на 13.07.2022). По пунктам 1.5, 1.9, 1.28, 1.29 в составе принятых мер указаны рекомендации КСП, но сведений об их реализации нет, не учитывается в целях оценки показателя. По пунктам 1.25, 1.27 принятые меры указаны в общем документе, опубликованном 21.09.2021. Группировка информации в одном документе за разные годы, затрудненный поиск (К1).</t>
  </si>
  <si>
    <t>Мониторинг и оценка показателя проведены в период с 12 мая 2022 года по 24 января 2023 года.</t>
  </si>
  <si>
    <t>Мониторинг и оценка показателя проведены в период с 10 февраля по 30 августа 2022 года.</t>
  </si>
  <si>
    <t>https://sp03.ru/deyatelnost/plany/</t>
  </si>
  <si>
    <t>Нет информации по пунктам 3.5, 4.2, 4.3 плана на 2021 год (на 30.06.2022).</t>
  </si>
  <si>
    <t xml:space="preserve">Информация размещена только по пунктам 2.1 (переходящий с 2021), 3.5 плана на 2022 год (по состоянию на 10.11.2022). </t>
  </si>
  <si>
    <t>В плане не указано время проведения мероприятий, невозможно провести оценку показателя.</t>
  </si>
  <si>
    <t xml:space="preserve">Мониторинг и оценка показателя проведены в период с 12 мая 2022 года по 1 марта 2023 года. </t>
  </si>
  <si>
    <t xml:space="preserve">Мониторинг и оценка показателя проведены в период с  4 июля 2022 года по 1 марта 2023 года. </t>
  </si>
  <si>
    <t xml:space="preserve">Сведения в составе информации о результатах контрольных мероприятий не отвечают требованиям, не учитываются в целях оценки показателя. </t>
  </si>
  <si>
    <t>По пунктам 2, 17 представления (предписания) не вносились.</t>
  </si>
  <si>
    <t xml:space="preserve">Нет информации по пунктам 10, 11, 12 плана на 2022 год (по состоянию на 23.01.2023). </t>
  </si>
  <si>
    <t>Нет информации по пункту  2.16 плана на 2022 год (по состоянию на 17.11.2022). По состоянию на 24.01.2023 функционирует новый сайт, информация о принятых решениях и мерах на нем отсутствует.</t>
  </si>
  <si>
    <t xml:space="preserve">По пунктам 1.3, 1.6, 1.9, 1.17, 1.18, 1.32 представления и предписания не направлялись. </t>
  </si>
  <si>
    <t xml:space="preserve">Нет информации по пунктам 10, 12 плана на 2021 год (по состоянию на 03.08.2021). Информация по пункту 8 не отвечает требованиям. </t>
  </si>
  <si>
    <t xml:space="preserve">Нет информации по пункту 5 плана на 2022 год (по состоянию на 26.01.2023). </t>
  </si>
  <si>
    <t>Нет информации по пункту 4.1.1 плана на 2021 год (по состоянию на 11.07.2022).</t>
  </si>
  <si>
    <t>По пунктам 1.3, 1.13, 1.19, 1.26, 1.54 отчет рассмотрен и принят к сведению или на контроле, сведений недостаточно для учета в оценке.</t>
  </si>
  <si>
    <t xml:space="preserve">Информация не размещена. </t>
  </si>
  <si>
    <t>Наличие плана контрольных мероприятий на 2022 год, соответствующего требованиям (дата редакция плана на момент проверки)</t>
  </si>
  <si>
    <t>Нет информации по пунктам 3.19, 3.31, 3.33, 3.34 плана на 2021 год (по состоянию на 17.05.2022). Пункты 3.21, 3.25 перенесены на 2022 год, отражено только в плане на 2022 год.</t>
  </si>
  <si>
    <t>да (ред. от 01.06.2022), (ред. от 18.11.2022).</t>
  </si>
  <si>
    <t xml:space="preserve">Нет информации по пунктам 1.4, 1.5, 1.13, 1.20, 1.30, 1.36, 1.37, 1.38 плана на 2021 год (по состоянию на 12.07.2022). По 1.7, 1.8, 1.17 и 1.41 указано, что информация находится на контроле, не учитываются в целях оценки показателя. По пункту 1.3 представлений и предписаний не было. </t>
  </si>
  <si>
    <t>да (ред. от 18.11.2022), (ред. от 26.12.2022)</t>
  </si>
  <si>
    <t>да (ред. от 07.11.2022), (ред. от 20.12.2022).</t>
  </si>
  <si>
    <t xml:space="preserve">Информация содержится в бюллетене № 6 за 2021 год. Есть только информация по пунктам 1.1.40.2, 1.1.40.4, 1.1.40.6 плана на 2021 год (по состоянию на 19.05.2022). </t>
  </si>
  <si>
    <t>Пункт 14 плана реализуется совместно со Счетной палатой РФ, не учитывается в оценке.</t>
  </si>
  <si>
    <t>да (утв. 21.12.2021, уточненный)</t>
  </si>
  <si>
    <t>да (годовой план ред. от 28.10.2022, и поквартальные)</t>
  </si>
  <si>
    <t>Мониторинг и оценка показателей раздела проведены в период с 10 февраля 2022 года по 1 марта 2023 года.</t>
  </si>
  <si>
    <r>
      <t xml:space="preserve">Группа A: очень высокий уровень открытости бюджетных данных </t>
    </r>
    <r>
      <rPr>
        <sz val="9"/>
        <color indexed="8"/>
        <rFont val="Times New Roman"/>
        <family val="1"/>
      </rPr>
      <t>(80% и более от максимально возможного количества баллов)</t>
    </r>
  </si>
  <si>
    <r>
      <t xml:space="preserve">Группа B: высокий уровень открытости бюджетных данных </t>
    </r>
    <r>
      <rPr>
        <sz val="9"/>
        <color indexed="8"/>
        <rFont val="Times New Roman"/>
        <family val="1"/>
      </rPr>
      <t>(60–79,9% от максимально возможного количества баллов)</t>
    </r>
  </si>
  <si>
    <r>
      <t xml:space="preserve">Группа C: средний уровень открытости бюджетных данных </t>
    </r>
    <r>
      <rPr>
        <sz val="9"/>
        <color indexed="8"/>
        <rFont val="Times New Roman"/>
        <family val="1"/>
      </rPr>
      <t>(40–59,9% от максимально возможного количества баллов)</t>
    </r>
  </si>
  <si>
    <r>
      <t xml:space="preserve">Группа D: низкий уровень открытости бюджетных данных </t>
    </r>
    <r>
      <rPr>
        <sz val="9"/>
        <color indexed="8"/>
        <rFont val="Times New Roman"/>
        <family val="1"/>
      </rPr>
      <t>(20–39,9% от максимально возможного количества баллов)</t>
    </r>
  </si>
  <si>
    <r>
      <t xml:space="preserve">Группа E: очень низкий уровень открытости бюджетных данных </t>
    </r>
    <r>
      <rPr>
        <sz val="9"/>
        <rFont val="Times New Roman"/>
        <family val="1"/>
      </rPr>
      <t>(менее 20% от максимально возможного количества баллов)</t>
    </r>
  </si>
  <si>
    <t>Пункт 1 реализуется совместно со Счетной палатой РФ, не учитывается в оценке.</t>
  </si>
  <si>
    <t>Пункт 1.1 реализуется совместно со Счетной палатой РФ, не учитывается в оценке.</t>
  </si>
  <si>
    <t>Нет информации по пункту 8 плана на 2021 год (по состоянию на 17.05.2022), мероприятие реализуется совместно со Счетной палатой РФ, не учитывается в оценке.</t>
  </si>
  <si>
    <t>Нет информации по пунктам 2, 3 раздела 2 плана на 2022 год (по состоянию на 21.11.2022), по пунктам 1, 7 раздела 2 плана на 2022 год (по состоянию на 02.02.2023). Пункт 1 раздела 1 плана на 2022 год реализуется совместно со Счетной палатой РФ, не учитывается в оценке.</t>
  </si>
  <si>
    <t>Нет информации по пунктам 1.7, 1.17 плана на 2021 год (по состоянию на 06.02.2023). Пункт 1.1 плана на 2022 год реализуется совместно со Счетной палатой РФ, не учитывается в оценке.</t>
  </si>
  <si>
    <t>Нет информации по пункту 2.5, плана на 2022 год (по состоянию на 25.01.2023). Пункт 2.3 реализуется совместно со Счетной палатой РФ, не учитывается в оценке.</t>
  </si>
  <si>
    <t>Нет информации по пункту 8 плана на 2021 год, мероприятие реализуется совместно со Счетной палатой РФ, не учитывается в оценке.</t>
  </si>
  <si>
    <t>Нет информации по пункту 3.14  плана на 2021 год (по состоянию на 06.07.2021). Пункт 3.18 перенесен на 2022 год, отражено только в плане 2022 года, мероприятие проводится совместно со Счетной палатой РФ.</t>
  </si>
  <si>
    <t>Нет информации по пункту 2.2.5 плана на 2022 год (по состоянию на 10.11.2022), по пункту 2.4.4 плана на 2022 год (по состоянию на 23.01.2023). Пункт 2.2.7 плана реализуется совместно со Счетной палатой РФ, не учитывается в оценке.</t>
  </si>
  <si>
    <t>http://old.mari-el.gov.ru/gsp/Pages/plans.aspx; https://mari-el.gov.ru/republic-state-bodies/gsp/pages/plans/</t>
  </si>
  <si>
    <t>да (ред. от 28.12.2022)</t>
  </si>
  <si>
    <t>http://old.mari-el.gov.ru/gsp/Pages/iam.aspx; https://mari-el.gov.ru/republic-state-bodies/gsp/pages/iam/</t>
  </si>
  <si>
    <t>Во втором полугодии 2022 г. осуществлен переход на новый портал.</t>
  </si>
  <si>
    <t>По пункту  10.2 плана на 2022 год (по состоянию на 18.01.2023) представления и предписания не направлялись.</t>
  </si>
  <si>
    <t xml:space="preserve">Надпись на баннере неразборчивая (К1). </t>
  </si>
  <si>
    <t>Информация  по пункту  6.2 плана на 2022 год учтена с учетом судебных разбирательств. Рекомендуется указывать причину, по которой продлевается срок реализации представлений и (или) предписаний.</t>
  </si>
  <si>
    <t>Для того чтобы считаться общедоступной, информация о принятых решениях и мерах по внесенным представлениям и предписаниям должна быть размещена в течение шести месяцев с даты завершения контрольного мероприятия, указанного в плане контрольных мероприятий. В случае если указанное требование не выполняется, контрольное мероприятие не учитывается в целях оценки показателя.</t>
  </si>
  <si>
    <t>Находится внизу страницы в разделе "Сайты Москвы".</t>
  </si>
  <si>
    <t>Находится в нижнем (синем) поле страницы.</t>
  </si>
  <si>
    <t>В разделе "Власть" - "Структура", учтено с учетом организации данных на сайте.</t>
  </si>
  <si>
    <t xml:space="preserve">Контрольные мероприятия не сгруппированы в отдельный раздел. Рекомендуется нумеровать мероприятия плана. </t>
  </si>
  <si>
    <t>Рекомендуется дополнительно разместить ссылку на официальный сайт Контрольно-счетной палаты Калужской области в разделе "Полезные ссылки".</t>
  </si>
  <si>
    <t>Пункт 2.2.5 плана на 2021 год реализуется совместно со Счетной палатой Российской Федерации, не учитывается в оценке.</t>
  </si>
  <si>
    <t>Нет информации по пунктам 2.1.5, 2.2.4, 2.2.6 плана на 2021 год (по состоянию на 06.07.2022). Пункт 2.2.5 плана на 2021 год реализуется совместно со Счетной палатой Российской Федерации, не учитывается в оценке.</t>
  </si>
  <si>
    <t>Нет информации по пунктам 2.7.1, плана на 2022 год (по состоянию на 16.11.2022). Пункт № 2.8.1 реализуется совместно со Счетной палатой РФ, не учитывается в оценке.</t>
  </si>
  <si>
    <r>
      <t>Результаты оценки уровня открытости бюджетных данных субъектов Российской Федерации по разделу 8 "Финансовый контроль"</t>
    </r>
    <r>
      <rPr>
        <b/>
        <sz val="9"/>
        <color indexed="8"/>
        <rFont val="Times New Roman"/>
        <family val="1"/>
        <charset val="204"/>
      </rPr>
      <t xml:space="preserve"> за 2022 год</t>
    </r>
  </si>
  <si>
    <r>
      <t>Результаты оценки уровня открытости бюджетных данных субъектов Российской Федерации по разделу 8 "Финансовый контроль</t>
    </r>
    <r>
      <rPr>
        <b/>
        <sz val="9"/>
        <color theme="1"/>
        <rFont val="Times New Roman"/>
        <family val="1"/>
      </rPr>
      <t>"</t>
    </r>
    <r>
      <rPr>
        <b/>
        <sz val="9"/>
        <color indexed="8"/>
        <rFont val="Times New Roman"/>
        <family val="1"/>
      </rPr>
      <t xml:space="preserve"> за 2022 год</t>
    </r>
    <r>
      <rPr>
        <sz val="9"/>
        <color indexed="8"/>
        <rFont val="Times New Roman"/>
        <family val="1"/>
        <charset val="204"/>
      </rPr>
      <t xml:space="preserve"> (группировка по федеральным округам)</t>
    </r>
  </si>
  <si>
    <t xml:space="preserve">г. Санкт-Петербург </t>
  </si>
  <si>
    <t>Республика Северная Осетия – Алания</t>
  </si>
  <si>
    <t>Республика Марий Эл</t>
  </si>
  <si>
    <t>Чувашская Республика – Чувашия</t>
  </si>
  <si>
    <t xml:space="preserve">Нижегородская область </t>
  </si>
  <si>
    <t>Ханты-Мансийский автономный округ – Югра</t>
  </si>
  <si>
    <t>Кемеровская область – Кузбасс</t>
  </si>
  <si>
    <t>Максимальное количество баллов</t>
  </si>
  <si>
    <t>% от максимального количества баллов по разделу 8</t>
  </si>
  <si>
    <t>АНКЕТА ДЛЯ СОСТАВЛЕНИЯ РЕЙТИНГА СУБЪЕКТОВ РОССИЙСКОЙ ФЕДЕРАЦИИ ПО УРОВНЮ ОТКРЫТОСТИ БЮДЖЕТНЫХ ДАННЫХ ЗА 2022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</si>
</sst>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1" x14ac:knownFonts="1">
    <font>
      <sz val="11"/>
      <color theme="1"/>
      <name val="Calibri"/>
      <family val="2"/>
      <charset val="204"/>
      <scheme val="minor"/>
    </font>
    <font>
      <sz val="9"/>
      <color indexed="8"/>
      <name val="Times New Roman"/>
      <family val="1"/>
      <charset val="204"/>
    </font>
    <font>
      <sz val="9"/>
      <name val="Times New Roman"/>
      <family val="1"/>
      <charset val="204"/>
    </font>
    <font>
      <b/>
      <sz val="9"/>
      <name val="Times New Roman"/>
      <family val="1"/>
      <charset val="204"/>
    </font>
    <font>
      <i/>
      <sz val="9"/>
      <name val="Times New Roman"/>
      <family val="1"/>
      <charset val="204"/>
    </font>
    <font>
      <b/>
      <i/>
      <sz val="9"/>
      <name val="Times New Roman"/>
      <family val="1"/>
      <charset val="204"/>
    </font>
    <font>
      <sz val="11"/>
      <color indexed="8"/>
      <name val="Calibri"/>
      <family val="2"/>
    </font>
    <font>
      <b/>
      <sz val="11"/>
      <color indexed="8"/>
      <name val="Times New Roman"/>
      <family val="1"/>
      <charset val="204"/>
    </font>
    <font>
      <sz val="11"/>
      <color indexed="8"/>
      <name val="Times New Roman"/>
      <family val="1"/>
      <charset val="204"/>
    </font>
    <font>
      <b/>
      <sz val="7"/>
      <color indexed="8"/>
      <name val="Times New Roman"/>
      <family val="1"/>
      <charset val="204"/>
    </font>
    <font>
      <sz val="7"/>
      <color indexed="8"/>
      <name val="Times New Roman"/>
      <family val="1"/>
      <charset val="204"/>
    </font>
    <font>
      <sz val="9"/>
      <name val="Times New Roman"/>
      <family val="1"/>
    </font>
    <font>
      <sz val="9"/>
      <color indexed="8"/>
      <name val="Times New Roman"/>
      <family val="1"/>
    </font>
    <font>
      <u/>
      <sz val="11"/>
      <color theme="10"/>
      <name val="Calibri"/>
      <family val="2"/>
      <charset val="204"/>
      <scheme val="minor"/>
    </font>
    <font>
      <b/>
      <sz val="11"/>
      <color theme="1"/>
      <name val="Calibri"/>
      <family val="2"/>
      <charset val="204"/>
      <scheme val="minor"/>
    </font>
    <font>
      <sz val="11"/>
      <color rgb="FFFF0000"/>
      <name val="Calibri"/>
      <family val="2"/>
      <charset val="204"/>
      <scheme val="minor"/>
    </font>
    <font>
      <i/>
      <sz val="9"/>
      <color theme="1"/>
      <name val="Times New Roman"/>
      <family val="1"/>
      <charset val="204"/>
    </font>
    <font>
      <sz val="11"/>
      <name val="Calibri"/>
      <family val="2"/>
      <charset val="204"/>
      <scheme val="minor"/>
    </font>
    <font>
      <b/>
      <sz val="11"/>
      <name val="Calibri"/>
      <family val="2"/>
      <charset val="204"/>
      <scheme val="minor"/>
    </font>
    <font>
      <sz val="11"/>
      <color rgb="FF000000"/>
      <name val="Times New Roman"/>
      <family val="1"/>
      <charset val="204"/>
    </font>
    <font>
      <i/>
      <sz val="11"/>
      <color rgb="FF000000"/>
      <name val="Times New Roman"/>
      <family val="1"/>
      <charset val="204"/>
    </font>
    <font>
      <i/>
      <sz val="11"/>
      <color theme="1"/>
      <name val="Times New Roman"/>
      <family val="1"/>
      <charset val="204"/>
    </font>
    <font>
      <b/>
      <sz val="10.5"/>
      <color theme="1"/>
      <name val="Times New Roman"/>
      <family val="1"/>
      <charset val="204"/>
    </font>
    <font>
      <sz val="11"/>
      <color theme="1"/>
      <name val="Times New Roman"/>
      <family val="1"/>
      <charset val="204"/>
    </font>
    <font>
      <b/>
      <sz val="11"/>
      <color theme="1"/>
      <name val="Times New Roman"/>
      <family val="1"/>
      <charset val="204"/>
    </font>
    <font>
      <i/>
      <sz val="9"/>
      <color theme="1"/>
      <name val="Times New Roman"/>
      <family val="1"/>
    </font>
    <font>
      <b/>
      <sz val="9"/>
      <color theme="1"/>
      <name val="Times New Roman"/>
      <family val="1"/>
    </font>
    <font>
      <sz val="9"/>
      <color theme="1"/>
      <name val="Times New Roman"/>
      <family val="1"/>
    </font>
    <font>
      <sz val="9"/>
      <name val="Calibri"/>
      <family val="2"/>
      <charset val="204"/>
      <scheme val="minor"/>
    </font>
    <font>
      <sz val="9"/>
      <color theme="1"/>
      <name val="Calibri"/>
      <family val="2"/>
      <charset val="204"/>
      <scheme val="minor"/>
    </font>
    <font>
      <sz val="9"/>
      <color theme="1"/>
      <name val="Times New Roman"/>
      <family val="1"/>
      <charset val="204"/>
    </font>
    <font>
      <sz val="11"/>
      <color theme="1"/>
      <name val="Calibri"/>
      <family val="2"/>
      <scheme val="minor"/>
    </font>
    <font>
      <sz val="9"/>
      <color theme="0"/>
      <name val="Calibri"/>
      <family val="2"/>
      <charset val="204"/>
      <scheme val="minor"/>
    </font>
    <font>
      <sz val="9"/>
      <color theme="0"/>
      <name val="Times New Roman"/>
      <family val="1"/>
      <charset val="204"/>
    </font>
    <font>
      <sz val="9"/>
      <color theme="0"/>
      <name val="Times New Roman"/>
      <family val="1"/>
    </font>
    <font>
      <b/>
      <sz val="9"/>
      <color theme="1"/>
      <name val="Times New Roman"/>
      <family val="1"/>
      <charset val="204"/>
    </font>
    <font>
      <b/>
      <sz val="10"/>
      <color theme="1"/>
      <name val="Times New Roman"/>
      <family val="1"/>
      <charset val="204"/>
    </font>
    <font>
      <b/>
      <sz val="11"/>
      <color rgb="FF000000"/>
      <name val="Times New Roman"/>
      <family val="1"/>
      <charset val="204"/>
    </font>
    <font>
      <sz val="11"/>
      <color theme="0"/>
      <name val="Calibri"/>
      <family val="2"/>
      <charset val="204"/>
      <scheme val="minor"/>
    </font>
    <font>
      <b/>
      <sz val="9"/>
      <color indexed="8"/>
      <name val="Times New Roman"/>
      <family val="1"/>
      <charset val="204"/>
    </font>
    <font>
      <b/>
      <sz val="9"/>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3">
    <xf numFmtId="0" fontId="0" fillId="0" borderId="0"/>
    <xf numFmtId="0" fontId="13" fillId="0" borderId="0" applyNumberFormat="0" applyFill="0" applyBorder="0" applyAlignment="0" applyProtection="0"/>
    <xf numFmtId="0" fontId="6" fillId="0" borderId="0"/>
  </cellStyleXfs>
  <cellXfs count="196">
    <xf numFmtId="0" fontId="0" fillId="0" borderId="0" xfId="0"/>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6"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0" fillId="0" borderId="0" xfId="0" applyAlignment="1">
      <alignment horizontal="center"/>
    </xf>
    <xf numFmtId="165" fontId="3"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5" fontId="2" fillId="0" borderId="1" xfId="2" quotePrefix="1" applyNumberFormat="1" applyFont="1" applyBorder="1" applyAlignment="1">
      <alignment horizontal="center" vertical="center"/>
    </xf>
    <xf numFmtId="165" fontId="2" fillId="0" borderId="1" xfId="2" applyNumberFormat="1" applyFont="1" applyBorder="1" applyAlignment="1">
      <alignment horizontal="center" vertical="center"/>
    </xf>
    <xf numFmtId="0" fontId="14" fillId="0" borderId="0" xfId="0" applyFont="1"/>
    <xf numFmtId="0" fontId="3" fillId="3" borderId="1" xfId="0" applyFont="1" applyFill="1" applyBorder="1" applyAlignment="1">
      <alignment vertical="center" wrapText="1"/>
    </xf>
    <xf numFmtId="164"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165" fontId="2" fillId="3" borderId="1" xfId="2" quotePrefix="1" applyNumberFormat="1" applyFont="1" applyFill="1" applyBorder="1" applyAlignment="1">
      <alignment horizontal="center" vertical="center"/>
    </xf>
    <xf numFmtId="165" fontId="2" fillId="3" borderId="1" xfId="2" applyNumberFormat="1" applyFont="1" applyFill="1" applyBorder="1" applyAlignment="1">
      <alignment horizontal="center" vertical="center"/>
    </xf>
    <xf numFmtId="0" fontId="0" fillId="0" borderId="0" xfId="0" applyAlignment="1">
      <alignment horizontal="left"/>
    </xf>
    <xf numFmtId="0" fontId="15" fillId="0" borderId="0" xfId="0" applyFont="1"/>
    <xf numFmtId="0" fontId="2" fillId="0" borderId="0" xfId="0" applyFont="1" applyAlignment="1">
      <alignment vertical="center"/>
    </xf>
    <xf numFmtId="0" fontId="0" fillId="0" borderId="0" xfId="0" applyAlignment="1">
      <alignment vertical="center"/>
    </xf>
    <xf numFmtId="0" fontId="3" fillId="0" borderId="2" xfId="0" applyFont="1" applyBorder="1" applyAlignment="1">
      <alignment horizontal="center" vertical="center"/>
    </xf>
    <xf numFmtId="0" fontId="2" fillId="0" borderId="2" xfId="0" applyFont="1" applyBorder="1"/>
    <xf numFmtId="0" fontId="2" fillId="0" borderId="3" xfId="0" applyFont="1" applyBorder="1" applyAlignment="1">
      <alignment horizontal="left" vertical="center"/>
    </xf>
    <xf numFmtId="0" fontId="17" fillId="0" borderId="0" xfId="0" applyFont="1"/>
    <xf numFmtId="0" fontId="18" fillId="0" borderId="0" xfId="0" applyFont="1"/>
    <xf numFmtId="0" fontId="3" fillId="0" borderId="2" xfId="0" applyFont="1" applyBorder="1" applyAlignment="1">
      <alignment horizontal="left" vertical="center"/>
    </xf>
    <xf numFmtId="0" fontId="2" fillId="0" borderId="2" xfId="0" applyFont="1" applyBorder="1" applyAlignment="1">
      <alignment horizontal="left"/>
    </xf>
    <xf numFmtId="165" fontId="0" fillId="0" borderId="0" xfId="0" applyNumberFormat="1"/>
    <xf numFmtId="0" fontId="19" fillId="0" borderId="4" xfId="0" applyFont="1" applyBorder="1" applyAlignment="1">
      <alignment horizontal="center" vertical="center" wrapText="1"/>
    </xf>
    <xf numFmtId="49" fontId="19" fillId="0" borderId="4" xfId="0" applyNumberFormat="1" applyFont="1" applyBorder="1" applyAlignment="1">
      <alignment horizontal="center" vertical="top" wrapText="1"/>
    </xf>
    <xf numFmtId="0" fontId="20" fillId="0" borderId="4" xfId="0" applyFont="1" applyBorder="1" applyAlignment="1">
      <alignment horizontal="left" vertical="top" wrapText="1" indent="1"/>
    </xf>
    <xf numFmtId="0" fontId="21" fillId="0" borderId="4" xfId="0" applyFont="1" applyBorder="1" applyAlignment="1">
      <alignment horizontal="left" vertical="top" wrapText="1" indent="1"/>
    </xf>
    <xf numFmtId="0" fontId="22" fillId="0" borderId="4" xfId="0" applyFont="1" applyBorder="1" applyAlignment="1">
      <alignment horizontal="justify" vertical="top" wrapText="1"/>
    </xf>
    <xf numFmtId="0" fontId="23" fillId="0" borderId="4" xfId="0" applyFont="1" applyBorder="1" applyAlignment="1">
      <alignment horizontal="justify" vertical="top" wrapText="1"/>
    </xf>
    <xf numFmtId="0" fontId="24" fillId="0" borderId="4" xfId="0" applyFont="1" applyBorder="1" applyAlignment="1">
      <alignment horizontal="justify" vertical="top" wrapText="1"/>
    </xf>
    <xf numFmtId="0" fontId="19" fillId="0" borderId="4" xfId="0" applyFont="1" applyBorder="1" applyAlignment="1">
      <alignment horizontal="justify" vertical="top" wrapText="1"/>
    </xf>
    <xf numFmtId="0" fontId="19" fillId="0" borderId="4" xfId="0" applyFont="1" applyBorder="1" applyAlignment="1">
      <alignment horizontal="center" wrapText="1"/>
    </xf>
    <xf numFmtId="0" fontId="13" fillId="0" borderId="0" xfId="1"/>
    <xf numFmtId="0" fontId="0" fillId="2" borderId="0" xfId="0" applyFill="1"/>
    <xf numFmtId="0" fontId="25" fillId="0" borderId="1" xfId="0" applyFont="1" applyBorder="1" applyAlignment="1">
      <alignment horizontal="left" vertical="center" wrapText="1"/>
    </xf>
    <xf numFmtId="0" fontId="26" fillId="3" borderId="1" xfId="0" applyFont="1" applyFill="1" applyBorder="1" applyAlignment="1">
      <alignment horizontal="left" vertical="center"/>
    </xf>
    <xf numFmtId="0" fontId="27" fillId="3" borderId="1" xfId="0" applyFont="1" applyFill="1" applyBorder="1" applyAlignment="1">
      <alignment vertical="center"/>
    </xf>
    <xf numFmtId="0" fontId="26" fillId="3" borderId="1" xfId="0" applyFont="1" applyFill="1" applyBorder="1" applyAlignment="1">
      <alignment vertical="center"/>
    </xf>
    <xf numFmtId="0" fontId="27" fillId="0" borderId="1" xfId="0" applyFont="1" applyBorder="1" applyAlignment="1">
      <alignment horizontal="left" vertical="center"/>
    </xf>
    <xf numFmtId="165" fontId="27" fillId="0" borderId="1" xfId="0" applyNumberFormat="1" applyFont="1" applyBorder="1" applyAlignment="1">
      <alignment horizontal="center" vertical="center"/>
    </xf>
    <xf numFmtId="165" fontId="26" fillId="0" borderId="1" xfId="0" applyNumberFormat="1" applyFont="1" applyBorder="1" applyAlignment="1">
      <alignment horizontal="center" vertical="center"/>
    </xf>
    <xf numFmtId="165" fontId="27" fillId="0" borderId="1" xfId="0" applyNumberFormat="1" applyFont="1" applyBorder="1" applyAlignment="1">
      <alignment vertical="center"/>
    </xf>
    <xf numFmtId="165" fontId="27" fillId="0" borderId="1" xfId="1" applyNumberFormat="1" applyFont="1" applyFill="1" applyBorder="1" applyAlignment="1">
      <alignment horizontal="left" vertical="center"/>
    </xf>
    <xf numFmtId="0" fontId="27" fillId="2" borderId="1" xfId="0" applyFont="1" applyFill="1" applyBorder="1" applyAlignment="1">
      <alignment horizontal="left" vertical="center"/>
    </xf>
    <xf numFmtId="0" fontId="27" fillId="0" borderId="1" xfId="0" applyFont="1" applyBorder="1" applyAlignment="1">
      <alignment vertical="center"/>
    </xf>
    <xf numFmtId="165" fontId="27" fillId="3" borderId="1" xfId="0" applyNumberFormat="1" applyFont="1" applyFill="1" applyBorder="1" applyAlignment="1">
      <alignment horizontal="center" vertical="center"/>
    </xf>
    <xf numFmtId="165" fontId="26" fillId="3" borderId="1" xfId="0" applyNumberFormat="1" applyFont="1" applyFill="1" applyBorder="1" applyAlignment="1">
      <alignment horizontal="center" vertical="center"/>
    </xf>
    <xf numFmtId="165" fontId="27" fillId="3" borderId="1" xfId="0" applyNumberFormat="1" applyFont="1" applyFill="1" applyBorder="1" applyAlignment="1">
      <alignment vertical="center"/>
    </xf>
    <xf numFmtId="165" fontId="27" fillId="3" borderId="1" xfId="1" applyNumberFormat="1" applyFont="1" applyFill="1" applyBorder="1" applyAlignment="1">
      <alignment horizontal="left" vertical="center"/>
    </xf>
    <xf numFmtId="0" fontId="27" fillId="0" borderId="1" xfId="1" applyFont="1" applyBorder="1" applyAlignment="1">
      <alignment vertical="center"/>
    </xf>
    <xf numFmtId="165" fontId="27" fillId="2" borderId="1" xfId="0" applyNumberFormat="1" applyFont="1" applyFill="1" applyBorder="1" applyAlignment="1">
      <alignment vertical="center"/>
    </xf>
    <xf numFmtId="0" fontId="27" fillId="0" borderId="1" xfId="1" applyFont="1" applyFill="1" applyBorder="1" applyAlignment="1">
      <alignment horizontal="left" vertical="center"/>
    </xf>
    <xf numFmtId="165" fontId="27" fillId="0" borderId="1" xfId="0" applyNumberFormat="1" applyFont="1" applyBorder="1" applyAlignment="1">
      <alignment horizontal="left" vertical="center"/>
    </xf>
    <xf numFmtId="0" fontId="28" fillId="0" borderId="0" xfId="0" applyFont="1" applyAlignment="1">
      <alignment horizontal="left" vertical="center"/>
    </xf>
    <xf numFmtId="0" fontId="29" fillId="0" borderId="0" xfId="0" applyFont="1" applyAlignment="1">
      <alignment vertical="center"/>
    </xf>
    <xf numFmtId="165" fontId="27" fillId="2" borderId="1" xfId="0" applyNumberFormat="1" applyFont="1" applyFill="1" applyBorder="1" applyAlignment="1">
      <alignment horizontal="left" vertical="center"/>
    </xf>
    <xf numFmtId="165" fontId="26" fillId="3" borderId="1" xfId="0" applyNumberFormat="1" applyFont="1" applyFill="1" applyBorder="1" applyAlignment="1">
      <alignment horizontal="left" vertical="center"/>
    </xf>
    <xf numFmtId="0" fontId="26" fillId="0" borderId="4" xfId="0" applyFont="1" applyBorder="1" applyAlignment="1">
      <alignment horizontal="center" vertical="center" wrapText="1"/>
    </xf>
    <xf numFmtId="0" fontId="25" fillId="0" borderId="4" xfId="0" applyFont="1" applyBorder="1" applyAlignment="1">
      <alignment horizontal="left" vertical="center" wrapText="1"/>
    </xf>
    <xf numFmtId="0" fontId="26" fillId="3" borderId="4" xfId="0" applyFont="1" applyFill="1" applyBorder="1" applyAlignment="1">
      <alignment horizontal="left" vertical="center"/>
    </xf>
    <xf numFmtId="165" fontId="27" fillId="3" borderId="4" xfId="0" applyNumberFormat="1" applyFont="1" applyFill="1" applyBorder="1" applyAlignment="1">
      <alignment horizontal="center" vertical="center"/>
    </xf>
    <xf numFmtId="0" fontId="26" fillId="3" borderId="4" xfId="0" applyFont="1" applyFill="1" applyBorder="1" applyAlignment="1">
      <alignment horizontal="center" vertical="center"/>
    </xf>
    <xf numFmtId="165" fontId="27" fillId="3" borderId="4" xfId="0" applyNumberFormat="1" applyFont="1" applyFill="1" applyBorder="1" applyAlignment="1">
      <alignment horizontal="left" vertical="center"/>
    </xf>
    <xf numFmtId="0" fontId="26" fillId="3" borderId="4" xfId="0" applyFont="1" applyFill="1" applyBorder="1" applyAlignment="1">
      <alignment vertical="center"/>
    </xf>
    <xf numFmtId="0" fontId="27" fillId="0" borderId="4" xfId="0" applyFont="1" applyBorder="1" applyAlignment="1">
      <alignment horizontal="left" vertical="center"/>
    </xf>
    <xf numFmtId="165" fontId="27" fillId="0" borderId="4" xfId="0" applyNumberFormat="1" applyFont="1" applyBorder="1" applyAlignment="1">
      <alignment horizontal="center" vertical="center"/>
    </xf>
    <xf numFmtId="165" fontId="26" fillId="0" borderId="4" xfId="0" applyNumberFormat="1" applyFont="1" applyBorder="1" applyAlignment="1">
      <alignment horizontal="center" vertical="center"/>
    </xf>
    <xf numFmtId="165" fontId="27" fillId="0" borderId="4" xfId="0" applyNumberFormat="1" applyFont="1" applyBorder="1" applyAlignment="1">
      <alignment horizontal="left" vertical="center"/>
    </xf>
    <xf numFmtId="0" fontId="27" fillId="0" borderId="4" xfId="1" applyFont="1" applyFill="1" applyBorder="1" applyAlignment="1">
      <alignment horizontal="left" vertical="center"/>
    </xf>
    <xf numFmtId="2" fontId="27" fillId="0" borderId="4" xfId="1" applyNumberFormat="1" applyFont="1" applyFill="1" applyBorder="1" applyAlignment="1">
      <alignment horizontal="left" vertical="center"/>
    </xf>
    <xf numFmtId="165" fontId="26" fillId="3" borderId="4" xfId="0" applyNumberFormat="1" applyFont="1" applyFill="1" applyBorder="1" applyAlignment="1">
      <alignment horizontal="center" vertical="center"/>
    </xf>
    <xf numFmtId="0" fontId="27" fillId="3" borderId="4" xfId="0" applyFont="1" applyFill="1" applyBorder="1" applyAlignment="1">
      <alignment horizontal="center" vertical="center"/>
    </xf>
    <xf numFmtId="2" fontId="27" fillId="0" borderId="4" xfId="1" applyNumberFormat="1" applyFont="1" applyFill="1" applyBorder="1" applyAlignment="1">
      <alignment vertical="center"/>
    </xf>
    <xf numFmtId="2" fontId="27" fillId="0" borderId="1" xfId="1" applyNumberFormat="1" applyFont="1" applyFill="1" applyBorder="1" applyAlignment="1">
      <alignment horizontal="left" vertical="center"/>
    </xf>
    <xf numFmtId="165" fontId="27" fillId="2" borderId="1" xfId="1" applyNumberFormat="1" applyFont="1" applyFill="1" applyBorder="1" applyAlignment="1">
      <alignment horizontal="left" vertical="center"/>
    </xf>
    <xf numFmtId="0" fontId="27" fillId="0" borderId="4" xfId="1" applyFont="1" applyFill="1" applyBorder="1" applyAlignment="1">
      <alignment vertical="center"/>
    </xf>
    <xf numFmtId="0" fontId="26" fillId="0" borderId="4" xfId="0" applyFont="1" applyBorder="1" applyAlignment="1">
      <alignment horizontal="center" vertical="center"/>
    </xf>
    <xf numFmtId="0" fontId="14" fillId="0" borderId="0" xfId="0" applyFont="1" applyAlignment="1">
      <alignment horizontal="center"/>
    </xf>
    <xf numFmtId="0" fontId="3" fillId="0" borderId="0" xfId="0" applyFont="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left" vertical="center"/>
    </xf>
    <xf numFmtId="0" fontId="2" fillId="0" borderId="0" xfId="0" applyFont="1"/>
    <xf numFmtId="0" fontId="2" fillId="0" borderId="1" xfId="0" applyFont="1" applyBorder="1" applyAlignment="1">
      <alignment vertical="center"/>
    </xf>
    <xf numFmtId="0" fontId="2" fillId="2" borderId="1" xfId="0" applyFont="1" applyFill="1" applyBorder="1" applyAlignment="1">
      <alignment vertical="center"/>
    </xf>
    <xf numFmtId="0" fontId="3" fillId="2" borderId="1" xfId="0" applyFont="1" applyFill="1" applyBorder="1" applyAlignment="1">
      <alignment horizontal="center" vertical="center" wrapText="1"/>
    </xf>
    <xf numFmtId="0" fontId="30" fillId="0" borderId="1" xfId="0" applyFont="1" applyBorder="1" applyAlignment="1">
      <alignment horizontal="center"/>
    </xf>
    <xf numFmtId="0" fontId="27" fillId="0" borderId="1" xfId="0" applyFont="1" applyBorder="1" applyAlignment="1">
      <alignment horizontal="center" vertical="center"/>
    </xf>
    <xf numFmtId="0" fontId="31" fillId="0" borderId="0" xfId="0" applyFont="1"/>
    <xf numFmtId="0" fontId="27" fillId="0" borderId="0" xfId="0" applyFont="1"/>
    <xf numFmtId="0" fontId="27" fillId="0" borderId="4" xfId="0" applyFont="1" applyBorder="1" applyAlignment="1">
      <alignment vertical="center"/>
    </xf>
    <xf numFmtId="0" fontId="26" fillId="0" borderId="1" xfId="0" applyFont="1" applyBorder="1" applyAlignment="1">
      <alignment horizontal="center" vertical="center" wrapText="1"/>
    </xf>
    <xf numFmtId="0" fontId="27" fillId="0" borderId="4" xfId="0" applyFont="1" applyBorder="1" applyAlignment="1">
      <alignment horizontal="center" vertical="center"/>
    </xf>
    <xf numFmtId="0" fontId="27" fillId="0" borderId="0" xfId="0" applyFont="1" applyAlignment="1">
      <alignment horizontal="left" vertical="center"/>
    </xf>
    <xf numFmtId="0" fontId="30" fillId="0" borderId="0" xfId="0" applyFont="1" applyAlignment="1">
      <alignment horizontal="left" vertical="center"/>
    </xf>
    <xf numFmtId="0" fontId="30" fillId="0" borderId="2" xfId="0" applyFont="1" applyBorder="1" applyAlignment="1">
      <alignment horizontal="left" vertical="center"/>
    </xf>
    <xf numFmtId="0" fontId="32" fillId="0" borderId="0" xfId="0" applyFont="1"/>
    <xf numFmtId="0" fontId="27" fillId="0" borderId="0" xfId="1" applyFont="1" applyAlignment="1">
      <alignment vertical="center"/>
    </xf>
    <xf numFmtId="0" fontId="26" fillId="0" borderId="1" xfId="0" applyFont="1" applyBorder="1" applyAlignment="1">
      <alignment horizontal="center" vertical="center"/>
    </xf>
    <xf numFmtId="14" fontId="27" fillId="0" borderId="1" xfId="0" applyNumberFormat="1" applyFont="1" applyBorder="1" applyAlignment="1">
      <alignment horizontal="left" vertical="center"/>
    </xf>
    <xf numFmtId="164" fontId="27" fillId="0" borderId="1" xfId="0" applyNumberFormat="1" applyFont="1" applyBorder="1" applyAlignment="1">
      <alignment horizontal="center" vertical="center"/>
    </xf>
    <xf numFmtId="0" fontId="27" fillId="2" borderId="1" xfId="0" applyFont="1" applyFill="1" applyBorder="1" applyAlignment="1">
      <alignment horizontal="center" vertical="center"/>
    </xf>
    <xf numFmtId="164" fontId="27" fillId="0" borderId="1" xfId="0" applyNumberFormat="1" applyFont="1" applyBorder="1" applyAlignment="1">
      <alignment vertical="center"/>
    </xf>
    <xf numFmtId="164" fontId="27" fillId="0" borderId="1" xfId="0" applyNumberFormat="1" applyFont="1" applyBorder="1" applyAlignment="1">
      <alignment horizontal="left" vertical="center"/>
    </xf>
    <xf numFmtId="0" fontId="27" fillId="3" borderId="1" xfId="0" applyFont="1" applyFill="1" applyBorder="1" applyAlignment="1">
      <alignment horizontal="left" vertical="center"/>
    </xf>
    <xf numFmtId="0" fontId="27" fillId="3" borderId="1" xfId="0" applyFont="1" applyFill="1" applyBorder="1" applyAlignment="1">
      <alignment horizontal="center" vertical="center"/>
    </xf>
    <xf numFmtId="164" fontId="27" fillId="3" borderId="1" xfId="0" applyNumberFormat="1" applyFont="1" applyFill="1" applyBorder="1" applyAlignment="1">
      <alignment horizontal="left" vertical="center"/>
    </xf>
    <xf numFmtId="0" fontId="27" fillId="0" borderId="1" xfId="1" applyFont="1" applyFill="1" applyBorder="1" applyAlignment="1">
      <alignment vertical="center"/>
    </xf>
    <xf numFmtId="0" fontId="26" fillId="2" borderId="1" xfId="0" applyFont="1" applyFill="1" applyBorder="1" applyAlignment="1">
      <alignment horizontal="center" vertical="center"/>
    </xf>
    <xf numFmtId="165" fontId="27" fillId="2" borderId="1" xfId="0" applyNumberFormat="1" applyFont="1" applyFill="1" applyBorder="1" applyAlignment="1">
      <alignment horizontal="center" vertical="center"/>
    </xf>
    <xf numFmtId="14" fontId="27" fillId="2" borderId="1" xfId="0" applyNumberFormat="1" applyFont="1" applyFill="1" applyBorder="1" applyAlignment="1">
      <alignment horizontal="left" vertical="center"/>
    </xf>
    <xf numFmtId="164" fontId="27" fillId="2" borderId="1" xfId="0" applyNumberFormat="1" applyFont="1" applyFill="1" applyBorder="1" applyAlignment="1">
      <alignment horizontal="center" vertical="center"/>
    </xf>
    <xf numFmtId="0" fontId="27" fillId="2" borderId="1" xfId="0" applyFont="1" applyFill="1" applyBorder="1" applyAlignment="1">
      <alignment vertical="center"/>
    </xf>
    <xf numFmtId="164" fontId="27" fillId="2" borderId="1" xfId="0" applyNumberFormat="1" applyFont="1" applyFill="1" applyBorder="1" applyAlignment="1">
      <alignment horizontal="left" vertical="center"/>
    </xf>
    <xf numFmtId="1" fontId="27" fillId="0" borderId="1" xfId="0" applyNumberFormat="1" applyFont="1" applyBorder="1" applyAlignment="1">
      <alignment horizontal="center" vertical="center"/>
    </xf>
    <xf numFmtId="2" fontId="27" fillId="2" borderId="1" xfId="1" applyNumberFormat="1" applyFont="1" applyFill="1" applyBorder="1" applyAlignment="1">
      <alignment horizontal="left" vertical="center"/>
    </xf>
    <xf numFmtId="2" fontId="27" fillId="0" borderId="1" xfId="1" applyNumberFormat="1" applyFont="1" applyFill="1" applyBorder="1" applyAlignment="1">
      <alignment vertical="center"/>
    </xf>
    <xf numFmtId="0" fontId="33" fillId="0" borderId="0" xfId="0" applyFont="1" applyAlignment="1">
      <alignment vertical="center"/>
    </xf>
    <xf numFmtId="0" fontId="34" fillId="0" borderId="0" xfId="0" applyFont="1"/>
    <xf numFmtId="0" fontId="34" fillId="0" borderId="0" xfId="0" applyFont="1" applyAlignment="1">
      <alignment vertical="center"/>
    </xf>
    <xf numFmtId="14" fontId="27" fillId="0" borderId="4" xfId="0" applyNumberFormat="1" applyFont="1" applyBorder="1" applyAlignment="1">
      <alignment horizontal="left" vertical="center"/>
    </xf>
    <xf numFmtId="164" fontId="27" fillId="0" borderId="4" xfId="0" applyNumberFormat="1" applyFont="1" applyBorder="1" applyAlignment="1">
      <alignment horizontal="center" vertical="center"/>
    </xf>
    <xf numFmtId="164" fontId="27" fillId="0" borderId="4" xfId="0" applyNumberFormat="1" applyFont="1" applyBorder="1" applyAlignment="1">
      <alignment horizontal="left" vertical="center"/>
    </xf>
    <xf numFmtId="0" fontId="27" fillId="2" borderId="4" xfId="0" applyFont="1" applyFill="1" applyBorder="1" applyAlignment="1">
      <alignment horizontal="center" vertical="center"/>
    </xf>
    <xf numFmtId="164" fontId="27" fillId="0" borderId="4" xfId="0" applyNumberFormat="1" applyFont="1" applyBorder="1" applyAlignment="1">
      <alignment vertical="center"/>
    </xf>
    <xf numFmtId="165" fontId="27" fillId="2" borderId="4" xfId="0" applyNumberFormat="1" applyFont="1" applyFill="1" applyBorder="1" applyAlignment="1">
      <alignment horizontal="left" vertical="center"/>
    </xf>
    <xf numFmtId="0" fontId="27" fillId="3" borderId="4" xfId="0" applyFont="1" applyFill="1" applyBorder="1" applyAlignment="1">
      <alignment horizontal="left" vertical="center"/>
    </xf>
    <xf numFmtId="0" fontId="27" fillId="3" borderId="4" xfId="0" applyFont="1" applyFill="1" applyBorder="1" applyAlignment="1">
      <alignment vertical="center"/>
    </xf>
    <xf numFmtId="164" fontId="27" fillId="3" borderId="4" xfId="0" applyNumberFormat="1" applyFont="1" applyFill="1" applyBorder="1" applyAlignment="1">
      <alignment horizontal="left" vertical="center"/>
    </xf>
    <xf numFmtId="0" fontId="27" fillId="0" borderId="0" xfId="0" applyFont="1" applyAlignment="1">
      <alignment horizontal="center" vertical="center"/>
    </xf>
    <xf numFmtId="14" fontId="27" fillId="2" borderId="4" xfId="0" applyNumberFormat="1" applyFont="1" applyFill="1" applyBorder="1" applyAlignment="1">
      <alignment horizontal="left" vertical="center"/>
    </xf>
    <xf numFmtId="164" fontId="27" fillId="2" borderId="4" xfId="0" applyNumberFormat="1" applyFont="1" applyFill="1" applyBorder="1" applyAlignment="1">
      <alignment horizontal="left" vertical="center"/>
    </xf>
    <xf numFmtId="0" fontId="27" fillId="2" borderId="4" xfId="0" applyFont="1" applyFill="1" applyBorder="1" applyAlignment="1">
      <alignment vertical="center"/>
    </xf>
    <xf numFmtId="1" fontId="27" fillId="0" borderId="4" xfId="0" applyNumberFormat="1" applyFont="1" applyBorder="1" applyAlignment="1">
      <alignment horizontal="center" vertical="center"/>
    </xf>
    <xf numFmtId="0" fontId="35" fillId="0" borderId="5" xfId="0" applyFont="1" applyBorder="1" applyAlignment="1">
      <alignment horizontal="left" vertical="center"/>
    </xf>
    <xf numFmtId="0" fontId="3" fillId="0" borderId="1" xfId="0" applyFont="1" applyBorder="1" applyAlignment="1">
      <alignment horizontal="left" vertical="center"/>
    </xf>
    <xf numFmtId="0" fontId="38" fillId="0" borderId="0" xfId="0" applyFont="1"/>
    <xf numFmtId="164" fontId="26" fillId="3" borderId="11" xfId="0" applyNumberFormat="1" applyFont="1" applyFill="1" applyBorder="1" applyAlignment="1">
      <alignment horizontal="left" vertical="center"/>
    </xf>
    <xf numFmtId="0" fontId="27" fillId="0" borderId="11" xfId="0" applyFont="1" applyBorder="1" applyAlignment="1">
      <alignment vertical="center"/>
    </xf>
    <xf numFmtId="0" fontId="4" fillId="2" borderId="1" xfId="0" applyFont="1" applyFill="1" applyBorder="1" applyAlignment="1">
      <alignment horizontal="left" vertical="center" wrapText="1"/>
    </xf>
    <xf numFmtId="0" fontId="35" fillId="0" borderId="0" xfId="0" applyFont="1" applyAlignment="1">
      <alignment horizontal="left" vertical="center"/>
    </xf>
    <xf numFmtId="0" fontId="36" fillId="0" borderId="0" xfId="0" applyFont="1" applyAlignment="1">
      <alignment horizontal="left" vertical="center"/>
    </xf>
    <xf numFmtId="0" fontId="14" fillId="0" borderId="0" xfId="0" applyFont="1" applyAlignment="1">
      <alignment horizontal="left"/>
    </xf>
    <xf numFmtId="0" fontId="30" fillId="0" borderId="0" xfId="0" applyFont="1" applyAlignment="1">
      <alignment horizontal="left" vertical="center" wrapText="1"/>
    </xf>
    <xf numFmtId="0" fontId="0" fillId="0" borderId="0" xfId="0" applyAlignment="1">
      <alignment vertical="center" wrapText="1"/>
    </xf>
    <xf numFmtId="0" fontId="0" fillId="0" borderId="0" xfId="0"/>
    <xf numFmtId="0" fontId="0" fillId="0" borderId="0" xfId="0" applyAlignment="1">
      <alignment horizontal="left"/>
    </xf>
    <xf numFmtId="49" fontId="19" fillId="0" borderId="4" xfId="0" applyNumberFormat="1" applyFont="1" applyBorder="1" applyAlignment="1">
      <alignment horizontal="center" vertical="top" wrapText="1"/>
    </xf>
    <xf numFmtId="0" fontId="19" fillId="0" borderId="4" xfId="0" applyFont="1" applyBorder="1" applyAlignment="1">
      <alignment horizontal="center" wrapText="1"/>
    </xf>
    <xf numFmtId="0" fontId="24" fillId="0" borderId="4" xfId="0" applyFont="1" applyBorder="1" applyAlignment="1">
      <alignment horizontal="center" vertical="top" wrapText="1"/>
    </xf>
    <xf numFmtId="0" fontId="24" fillId="0" borderId="4" xfId="0" applyFont="1" applyBorder="1" applyAlignment="1">
      <alignment horizontal="center" wrapText="1"/>
    </xf>
    <xf numFmtId="0" fontId="37" fillId="0" borderId="4" xfId="0" applyFont="1" applyBorder="1" applyAlignment="1">
      <alignment horizontal="center" wrapText="1"/>
    </xf>
    <xf numFmtId="0" fontId="24" fillId="0" borderId="0" xfId="0" applyFont="1" applyAlignment="1">
      <alignment horizontal="center" vertical="center"/>
    </xf>
    <xf numFmtId="49" fontId="19" fillId="0" borderId="4" xfId="0" applyNumberFormat="1" applyFont="1" applyBorder="1" applyAlignment="1">
      <alignment horizontal="center" vertical="center" wrapText="1"/>
    </xf>
    <xf numFmtId="0" fontId="19" fillId="0" borderId="4" xfId="0" applyFont="1" applyBorder="1" applyAlignment="1">
      <alignment horizontal="center" vertical="center" wrapText="1"/>
    </xf>
    <xf numFmtId="0" fontId="27" fillId="0" borderId="1" xfId="0" applyFont="1" applyBorder="1" applyAlignment="1">
      <alignment horizontal="center" vertical="center"/>
    </xf>
    <xf numFmtId="0" fontId="35" fillId="0" borderId="0" xfId="0" applyFont="1" applyAlignment="1">
      <alignment horizontal="left" vertical="center" wrapText="1"/>
    </xf>
    <xf numFmtId="0" fontId="29" fillId="0" borderId="0" xfId="0" applyFont="1" applyAlignment="1">
      <alignment vertical="center"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7" fillId="0" borderId="1" xfId="0" applyFont="1" applyBorder="1" applyAlignment="1">
      <alignment horizontal="center" vertical="center" wrapText="1"/>
    </xf>
    <xf numFmtId="0" fontId="26" fillId="0" borderId="4" xfId="0" applyFont="1" applyBorder="1" applyAlignment="1">
      <alignment horizontal="center" vertical="center"/>
    </xf>
    <xf numFmtId="0" fontId="27" fillId="0" borderId="4" xfId="0" applyFont="1" applyBorder="1" applyAlignment="1">
      <alignment horizontal="center" vertical="center"/>
    </xf>
    <xf numFmtId="0" fontId="3" fillId="0" borderId="2" xfId="0" applyFont="1" applyBorder="1" applyAlignment="1">
      <alignment horizontal="left" vertical="center" wrapText="1"/>
    </xf>
    <xf numFmtId="0" fontId="2" fillId="0" borderId="2" xfId="0" applyFont="1" applyBorder="1" applyAlignment="1">
      <alignment horizontal="left" vertical="center" wrapText="1"/>
    </xf>
    <xf numFmtId="0" fontId="30" fillId="0" borderId="6" xfId="0" applyFont="1" applyBorder="1" applyAlignment="1">
      <alignment horizontal="left" vertical="center" wrapText="1"/>
    </xf>
    <xf numFmtId="0" fontId="30" fillId="0" borderId="6" xfId="0" applyFont="1" applyBorder="1" applyAlignment="1">
      <alignment horizontal="left" wrapText="1"/>
    </xf>
    <xf numFmtId="0" fontId="27" fillId="0" borderId="4" xfId="0" applyFont="1" applyBorder="1" applyAlignment="1">
      <alignment horizontal="center" vertical="center" wrapText="1"/>
    </xf>
    <xf numFmtId="0" fontId="26" fillId="0" borderId="7"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vertical="center"/>
    </xf>
    <xf numFmtId="2" fontId="27" fillId="0" borderId="4" xfId="0" applyNumberFormat="1" applyFont="1" applyBorder="1" applyAlignment="1">
      <alignment horizontal="center" vertical="center" wrapText="1"/>
    </xf>
    <xf numFmtId="0" fontId="0" fillId="0" borderId="2" xfId="0" applyBorder="1" applyAlignment="1">
      <alignment horizontal="left" wrapText="1"/>
    </xf>
    <xf numFmtId="0" fontId="27" fillId="0" borderId="1" xfId="0" applyFont="1" applyBorder="1" applyAlignment="1">
      <alignment vertical="center" wrapText="1"/>
    </xf>
    <xf numFmtId="0" fontId="27" fillId="0" borderId="1" xfId="0" applyFont="1" applyBorder="1" applyAlignment="1">
      <alignment vertical="center"/>
    </xf>
    <xf numFmtId="0" fontId="26" fillId="0" borderId="1" xfId="0" applyFont="1" applyBorder="1" applyAlignment="1">
      <alignment vertical="center"/>
    </xf>
    <xf numFmtId="2" fontId="27" fillId="0" borderId="1" xfId="0" applyNumberFormat="1" applyFont="1" applyBorder="1" applyAlignment="1">
      <alignment horizontal="center" vertical="center" wrapText="1"/>
    </xf>
    <xf numFmtId="0" fontId="27" fillId="0" borderId="4" xfId="0" applyFont="1" applyBorder="1" applyAlignment="1">
      <alignment vertical="center"/>
    </xf>
    <xf numFmtId="0" fontId="26" fillId="0" borderId="4" xfId="0" applyFont="1" applyBorder="1" applyAlignment="1">
      <alignment horizontal="center" vertical="center" wrapText="1"/>
    </xf>
    <xf numFmtId="0" fontId="26" fillId="0" borderId="4" xfId="0" applyFont="1" applyBorder="1" applyAlignment="1">
      <alignment vertical="center"/>
    </xf>
    <xf numFmtId="2" fontId="27" fillId="0" borderId="9" xfId="0" applyNumberFormat="1" applyFont="1" applyBorder="1" applyAlignment="1">
      <alignment horizontal="center" vertical="center" wrapText="1"/>
    </xf>
    <xf numFmtId="2" fontId="27" fillId="0" borderId="3" xfId="0" applyNumberFormat="1" applyFont="1" applyBorder="1" applyAlignment="1">
      <alignment horizontal="center" vertical="center" wrapText="1"/>
    </xf>
    <xf numFmtId="2" fontId="27" fillId="0" borderId="10" xfId="0" applyNumberFormat="1" applyFont="1" applyBorder="1" applyAlignment="1">
      <alignment horizontal="center" vertical="center" wrapText="1"/>
    </xf>
    <xf numFmtId="0" fontId="27" fillId="0" borderId="9"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3" xfId="0" applyFont="1" applyBorder="1" applyAlignment="1">
      <alignment vertical="center" wrapText="1"/>
    </xf>
    <xf numFmtId="0" fontId="27" fillId="0" borderId="10" xfId="0" applyFont="1" applyBorder="1" applyAlignment="1">
      <alignment vertical="center" wrapText="1"/>
    </xf>
  </cellXfs>
  <cellStyles count="3">
    <cellStyle name="Гиперссылка" xfId="1" builtinId="8"/>
    <cellStyle name="Обычный" xfId="0" builtinId="0"/>
    <cellStyle name="Обычный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6" Type="http://schemas.openxmlformats.org/officeDocument/2006/relationships/hyperlink" Target="http://www.mfri.ru/" TargetMode="External"/><Relationship Id="rId21" Type="http://schemas.openxmlformats.org/officeDocument/2006/relationships/hyperlink" Target="http://www.minfin74.ru/" TargetMode="External"/><Relationship Id="rId42" Type="http://schemas.openxmlformats.org/officeDocument/2006/relationships/hyperlink" Target="http://admoblkaluga.ru/sub/finan/" TargetMode="External"/><Relationship Id="rId47" Type="http://schemas.openxmlformats.org/officeDocument/2006/relationships/hyperlink" Target="https://volgafin.volgograd.ru/" TargetMode="External"/><Relationship Id="rId63" Type="http://schemas.openxmlformats.org/officeDocument/2006/relationships/hyperlink" Target="http://chaogov.ru/vlast/organy-vlasti/depfin/" TargetMode="External"/><Relationship Id="rId68" Type="http://schemas.openxmlformats.org/officeDocument/2006/relationships/hyperlink" Target="http://www.mfsk.ru/" TargetMode="External"/><Relationship Id="rId84" Type="http://schemas.openxmlformats.org/officeDocument/2006/relationships/hyperlink" Target="http://www.kamgov.ru/minfin" TargetMode="External"/><Relationship Id="rId16" Type="http://schemas.openxmlformats.org/officeDocument/2006/relationships/hyperlink" Target="https://mf.orb.ru/" TargetMode="External"/><Relationship Id="rId11" Type="http://schemas.openxmlformats.org/officeDocument/2006/relationships/hyperlink" Target="http://minfin.tularegion.ru/" TargetMode="External"/><Relationship Id="rId32" Type="http://schemas.openxmlformats.org/officeDocument/2006/relationships/hyperlink" Target="https://www.govvrn.ru/organizacia/-/~/id/844246" TargetMode="External"/><Relationship Id="rId37" Type="http://schemas.openxmlformats.org/officeDocument/2006/relationships/hyperlink" Target="https://minfin.astrobl.ru/" TargetMode="External"/><Relationship Id="rId53" Type="http://schemas.openxmlformats.org/officeDocument/2006/relationships/hyperlink" Target="http://minfin.gov-murman.ru/" TargetMode="External"/><Relationship Id="rId58" Type="http://schemas.openxmlformats.org/officeDocument/2006/relationships/hyperlink" Target="https://fin.sev.gov.ru/" TargetMode="External"/><Relationship Id="rId74" Type="http://schemas.openxmlformats.org/officeDocument/2006/relationships/hyperlink" Target="https://dvinaland.ru/gov/iogv/minfin/" TargetMode="External"/><Relationship Id="rId79" Type="http://schemas.openxmlformats.org/officeDocument/2006/relationships/hyperlink" Target="https://www.tverfin.ru/" TargetMode="External"/><Relationship Id="rId5" Type="http://schemas.openxmlformats.org/officeDocument/2006/relationships/hyperlink" Target="http://mf.mosreg.ru/" TargetMode="External"/><Relationship Id="rId19" Type="http://schemas.openxmlformats.org/officeDocument/2006/relationships/hyperlink" Target="http://fin22.ru/" TargetMode="External"/><Relationship Id="rId14" Type="http://schemas.openxmlformats.org/officeDocument/2006/relationships/hyperlink" Target="https://minfin.novreg.ru/" TargetMode="External"/><Relationship Id="rId22" Type="http://schemas.openxmlformats.org/officeDocument/2006/relationships/hyperlink" Target="http://www.finupr.kurganobl.ru/" TargetMode="External"/><Relationship Id="rId27" Type="http://schemas.openxmlformats.org/officeDocument/2006/relationships/hyperlink" Target="https://minfin01-maykop.ru/Menu/Page/1" TargetMode="External"/><Relationship Id="rId30" Type="http://schemas.openxmlformats.org/officeDocument/2006/relationships/hyperlink" Target="http://adm.rkursk.ru/index.php?id=37" TargetMode="External"/><Relationship Id="rId35" Type="http://schemas.openxmlformats.org/officeDocument/2006/relationships/hyperlink" Target="https://minfin.bashkortostan.ru/" TargetMode="External"/><Relationship Id="rId43" Type="http://schemas.openxmlformats.org/officeDocument/2006/relationships/hyperlink" Target="http://dtf.avo.ru/main" TargetMode="External"/><Relationship Id="rId48" Type="http://schemas.openxmlformats.org/officeDocument/2006/relationships/hyperlink" Target="http://minfin-samara.ru/" TargetMode="External"/><Relationship Id="rId56" Type="http://schemas.openxmlformats.org/officeDocument/2006/relationships/hyperlink" Target="http://www.yarregion.ru/depts/depfin/default.aspx" TargetMode="External"/><Relationship Id="rId64" Type="http://schemas.openxmlformats.org/officeDocument/2006/relationships/hyperlink" Target="https://www.mos.ru/findep/" TargetMode="External"/><Relationship Id="rId69" Type="http://schemas.openxmlformats.org/officeDocument/2006/relationships/hyperlink" Target="http://mfin.permkrai.ru/" TargetMode="External"/><Relationship Id="rId77" Type="http://schemas.openxmlformats.org/officeDocument/2006/relationships/hyperlink" Target="http://egov-buryatia.ru/minfin/" TargetMode="External"/><Relationship Id="rId8" Type="http://schemas.openxmlformats.org/officeDocument/2006/relationships/hyperlink" Target="http://www.yamalfin.ru/" TargetMode="External"/><Relationship Id="rId51" Type="http://schemas.openxmlformats.org/officeDocument/2006/relationships/hyperlink" Target="https://irkobl.ru/sites/minfin/main/news/index.php" TargetMode="External"/><Relationship Id="rId72" Type="http://schemas.openxmlformats.org/officeDocument/2006/relationships/hyperlink" Target="http://minfin.alania.gov.ru/" TargetMode="External"/><Relationship Id="rId80" Type="http://schemas.openxmlformats.org/officeDocument/2006/relationships/hyperlink" Target="http://minfin.karelia.ru/" TargetMode="External"/><Relationship Id="rId85" Type="http://schemas.openxmlformats.org/officeDocument/2006/relationships/hyperlink" Target="http://www.eao.ru/isp-vlast/departament-finansov-pravitelstva-evreyskoy-avtonomnoy-oblasti/" TargetMode="External"/><Relationship Id="rId3" Type="http://schemas.openxmlformats.org/officeDocument/2006/relationships/hyperlink" Target="https://minfin.khabkrai.ru/portal/Menu/Page/1" TargetMode="External"/><Relationship Id="rId12" Type="http://schemas.openxmlformats.org/officeDocument/2006/relationships/hyperlink" Target="http://www.minfin-altai.ru/" TargetMode="External"/><Relationship Id="rId17" Type="http://schemas.openxmlformats.org/officeDocument/2006/relationships/hyperlink" Target="http://www.mfnso.nso.ru/" TargetMode="External"/><Relationship Id="rId25" Type="http://schemas.openxmlformats.org/officeDocument/2006/relationships/hyperlink" Target="https://mari-el.gov.ru/ministries/minfin/" TargetMode="External"/><Relationship Id="rId33" Type="http://schemas.openxmlformats.org/officeDocument/2006/relationships/hyperlink" Target="http://ufo.ulntc.ru/" TargetMode="External"/><Relationship Id="rId38" Type="http://schemas.openxmlformats.org/officeDocument/2006/relationships/hyperlink" Target="http://fin.tmbreg.ru/" TargetMode="External"/><Relationship Id="rId46" Type="http://schemas.openxmlformats.org/officeDocument/2006/relationships/hyperlink" Target="http://minfin.kalmregion.ru/" TargetMode="External"/><Relationship Id="rId59" Type="http://schemas.openxmlformats.org/officeDocument/2006/relationships/hyperlink" Target="https://df.gov35.ru/" TargetMode="External"/><Relationship Id="rId67" Type="http://schemas.openxmlformats.org/officeDocument/2006/relationships/hyperlink" Target="http://www.minfinchr.ru/" TargetMode="External"/><Relationship Id="rId20" Type="http://schemas.openxmlformats.org/officeDocument/2006/relationships/hyperlink" Target="http://www.depfin.admhmao.ru/" TargetMode="External"/><Relationship Id="rId41" Type="http://schemas.openxmlformats.org/officeDocument/2006/relationships/hyperlink" Target="http://orel-region.ru/index.php?head=20&amp;part=25" TargetMode="External"/><Relationship Id="rId54" Type="http://schemas.openxmlformats.org/officeDocument/2006/relationships/hyperlink" Target="http://finance.pskov.ru/" TargetMode="External"/><Relationship Id="rId62" Type="http://schemas.openxmlformats.org/officeDocument/2006/relationships/hyperlink" Target="https://minfin.49gov.ru/" TargetMode="External"/><Relationship Id="rId70" Type="http://schemas.openxmlformats.org/officeDocument/2006/relationships/hyperlink" Target="http://&#1084;&#1080;&#1085;&#1092;&#1080;&#1085;.&#1079;&#1072;&#1073;&#1072;&#1081;&#1082;&#1072;&#1083;&#1100;&#1089;&#1082;&#1080;&#1081;&#1082;&#1088;&#1072;&#1081;.&#1088;&#1092;/" TargetMode="External"/><Relationship Id="rId75" Type="http://schemas.openxmlformats.org/officeDocument/2006/relationships/hyperlink" Target="https://fincom.gov.spb.ru/" TargetMode="External"/><Relationship Id="rId83" Type="http://schemas.openxmlformats.org/officeDocument/2006/relationships/hyperlink" Target="http://sakhminfin.ru/" TargetMode="External"/><Relationship Id="rId1" Type="http://schemas.openxmlformats.org/officeDocument/2006/relationships/hyperlink" Target="https://minfin.rtyva.ru/" TargetMode="External"/><Relationship Id="rId6" Type="http://schemas.openxmlformats.org/officeDocument/2006/relationships/hyperlink" Target="http://ufin48.ru/Menu/Page/1" TargetMode="External"/><Relationship Id="rId15" Type="http://schemas.openxmlformats.org/officeDocument/2006/relationships/hyperlink" Target="http://www.ofukem.ru/" TargetMode="External"/><Relationship Id="rId23" Type="http://schemas.openxmlformats.org/officeDocument/2006/relationships/hyperlink" Target="http://www.minfin.kirov.ru/" TargetMode="External"/><Relationship Id="rId28" Type="http://schemas.openxmlformats.org/officeDocument/2006/relationships/hyperlink" Target="http://dfei.adm-nao.ru/" TargetMode="External"/><Relationship Id="rId36" Type="http://schemas.openxmlformats.org/officeDocument/2006/relationships/hyperlink" Target="http://minfin09.ru/" TargetMode="External"/><Relationship Id="rId49" Type="http://schemas.openxmlformats.org/officeDocument/2006/relationships/hyperlink" Target="http://minfin39.ru/index.php" TargetMode="External"/><Relationship Id="rId57" Type="http://schemas.openxmlformats.org/officeDocument/2006/relationships/hyperlink" Target="https://minfin.ryazangov.ru/" TargetMode="External"/><Relationship Id="rId10" Type="http://schemas.openxmlformats.org/officeDocument/2006/relationships/hyperlink" Target="http://minfinrd.ru/" TargetMode="External"/><Relationship Id="rId31" Type="http://schemas.openxmlformats.org/officeDocument/2006/relationships/hyperlink" Target="https://df.ivanovoobl.ru/" TargetMode="External"/><Relationship Id="rId44" Type="http://schemas.openxmlformats.org/officeDocument/2006/relationships/hyperlink" Target="https://www.bryanskoblfin.ru/Show/Category/?ItemId=26" TargetMode="External"/><Relationship Id="rId52" Type="http://schemas.openxmlformats.org/officeDocument/2006/relationships/hyperlink" Target="http://mf.omskportal.ru/" TargetMode="External"/><Relationship Id="rId60" Type="http://schemas.openxmlformats.org/officeDocument/2006/relationships/hyperlink" Target="http://minfin.cap.ru/" TargetMode="External"/><Relationship Id="rId65" Type="http://schemas.openxmlformats.org/officeDocument/2006/relationships/hyperlink" Target="https://minfin.rk.gov.ru/ru/index" TargetMode="External"/><Relationship Id="rId73" Type="http://schemas.openxmlformats.org/officeDocument/2006/relationships/hyperlink" Target="https://www.minfinrm.ru/" TargetMode="External"/><Relationship Id="rId78" Type="http://schemas.openxmlformats.org/officeDocument/2006/relationships/hyperlink" Target="http://www.fin.amurobl.ru/" TargetMode="External"/><Relationship Id="rId81" Type="http://schemas.openxmlformats.org/officeDocument/2006/relationships/hyperlink" Target="https://admtyumen.ru/ogv_ru/gov/administrative/finance_department.htm" TargetMode="External"/><Relationship Id="rId4" Type="http://schemas.openxmlformats.org/officeDocument/2006/relationships/hyperlink" Target="http://mf.nnov.ru/" TargetMode="External"/><Relationship Id="rId9" Type="http://schemas.openxmlformats.org/officeDocument/2006/relationships/hyperlink" Target="http://minfin.midural.ru/" TargetMode="External"/><Relationship Id="rId13" Type="http://schemas.openxmlformats.org/officeDocument/2006/relationships/hyperlink" Target="http://www.findep.org/" TargetMode="External"/><Relationship Id="rId18" Type="http://schemas.openxmlformats.org/officeDocument/2006/relationships/hyperlink" Target="http://minfin.krskstate.ru/" TargetMode="External"/><Relationship Id="rId39" Type="http://schemas.openxmlformats.org/officeDocument/2006/relationships/hyperlink" Target="http://beldepfin.ru/" TargetMode="External"/><Relationship Id="rId34" Type="http://schemas.openxmlformats.org/officeDocument/2006/relationships/hyperlink" Target="http://mfur.ru/" TargetMode="External"/><Relationship Id="rId50" Type="http://schemas.openxmlformats.org/officeDocument/2006/relationships/hyperlink" Target="http://finance.pnzreg.ru/" TargetMode="External"/><Relationship Id="rId55" Type="http://schemas.openxmlformats.org/officeDocument/2006/relationships/hyperlink" Target="http://finance.lenobl.ru/" TargetMode="External"/><Relationship Id="rId76" Type="http://schemas.openxmlformats.org/officeDocument/2006/relationships/hyperlink" Target="https://minfin.krasnodar.ru/" TargetMode="External"/><Relationship Id="rId7" Type="http://schemas.openxmlformats.org/officeDocument/2006/relationships/hyperlink" Target="http://minfin.sakha.gov.ru/" TargetMode="External"/><Relationship Id="rId71" Type="http://schemas.openxmlformats.org/officeDocument/2006/relationships/hyperlink" Target="http://pravitelstvo.kbr.ru/oigv/minfin/" TargetMode="External"/><Relationship Id="rId2" Type="http://schemas.openxmlformats.org/officeDocument/2006/relationships/hyperlink" Target="http://depfin.adm44.ru/index.aspx" TargetMode="External"/><Relationship Id="rId29" Type="http://schemas.openxmlformats.org/officeDocument/2006/relationships/hyperlink" Target="https://fin.smolensk.ru/" TargetMode="External"/><Relationship Id="rId24" Type="http://schemas.openxmlformats.org/officeDocument/2006/relationships/hyperlink" Target="http://minfin.tatarstan.ru/" TargetMode="External"/><Relationship Id="rId40" Type="http://schemas.openxmlformats.org/officeDocument/2006/relationships/hyperlink" Target="http://www.r-19.ru/authorities/ministry-of-finance-of-the-republic-of-khakassia/common/" TargetMode="External"/><Relationship Id="rId45" Type="http://schemas.openxmlformats.org/officeDocument/2006/relationships/hyperlink" Target="https://minfin.rkomi.ru/" TargetMode="External"/><Relationship Id="rId66" Type="http://schemas.openxmlformats.org/officeDocument/2006/relationships/hyperlink" Target="https://minfin.donland.ru/" TargetMode="External"/><Relationship Id="rId61" Type="http://schemas.openxmlformats.org/officeDocument/2006/relationships/hyperlink" Target="https://minfin.saratov.gov.ru/" TargetMode="External"/><Relationship Id="rId82" Type="http://schemas.openxmlformats.org/officeDocument/2006/relationships/hyperlink" Target="http://ebudget.primorsky.ru/Menu/Page/341"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orb.ru/pages/activity/plan.html" TargetMode="External"/><Relationship Id="rId21" Type="http://schemas.openxmlformats.org/officeDocument/2006/relationships/hyperlink" Target="http://www.kspkchr.ru/page/page64.html" TargetMode="External"/><Relationship Id="rId42" Type="http://schemas.openxmlformats.org/officeDocument/2006/relationships/hyperlink" Target="http://www.ksp62.ru/functions/plan/" TargetMode="External"/><Relationship Id="rId47" Type="http://schemas.openxmlformats.org/officeDocument/2006/relationships/hyperlink" Target="https://ksp.org.ru/deyatelnost-organizatsii/plan-raboty/" TargetMode="External"/><Relationship Id="rId63" Type="http://schemas.openxmlformats.org/officeDocument/2006/relationships/hyperlink" Target="http://www.ksp74.ru/list.php?cat=plans" TargetMode="External"/><Relationship Id="rId68" Type="http://schemas.openxmlformats.org/officeDocument/2006/relationships/hyperlink" Target="https://kspzab.ru/?page_id=345" TargetMode="External"/><Relationship Id="rId16" Type="http://schemas.openxmlformats.org/officeDocument/2006/relationships/hyperlink" Target="http://kspao.ru/Activities/PlansOfActivities/" TargetMode="External"/><Relationship Id="rId11" Type="http://schemas.openxmlformats.org/officeDocument/2006/relationships/hyperlink" Target="http://ksp.mosreg.ru/content/plan-raboty" TargetMode="External"/><Relationship Id="rId32" Type="http://schemas.openxmlformats.org/officeDocument/2006/relationships/hyperlink" Target="http://ksp27.ru/workplans" TargetMode="External"/><Relationship Id="rId37" Type="http://schemas.openxmlformats.org/officeDocument/2006/relationships/hyperlink" Target="http://irksp.ru/?page_id=109" TargetMode="External"/><Relationship Id="rId53" Type="http://schemas.openxmlformats.org/officeDocument/2006/relationships/hyperlink" Target="http://rfspto.ru/deyatelnost/plan-raboty-na-god/" TargetMode="External"/><Relationship Id="rId58" Type="http://schemas.openxmlformats.org/officeDocument/2006/relationships/hyperlink" Target="http://spsakh.ru/work.php" TargetMode="External"/><Relationship Id="rId74" Type="http://schemas.openxmlformats.org/officeDocument/2006/relationships/hyperlink" Target="http://www.sphmao.ru/about/activities/plan_raboty.php" TargetMode="External"/><Relationship Id="rId79" Type="http://schemas.openxmlformats.org/officeDocument/2006/relationships/hyperlink" Target="http://ksp49.ru/plan-rabot" TargetMode="External"/><Relationship Id="rId5" Type="http://schemas.openxmlformats.org/officeDocument/2006/relationships/hyperlink" Target="https://spdag.ru/plany-raboty" TargetMode="External"/><Relationship Id="rId61" Type="http://schemas.openxmlformats.org/officeDocument/2006/relationships/hyperlink" Target="http://www.sprt.tatar/articles/6/102" TargetMode="External"/><Relationship Id="rId19" Type="http://schemas.openxmlformats.org/officeDocument/2006/relationships/hyperlink" Target="https://spno.novreg.ru/plany-raboty.html" TargetMode="External"/><Relationship Id="rId14" Type="http://schemas.openxmlformats.org/officeDocument/2006/relationships/hyperlink" Target="http://ksp.karelia.ru/index.php?option=com_content&amp;view=article&amp;id=59&amp;Itemid=38" TargetMode="External"/><Relationship Id="rId22" Type="http://schemas.openxmlformats.org/officeDocument/2006/relationships/hyperlink" Target="http://old.mari-el.gov.ru/gsp/Pages/plans.aspx" TargetMode="External"/><Relationship Id="rId27" Type="http://schemas.openxmlformats.org/officeDocument/2006/relationships/hyperlink" Target="http://sp-penza.ru/the-activities-of-the-chamber/work-plan/" TargetMode="External"/><Relationship Id="rId30" Type="http://schemas.openxmlformats.org/officeDocument/2006/relationships/hyperlink" Target="http://sprt17.ru/?cat=8" TargetMode="External"/><Relationship Id="rId35" Type="http://schemas.openxmlformats.org/officeDocument/2006/relationships/hyperlink" Target="http://www.kspkbr.ru/index.php/2012-06-22-11-50-48/plan-raboty-kontrolno-schetnoj-palaty" TargetMode="External"/><Relationship Id="rId43" Type="http://schemas.openxmlformats.org/officeDocument/2006/relationships/hyperlink" Target="http://www.ksp67.ru/index.php/deyatelnost/plany-rabot" TargetMode="External"/><Relationship Id="rId48" Type="http://schemas.openxmlformats.org/officeDocument/2006/relationships/hyperlink" Target="http://&#1089;&#1087;&#1085;&#1072;&#1086;.&#1088;&#1092;/index3-1.html" TargetMode="External"/><Relationship Id="rId56" Type="http://schemas.openxmlformats.org/officeDocument/2006/relationships/hyperlink" Target="https://ksp25.ru/working/2022_god/" TargetMode="External"/><Relationship Id="rId64" Type="http://schemas.openxmlformats.org/officeDocument/2006/relationships/hyperlink" Target="http://belksp.ru/" TargetMode="External"/><Relationship Id="rId69" Type="http://schemas.openxmlformats.org/officeDocument/2006/relationships/hyperlink" Target="http://www.sp-po.ru/" TargetMode="External"/><Relationship Id="rId77" Type="http://schemas.openxmlformats.org/officeDocument/2006/relationships/hyperlink" Target="https://spkrk.ru/%d0%bf%d0%bb%d0%b0%d0%bd-%d1%80%d0%b0%d0%b1%d0%be%d1%82%d1%8b/" TargetMode="External"/><Relationship Id="rId8" Type="http://schemas.openxmlformats.org/officeDocument/2006/relationships/hyperlink" Target="http://ksp37.ru/content/services/plan-deyatelnosti" TargetMode="External"/><Relationship Id="rId51" Type="http://schemas.openxmlformats.org/officeDocument/2006/relationships/hyperlink" Target="http://spalata-chr.ru/?type=2" TargetMode="External"/><Relationship Id="rId72" Type="http://schemas.openxmlformats.org/officeDocument/2006/relationships/hyperlink" Target="http://kspkurgan.ru/plan" TargetMode="External"/><Relationship Id="rId80" Type="http://schemas.openxmlformats.org/officeDocument/2006/relationships/hyperlink" Target="http://kspri.ru/deyatelnost/godovye-plany-rabot" TargetMode="External"/><Relationship Id="rId3" Type="http://schemas.openxmlformats.org/officeDocument/2006/relationships/hyperlink" Target="http://www.ksp48.ru/deyatelnost/plan-raboty/" TargetMode="External"/><Relationship Id="rId12" Type="http://schemas.openxmlformats.org/officeDocument/2006/relationships/hyperlink" Target="http://www.ksp-orel.ru/plan-raboty/" TargetMode="External"/><Relationship Id="rId17" Type="http://schemas.openxmlformats.org/officeDocument/2006/relationships/hyperlink" Target="https://ksp39.ru/index.php?option=com_content&amp;view=category&amp;id=40&amp;Itemid=87" TargetMode="External"/><Relationship Id="rId25" Type="http://schemas.openxmlformats.org/officeDocument/2006/relationships/hyperlink" Target="https://ksppk.ru/otkrytye-dannye/plan-raboty/" TargetMode="External"/><Relationship Id="rId33" Type="http://schemas.openxmlformats.org/officeDocument/2006/relationships/hyperlink" Target="https://ksp-amur.ru/activity/work-plan/" TargetMode="External"/><Relationship Id="rId38" Type="http://schemas.openxmlformats.org/officeDocument/2006/relationships/hyperlink" Target="http://www.ksp61.ru/work/plans/" TargetMode="External"/><Relationship Id="rId46" Type="http://schemas.openxmlformats.org/officeDocument/2006/relationships/hyperlink" Target="http://www.ksplo.ru/plan_KSPLO" TargetMode="External"/><Relationship Id="rId59" Type="http://schemas.openxmlformats.org/officeDocument/2006/relationships/hyperlink" Target="http://www.eao.ru/vlast--1/struktura/kontrolno-schetnaya-palata-eao/plany-i-otchety-ksp-eao/" TargetMode="External"/><Relationship Id="rId67" Type="http://schemas.openxmlformats.org/officeDocument/2006/relationships/hyperlink" Target="http://www.kspko.ru/deyatelnost%20palaty/" TargetMode="External"/><Relationship Id="rId20" Type="http://schemas.openxmlformats.org/officeDocument/2006/relationships/hyperlink" Target="https://kspra.ru/activity/work-plan/" TargetMode="External"/><Relationship Id="rId41" Type="http://schemas.openxmlformats.org/officeDocument/2006/relationships/hyperlink" Target="http://www.kspbo.ru/deyatelnost/plan-deyatelnosti" TargetMode="External"/><Relationship Id="rId54" Type="http://schemas.openxmlformats.org/officeDocument/2006/relationships/hyperlink" Target="http://ksp.nso.ru/page/30" TargetMode="External"/><Relationship Id="rId62" Type="http://schemas.openxmlformats.org/officeDocument/2006/relationships/hyperlink" Target="http://sp.samregion.ru/activity/plan/" TargetMode="External"/><Relationship Id="rId70" Type="http://schemas.openxmlformats.org/officeDocument/2006/relationships/hyperlink" Target="http://ksp15.ru/%D0%B4%D0%B5%D1%8F%D1%82%D0%B5%D0%BB%D1%8C%D0%BD%D0%BE%D1%81%D1%82%D1%8C/%D0%B3%D0%BE%D0%B4%D0%BE%D0%B2%D1%8B%D0%B5-%D0%BF%D0%BB%D0%B0%D0%BD%D1%8B/" TargetMode="External"/><Relationship Id="rId75" Type="http://schemas.openxmlformats.org/officeDocument/2006/relationships/hyperlink" Target="https://spyanao.ru/activities/work-plan/" TargetMode="External"/><Relationship Id="rId1" Type="http://schemas.openxmlformats.org/officeDocument/2006/relationships/hyperlink" Target="http://ksp.tmbreg.ru/18/20.html" TargetMode="External"/><Relationship Id="rId6" Type="http://schemas.openxmlformats.org/officeDocument/2006/relationships/hyperlink" Target="https://gkk.udmurt.ru/inspections/plan/" TargetMode="External"/><Relationship Id="rId15" Type="http://schemas.openxmlformats.org/officeDocument/2006/relationships/hyperlink" Target="http://www.spvo.ru/activity/plans.html" TargetMode="External"/><Relationship Id="rId23" Type="http://schemas.openxmlformats.org/officeDocument/2006/relationships/hyperlink" Target="http://www.sp.e-mordovia.ru/plan-raboty.html" TargetMode="External"/><Relationship Id="rId28" Type="http://schemas.openxmlformats.org/officeDocument/2006/relationships/hyperlink" Target="http://spuo.ru/activity/plan/" TargetMode="External"/><Relationship Id="rId36" Type="http://schemas.openxmlformats.org/officeDocument/2006/relationships/hyperlink" Target="https://ksprb.bashkortostan.ru/documents/plans/" TargetMode="External"/><Relationship Id="rId49" Type="http://schemas.openxmlformats.org/officeDocument/2006/relationships/hyperlink" Target="http://&#1082;&#1089;&#1087;-&#1082;&#1072;&#1083;&#1084;&#1099;&#1082;&#1080;&#1103;.&#1088;&#1092;/plan-raboty.html" TargetMode="External"/><Relationship Id="rId57" Type="http://schemas.openxmlformats.org/officeDocument/2006/relationships/hyperlink" Target="https://www.ksp41.ru/deyatelnost/plan-raboti.php" TargetMode="External"/><Relationship Id="rId10" Type="http://schemas.openxmlformats.org/officeDocument/2006/relationships/hyperlink" Target="http://ksp46.ru/work/arrangements/" TargetMode="External"/><Relationship Id="rId31" Type="http://schemas.openxmlformats.org/officeDocument/2006/relationships/hyperlink" Target="https://schetnaja-palata.sakha.gov.ru/Plan-raboti" TargetMode="External"/><Relationship Id="rId44" Type="http://schemas.openxmlformats.org/officeDocument/2006/relationships/hyperlink" Target="http://kspto.ru/act/plans/2022" TargetMode="External"/><Relationship Id="rId52" Type="http://schemas.openxmlformats.org/officeDocument/2006/relationships/hyperlink" Target="http://kspstav.ru/content/plany-raboty-kontrolno-schetnoj-palaty-stavropolskogo-kraja" TargetMode="External"/><Relationship Id="rId60" Type="http://schemas.openxmlformats.org/officeDocument/2006/relationships/hyperlink" Target="http://schet87.ru/deyatelnost/plan-rabotyi/plan-rabotyi-na-2022-god.html" TargetMode="External"/><Relationship Id="rId65" Type="http://schemas.openxmlformats.org/officeDocument/2006/relationships/hyperlink" Target="http://www.ksp43.ru/work-plans/1494" TargetMode="External"/><Relationship Id="rId73" Type="http://schemas.openxmlformats.org/officeDocument/2006/relationships/hyperlink" Target="http://spso66.ru/activity/1" TargetMode="External"/><Relationship Id="rId78" Type="http://schemas.openxmlformats.org/officeDocument/2006/relationships/hyperlink" Target="http://audit.tomsk.ru/deyatelnost/plan_rabot/" TargetMode="External"/><Relationship Id="rId81" Type="http://schemas.openxmlformats.org/officeDocument/2006/relationships/hyperlink" Target="http://sp-ak.ru/index.php/2013-01-31-07-00-31/2014-09-28-13-19-28" TargetMode="External"/><Relationship Id="rId4" Type="http://schemas.openxmlformats.org/officeDocument/2006/relationships/hyperlink" Target="http://ksp.rkomi.ru/left/deyat/plans/" TargetMode="External"/><Relationship Id="rId9" Type="http://schemas.openxmlformats.org/officeDocument/2006/relationships/hyperlink" Target="http://admoblkaluga.ru/sub/control_palata/activities/" TargetMode="External"/><Relationship Id="rId13" Type="http://schemas.openxmlformats.org/officeDocument/2006/relationships/hyperlink" Target="http://www.sptulobl.ru/activities/plan/" TargetMode="External"/><Relationship Id="rId18" Type="http://schemas.openxmlformats.org/officeDocument/2006/relationships/hyperlink" Target="http://www.kspmo.ru/deyatelnost/plan-raboty-.php" TargetMode="External"/><Relationship Id="rId39" Type="http://schemas.openxmlformats.org/officeDocument/2006/relationships/hyperlink" Target="http://www.ksp34.ru/activity/plans/plan_rabotyi_na_2020_god/" TargetMode="External"/><Relationship Id="rId34" Type="http://schemas.openxmlformats.org/officeDocument/2006/relationships/hyperlink" Target="http://kspkuban.ru/?cat=11" TargetMode="External"/><Relationship Id="rId50" Type="http://schemas.openxmlformats.org/officeDocument/2006/relationships/hyperlink" Target="http://sp-rc.ru/2022-2/" TargetMode="External"/><Relationship Id="rId55" Type="http://schemas.openxmlformats.org/officeDocument/2006/relationships/hyperlink" Target="http://omskportal.ru/society/other/ksp/otrasl/plany" TargetMode="External"/><Relationship Id="rId76" Type="http://schemas.openxmlformats.org/officeDocument/2006/relationships/hyperlink" Target="http://www.ksp19.ru/plan_18.html" TargetMode="External"/><Relationship Id="rId7" Type="http://schemas.openxmlformats.org/officeDocument/2006/relationships/hyperlink" Target="http://www.ksp-vrn.ru/activity/work-plan/" TargetMode="External"/><Relationship Id="rId71" Type="http://schemas.openxmlformats.org/officeDocument/2006/relationships/hyperlink" Target="http://ksp.r52.ru/ru/9/333/" TargetMode="External"/><Relationship Id="rId2" Type="http://schemas.openxmlformats.org/officeDocument/2006/relationships/hyperlink" Target="http://www.kspalata76.yarregion.ru/Info/Plan.html" TargetMode="External"/><Relationship Id="rId29" Type="http://schemas.openxmlformats.org/officeDocument/2006/relationships/hyperlink" Target="http://ksp04.ru/deyatelnost/plan-raboty-na-god" TargetMode="External"/><Relationship Id="rId24" Type="http://schemas.openxmlformats.org/officeDocument/2006/relationships/hyperlink" Target="http://kcp.cap.ru/work/deyateljnstj/plan-raboti" TargetMode="External"/><Relationship Id="rId40" Type="http://schemas.openxmlformats.org/officeDocument/2006/relationships/hyperlink" Target="http://ksp-sev.ru/category/%D0%BF%D0%BB%D0%B0%D0%BD-%D1%80%D0%B0%D0%B1%D0%BE%D1%82%D1%8B/" TargetMode="External"/><Relationship Id="rId45" Type="http://schemas.openxmlformats.org/officeDocument/2006/relationships/hyperlink" Target="http://www.ksp.mos.ru/activity/year_plan/" TargetMode="External"/><Relationship Id="rId66" Type="http://schemas.openxmlformats.org/officeDocument/2006/relationships/hyperlink" Target="http://sp-so.ru/activities/48"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1082;&#1089;&#1087;-&#1082;&#1072;&#1083;&#1084;&#1099;&#1082;&#1080;&#1103;.&#1088;&#1092;/kontrol-nye-meropriyatiya.html" TargetMode="External"/><Relationship Id="rId21" Type="http://schemas.openxmlformats.org/officeDocument/2006/relationships/hyperlink" Target="http://&#1089;&#1087;&#1085;&#1072;&#1086;.&#1088;&#1092;/index3-2.html" TargetMode="External"/><Relationship Id="rId42" Type="http://schemas.openxmlformats.org/officeDocument/2006/relationships/hyperlink" Target="https://kspzab.ru/?cat=11" TargetMode="External"/><Relationship Id="rId47" Type="http://schemas.openxmlformats.org/officeDocument/2006/relationships/hyperlink" Target="http://omskportal.ru/society/other/ksp/otrasl/results" TargetMode="External"/><Relationship Id="rId63" Type="http://schemas.openxmlformats.org/officeDocument/2006/relationships/hyperlink" Target="http://audit.tomsk.ru/deyatelnost/plan_rabot/" TargetMode="External"/><Relationship Id="rId68" Type="http://schemas.openxmlformats.org/officeDocument/2006/relationships/hyperlink" Target="http://www.ksp61.ru/work/checks/" TargetMode="External"/><Relationship Id="rId16" Type="http://schemas.openxmlformats.org/officeDocument/2006/relationships/hyperlink" Target="http://kspao.ru/Activities/ControlActivities/" TargetMode="External"/><Relationship Id="rId11" Type="http://schemas.openxmlformats.org/officeDocument/2006/relationships/hyperlink" Target="http://www.kspalata76.yarregion.ru/Info_kmo.html" TargetMode="External"/><Relationship Id="rId32" Type="http://schemas.openxmlformats.org/officeDocument/2006/relationships/hyperlink" Target="http://old.mari-el.gov.ru/gsp/Pages/iam.aspx" TargetMode="External"/><Relationship Id="rId37" Type="http://schemas.openxmlformats.org/officeDocument/2006/relationships/hyperlink" Target="http://spuo.ru/activity/events/" TargetMode="External"/><Relationship Id="rId53" Type="http://schemas.openxmlformats.org/officeDocument/2006/relationships/hyperlink" Target="http://spso66.ru/activity/2" TargetMode="External"/><Relationship Id="rId58" Type="http://schemas.openxmlformats.org/officeDocument/2006/relationships/hyperlink" Target="http://www.sp-po.ru/activity/control/2019/" TargetMode="External"/><Relationship Id="rId74" Type="http://schemas.openxmlformats.org/officeDocument/2006/relationships/hyperlink" Target="http://www.sp.e-mordovia.ru/informatsiya-o-kontrolnykh-meropriyatiyakh.html" TargetMode="External"/><Relationship Id="rId79" Type="http://schemas.openxmlformats.org/officeDocument/2006/relationships/hyperlink" Target="http://kspstav.ru/content/informacija-o-kontrolnyh-meroprijatijah" TargetMode="External"/><Relationship Id="rId5" Type="http://schemas.openxmlformats.org/officeDocument/2006/relationships/hyperlink" Target="http://ksp.mosreg.ru/node/714" TargetMode="External"/><Relationship Id="rId61" Type="http://schemas.openxmlformats.org/officeDocument/2006/relationships/hyperlink" Target="https://spyanao.ru/deyatelnost/info-check/" TargetMode="External"/><Relationship Id="rId82" Type="http://schemas.openxmlformats.org/officeDocument/2006/relationships/hyperlink" Target="http://ksp19.ru/%d0%ba%d0%be%d0%bd%d1%82%d1%80%d0%be%d0%bb%d1%8c%d0%bd%d1%8b%d0%b5-%d0%bc%d0%b5%d1%80%d0%be%d0%bf%d1%80%d0%b8%d1%8f%d1%82%d0%b8%d1%8f/" TargetMode="External"/><Relationship Id="rId19" Type="http://schemas.openxmlformats.org/officeDocument/2006/relationships/hyperlink" Target="https://spno.novreg.ru/informaciya-o-provedennyh-kontrol-nyh-i-ekspertno-analiticheskih-meropriyatiyah.html" TargetMode="External"/><Relationship Id="rId14" Type="http://schemas.openxmlformats.org/officeDocument/2006/relationships/hyperlink" Target="http://ksp.rkomi.ru/page/20309/" TargetMode="External"/><Relationship Id="rId22" Type="http://schemas.openxmlformats.org/officeDocument/2006/relationships/hyperlink" Target="https://kspra.ru/activity/" TargetMode="External"/><Relationship Id="rId27" Type="http://schemas.openxmlformats.org/officeDocument/2006/relationships/hyperlink" Target="http://sp-rc.ru/%D0%BA%D0%BE%D0%BD%D1%82%D1%80%D0%BE%D0%BB%D1%8C%D0%BD%D1%8B%D0%B5-%D0%BC%D0%B5%D1%80%D0%BE%D0%BF%D1%80%D0%B8%D1%8F%D1%82%D0%B8%D1%8F/" TargetMode="External"/><Relationship Id="rId30" Type="http://schemas.openxmlformats.org/officeDocument/2006/relationships/hyperlink" Target="http://spalata-chr.ru/?type=12" TargetMode="External"/><Relationship Id="rId35" Type="http://schemas.openxmlformats.org/officeDocument/2006/relationships/hyperlink" Target="http://sp.orb.ru/pages/activity/kontrol.html" TargetMode="External"/><Relationship Id="rId43" Type="http://schemas.openxmlformats.org/officeDocument/2006/relationships/hyperlink" Target="http://ksp04.ru/deyatelnost/inspections/" TargetMode="External"/><Relationship Id="rId48" Type="http://schemas.openxmlformats.org/officeDocument/2006/relationships/hyperlink" Target="http://ksp27.ru/information" TargetMode="External"/><Relationship Id="rId56" Type="http://schemas.openxmlformats.org/officeDocument/2006/relationships/hyperlink" Target="http://kspto.ru/act/activity/control" TargetMode="External"/><Relationship Id="rId64" Type="http://schemas.openxmlformats.org/officeDocument/2006/relationships/hyperlink" Target="https://ksp49.ru/kontrolnye-meropriyatiya" TargetMode="External"/><Relationship Id="rId69" Type="http://schemas.openxmlformats.org/officeDocument/2006/relationships/hyperlink" Target="http://kspri.ru/deyatelnost/kontrolno-revizionnaya" TargetMode="External"/><Relationship Id="rId77" Type="http://schemas.openxmlformats.org/officeDocument/2006/relationships/hyperlink" Target="http://ksp25.ru/working/" TargetMode="External"/><Relationship Id="rId8" Type="http://schemas.openxmlformats.org/officeDocument/2006/relationships/hyperlink" Target="http://www.ksp62.ru/functions/checkinfo/" TargetMode="External"/><Relationship Id="rId51" Type="http://schemas.openxmlformats.org/officeDocument/2006/relationships/hyperlink" Target="https://www.eao.ru/vlast--1/struktura/kontrolno-schetnaya-palata-eao/deyatelnost-ksp-eao/" TargetMode="External"/><Relationship Id="rId72" Type="http://schemas.openxmlformats.org/officeDocument/2006/relationships/hyperlink" Target="http://sp.samregion.ru/activity/control-action/" TargetMode="External"/><Relationship Id="rId80" Type="http://schemas.openxmlformats.org/officeDocument/2006/relationships/hyperlink" Target="http://www.ksp41.ru/" TargetMode="External"/><Relationship Id="rId3" Type="http://schemas.openxmlformats.org/officeDocument/2006/relationships/hyperlink" Target="https://kosp.admoblkaluga.ru/sub/control_palata/" TargetMode="External"/><Relationship Id="rId12" Type="http://schemas.openxmlformats.org/officeDocument/2006/relationships/hyperlink" Target="http://www.sptulobl.ru/activities/control/" TargetMode="External"/><Relationship Id="rId17" Type="http://schemas.openxmlformats.org/officeDocument/2006/relationships/hyperlink" Target="http://ksp39.ru/index.php?option=com_content&amp;view=category&amp;id=41&amp;Itemid=81" TargetMode="External"/><Relationship Id="rId25" Type="http://schemas.openxmlformats.org/officeDocument/2006/relationships/hyperlink" Target="http://ksp-sev.ru/%d0%bf%d0%bb%d0%b0%d0%bd-%d1%80%d0%b0%d0%b1%d0%be%d1%82%d1%8b-2022/" TargetMode="External"/><Relationship Id="rId33" Type="http://schemas.openxmlformats.org/officeDocument/2006/relationships/hyperlink" Target="http://kcp.cap.ru/work/deyateljnstj/kontroljnie-meropriyatiya" TargetMode="External"/><Relationship Id="rId38" Type="http://schemas.openxmlformats.org/officeDocument/2006/relationships/hyperlink" Target="https://ksprb.bashkortostan.ru/activity/16118/" TargetMode="External"/><Relationship Id="rId46" Type="http://schemas.openxmlformats.org/officeDocument/2006/relationships/hyperlink" Target="http://ksp.nso.ru/news?field_tags_tid%5b%5d=12" TargetMode="External"/><Relationship Id="rId59" Type="http://schemas.openxmlformats.org/officeDocument/2006/relationships/hyperlink" Target="http://www.ksp43.ru/control-and-analytical" TargetMode="External"/><Relationship Id="rId67" Type="http://schemas.openxmlformats.org/officeDocument/2006/relationships/hyperlink" Target="http://kspkostroma44.ru/deyatelnost" TargetMode="External"/><Relationship Id="rId20" Type="http://schemas.openxmlformats.org/officeDocument/2006/relationships/hyperlink" Target="http://www.ksplo.ru/proverka_otchet" TargetMode="External"/><Relationship Id="rId41" Type="http://schemas.openxmlformats.org/officeDocument/2006/relationships/hyperlink" Target="http://ksp74.ru/document.php?name=aud_reports" TargetMode="External"/><Relationship Id="rId54" Type="http://schemas.openxmlformats.org/officeDocument/2006/relationships/hyperlink" Target="http://ksp.r52.ru/ru/11/" TargetMode="External"/><Relationship Id="rId62" Type="http://schemas.openxmlformats.org/officeDocument/2006/relationships/hyperlink" Target="https://spkrk.ru/kmeam/" TargetMode="External"/><Relationship Id="rId70" Type="http://schemas.openxmlformats.org/officeDocument/2006/relationships/hyperlink" Target="http://sp-ak.ru/index.php/2013-01-31-07-00-31/2014-09-28-13-21-49" TargetMode="External"/><Relationship Id="rId75" Type="http://schemas.openxmlformats.org/officeDocument/2006/relationships/hyperlink" Target="http://kspkurgan.ru/auditing" TargetMode="External"/><Relationship Id="rId83" Type="http://schemas.openxmlformats.org/officeDocument/2006/relationships/hyperlink" Target="http://ksp-ao.ru/flats_sold/km/" TargetMode="External"/><Relationship Id="rId1" Type="http://schemas.openxmlformats.org/officeDocument/2006/relationships/hyperlink" Target="https://www.kspbo.ru/deyatelnost/kontrolnaya-deyatelnost" TargetMode="External"/><Relationship Id="rId6" Type="http://schemas.openxmlformats.org/officeDocument/2006/relationships/hyperlink" Target="http://www.ksp-orel.ru/kontrolnaya-deyatelnost/" TargetMode="External"/><Relationship Id="rId15" Type="http://schemas.openxmlformats.org/officeDocument/2006/relationships/hyperlink" Target="http://ksp.karelia.ru/index.php?option=com_content&amp;view=article&amp;id=10&amp;Itemid=18" TargetMode="External"/><Relationship Id="rId23" Type="http://schemas.openxmlformats.org/officeDocument/2006/relationships/hyperlink" Target="http://kspkuban.ru/?cat=13" TargetMode="External"/><Relationship Id="rId28" Type="http://schemas.openxmlformats.org/officeDocument/2006/relationships/hyperlink" Target="http://www.kspkchr.ru/page/page64.html" TargetMode="External"/><Relationship Id="rId36" Type="http://schemas.openxmlformats.org/officeDocument/2006/relationships/hyperlink" Target="http://sp-penza.ru/the-activities-of-the-chamber/information-about-control-and-expert-analytical-activities/" TargetMode="External"/><Relationship Id="rId49" Type="http://schemas.openxmlformats.org/officeDocument/2006/relationships/hyperlink" Target="https://ksp-amur.ru/activity/" TargetMode="External"/><Relationship Id="rId57" Type="http://schemas.openxmlformats.org/officeDocument/2006/relationships/hyperlink" Target="http://belksp.ru/" TargetMode="External"/><Relationship Id="rId10" Type="http://schemas.openxmlformats.org/officeDocument/2006/relationships/hyperlink" Target="https://ksp.tmbreg.ru/18/58.html" TargetMode="External"/><Relationship Id="rId31" Type="http://schemas.openxmlformats.org/officeDocument/2006/relationships/hyperlink" Target="https://gkk.udmurt.ru/inspections/control/index.php" TargetMode="External"/><Relationship Id="rId44" Type="http://schemas.openxmlformats.org/officeDocument/2006/relationships/hyperlink" Target="http://sprt17.ru/?cat=6" TargetMode="External"/><Relationship Id="rId52" Type="http://schemas.openxmlformats.org/officeDocument/2006/relationships/hyperlink" Target="http://schet87.ru/deyatelnost/kontrolnaya-deyatelnost/2022-god.html" TargetMode="External"/><Relationship Id="rId60" Type="http://schemas.openxmlformats.org/officeDocument/2006/relationships/hyperlink" Target="http://sp-so.ru/activities/51" TargetMode="External"/><Relationship Id="rId65" Type="http://schemas.openxmlformats.org/officeDocument/2006/relationships/hyperlink" Target="https://www.spvo.ru/activity/" TargetMode="External"/><Relationship Id="rId73" Type="http://schemas.openxmlformats.org/officeDocument/2006/relationships/hyperlink" Target="https://ksp.org.ru/deyatelnost-organizatsii/rezultaty-proverok-kontrolnaya-deyatelnost/" TargetMode="External"/><Relationship Id="rId78" Type="http://schemas.openxmlformats.org/officeDocument/2006/relationships/hyperlink" Target="http://ksp15.ru/%d0%b4%d0%b5%d1%8f%d1%82%d0%b5%d0%bb%d1%8c%d0%bd%d0%be%d1%81%d1%82%d1%8c/%d0%b3%d0%be%d0%b4%d0%be%d0%b2%d1%8b%d0%b5-%d0%bf%d0%bb%d0%b0%d0%bd%d1%8b/" TargetMode="External"/><Relationship Id="rId81" Type="http://schemas.openxmlformats.org/officeDocument/2006/relationships/hyperlink" Target="http://spdag.ru/byulleteni" TargetMode="External"/><Relationship Id="rId4" Type="http://schemas.openxmlformats.org/officeDocument/2006/relationships/hyperlink" Target="http://www.ksp48.ru/deyatelnost/rezultaty-vneshnego-gosudarstvennogo-finansovogo-audita/kontrolnye-meropriyatiya/" TargetMode="External"/><Relationship Id="rId9" Type="http://schemas.openxmlformats.org/officeDocument/2006/relationships/hyperlink" Target="https://kspso.smolensk.ru/deiatelnost/" TargetMode="External"/><Relationship Id="rId13" Type="http://schemas.openxmlformats.org/officeDocument/2006/relationships/hyperlink" Target="http://www.ksp.mos.ru/activity/index.php" TargetMode="External"/><Relationship Id="rId18" Type="http://schemas.openxmlformats.org/officeDocument/2006/relationships/hyperlink" Target="http://www.kspmo.ru/deyatelnost/kontrolnaya-deyatelnost.php" TargetMode="External"/><Relationship Id="rId39" Type="http://schemas.openxmlformats.org/officeDocument/2006/relationships/hyperlink" Target="https://sprt.tatar/articles/68" TargetMode="External"/><Relationship Id="rId34" Type="http://schemas.openxmlformats.org/officeDocument/2006/relationships/hyperlink" Target="https://ksppk.ru/otkrytye-dannye/kontrolno-revizionnaya-deyatelnost-ksp/otchety-po-godam/" TargetMode="External"/><Relationship Id="rId50" Type="http://schemas.openxmlformats.org/officeDocument/2006/relationships/hyperlink" Target="http://spsakh.ru/work_15.php" TargetMode="External"/><Relationship Id="rId55" Type="http://schemas.openxmlformats.org/officeDocument/2006/relationships/hyperlink" Target="https://www.sphmao.ru/about/activities/rezultats/index.php" TargetMode="External"/><Relationship Id="rId76" Type="http://schemas.openxmlformats.org/officeDocument/2006/relationships/hyperlink" Target="http://www.kspko.ru/" TargetMode="External"/><Relationship Id="rId7" Type="http://schemas.openxmlformats.org/officeDocument/2006/relationships/hyperlink" Target="https://ksp46.ru/activity/results-external-control/" TargetMode="External"/><Relationship Id="rId71" Type="http://schemas.openxmlformats.org/officeDocument/2006/relationships/hyperlink" Target="https://schetnaja-palata.sakha.gov.ru/deyatelnost" TargetMode="External"/><Relationship Id="rId2" Type="http://schemas.openxmlformats.org/officeDocument/2006/relationships/hyperlink" Target="https://www.ksp-vrn.ru/activity/results-external-control/information-on-the-activities-carried-out/" TargetMode="External"/><Relationship Id="rId29" Type="http://schemas.openxmlformats.org/officeDocument/2006/relationships/hyperlink" Target="http://www.kspkbr.ru/index.php/2012-06-22-11-50-48/materialy-kontrolnykh-meropriyatij" TargetMode="External"/><Relationship Id="rId24" Type="http://schemas.openxmlformats.org/officeDocument/2006/relationships/hyperlink" Target="https://ksp34.ru/activity/controlActivities/" TargetMode="External"/><Relationship Id="rId40" Type="http://schemas.openxmlformats.org/officeDocument/2006/relationships/hyperlink" Target="http://rfspto.ru/deyatelnost/kontrolnaya-deyatelnost/" TargetMode="External"/><Relationship Id="rId45" Type="http://schemas.openxmlformats.org/officeDocument/2006/relationships/hyperlink" Target="http://irksp.ru/?page_id=9048" TargetMode="External"/><Relationship Id="rId66" Type="http://schemas.openxmlformats.org/officeDocument/2006/relationships/hyperlink" Target="http://ksp37.ru/content/services/posled-kontrol/kontrol/Otchet-kontrol"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ksp34.ru/activity/controlActivities/" TargetMode="External"/><Relationship Id="rId21" Type="http://schemas.openxmlformats.org/officeDocument/2006/relationships/hyperlink" Target="http://www.ksplo.ru/proverka_otchet" TargetMode="External"/><Relationship Id="rId42" Type="http://schemas.openxmlformats.org/officeDocument/2006/relationships/hyperlink" Target="http://ksp74.ru/document.php?name=aud_reports" TargetMode="External"/><Relationship Id="rId47" Type="http://schemas.openxmlformats.org/officeDocument/2006/relationships/hyperlink" Target="http://omskportal.ru/society/other/ksp/otrasl/results" TargetMode="External"/><Relationship Id="rId63" Type="http://schemas.openxmlformats.org/officeDocument/2006/relationships/hyperlink" Target="http://audit.tomsk.ru/deyatelnost/plan_rabot/" TargetMode="External"/><Relationship Id="rId68" Type="http://schemas.openxmlformats.org/officeDocument/2006/relationships/hyperlink" Target="http://www.ksp61.ru/work/checks/" TargetMode="External"/><Relationship Id="rId16" Type="http://schemas.openxmlformats.org/officeDocument/2006/relationships/hyperlink" Target="http://kspao.ru/Activities/ControlActivities/" TargetMode="External"/><Relationship Id="rId11" Type="http://schemas.openxmlformats.org/officeDocument/2006/relationships/hyperlink" Target="http://www.kspalata76.yarregion.ru/Info_kmo.html" TargetMode="External"/><Relationship Id="rId32" Type="http://schemas.openxmlformats.org/officeDocument/2006/relationships/hyperlink" Target="https://gkk.udmurt.ru/inspections/result_control/untitled.php" TargetMode="External"/><Relationship Id="rId37" Type="http://schemas.openxmlformats.org/officeDocument/2006/relationships/hyperlink" Target="http://sp-penza.ru/the-activities-of-the-chamber/information-about-control-and-expert-analytical-activities/" TargetMode="External"/><Relationship Id="rId53" Type="http://schemas.openxmlformats.org/officeDocument/2006/relationships/hyperlink" Target="http://ksp.r52.ru/ru/11/" TargetMode="External"/><Relationship Id="rId58" Type="http://schemas.openxmlformats.org/officeDocument/2006/relationships/hyperlink" Target="http://www.sp-po.ru/activity/control/2020/?page=1" TargetMode="External"/><Relationship Id="rId74" Type="http://schemas.openxmlformats.org/officeDocument/2006/relationships/hyperlink" Target="http://www.sp.e-mordovia.ru/informatsiya-o-kontrolnykh-meropriyatiyakh.html" TargetMode="External"/><Relationship Id="rId79" Type="http://schemas.openxmlformats.org/officeDocument/2006/relationships/hyperlink" Target="http://kspstav.ru/content/informacija-o-kontrolnyh-meroprijatijah" TargetMode="External"/><Relationship Id="rId5" Type="http://schemas.openxmlformats.org/officeDocument/2006/relationships/hyperlink" Target="http://ksp.mosreg.ru/node/714" TargetMode="External"/><Relationship Id="rId61" Type="http://schemas.openxmlformats.org/officeDocument/2006/relationships/hyperlink" Target="https://spyanao.ru/deyatelnost/info-check/" TargetMode="External"/><Relationship Id="rId82" Type="http://schemas.openxmlformats.org/officeDocument/2006/relationships/hyperlink" Target="http://spso66.ru/activity/4" TargetMode="External"/><Relationship Id="rId19" Type="http://schemas.openxmlformats.org/officeDocument/2006/relationships/hyperlink" Target="https://spno.novreg.ru/informaciya-o-provedennyh-kontrol-nyh-i-ekspertno-analiticheskih-meropriyatiyah.html" TargetMode="External"/><Relationship Id="rId14" Type="http://schemas.openxmlformats.org/officeDocument/2006/relationships/hyperlink" Target="http://ksp.rkomi.ru/page/20309/" TargetMode="External"/><Relationship Id="rId22" Type="http://schemas.openxmlformats.org/officeDocument/2006/relationships/hyperlink" Target="http://&#1089;&#1087;&#1085;&#1072;&#1086;.&#1088;&#1092;/index3-2.html" TargetMode="External"/><Relationship Id="rId27" Type="http://schemas.openxmlformats.org/officeDocument/2006/relationships/hyperlink" Target="http://&#1082;&#1089;&#1087;-&#1082;&#1072;&#1083;&#1084;&#1099;&#1082;&#1080;&#1103;.&#1088;&#1092;/kontrol-nye-meropriyatiya.html" TargetMode="External"/><Relationship Id="rId30" Type="http://schemas.openxmlformats.org/officeDocument/2006/relationships/hyperlink" Target="http://www.kspkbr.ru/index.php/2012-06-22-11-50-48/materialy-kontrolnykh-meropriyatij" TargetMode="External"/><Relationship Id="rId35" Type="http://schemas.openxmlformats.org/officeDocument/2006/relationships/hyperlink" Target="https://ksppk.ru/otkrytye-dannye/kontrolno-revizionnaya-deyatelnost-ksp/otchety-po-godam/" TargetMode="External"/><Relationship Id="rId43" Type="http://schemas.openxmlformats.org/officeDocument/2006/relationships/hyperlink" Target="http://ksp04.ru/deyatelnost/performance/" TargetMode="External"/><Relationship Id="rId48" Type="http://schemas.openxmlformats.org/officeDocument/2006/relationships/hyperlink" Target="http://ksp27.ru/information" TargetMode="External"/><Relationship Id="rId56" Type="http://schemas.openxmlformats.org/officeDocument/2006/relationships/hyperlink" Target="http://kspto.ru/act/activity/control" TargetMode="External"/><Relationship Id="rId64" Type="http://schemas.openxmlformats.org/officeDocument/2006/relationships/hyperlink" Target="https://ksp49.ru/kontrolnye-meropriyatiya" TargetMode="External"/><Relationship Id="rId69" Type="http://schemas.openxmlformats.org/officeDocument/2006/relationships/hyperlink" Target="http://kspri.ru/deyatelnost/kontrolno-revizionnaya" TargetMode="External"/><Relationship Id="rId77" Type="http://schemas.openxmlformats.org/officeDocument/2006/relationships/hyperlink" Target="https://ksp25.ru/working/" TargetMode="External"/><Relationship Id="rId8" Type="http://schemas.openxmlformats.org/officeDocument/2006/relationships/hyperlink" Target="http://www.ksp62.ru/functions/checkinfo/" TargetMode="External"/><Relationship Id="rId51" Type="http://schemas.openxmlformats.org/officeDocument/2006/relationships/hyperlink" Target="http://www.eao.ru/vlast--1/struktura/kontrolno-schetnaya-palata-eao/deyatelnost-ksp-eao/" TargetMode="External"/><Relationship Id="rId72" Type="http://schemas.openxmlformats.org/officeDocument/2006/relationships/hyperlink" Target="http://sp.samregion.ru/activity/control-action/" TargetMode="External"/><Relationship Id="rId80" Type="http://schemas.openxmlformats.org/officeDocument/2006/relationships/hyperlink" Target="http://www.ksp41.ru/deyatelnost/" TargetMode="External"/><Relationship Id="rId3" Type="http://schemas.openxmlformats.org/officeDocument/2006/relationships/hyperlink" Target="http://admoblkaluga.ru/sub/control_palata/activities/" TargetMode="External"/><Relationship Id="rId12" Type="http://schemas.openxmlformats.org/officeDocument/2006/relationships/hyperlink" Target="https://www.sptulobl.ru/activities/solving-problems/" TargetMode="External"/><Relationship Id="rId17" Type="http://schemas.openxmlformats.org/officeDocument/2006/relationships/hyperlink" Target="http://ksp39.ru/index.php?option=com_content&amp;view=category&amp;id=41&amp;Itemid=81" TargetMode="External"/><Relationship Id="rId25" Type="http://schemas.openxmlformats.org/officeDocument/2006/relationships/hyperlink" Target="http://kspkuban.ru/?cat=13" TargetMode="External"/><Relationship Id="rId33" Type="http://schemas.openxmlformats.org/officeDocument/2006/relationships/hyperlink" Target="http://old.mari-el.gov.ru/gsp/Pages/iam.aspx" TargetMode="External"/><Relationship Id="rId38" Type="http://schemas.openxmlformats.org/officeDocument/2006/relationships/hyperlink" Target="http://spuo.ru/activity/events/" TargetMode="External"/><Relationship Id="rId46" Type="http://schemas.openxmlformats.org/officeDocument/2006/relationships/hyperlink" Target="http://ksp.nso.ru/news?field_tags_tid%5b%5d=12" TargetMode="External"/><Relationship Id="rId59" Type="http://schemas.openxmlformats.org/officeDocument/2006/relationships/hyperlink" Target="http://www.ksp43.ru/result_of_monitoring" TargetMode="External"/><Relationship Id="rId67" Type="http://schemas.openxmlformats.org/officeDocument/2006/relationships/hyperlink" Target="http://kspkostroma44.ru/deyatelnost" TargetMode="External"/><Relationship Id="rId20" Type="http://schemas.openxmlformats.org/officeDocument/2006/relationships/hyperlink" Target="http://www.kspvo.ru/activitiesp/km/" TargetMode="External"/><Relationship Id="rId41" Type="http://schemas.openxmlformats.org/officeDocument/2006/relationships/hyperlink" Target="http://rfspto.ru/deyatelnost/kontrolnaya-deyatelnost/" TargetMode="External"/><Relationship Id="rId54" Type="http://schemas.openxmlformats.org/officeDocument/2006/relationships/hyperlink" Target="https://www.sphmao.ru/about/activities/rezultats/index.php" TargetMode="External"/><Relationship Id="rId62" Type="http://schemas.openxmlformats.org/officeDocument/2006/relationships/hyperlink" Target="https://spkrk.ru/kmeam/" TargetMode="External"/><Relationship Id="rId70" Type="http://schemas.openxmlformats.org/officeDocument/2006/relationships/hyperlink" Target="http://sp-ak.ru/index.php/2013-01-31-07-00-31/2014-09-28-13-22-31" TargetMode="External"/><Relationship Id="rId75" Type="http://schemas.openxmlformats.org/officeDocument/2006/relationships/hyperlink" Target="http://kspkurgan.ru/auditing" TargetMode="External"/><Relationship Id="rId83" Type="http://schemas.openxmlformats.org/officeDocument/2006/relationships/hyperlink" Target="http://ksp-sev.ru/%d0%bf%d0%bb%d0%b0%d0%bd-%d1%80%d0%b0%d0%b1%d0%be%d1%82%d1%8b-%d0%ba%d0%be%d0%bd%d1%82%d1%80%d0%be%d0%bb%d1%8c%d0%bd%d0%be-%d1%81%d1%87%d0%b5%d1%82%d0%bd%d0%be%d0%b9-%d0%bf%d0%b0%d0%bb%d0%b0%d1%82/" TargetMode="External"/><Relationship Id="rId1" Type="http://schemas.openxmlformats.org/officeDocument/2006/relationships/hyperlink" Target="https://www.kspbo.ru/deyatelnost/kontrolnaya-deyatelnost" TargetMode="External"/><Relationship Id="rId6" Type="http://schemas.openxmlformats.org/officeDocument/2006/relationships/hyperlink" Target="http://www.ksp-orel.ru/kontrolnaya-deyatelnost/" TargetMode="External"/><Relationship Id="rId15" Type="http://schemas.openxmlformats.org/officeDocument/2006/relationships/hyperlink" Target="http://ksp.karelia.ru/index.php?option=com_content&amp;view=article&amp;id=10&amp;Itemid=18" TargetMode="External"/><Relationship Id="rId23" Type="http://schemas.openxmlformats.org/officeDocument/2006/relationships/hyperlink" Target="https://kspra.ru/activity/" TargetMode="External"/><Relationship Id="rId28" Type="http://schemas.openxmlformats.org/officeDocument/2006/relationships/hyperlink" Target="http://sp-rc.ru/%D0%BA%D0%BE%D0%BD%D1%82%D1%80%D0%BE%D0%BB%D1%8C%D0%BD%D1%8B%D0%B5-%D0%BC%D0%B5%D1%80%D0%BE%D0%BF%D1%80%D0%B8%D1%8F%D1%82%D0%B8%D1%8F/" TargetMode="External"/><Relationship Id="rId36" Type="http://schemas.openxmlformats.org/officeDocument/2006/relationships/hyperlink" Target="http://sp.orb.ru/pages/activity/otchet_kvartal.html" TargetMode="External"/><Relationship Id="rId49" Type="http://schemas.openxmlformats.org/officeDocument/2006/relationships/hyperlink" Target="https://ksp-amur.ru/activity/results/" TargetMode="External"/><Relationship Id="rId57" Type="http://schemas.openxmlformats.org/officeDocument/2006/relationships/hyperlink" Target="http://belksp.ru/" TargetMode="External"/><Relationship Id="rId10" Type="http://schemas.openxmlformats.org/officeDocument/2006/relationships/hyperlink" Target="https://ksp.tmbreg.ru/18/58.html" TargetMode="External"/><Relationship Id="rId31" Type="http://schemas.openxmlformats.org/officeDocument/2006/relationships/hyperlink" Target="http://spalata-chr.ru/?type=12" TargetMode="External"/><Relationship Id="rId44" Type="http://schemas.openxmlformats.org/officeDocument/2006/relationships/hyperlink" Target="http://sprt17.ru/?cat=6" TargetMode="External"/><Relationship Id="rId52" Type="http://schemas.openxmlformats.org/officeDocument/2006/relationships/hyperlink" Target="http://schet87.ru/deyatelnost/o-prinyatyix-po-vnesennyim-predstavleniyam-i-predpisaniyam-resheniyax/za-2022-god/kopiya-predstavlenie-%E2%84%961/p.html" TargetMode="External"/><Relationship Id="rId60" Type="http://schemas.openxmlformats.org/officeDocument/2006/relationships/hyperlink" Target="http://sp-so.ru/activities/51" TargetMode="External"/><Relationship Id="rId65" Type="http://schemas.openxmlformats.org/officeDocument/2006/relationships/hyperlink" Target="https://www.spvo.ru/activity/" TargetMode="External"/><Relationship Id="rId73" Type="http://schemas.openxmlformats.org/officeDocument/2006/relationships/hyperlink" Target="https://ksp.org.ru/deyatelnost-organizatsii/rezultaty-proverok-kontrolnaya-deyatelnost/" TargetMode="External"/><Relationship Id="rId78" Type="http://schemas.openxmlformats.org/officeDocument/2006/relationships/hyperlink" Target="http://ksp15.ru/%d0%b4%d0%b5%d1%8f%d1%82%d0%b5%d0%bb%d1%8c%d0%bd%d0%be%d1%81%d1%82%d1%8c/%d0%b3%d0%be%d0%b4%d0%be%d0%b2%d1%8b%d0%b5-%d0%bf%d0%bb%d0%b0%d0%bd%d1%8b/" TargetMode="External"/><Relationship Id="rId81" Type="http://schemas.openxmlformats.org/officeDocument/2006/relationships/hyperlink" Target="http://spdag.ru/byulleteni" TargetMode="External"/><Relationship Id="rId4" Type="http://schemas.openxmlformats.org/officeDocument/2006/relationships/hyperlink" Target="http://www.ksp48.ru/deyatelnost/rezultaty-vneshnego-gosudarstvennogo-finansovogo-audita/kontrolnye-meropriyatiya/" TargetMode="External"/><Relationship Id="rId9" Type="http://schemas.openxmlformats.org/officeDocument/2006/relationships/hyperlink" Target="https://kspso.smolensk.ru/deiatelnost/" TargetMode="External"/><Relationship Id="rId13" Type="http://schemas.openxmlformats.org/officeDocument/2006/relationships/hyperlink" Target="http://www.ksp.mos.ru/activity/index.php" TargetMode="External"/><Relationship Id="rId18" Type="http://schemas.openxmlformats.org/officeDocument/2006/relationships/hyperlink" Target="http://www.kspmo.ru/deyatelnost/predstavleniya-i-predpisaniya-.php" TargetMode="External"/><Relationship Id="rId39" Type="http://schemas.openxmlformats.org/officeDocument/2006/relationships/hyperlink" Target="https://ksprb.bashkortostan.ru/activity/16122/" TargetMode="External"/><Relationship Id="rId34" Type="http://schemas.openxmlformats.org/officeDocument/2006/relationships/hyperlink" Target="http://kcp.cap.ru/work/deyateljnstj/kontroljnie-meropriyatiya" TargetMode="External"/><Relationship Id="rId50" Type="http://schemas.openxmlformats.org/officeDocument/2006/relationships/hyperlink" Target="https://spsakh.ru/work_18.php" TargetMode="External"/><Relationship Id="rId55" Type="http://schemas.openxmlformats.org/officeDocument/2006/relationships/hyperlink" Target="http://ksp19.ru/%d0%be%d1%82%d0%ba%d1%80%d1%8b%d1%82%d0%be%d1%81%d1%82%d1%8c-%d0%b1%d1%8e%d0%b4%d0%b6%d0%b5%d1%82%d0%bd%d1%8b%d1%85-%d0%b4%d0%b0%d0%bd%d0%bd%d1%8b%d1%85/%d0%be%d1%82%d1%87%d0%b5%d1%82%d1%8b/" TargetMode="External"/><Relationship Id="rId76" Type="http://schemas.openxmlformats.org/officeDocument/2006/relationships/hyperlink" Target="http://www.kspko.ru/" TargetMode="External"/><Relationship Id="rId7" Type="http://schemas.openxmlformats.org/officeDocument/2006/relationships/hyperlink" Target="https://ksp46.ru/activity/predstavleniya-predpisaniya/" TargetMode="External"/><Relationship Id="rId71" Type="http://schemas.openxmlformats.org/officeDocument/2006/relationships/hyperlink" Target="https://schetnaja-palata.sakha.gov.ru/deyatelnost" TargetMode="External"/><Relationship Id="rId2" Type="http://schemas.openxmlformats.org/officeDocument/2006/relationships/hyperlink" Target="https://www.ksp-vrn.ru/activity/results-external-control/" TargetMode="External"/><Relationship Id="rId29" Type="http://schemas.openxmlformats.org/officeDocument/2006/relationships/hyperlink" Target="http://www.kspkchr.ru/page/page64.html" TargetMode="External"/><Relationship Id="rId24" Type="http://schemas.openxmlformats.org/officeDocument/2006/relationships/hyperlink" Target="http://ksp-ao.ru/flats_sold/km/" TargetMode="External"/><Relationship Id="rId40" Type="http://schemas.openxmlformats.org/officeDocument/2006/relationships/hyperlink" Target="https://sprt.tatar/articles/99" TargetMode="External"/><Relationship Id="rId45" Type="http://schemas.openxmlformats.org/officeDocument/2006/relationships/hyperlink" Target="http://irksp.ru/?page_id=2175" TargetMode="External"/><Relationship Id="rId66" Type="http://schemas.openxmlformats.org/officeDocument/2006/relationships/hyperlink" Target="http://ksp37.ru/content/services/posled-kontrol/kontrol/Rezultat-kontro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78857-2E62-364A-8128-C8D9C8FB5773}">
  <dimension ref="A1:G96"/>
  <sheetViews>
    <sheetView tabSelected="1" zoomScaleNormal="100" workbookViewId="0">
      <selection sqref="A1:G1"/>
    </sheetView>
  </sheetViews>
  <sheetFormatPr baseColWidth="10" defaultColWidth="8.83203125" defaultRowHeight="15" x14ac:dyDescent="0.2"/>
  <cols>
    <col min="1" max="1" width="24.5" customWidth="1"/>
    <col min="2" max="2" width="12.5" customWidth="1"/>
    <col min="3" max="3" width="11.83203125" customWidth="1"/>
    <col min="4" max="5" width="18.83203125" customWidth="1"/>
    <col min="6" max="6" width="21.83203125" customWidth="1"/>
    <col min="7" max="7" width="20.83203125" customWidth="1"/>
  </cols>
  <sheetData>
    <row r="1" spans="1:7" ht="25" customHeight="1" x14ac:dyDescent="0.2">
      <c r="A1" s="145" t="s">
        <v>844</v>
      </c>
      <c r="B1" s="146"/>
      <c r="C1" s="146"/>
      <c r="D1" s="146"/>
      <c r="E1" s="146"/>
      <c r="F1" s="147"/>
      <c r="G1" s="147"/>
    </row>
    <row r="2" spans="1:7" ht="16" customHeight="1" x14ac:dyDescent="0.2">
      <c r="A2" s="148" t="s">
        <v>813</v>
      </c>
      <c r="B2" s="149"/>
      <c r="C2" s="149"/>
      <c r="D2" s="149"/>
      <c r="E2" s="149"/>
      <c r="F2" s="150"/>
      <c r="G2" s="150"/>
    </row>
    <row r="3" spans="1:7" ht="136" customHeight="1" x14ac:dyDescent="0.2">
      <c r="A3" s="1" t="s">
        <v>0</v>
      </c>
      <c r="B3" s="90" t="s">
        <v>854</v>
      </c>
      <c r="C3" s="90" t="s">
        <v>460</v>
      </c>
      <c r="D3" s="1" t="str">
        <f>'8.1'!B3</f>
        <v>8.1. Имеется ли на сайте финансового органа субъекта Российской Федерации баннер (ссылка) на официальный сайт контрольно-счетного органа субъекта Российской Федерации?</v>
      </c>
      <c r="E3" s="1" t="s">
        <v>459</v>
      </c>
      <c r="F3" s="1" t="s">
        <v>457</v>
      </c>
      <c r="G3" s="1" t="s">
        <v>458</v>
      </c>
    </row>
    <row r="4" spans="1:7" x14ac:dyDescent="0.2">
      <c r="A4" s="144" t="s">
        <v>1</v>
      </c>
      <c r="B4" s="4" t="s">
        <v>2</v>
      </c>
      <c r="C4" s="4" t="s">
        <v>3</v>
      </c>
      <c r="D4" s="2" t="s">
        <v>3</v>
      </c>
      <c r="E4" s="3" t="s">
        <v>3</v>
      </c>
      <c r="F4" s="3" t="s">
        <v>3</v>
      </c>
      <c r="G4" s="3" t="s">
        <v>3</v>
      </c>
    </row>
    <row r="5" spans="1:7" x14ac:dyDescent="0.2">
      <c r="A5" s="144" t="s">
        <v>853</v>
      </c>
      <c r="B5" s="4"/>
      <c r="C5" s="4">
        <f>SUM(D5:G5)</f>
        <v>10</v>
      </c>
      <c r="D5" s="2">
        <v>1</v>
      </c>
      <c r="E5" s="3">
        <v>1</v>
      </c>
      <c r="F5" s="91">
        <v>4</v>
      </c>
      <c r="G5" s="91">
        <v>4</v>
      </c>
    </row>
    <row r="6" spans="1:7" x14ac:dyDescent="0.2">
      <c r="A6" s="139" t="s">
        <v>814</v>
      </c>
      <c r="B6" s="4"/>
      <c r="C6" s="4"/>
      <c r="D6" s="2"/>
      <c r="E6" s="3"/>
      <c r="F6" s="91"/>
      <c r="G6" s="91"/>
    </row>
    <row r="7" spans="1:7" ht="16.25" customHeight="1" x14ac:dyDescent="0.2">
      <c r="A7" s="89" t="s">
        <v>5</v>
      </c>
      <c r="B7" s="6">
        <f t="shared" ref="B7:B35" si="0">C7/$C$5*100</f>
        <v>100</v>
      </c>
      <c r="C7" s="6">
        <f t="shared" ref="C7:C35" si="1">SUM(D7:G7)</f>
        <v>10</v>
      </c>
      <c r="D7" s="7">
        <f>'8.1'!E7</f>
        <v>1</v>
      </c>
      <c r="E7" s="8">
        <f>'8.2'!F7</f>
        <v>1</v>
      </c>
      <c r="F7" s="9">
        <f>'8.3'!F8</f>
        <v>4</v>
      </c>
      <c r="G7" s="9">
        <f>'8.4'!F8</f>
        <v>4</v>
      </c>
    </row>
    <row r="8" spans="1:7" ht="16.25" customHeight="1" x14ac:dyDescent="0.2">
      <c r="A8" s="89" t="s">
        <v>9</v>
      </c>
      <c r="B8" s="6">
        <f t="shared" si="0"/>
        <v>100</v>
      </c>
      <c r="C8" s="6">
        <f t="shared" si="1"/>
        <v>10</v>
      </c>
      <c r="D8" s="7">
        <f>'8.1'!E11</f>
        <v>1</v>
      </c>
      <c r="E8" s="8">
        <f>'8.2'!F11</f>
        <v>1</v>
      </c>
      <c r="F8" s="9">
        <f>'8.3'!F12</f>
        <v>4</v>
      </c>
      <c r="G8" s="9">
        <f>'8.4'!F12</f>
        <v>4</v>
      </c>
    </row>
    <row r="9" spans="1:7" ht="16.25" customHeight="1" x14ac:dyDescent="0.2">
      <c r="A9" s="89" t="s">
        <v>12</v>
      </c>
      <c r="B9" s="6">
        <f t="shared" si="0"/>
        <v>100</v>
      </c>
      <c r="C9" s="6">
        <f t="shared" si="1"/>
        <v>10</v>
      </c>
      <c r="D9" s="7">
        <f>'8.1'!E14</f>
        <v>1</v>
      </c>
      <c r="E9" s="8">
        <f>'8.2'!F14</f>
        <v>1</v>
      </c>
      <c r="F9" s="9">
        <f>'8.3'!F15</f>
        <v>4</v>
      </c>
      <c r="G9" s="9">
        <f>'8.4'!F15</f>
        <v>4</v>
      </c>
    </row>
    <row r="10" spans="1:7" ht="16.25" customHeight="1" x14ac:dyDescent="0.2">
      <c r="A10" s="89" t="s">
        <v>16</v>
      </c>
      <c r="B10" s="6">
        <f t="shared" si="0"/>
        <v>100</v>
      </c>
      <c r="C10" s="6">
        <f t="shared" si="1"/>
        <v>10</v>
      </c>
      <c r="D10" s="7">
        <f>'8.1'!E18</f>
        <v>1</v>
      </c>
      <c r="E10" s="8">
        <f>'8.2'!F18</f>
        <v>1</v>
      </c>
      <c r="F10" s="9">
        <f>'8.3'!F19</f>
        <v>4</v>
      </c>
      <c r="G10" s="9">
        <f>'8.4'!F19</f>
        <v>4</v>
      </c>
    </row>
    <row r="11" spans="1:7" ht="16.25" customHeight="1" x14ac:dyDescent="0.2">
      <c r="A11" s="89" t="s">
        <v>18</v>
      </c>
      <c r="B11" s="6">
        <f t="shared" si="0"/>
        <v>100</v>
      </c>
      <c r="C11" s="6">
        <f t="shared" si="1"/>
        <v>10</v>
      </c>
      <c r="D11" s="7">
        <f>'8.1'!E20</f>
        <v>1</v>
      </c>
      <c r="E11" s="8">
        <f>'8.2'!F20</f>
        <v>1</v>
      </c>
      <c r="F11" s="9">
        <f>'8.3'!F21</f>
        <v>4</v>
      </c>
      <c r="G11" s="9">
        <f>'8.4'!F21</f>
        <v>4</v>
      </c>
    </row>
    <row r="12" spans="1:7" ht="16.25" customHeight="1" x14ac:dyDescent="0.2">
      <c r="A12" s="89" t="s">
        <v>21</v>
      </c>
      <c r="B12" s="6">
        <f t="shared" si="0"/>
        <v>100</v>
      </c>
      <c r="C12" s="6">
        <f t="shared" si="1"/>
        <v>10</v>
      </c>
      <c r="D12" s="7">
        <f>'8.1'!E23</f>
        <v>1</v>
      </c>
      <c r="E12" s="8">
        <f>'8.2'!F23</f>
        <v>1</v>
      </c>
      <c r="F12" s="9">
        <f>'8.3'!F24</f>
        <v>4</v>
      </c>
      <c r="G12" s="9">
        <f>'8.4'!F24</f>
        <v>4</v>
      </c>
    </row>
    <row r="13" spans="1:7" ht="16.25" customHeight="1" x14ac:dyDescent="0.2">
      <c r="A13" s="89" t="s">
        <v>24</v>
      </c>
      <c r="B13" s="6">
        <f t="shared" si="0"/>
        <v>100</v>
      </c>
      <c r="C13" s="6">
        <f t="shared" si="1"/>
        <v>10</v>
      </c>
      <c r="D13" s="7">
        <f>'8.1'!E27</f>
        <v>1</v>
      </c>
      <c r="E13" s="8">
        <f>'8.2'!F27</f>
        <v>1</v>
      </c>
      <c r="F13" s="9">
        <f>'8.3'!F28</f>
        <v>4</v>
      </c>
      <c r="G13" s="9">
        <f>'8.4'!F28</f>
        <v>4</v>
      </c>
    </row>
    <row r="14" spans="1:7" ht="16.25" customHeight="1" x14ac:dyDescent="0.2">
      <c r="A14" s="89" t="s">
        <v>26</v>
      </c>
      <c r="B14" s="6">
        <f t="shared" si="0"/>
        <v>100</v>
      </c>
      <c r="C14" s="6">
        <f t="shared" si="1"/>
        <v>10</v>
      </c>
      <c r="D14" s="7">
        <f>'8.1'!E29</f>
        <v>1</v>
      </c>
      <c r="E14" s="8">
        <f>'8.2'!F29</f>
        <v>1</v>
      </c>
      <c r="F14" s="9">
        <f>'8.3'!F30</f>
        <v>4</v>
      </c>
      <c r="G14" s="9">
        <f>'8.4'!F30</f>
        <v>4</v>
      </c>
    </row>
    <row r="15" spans="1:7" ht="16.25" customHeight="1" x14ac:dyDescent="0.2">
      <c r="A15" s="89" t="s">
        <v>34</v>
      </c>
      <c r="B15" s="6">
        <f t="shared" si="0"/>
        <v>100</v>
      </c>
      <c r="C15" s="6">
        <f t="shared" si="1"/>
        <v>10</v>
      </c>
      <c r="D15" s="7">
        <f>'8.1'!E38</f>
        <v>1</v>
      </c>
      <c r="E15" s="8">
        <f>'8.2'!F38</f>
        <v>1</v>
      </c>
      <c r="F15" s="9">
        <f>'8.3'!F39</f>
        <v>4</v>
      </c>
      <c r="G15" s="9">
        <f>'8.4'!F39</f>
        <v>4</v>
      </c>
    </row>
    <row r="16" spans="1:7" ht="16.25" customHeight="1" x14ac:dyDescent="0.2">
      <c r="A16" s="89" t="s">
        <v>48</v>
      </c>
      <c r="B16" s="6">
        <f t="shared" si="0"/>
        <v>100</v>
      </c>
      <c r="C16" s="6">
        <f t="shared" si="1"/>
        <v>10</v>
      </c>
      <c r="D16" s="7">
        <f>'8.1'!E53</f>
        <v>1</v>
      </c>
      <c r="E16" s="8">
        <f>'8.2'!F53</f>
        <v>1</v>
      </c>
      <c r="F16" s="9">
        <f>'8.3'!F54</f>
        <v>4</v>
      </c>
      <c r="G16" s="9">
        <f>'8.4'!F54</f>
        <v>4</v>
      </c>
    </row>
    <row r="17" spans="1:7" ht="16.25" customHeight="1" x14ac:dyDescent="0.2">
      <c r="A17" s="89" t="s">
        <v>848</v>
      </c>
      <c r="B17" s="6">
        <f t="shared" si="0"/>
        <v>100</v>
      </c>
      <c r="C17" s="6">
        <f t="shared" si="1"/>
        <v>10</v>
      </c>
      <c r="D17" s="7">
        <f>'8.1'!E56</f>
        <v>1</v>
      </c>
      <c r="E17" s="8">
        <f>'8.2'!F56</f>
        <v>1</v>
      </c>
      <c r="F17" s="9">
        <f>'8.3'!F57</f>
        <v>4</v>
      </c>
      <c r="G17" s="9">
        <f>'8.4'!F57</f>
        <v>4</v>
      </c>
    </row>
    <row r="18" spans="1:7" ht="16.25" customHeight="1" x14ac:dyDescent="0.2">
      <c r="A18" s="89" t="s">
        <v>849</v>
      </c>
      <c r="B18" s="6">
        <f t="shared" si="0"/>
        <v>100</v>
      </c>
      <c r="C18" s="6">
        <f t="shared" si="1"/>
        <v>10</v>
      </c>
      <c r="D18" s="7">
        <f>'8.1'!E60</f>
        <v>1</v>
      </c>
      <c r="E18" s="8">
        <f>'8.2'!F60</f>
        <v>1</v>
      </c>
      <c r="F18" s="9">
        <f>'8.3'!F61</f>
        <v>4</v>
      </c>
      <c r="G18" s="9">
        <f>'8.4'!F61</f>
        <v>4</v>
      </c>
    </row>
    <row r="19" spans="1:7" ht="16.25" customHeight="1" x14ac:dyDescent="0.2">
      <c r="A19" s="89" t="s">
        <v>54</v>
      </c>
      <c r="B19" s="6">
        <f t="shared" si="0"/>
        <v>100</v>
      </c>
      <c r="C19" s="6">
        <f t="shared" si="1"/>
        <v>10</v>
      </c>
      <c r="D19" s="7">
        <f>'8.1'!E61</f>
        <v>1</v>
      </c>
      <c r="E19" s="8">
        <f>'8.2'!F61</f>
        <v>1</v>
      </c>
      <c r="F19" s="9">
        <f>'8.3'!F62</f>
        <v>4</v>
      </c>
      <c r="G19" s="9">
        <f>'8.4'!F62</f>
        <v>4</v>
      </c>
    </row>
    <row r="20" spans="1:7" ht="16.25" customHeight="1" x14ac:dyDescent="0.2">
      <c r="A20" s="89" t="s">
        <v>67</v>
      </c>
      <c r="B20" s="6">
        <f t="shared" si="0"/>
        <v>100</v>
      </c>
      <c r="C20" s="6">
        <f t="shared" si="1"/>
        <v>10</v>
      </c>
      <c r="D20" s="7">
        <f>'8.1'!E75</f>
        <v>1</v>
      </c>
      <c r="E20" s="8">
        <f>'8.2'!F75</f>
        <v>1</v>
      </c>
      <c r="F20" s="9">
        <f>'8.3'!F76</f>
        <v>4</v>
      </c>
      <c r="G20" s="9">
        <f>'8.4'!F76</f>
        <v>4</v>
      </c>
    </row>
    <row r="21" spans="1:7" ht="16.25" customHeight="1" x14ac:dyDescent="0.2">
      <c r="A21" s="89" t="s">
        <v>83</v>
      </c>
      <c r="B21" s="6">
        <f t="shared" si="0"/>
        <v>100</v>
      </c>
      <c r="C21" s="6">
        <f t="shared" si="1"/>
        <v>10</v>
      </c>
      <c r="D21" s="7">
        <f>'8.1'!E92</f>
        <v>1</v>
      </c>
      <c r="E21" s="8">
        <f>'8.2'!F92</f>
        <v>1</v>
      </c>
      <c r="F21" s="9">
        <f>'8.3'!F93</f>
        <v>4</v>
      </c>
      <c r="G21" s="9">
        <f>'8.4'!F93</f>
        <v>4</v>
      </c>
    </row>
    <row r="22" spans="1:7" ht="16.25" customHeight="1" x14ac:dyDescent="0.2">
      <c r="A22" s="89" t="s">
        <v>87</v>
      </c>
      <c r="B22" s="6">
        <f t="shared" si="0"/>
        <v>100</v>
      </c>
      <c r="C22" s="6">
        <f t="shared" si="1"/>
        <v>10</v>
      </c>
      <c r="D22" s="7">
        <f>'8.1'!E96</f>
        <v>1</v>
      </c>
      <c r="E22" s="8">
        <f>'8.2'!F96</f>
        <v>1</v>
      </c>
      <c r="F22" s="9">
        <f>'8.3'!F97</f>
        <v>4</v>
      </c>
      <c r="G22" s="9">
        <f>'8.4'!F97</f>
        <v>4</v>
      </c>
    </row>
    <row r="23" spans="1:7" ht="16.25" customHeight="1" x14ac:dyDescent="0.2">
      <c r="A23" s="89" t="s">
        <v>6</v>
      </c>
      <c r="B23" s="6">
        <f t="shared" si="0"/>
        <v>80</v>
      </c>
      <c r="C23" s="6">
        <f t="shared" si="1"/>
        <v>8</v>
      </c>
      <c r="D23" s="7">
        <f>'8.1'!E8</f>
        <v>1</v>
      </c>
      <c r="E23" s="8">
        <f>'8.2'!F8</f>
        <v>1</v>
      </c>
      <c r="F23" s="9">
        <f>'8.3'!F9</f>
        <v>4</v>
      </c>
      <c r="G23" s="9">
        <f>'8.4'!F9</f>
        <v>2</v>
      </c>
    </row>
    <row r="24" spans="1:7" ht="16.25" customHeight="1" x14ac:dyDescent="0.2">
      <c r="A24" s="89" t="s">
        <v>14</v>
      </c>
      <c r="B24" s="6">
        <f t="shared" si="0"/>
        <v>80</v>
      </c>
      <c r="C24" s="6">
        <f t="shared" si="1"/>
        <v>8</v>
      </c>
      <c r="D24" s="7">
        <f>'8.1'!E16</f>
        <v>1</v>
      </c>
      <c r="E24" s="8">
        <f>'8.2'!F16</f>
        <v>1</v>
      </c>
      <c r="F24" s="9">
        <f>'8.3'!F17</f>
        <v>4</v>
      </c>
      <c r="G24" s="9">
        <f>'8.4'!F17</f>
        <v>2</v>
      </c>
    </row>
    <row r="25" spans="1:7" ht="16.25" customHeight="1" x14ac:dyDescent="0.2">
      <c r="A25" s="89" t="s">
        <v>20</v>
      </c>
      <c r="B25" s="6">
        <f t="shared" si="0"/>
        <v>80</v>
      </c>
      <c r="C25" s="6">
        <f t="shared" si="1"/>
        <v>8</v>
      </c>
      <c r="D25" s="7">
        <f>'8.1'!E22</f>
        <v>1</v>
      </c>
      <c r="E25" s="8">
        <f>'8.2'!F22</f>
        <v>1</v>
      </c>
      <c r="F25" s="9">
        <f>'8.3'!F23</f>
        <v>4</v>
      </c>
      <c r="G25" s="9">
        <f>'8.4'!F23</f>
        <v>2</v>
      </c>
    </row>
    <row r="26" spans="1:7" ht="16.25" customHeight="1" x14ac:dyDescent="0.2">
      <c r="A26" s="89" t="s">
        <v>36</v>
      </c>
      <c r="B26" s="6">
        <f t="shared" si="0"/>
        <v>80</v>
      </c>
      <c r="C26" s="6">
        <f t="shared" si="1"/>
        <v>8</v>
      </c>
      <c r="D26" s="7">
        <f>'8.1'!E40</f>
        <v>1</v>
      </c>
      <c r="E26" s="8">
        <f>'8.2'!F40</f>
        <v>1</v>
      </c>
      <c r="F26" s="9">
        <f>'8.3'!F41</f>
        <v>4</v>
      </c>
      <c r="G26" s="9">
        <f>'8.4'!F41</f>
        <v>2</v>
      </c>
    </row>
    <row r="27" spans="1:7" ht="16.25" customHeight="1" x14ac:dyDescent="0.2">
      <c r="A27" s="89" t="s">
        <v>37</v>
      </c>
      <c r="B27" s="6">
        <f t="shared" si="0"/>
        <v>80</v>
      </c>
      <c r="C27" s="6">
        <f t="shared" si="1"/>
        <v>8</v>
      </c>
      <c r="D27" s="7">
        <f>'8.1'!E41</f>
        <v>1</v>
      </c>
      <c r="E27" s="8">
        <f>'8.2'!F41</f>
        <v>1</v>
      </c>
      <c r="F27" s="9">
        <f>'8.3'!F42</f>
        <v>4</v>
      </c>
      <c r="G27" s="9">
        <f>'8.4'!F42</f>
        <v>2</v>
      </c>
    </row>
    <row r="28" spans="1:7" ht="16.25" customHeight="1" x14ac:dyDescent="0.2">
      <c r="A28" s="89" t="s">
        <v>44</v>
      </c>
      <c r="B28" s="6">
        <f t="shared" si="0"/>
        <v>80</v>
      </c>
      <c r="C28" s="6">
        <f t="shared" si="1"/>
        <v>8</v>
      </c>
      <c r="D28" s="7">
        <f>'8.1'!E48</f>
        <v>1</v>
      </c>
      <c r="E28" s="8">
        <f>'8.2'!F48</f>
        <v>1</v>
      </c>
      <c r="F28" s="9">
        <f>'8.3'!F49</f>
        <v>4</v>
      </c>
      <c r="G28" s="9">
        <f>'8.4'!F49</f>
        <v>2</v>
      </c>
    </row>
    <row r="29" spans="1:7" ht="16.25" customHeight="1" x14ac:dyDescent="0.2">
      <c r="A29" s="88" t="s">
        <v>56</v>
      </c>
      <c r="B29" s="6">
        <f t="shared" si="0"/>
        <v>80</v>
      </c>
      <c r="C29" s="6">
        <f t="shared" si="1"/>
        <v>8</v>
      </c>
      <c r="D29" s="7">
        <f>'8.1'!E63</f>
        <v>1</v>
      </c>
      <c r="E29" s="8">
        <f>'8.2'!F63</f>
        <v>1</v>
      </c>
      <c r="F29" s="9">
        <f>'8.3'!F64</f>
        <v>4</v>
      </c>
      <c r="G29" s="9">
        <f>'8.4'!F64</f>
        <v>2</v>
      </c>
    </row>
    <row r="30" spans="1:7" ht="16.25" customHeight="1" x14ac:dyDescent="0.2">
      <c r="A30" s="88" t="s">
        <v>57</v>
      </c>
      <c r="B30" s="6">
        <f t="shared" si="0"/>
        <v>80</v>
      </c>
      <c r="C30" s="6">
        <f t="shared" si="1"/>
        <v>8</v>
      </c>
      <c r="D30" s="7">
        <f>'8.1'!E64</f>
        <v>1</v>
      </c>
      <c r="E30" s="8">
        <f>'8.2'!F64</f>
        <v>1</v>
      </c>
      <c r="F30" s="9">
        <f>'8.3'!F65</f>
        <v>4</v>
      </c>
      <c r="G30" s="9">
        <f>'8.4'!F65</f>
        <v>2</v>
      </c>
    </row>
    <row r="31" spans="1:7" ht="16.25" customHeight="1" x14ac:dyDescent="0.2">
      <c r="A31" s="88" t="s">
        <v>59</v>
      </c>
      <c r="B31" s="6">
        <f t="shared" si="0"/>
        <v>80</v>
      </c>
      <c r="C31" s="6">
        <f t="shared" si="1"/>
        <v>8</v>
      </c>
      <c r="D31" s="7">
        <f>'8.1'!E66</f>
        <v>1</v>
      </c>
      <c r="E31" s="8">
        <f>'8.2'!F66</f>
        <v>1</v>
      </c>
      <c r="F31" s="9">
        <f>'8.3'!F67</f>
        <v>4</v>
      </c>
      <c r="G31" s="9">
        <f>'8.4'!F67</f>
        <v>2</v>
      </c>
    </row>
    <row r="32" spans="1:7" ht="16.25" customHeight="1" x14ac:dyDescent="0.2">
      <c r="A32" s="88" t="s">
        <v>60</v>
      </c>
      <c r="B32" s="6">
        <f t="shared" si="0"/>
        <v>80</v>
      </c>
      <c r="C32" s="6">
        <f t="shared" si="1"/>
        <v>8</v>
      </c>
      <c r="D32" s="7">
        <f>'8.1'!E67</f>
        <v>1</v>
      </c>
      <c r="E32" s="8">
        <f>'8.2'!F67</f>
        <v>1</v>
      </c>
      <c r="F32" s="9">
        <f>'8.3'!F68</f>
        <v>4</v>
      </c>
      <c r="G32" s="9">
        <f>'8.4'!F68</f>
        <v>2</v>
      </c>
    </row>
    <row r="33" spans="1:7" ht="16.25" customHeight="1" x14ac:dyDescent="0.2">
      <c r="A33" s="89" t="s">
        <v>851</v>
      </c>
      <c r="B33" s="6">
        <f t="shared" si="0"/>
        <v>80</v>
      </c>
      <c r="C33" s="6">
        <f t="shared" si="1"/>
        <v>8</v>
      </c>
      <c r="D33" s="7">
        <f>'8.1'!E74</f>
        <v>1</v>
      </c>
      <c r="E33" s="8">
        <f>'8.2'!F74</f>
        <v>1</v>
      </c>
      <c r="F33" s="9">
        <f>'8.3'!F75</f>
        <v>4</v>
      </c>
      <c r="G33" s="9">
        <f>'8.4'!F75</f>
        <v>2</v>
      </c>
    </row>
    <row r="34" spans="1:7" ht="16.25" customHeight="1" x14ac:dyDescent="0.2">
      <c r="A34" s="89" t="s">
        <v>78</v>
      </c>
      <c r="B34" s="6">
        <f t="shared" si="0"/>
        <v>80</v>
      </c>
      <c r="C34" s="6">
        <f t="shared" si="1"/>
        <v>8</v>
      </c>
      <c r="D34" s="7">
        <f>'8.1'!E85</f>
        <v>1</v>
      </c>
      <c r="E34" s="8">
        <f>'8.2'!F85</f>
        <v>1</v>
      </c>
      <c r="F34" s="9">
        <f>'8.3'!F86</f>
        <v>4</v>
      </c>
      <c r="G34" s="9">
        <f>'8.4'!F86</f>
        <v>2</v>
      </c>
    </row>
    <row r="35" spans="1:7" ht="16.25" customHeight="1" x14ac:dyDescent="0.2">
      <c r="A35" s="89" t="s">
        <v>81</v>
      </c>
      <c r="B35" s="6">
        <f t="shared" si="0"/>
        <v>80</v>
      </c>
      <c r="C35" s="6">
        <f t="shared" si="1"/>
        <v>8</v>
      </c>
      <c r="D35" s="7">
        <f>'8.1'!E89</f>
        <v>1</v>
      </c>
      <c r="E35" s="8">
        <f>'8.2'!F89</f>
        <v>1</v>
      </c>
      <c r="F35" s="9">
        <f>'8.3'!F90</f>
        <v>4</v>
      </c>
      <c r="G35" s="9">
        <f>'8.4'!F90</f>
        <v>2</v>
      </c>
    </row>
    <row r="36" spans="1:7" ht="16.25" customHeight="1" x14ac:dyDescent="0.2">
      <c r="A36" s="139" t="s">
        <v>815</v>
      </c>
      <c r="B36" s="6"/>
      <c r="C36" s="6"/>
      <c r="D36" s="7"/>
      <c r="E36" s="8"/>
      <c r="F36" s="9"/>
      <c r="G36" s="9"/>
    </row>
    <row r="37" spans="1:7" ht="16.25" customHeight="1" x14ac:dyDescent="0.2">
      <c r="A37" s="89" t="s">
        <v>69</v>
      </c>
      <c r="B37" s="6">
        <f t="shared" ref="B37:B50" si="2">C37/$C$5*100</f>
        <v>75</v>
      </c>
      <c r="C37" s="6">
        <f t="shared" ref="C37:C50" si="3">SUM(D37:G37)</f>
        <v>7.5</v>
      </c>
      <c r="D37" s="7">
        <f>'8.1'!E77</f>
        <v>1</v>
      </c>
      <c r="E37" s="8">
        <f>'8.2'!F77</f>
        <v>0.5</v>
      </c>
      <c r="F37" s="9">
        <f>'8.3'!F78</f>
        <v>4</v>
      </c>
      <c r="G37" s="9">
        <f>'8.4'!F78</f>
        <v>2</v>
      </c>
    </row>
    <row r="38" spans="1:7" ht="16.25" customHeight="1" x14ac:dyDescent="0.2">
      <c r="A38" s="89" t="s">
        <v>38</v>
      </c>
      <c r="B38" s="6">
        <f t="shared" si="2"/>
        <v>70</v>
      </c>
      <c r="C38" s="6">
        <f t="shared" si="3"/>
        <v>7</v>
      </c>
      <c r="D38" s="7">
        <f>'8.1'!E42</f>
        <v>0</v>
      </c>
      <c r="E38" s="8">
        <f>'8.2'!F42</f>
        <v>1</v>
      </c>
      <c r="F38" s="9">
        <f>'8.3'!F43</f>
        <v>4</v>
      </c>
      <c r="G38" s="9">
        <f>'8.4'!F43</f>
        <v>2</v>
      </c>
    </row>
    <row r="39" spans="1:7" ht="16.25" customHeight="1" x14ac:dyDescent="0.2">
      <c r="A39" s="89" t="s">
        <v>307</v>
      </c>
      <c r="B39" s="6">
        <f t="shared" si="2"/>
        <v>60</v>
      </c>
      <c r="C39" s="6">
        <f t="shared" si="3"/>
        <v>6</v>
      </c>
      <c r="D39" s="7">
        <f>'8.1'!E24</f>
        <v>1</v>
      </c>
      <c r="E39" s="8">
        <f>'8.2'!F24</f>
        <v>1</v>
      </c>
      <c r="F39" s="9">
        <f>'8.3'!F25</f>
        <v>2</v>
      </c>
      <c r="G39" s="9">
        <f>'8.4'!F25</f>
        <v>2</v>
      </c>
    </row>
    <row r="40" spans="1:7" ht="16.25" customHeight="1" x14ac:dyDescent="0.2">
      <c r="A40" s="89" t="s">
        <v>30</v>
      </c>
      <c r="B40" s="6">
        <f t="shared" si="2"/>
        <v>60</v>
      </c>
      <c r="C40" s="6">
        <f t="shared" si="3"/>
        <v>6</v>
      </c>
      <c r="D40" s="7">
        <f>'8.1'!E33</f>
        <v>1</v>
      </c>
      <c r="E40" s="8">
        <f>'8.2'!F33</f>
        <v>1</v>
      </c>
      <c r="F40" s="9">
        <f>'8.3'!F34</f>
        <v>2</v>
      </c>
      <c r="G40" s="9">
        <f>'8.4'!F34</f>
        <v>2</v>
      </c>
    </row>
    <row r="41" spans="1:7" ht="16.25" customHeight="1" x14ac:dyDescent="0.2">
      <c r="A41" s="89" t="s">
        <v>35</v>
      </c>
      <c r="B41" s="6">
        <f t="shared" si="2"/>
        <v>60</v>
      </c>
      <c r="C41" s="6">
        <f t="shared" si="3"/>
        <v>6</v>
      </c>
      <c r="D41" s="7">
        <f>'8.1'!E39</f>
        <v>1</v>
      </c>
      <c r="E41" s="8">
        <f>'8.2'!F39</f>
        <v>1</v>
      </c>
      <c r="F41" s="9">
        <f>'8.3'!F40</f>
        <v>4</v>
      </c>
      <c r="G41" s="9">
        <f>'8.4'!F40</f>
        <v>0</v>
      </c>
    </row>
    <row r="42" spans="1:7" ht="16.25" customHeight="1" x14ac:dyDescent="0.2">
      <c r="A42" s="89" t="s">
        <v>45</v>
      </c>
      <c r="B42" s="6">
        <f t="shared" si="2"/>
        <v>60</v>
      </c>
      <c r="C42" s="6">
        <f t="shared" si="3"/>
        <v>6</v>
      </c>
      <c r="D42" s="7">
        <f>'8.1'!E49</f>
        <v>1</v>
      </c>
      <c r="E42" s="8">
        <f>'8.2'!F49</f>
        <v>1</v>
      </c>
      <c r="F42" s="9">
        <f>'8.3'!F50</f>
        <v>4</v>
      </c>
      <c r="G42" s="9">
        <f>'8.4'!F50</f>
        <v>0</v>
      </c>
    </row>
    <row r="43" spans="1:7" ht="16.25" customHeight="1" x14ac:dyDescent="0.2">
      <c r="A43" s="88" t="s">
        <v>55</v>
      </c>
      <c r="B43" s="6">
        <f t="shared" si="2"/>
        <v>60</v>
      </c>
      <c r="C43" s="6">
        <f t="shared" si="3"/>
        <v>6</v>
      </c>
      <c r="D43" s="7">
        <f>'8.1'!E62</f>
        <v>1</v>
      </c>
      <c r="E43" s="8">
        <f>'8.2'!F62</f>
        <v>1</v>
      </c>
      <c r="F43" s="9">
        <f>'8.3'!F63</f>
        <v>4</v>
      </c>
      <c r="G43" s="9">
        <f>'8.4'!F63</f>
        <v>0</v>
      </c>
    </row>
    <row r="44" spans="1:7" ht="16.25" customHeight="1" x14ac:dyDescent="0.2">
      <c r="A44" s="89" t="s">
        <v>65</v>
      </c>
      <c r="B44" s="6">
        <f t="shared" si="2"/>
        <v>60</v>
      </c>
      <c r="C44" s="6">
        <f t="shared" si="3"/>
        <v>6</v>
      </c>
      <c r="D44" s="7">
        <f>'8.1'!E72</f>
        <v>1</v>
      </c>
      <c r="E44" s="8">
        <f>'8.2'!F72</f>
        <v>1</v>
      </c>
      <c r="F44" s="9">
        <f>'8.3'!F73</f>
        <v>4</v>
      </c>
      <c r="G44" s="9">
        <f>'8.4'!F73</f>
        <v>0</v>
      </c>
    </row>
    <row r="45" spans="1:7" ht="16.25" customHeight="1" x14ac:dyDescent="0.2">
      <c r="A45" s="89" t="s">
        <v>76</v>
      </c>
      <c r="B45" s="6">
        <f t="shared" si="2"/>
        <v>60</v>
      </c>
      <c r="C45" s="6">
        <f t="shared" si="3"/>
        <v>6</v>
      </c>
      <c r="D45" s="7">
        <f>'8.1'!E82</f>
        <v>1</v>
      </c>
      <c r="E45" s="8">
        <f>'8.2'!F82</f>
        <v>1</v>
      </c>
      <c r="F45" s="9">
        <f>'8.3'!F83</f>
        <v>4</v>
      </c>
      <c r="G45" s="9">
        <f>'8.4'!F83</f>
        <v>0</v>
      </c>
    </row>
    <row r="46" spans="1:7" ht="16.25" customHeight="1" x14ac:dyDescent="0.2">
      <c r="A46" s="89" t="s">
        <v>77</v>
      </c>
      <c r="B46" s="6">
        <f t="shared" si="2"/>
        <v>60</v>
      </c>
      <c r="C46" s="6">
        <f t="shared" si="3"/>
        <v>6</v>
      </c>
      <c r="D46" s="7">
        <f>'8.1'!E84</f>
        <v>1</v>
      </c>
      <c r="E46" s="8">
        <f>'8.2'!F84</f>
        <v>1</v>
      </c>
      <c r="F46" s="9">
        <f>'8.3'!F85</f>
        <v>2</v>
      </c>
      <c r="G46" s="9">
        <f>'8.4'!F85</f>
        <v>2</v>
      </c>
    </row>
    <row r="47" spans="1:7" ht="16.25" customHeight="1" x14ac:dyDescent="0.2">
      <c r="A47" s="89" t="s">
        <v>79</v>
      </c>
      <c r="B47" s="6">
        <f t="shared" si="2"/>
        <v>60</v>
      </c>
      <c r="C47" s="6">
        <f t="shared" si="3"/>
        <v>6</v>
      </c>
      <c r="D47" s="7">
        <f>'8.1'!E86</f>
        <v>1</v>
      </c>
      <c r="E47" s="8">
        <f>'8.2'!F86</f>
        <v>1</v>
      </c>
      <c r="F47" s="9">
        <f>'8.3'!F87</f>
        <v>4</v>
      </c>
      <c r="G47" s="9">
        <f>'8.4'!F87</f>
        <v>0</v>
      </c>
    </row>
    <row r="48" spans="1:7" ht="16.25" customHeight="1" x14ac:dyDescent="0.2">
      <c r="A48" s="89" t="s">
        <v>84</v>
      </c>
      <c r="B48" s="6">
        <f t="shared" si="2"/>
        <v>60</v>
      </c>
      <c r="C48" s="6">
        <f t="shared" si="3"/>
        <v>6</v>
      </c>
      <c r="D48" s="7">
        <f>'8.1'!E93</f>
        <v>1</v>
      </c>
      <c r="E48" s="8">
        <f>'8.2'!F93</f>
        <v>1</v>
      </c>
      <c r="F48" s="9">
        <f>'8.3'!F94</f>
        <v>2</v>
      </c>
      <c r="G48" s="9">
        <f>'8.4'!F94</f>
        <v>2</v>
      </c>
    </row>
    <row r="49" spans="1:7" ht="16.25" customHeight="1" x14ac:dyDescent="0.2">
      <c r="A49" s="89" t="s">
        <v>85</v>
      </c>
      <c r="B49" s="6">
        <f t="shared" si="2"/>
        <v>60</v>
      </c>
      <c r="C49" s="6">
        <f t="shared" si="3"/>
        <v>6</v>
      </c>
      <c r="D49" s="7">
        <f>'8.1'!E94</f>
        <v>1</v>
      </c>
      <c r="E49" s="8">
        <f>'8.2'!F94</f>
        <v>1</v>
      </c>
      <c r="F49" s="9">
        <f>'8.3'!F95</f>
        <v>2</v>
      </c>
      <c r="G49" s="9">
        <f>'8.4'!F95</f>
        <v>2</v>
      </c>
    </row>
    <row r="50" spans="1:7" ht="16.25" customHeight="1" x14ac:dyDescent="0.2">
      <c r="A50" s="89" t="s">
        <v>88</v>
      </c>
      <c r="B50" s="6">
        <f t="shared" si="2"/>
        <v>60</v>
      </c>
      <c r="C50" s="6">
        <f t="shared" si="3"/>
        <v>6</v>
      </c>
      <c r="D50" s="7">
        <f>'8.1'!E97</f>
        <v>1</v>
      </c>
      <c r="E50" s="8">
        <f>'8.2'!F97</f>
        <v>1</v>
      </c>
      <c r="F50" s="9">
        <f>'8.3'!F98</f>
        <v>4</v>
      </c>
      <c r="G50" s="9">
        <f>'8.4'!F98</f>
        <v>0</v>
      </c>
    </row>
    <row r="51" spans="1:7" ht="16.25" customHeight="1" x14ac:dyDescent="0.2">
      <c r="A51" s="139" t="s">
        <v>816</v>
      </c>
      <c r="B51" s="6"/>
      <c r="C51" s="6"/>
      <c r="D51" s="7"/>
      <c r="E51" s="8"/>
      <c r="F51" s="9"/>
      <c r="G51" s="9"/>
    </row>
    <row r="52" spans="1:7" ht="16.25" customHeight="1" x14ac:dyDescent="0.2">
      <c r="A52" s="89" t="s">
        <v>11</v>
      </c>
      <c r="B52" s="6">
        <f t="shared" ref="B52:B74" si="4">C52/$C$5*100</f>
        <v>55.000000000000007</v>
      </c>
      <c r="C52" s="6">
        <f t="shared" ref="C52:C74" si="5">SUM(D52:G52)</f>
        <v>5.5</v>
      </c>
      <c r="D52" s="7">
        <f>'8.1'!E13</f>
        <v>0.5</v>
      </c>
      <c r="E52" s="8">
        <f>'8.2'!F13</f>
        <v>1</v>
      </c>
      <c r="F52" s="9">
        <f>'8.3'!F14</f>
        <v>4</v>
      </c>
      <c r="G52" s="9">
        <f>'8.4'!F14</f>
        <v>0</v>
      </c>
    </row>
    <row r="53" spans="1:7" ht="16.25" customHeight="1" x14ac:dyDescent="0.2">
      <c r="A53" s="89" t="s">
        <v>15</v>
      </c>
      <c r="B53" s="6">
        <f t="shared" si="4"/>
        <v>50</v>
      </c>
      <c r="C53" s="6">
        <f t="shared" si="5"/>
        <v>5</v>
      </c>
      <c r="D53" s="7">
        <f>'8.1'!E17</f>
        <v>0</v>
      </c>
      <c r="E53" s="8">
        <f>'8.2'!F17</f>
        <v>1</v>
      </c>
      <c r="F53" s="9">
        <f>'8.3'!F18</f>
        <v>4</v>
      </c>
      <c r="G53" s="9">
        <f>'8.4'!F18</f>
        <v>0</v>
      </c>
    </row>
    <row r="54" spans="1:7" ht="16.25" customHeight="1" x14ac:dyDescent="0.2">
      <c r="A54" s="88" t="s">
        <v>58</v>
      </c>
      <c r="B54" s="6">
        <f t="shared" si="4"/>
        <v>50</v>
      </c>
      <c r="C54" s="6">
        <f t="shared" si="5"/>
        <v>5</v>
      </c>
      <c r="D54" s="7">
        <f>'8.1'!E65</f>
        <v>1</v>
      </c>
      <c r="E54" s="8">
        <f>'8.2'!F65</f>
        <v>0</v>
      </c>
      <c r="F54" s="9">
        <f>'8.3'!F66</f>
        <v>2</v>
      </c>
      <c r="G54" s="9">
        <f>'8.4'!F66</f>
        <v>2</v>
      </c>
    </row>
    <row r="55" spans="1:7" ht="16.25" customHeight="1" x14ac:dyDescent="0.2">
      <c r="A55" s="89" t="s">
        <v>89</v>
      </c>
      <c r="B55" s="6">
        <f t="shared" si="4"/>
        <v>50</v>
      </c>
      <c r="C55" s="6">
        <f t="shared" si="5"/>
        <v>5</v>
      </c>
      <c r="D55" s="7">
        <f>'8.1'!E98</f>
        <v>0</v>
      </c>
      <c r="E55" s="8">
        <f>'8.2'!F98</f>
        <v>1</v>
      </c>
      <c r="F55" s="9">
        <f>'8.3'!F99</f>
        <v>4</v>
      </c>
      <c r="G55" s="9">
        <f>'8.4'!F99</f>
        <v>0</v>
      </c>
    </row>
    <row r="56" spans="1:7" ht="16.25" customHeight="1" x14ac:dyDescent="0.2">
      <c r="A56" s="89" t="s">
        <v>7</v>
      </c>
      <c r="B56" s="6">
        <f t="shared" si="4"/>
        <v>40</v>
      </c>
      <c r="C56" s="6">
        <f t="shared" si="5"/>
        <v>4</v>
      </c>
      <c r="D56" s="7">
        <f>'8.1'!E9</f>
        <v>1</v>
      </c>
      <c r="E56" s="8">
        <f>'8.2'!F9</f>
        <v>1</v>
      </c>
      <c r="F56" s="9">
        <f>'8.3'!F10</f>
        <v>1</v>
      </c>
      <c r="G56" s="9">
        <f>'8.4'!F10</f>
        <v>1</v>
      </c>
    </row>
    <row r="57" spans="1:7" ht="16.25" customHeight="1" x14ac:dyDescent="0.2">
      <c r="A57" s="89" t="s">
        <v>13</v>
      </c>
      <c r="B57" s="6">
        <f t="shared" si="4"/>
        <v>40</v>
      </c>
      <c r="C57" s="6">
        <f t="shared" si="5"/>
        <v>4</v>
      </c>
      <c r="D57" s="7">
        <f>'8.1'!E15</f>
        <v>1</v>
      </c>
      <c r="E57" s="8">
        <f>'8.2'!F15</f>
        <v>1</v>
      </c>
      <c r="F57" s="9">
        <f>'8.3'!F16</f>
        <v>2</v>
      </c>
      <c r="G57" s="9">
        <f>'8.4'!F16</f>
        <v>0</v>
      </c>
    </row>
    <row r="58" spans="1:7" ht="16.25" customHeight="1" x14ac:dyDescent="0.2">
      <c r="A58" s="89" t="s">
        <v>23</v>
      </c>
      <c r="B58" s="6">
        <f t="shared" si="4"/>
        <v>40</v>
      </c>
      <c r="C58" s="6">
        <f t="shared" si="5"/>
        <v>4</v>
      </c>
      <c r="D58" s="7">
        <f>'8.1'!E26</f>
        <v>1</v>
      </c>
      <c r="E58" s="8">
        <f>'8.2'!F26</f>
        <v>1</v>
      </c>
      <c r="F58" s="9">
        <f>'8.3'!F27</f>
        <v>2</v>
      </c>
      <c r="G58" s="9">
        <f>'8.4'!F27</f>
        <v>0</v>
      </c>
    </row>
    <row r="59" spans="1:7" ht="16.25" customHeight="1" x14ac:dyDescent="0.2">
      <c r="A59" s="89" t="s">
        <v>25</v>
      </c>
      <c r="B59" s="6">
        <f t="shared" si="4"/>
        <v>40</v>
      </c>
      <c r="C59" s="6">
        <f t="shared" si="5"/>
        <v>4</v>
      </c>
      <c r="D59" s="7">
        <f>'8.1'!E28</f>
        <v>1</v>
      </c>
      <c r="E59" s="8">
        <f>'8.2'!F28</f>
        <v>1</v>
      </c>
      <c r="F59" s="9">
        <f>'8.3'!F29</f>
        <v>2</v>
      </c>
      <c r="G59" s="9">
        <f>'8.4'!F29</f>
        <v>0</v>
      </c>
    </row>
    <row r="60" spans="1:7" ht="16.25" customHeight="1" x14ac:dyDescent="0.2">
      <c r="A60" s="89" t="s">
        <v>28</v>
      </c>
      <c r="B60" s="6">
        <f t="shared" si="4"/>
        <v>40</v>
      </c>
      <c r="C60" s="6">
        <f t="shared" si="5"/>
        <v>4</v>
      </c>
      <c r="D60" s="7">
        <f>'8.1'!E31</f>
        <v>1</v>
      </c>
      <c r="E60" s="8">
        <f>'8.2'!F31</f>
        <v>1</v>
      </c>
      <c r="F60" s="9">
        <f>'8.3'!F32</f>
        <v>2</v>
      </c>
      <c r="G60" s="9">
        <f>'8.4'!F32</f>
        <v>0</v>
      </c>
    </row>
    <row r="61" spans="1:7" ht="16.25" customHeight="1" x14ac:dyDescent="0.2">
      <c r="A61" s="89" t="s">
        <v>29</v>
      </c>
      <c r="B61" s="6">
        <f t="shared" si="4"/>
        <v>40</v>
      </c>
      <c r="C61" s="6">
        <f t="shared" si="5"/>
        <v>4</v>
      </c>
      <c r="D61" s="7">
        <f>'8.1'!E32</f>
        <v>1</v>
      </c>
      <c r="E61" s="8">
        <f>'8.2'!F32</f>
        <v>1</v>
      </c>
      <c r="F61" s="9">
        <f>'8.3'!F33</f>
        <v>2</v>
      </c>
      <c r="G61" s="9">
        <f>'8.4'!F33</f>
        <v>0</v>
      </c>
    </row>
    <row r="62" spans="1:7" ht="16.25" customHeight="1" x14ac:dyDescent="0.2">
      <c r="A62" s="89" t="s">
        <v>32</v>
      </c>
      <c r="B62" s="6">
        <f t="shared" si="4"/>
        <v>40</v>
      </c>
      <c r="C62" s="6">
        <f t="shared" si="5"/>
        <v>4</v>
      </c>
      <c r="D62" s="7">
        <f>'8.1'!E36</f>
        <v>1</v>
      </c>
      <c r="E62" s="8">
        <f>'8.2'!F36</f>
        <v>1</v>
      </c>
      <c r="F62" s="9">
        <f>'8.3'!F37</f>
        <v>2</v>
      </c>
      <c r="G62" s="9">
        <f>'8.4'!F37</f>
        <v>0</v>
      </c>
    </row>
    <row r="63" spans="1:7" ht="16.25" customHeight="1" x14ac:dyDescent="0.2">
      <c r="A63" s="89" t="s">
        <v>41</v>
      </c>
      <c r="B63" s="6">
        <f t="shared" si="4"/>
        <v>40</v>
      </c>
      <c r="C63" s="6">
        <f t="shared" si="5"/>
        <v>4</v>
      </c>
      <c r="D63" s="7">
        <f>'8.1'!E45</f>
        <v>1</v>
      </c>
      <c r="E63" s="8">
        <f>'8.2'!F45</f>
        <v>1</v>
      </c>
      <c r="F63" s="9">
        <f>'8.3'!F46</f>
        <v>2</v>
      </c>
      <c r="G63" s="9">
        <f>'8.4'!F46</f>
        <v>0</v>
      </c>
    </row>
    <row r="64" spans="1:7" ht="16.25" customHeight="1" x14ac:dyDescent="0.2">
      <c r="A64" s="89" t="s">
        <v>53</v>
      </c>
      <c r="B64" s="6">
        <f t="shared" si="4"/>
        <v>40</v>
      </c>
      <c r="C64" s="6">
        <f t="shared" si="5"/>
        <v>4</v>
      </c>
      <c r="D64" s="7">
        <f>'8.1'!E59</f>
        <v>1</v>
      </c>
      <c r="E64" s="8">
        <f>'8.2'!F59</f>
        <v>1</v>
      </c>
      <c r="F64" s="9">
        <f>'8.3'!F60</f>
        <v>2</v>
      </c>
      <c r="G64" s="9">
        <f>'8.4'!F60</f>
        <v>0</v>
      </c>
    </row>
    <row r="65" spans="1:7" ht="16.25" customHeight="1" x14ac:dyDescent="0.2">
      <c r="A65" s="88" t="s">
        <v>61</v>
      </c>
      <c r="B65" s="6">
        <f t="shared" si="4"/>
        <v>40</v>
      </c>
      <c r="C65" s="6">
        <f t="shared" si="5"/>
        <v>4</v>
      </c>
      <c r="D65" s="7">
        <f>'8.1'!E68</f>
        <v>1</v>
      </c>
      <c r="E65" s="8">
        <f>'8.2'!F68</f>
        <v>1</v>
      </c>
      <c r="F65" s="9">
        <f>'8.3'!F69</f>
        <v>2</v>
      </c>
      <c r="G65" s="9">
        <f>'8.4'!F69</f>
        <v>0</v>
      </c>
    </row>
    <row r="66" spans="1:7" ht="16.25" customHeight="1" x14ac:dyDescent="0.2">
      <c r="A66" s="89" t="s">
        <v>64</v>
      </c>
      <c r="B66" s="6">
        <f t="shared" si="4"/>
        <v>40</v>
      </c>
      <c r="C66" s="6">
        <f t="shared" si="5"/>
        <v>4</v>
      </c>
      <c r="D66" s="7">
        <f>'8.1'!E71</f>
        <v>1</v>
      </c>
      <c r="E66" s="8">
        <f>'8.2'!F71</f>
        <v>1</v>
      </c>
      <c r="F66" s="9">
        <f>'8.3'!F72</f>
        <v>2</v>
      </c>
      <c r="G66" s="9">
        <f>'8.4'!F72</f>
        <v>0</v>
      </c>
    </row>
    <row r="67" spans="1:7" ht="16.25" customHeight="1" x14ac:dyDescent="0.2">
      <c r="A67" s="89" t="s">
        <v>66</v>
      </c>
      <c r="B67" s="6">
        <f t="shared" si="4"/>
        <v>40</v>
      </c>
      <c r="C67" s="6">
        <f t="shared" si="5"/>
        <v>4</v>
      </c>
      <c r="D67" s="7">
        <f>'8.1'!E73</f>
        <v>1</v>
      </c>
      <c r="E67" s="8">
        <f>'8.2'!F73</f>
        <v>1</v>
      </c>
      <c r="F67" s="9">
        <f>'8.3'!F74</f>
        <v>2</v>
      </c>
      <c r="G67" s="9">
        <f>'8.4'!F74</f>
        <v>0</v>
      </c>
    </row>
    <row r="68" spans="1:7" ht="16.25" customHeight="1" x14ac:dyDescent="0.2">
      <c r="A68" s="89" t="s">
        <v>72</v>
      </c>
      <c r="B68" s="6">
        <f t="shared" si="4"/>
        <v>40</v>
      </c>
      <c r="C68" s="6">
        <f t="shared" si="5"/>
        <v>4</v>
      </c>
      <c r="D68" s="7">
        <f>'8.1'!E79</f>
        <v>1</v>
      </c>
      <c r="E68" s="8">
        <f>'8.2'!F79</f>
        <v>1</v>
      </c>
      <c r="F68" s="9">
        <f>'8.3'!F80</f>
        <v>2</v>
      </c>
      <c r="G68" s="9">
        <f>'8.4'!F80</f>
        <v>0</v>
      </c>
    </row>
    <row r="69" spans="1:7" ht="16.25" customHeight="1" x14ac:dyDescent="0.2">
      <c r="A69" s="89" t="s">
        <v>75</v>
      </c>
      <c r="B69" s="6">
        <f t="shared" si="4"/>
        <v>40</v>
      </c>
      <c r="C69" s="6">
        <f t="shared" si="5"/>
        <v>4</v>
      </c>
      <c r="D69" s="7">
        <f>'8.1'!E81</f>
        <v>1</v>
      </c>
      <c r="E69" s="8">
        <f>'8.2'!F81</f>
        <v>1</v>
      </c>
      <c r="F69" s="9">
        <f>'8.3'!F82</f>
        <v>2</v>
      </c>
      <c r="G69" s="9">
        <f>'8.4'!F82</f>
        <v>0</v>
      </c>
    </row>
    <row r="70" spans="1:7" ht="16.25" customHeight="1" x14ac:dyDescent="0.2">
      <c r="A70" s="89" t="s">
        <v>852</v>
      </c>
      <c r="B70" s="6">
        <f t="shared" si="4"/>
        <v>40</v>
      </c>
      <c r="C70" s="6">
        <f t="shared" si="5"/>
        <v>4</v>
      </c>
      <c r="D70" s="7">
        <f>'8.1'!E83</f>
        <v>1</v>
      </c>
      <c r="E70" s="8">
        <f>'8.2'!F83</f>
        <v>1</v>
      </c>
      <c r="F70" s="9">
        <f>'8.3'!F84</f>
        <v>2</v>
      </c>
      <c r="G70" s="9">
        <f>'8.4'!F84</f>
        <v>0</v>
      </c>
    </row>
    <row r="71" spans="1:7" ht="16.25" customHeight="1" x14ac:dyDescent="0.2">
      <c r="A71" s="89" t="s">
        <v>70</v>
      </c>
      <c r="B71" s="6">
        <f t="shared" si="4"/>
        <v>40</v>
      </c>
      <c r="C71" s="6">
        <f t="shared" si="5"/>
        <v>4</v>
      </c>
      <c r="D71" s="7">
        <f>'8.1'!E88</f>
        <v>1</v>
      </c>
      <c r="E71" s="8">
        <f>'8.2'!F88</f>
        <v>1</v>
      </c>
      <c r="F71" s="9">
        <f>'8.3'!F89</f>
        <v>2</v>
      </c>
      <c r="G71" s="9">
        <f>'8.4'!F89</f>
        <v>0</v>
      </c>
    </row>
    <row r="72" spans="1:7" ht="16.25" customHeight="1" x14ac:dyDescent="0.2">
      <c r="A72" s="89" t="s">
        <v>74</v>
      </c>
      <c r="B72" s="6">
        <f t="shared" si="4"/>
        <v>40</v>
      </c>
      <c r="C72" s="6">
        <f t="shared" si="5"/>
        <v>4</v>
      </c>
      <c r="D72" s="7">
        <f>'8.1'!E90</f>
        <v>1</v>
      </c>
      <c r="E72" s="8">
        <f>'8.2'!F90</f>
        <v>1</v>
      </c>
      <c r="F72" s="9">
        <f>'8.3'!F91</f>
        <v>2</v>
      </c>
      <c r="G72" s="9">
        <f>'8.4'!F91</f>
        <v>0</v>
      </c>
    </row>
    <row r="73" spans="1:7" ht="16.25" customHeight="1" x14ac:dyDescent="0.2">
      <c r="A73" s="89" t="s">
        <v>82</v>
      </c>
      <c r="B73" s="6">
        <f t="shared" si="4"/>
        <v>40</v>
      </c>
      <c r="C73" s="6">
        <f t="shared" si="5"/>
        <v>4</v>
      </c>
      <c r="D73" s="7">
        <f>'8.1'!E91</f>
        <v>1</v>
      </c>
      <c r="E73" s="8">
        <f>'8.2'!F91</f>
        <v>1</v>
      </c>
      <c r="F73" s="9">
        <f>'8.3'!F92</f>
        <v>2</v>
      </c>
      <c r="G73" s="9">
        <f>'8.4'!F92</f>
        <v>0</v>
      </c>
    </row>
    <row r="74" spans="1:7" ht="16.25" customHeight="1" x14ac:dyDescent="0.2">
      <c r="A74" s="89" t="s">
        <v>86</v>
      </c>
      <c r="B74" s="6">
        <f t="shared" si="4"/>
        <v>40</v>
      </c>
      <c r="C74" s="6">
        <f t="shared" si="5"/>
        <v>4</v>
      </c>
      <c r="D74" s="7">
        <f>'8.1'!E95</f>
        <v>1</v>
      </c>
      <c r="E74" s="8">
        <f>'8.2'!F95</f>
        <v>1</v>
      </c>
      <c r="F74" s="9">
        <f>'8.3'!F96</f>
        <v>2</v>
      </c>
      <c r="G74" s="9">
        <f>'8.4'!F96</f>
        <v>0</v>
      </c>
    </row>
    <row r="75" spans="1:7" ht="16.25" customHeight="1" x14ac:dyDescent="0.2">
      <c r="A75" s="139" t="s">
        <v>817</v>
      </c>
      <c r="B75" s="6"/>
      <c r="C75" s="6"/>
      <c r="D75" s="7"/>
      <c r="E75" s="8"/>
      <c r="F75" s="9"/>
      <c r="G75" s="9"/>
    </row>
    <row r="76" spans="1:7" ht="16.25" customHeight="1" x14ac:dyDescent="0.2">
      <c r="A76" s="89" t="s">
        <v>52</v>
      </c>
      <c r="B76" s="6">
        <f t="shared" ref="B76:B86" si="6">C76/$C$5*100</f>
        <v>30</v>
      </c>
      <c r="C76" s="6">
        <f t="shared" ref="C76:C86" si="7">SUM(D76:G76)</f>
        <v>3</v>
      </c>
      <c r="D76" s="7">
        <f>'8.1'!E58</f>
        <v>1</v>
      </c>
      <c r="E76" s="8">
        <f>'8.2'!F58</f>
        <v>0</v>
      </c>
      <c r="F76" s="9">
        <f>'8.3'!F59</f>
        <v>2</v>
      </c>
      <c r="G76" s="9">
        <f>'8.4'!F59</f>
        <v>0</v>
      </c>
    </row>
    <row r="77" spans="1:7" ht="16.25" customHeight="1" x14ac:dyDescent="0.2">
      <c r="A77" s="89" t="s">
        <v>17</v>
      </c>
      <c r="B77" s="6">
        <f t="shared" si="6"/>
        <v>20</v>
      </c>
      <c r="C77" s="6">
        <f t="shared" si="7"/>
        <v>2</v>
      </c>
      <c r="D77" s="7">
        <f>'8.1'!E19</f>
        <v>1</v>
      </c>
      <c r="E77" s="8">
        <f>'8.2'!F19</f>
        <v>1</v>
      </c>
      <c r="F77" s="9">
        <f>'8.3'!F20</f>
        <v>0</v>
      </c>
      <c r="G77" s="9">
        <f>'8.4'!F20</f>
        <v>0</v>
      </c>
    </row>
    <row r="78" spans="1:7" ht="16.25" customHeight="1" x14ac:dyDescent="0.2">
      <c r="A78" s="89" t="s">
        <v>19</v>
      </c>
      <c r="B78" s="6">
        <f t="shared" si="6"/>
        <v>20</v>
      </c>
      <c r="C78" s="6">
        <f t="shared" si="7"/>
        <v>2</v>
      </c>
      <c r="D78" s="7">
        <f>'8.1'!E21</f>
        <v>1</v>
      </c>
      <c r="E78" s="8">
        <f>'8.2'!F21</f>
        <v>1</v>
      </c>
      <c r="F78" s="9">
        <f>'8.3'!F22</f>
        <v>0</v>
      </c>
      <c r="G78" s="9">
        <f>'8.4'!F22</f>
        <v>0</v>
      </c>
    </row>
    <row r="79" spans="1:7" ht="16.25" customHeight="1" x14ac:dyDescent="0.2">
      <c r="A79" s="89" t="s">
        <v>306</v>
      </c>
      <c r="B79" s="6">
        <f t="shared" si="6"/>
        <v>20</v>
      </c>
      <c r="C79" s="6">
        <f t="shared" si="7"/>
        <v>2</v>
      </c>
      <c r="D79" s="7">
        <f>'8.1'!E35</f>
        <v>1</v>
      </c>
      <c r="E79" s="8">
        <f>'8.2'!F35</f>
        <v>1</v>
      </c>
      <c r="F79" s="9">
        <f>'8.3'!F36</f>
        <v>0</v>
      </c>
      <c r="G79" s="9">
        <f>'8.4'!F36</f>
        <v>0</v>
      </c>
    </row>
    <row r="80" spans="1:7" ht="16.25" customHeight="1" x14ac:dyDescent="0.2">
      <c r="A80" s="89" t="s">
        <v>39</v>
      </c>
      <c r="B80" s="6">
        <f t="shared" si="6"/>
        <v>20</v>
      </c>
      <c r="C80" s="6">
        <f t="shared" si="7"/>
        <v>2</v>
      </c>
      <c r="D80" s="7">
        <f>'8.1'!E43</f>
        <v>1</v>
      </c>
      <c r="E80" s="8">
        <f>'8.2'!F43</f>
        <v>1</v>
      </c>
      <c r="F80" s="9">
        <f>'8.3'!F44</f>
        <v>0</v>
      </c>
      <c r="G80" s="9">
        <f>'8.4'!F44</f>
        <v>0</v>
      </c>
    </row>
    <row r="81" spans="1:7" ht="16.25" customHeight="1" x14ac:dyDescent="0.2">
      <c r="A81" s="89" t="s">
        <v>43</v>
      </c>
      <c r="B81" s="6">
        <f t="shared" si="6"/>
        <v>20</v>
      </c>
      <c r="C81" s="6">
        <f t="shared" si="7"/>
        <v>2</v>
      </c>
      <c r="D81" s="7">
        <f>'8.1'!E47</f>
        <v>1</v>
      </c>
      <c r="E81" s="8">
        <f>'8.2'!F47</f>
        <v>1</v>
      </c>
      <c r="F81" s="9">
        <f>'8.3'!F48</f>
        <v>0</v>
      </c>
      <c r="G81" s="9">
        <f>'8.4'!F48</f>
        <v>0</v>
      </c>
    </row>
    <row r="82" spans="1:7" ht="16.25" customHeight="1" x14ac:dyDescent="0.2">
      <c r="A82" s="89" t="s">
        <v>46</v>
      </c>
      <c r="B82" s="6">
        <f t="shared" si="6"/>
        <v>20</v>
      </c>
      <c r="C82" s="6">
        <f t="shared" si="7"/>
        <v>2</v>
      </c>
      <c r="D82" s="7">
        <f>'8.1'!E50</f>
        <v>1</v>
      </c>
      <c r="E82" s="8">
        <f>'8.2'!F50</f>
        <v>1</v>
      </c>
      <c r="F82" s="9">
        <f>'8.3'!F51</f>
        <v>0</v>
      </c>
      <c r="G82" s="9">
        <f>'8.4'!F51</f>
        <v>0</v>
      </c>
    </row>
    <row r="83" spans="1:7" ht="16.25" customHeight="1" x14ac:dyDescent="0.2">
      <c r="A83" s="89" t="s">
        <v>847</v>
      </c>
      <c r="B83" s="6">
        <f t="shared" si="6"/>
        <v>20</v>
      </c>
      <c r="C83" s="6">
        <f t="shared" si="7"/>
        <v>2</v>
      </c>
      <c r="D83" s="7">
        <f>'8.1'!E51</f>
        <v>0</v>
      </c>
      <c r="E83" s="8">
        <f>'8.2'!F51</f>
        <v>1</v>
      </c>
      <c r="F83" s="9">
        <f>'8.3'!F52</f>
        <v>1</v>
      </c>
      <c r="G83" s="9">
        <f>'8.4'!F52</f>
        <v>0</v>
      </c>
    </row>
    <row r="84" spans="1:7" ht="16.25" customHeight="1" x14ac:dyDescent="0.2">
      <c r="A84" s="89" t="s">
        <v>47</v>
      </c>
      <c r="B84" s="6">
        <f t="shared" si="6"/>
        <v>20</v>
      </c>
      <c r="C84" s="6">
        <f t="shared" si="7"/>
        <v>2</v>
      </c>
      <c r="D84" s="7">
        <f>'8.1'!E52</f>
        <v>1</v>
      </c>
      <c r="E84" s="8">
        <f>'8.2'!F52</f>
        <v>1</v>
      </c>
      <c r="F84" s="9">
        <f>'8.3'!F53</f>
        <v>0</v>
      </c>
      <c r="G84" s="9">
        <f>'8.4'!F53</f>
        <v>0</v>
      </c>
    </row>
    <row r="85" spans="1:7" ht="16.25" customHeight="1" x14ac:dyDescent="0.2">
      <c r="A85" s="89" t="s">
        <v>51</v>
      </c>
      <c r="B85" s="6">
        <f t="shared" si="6"/>
        <v>20</v>
      </c>
      <c r="C85" s="6">
        <f t="shared" si="7"/>
        <v>2</v>
      </c>
      <c r="D85" s="7">
        <f>'8.1'!E57</f>
        <v>0</v>
      </c>
      <c r="E85" s="8">
        <f>'8.2'!F57</f>
        <v>0</v>
      </c>
      <c r="F85" s="9">
        <f>'8.3'!F58</f>
        <v>2</v>
      </c>
      <c r="G85" s="9">
        <f>'8.4'!F58</f>
        <v>0</v>
      </c>
    </row>
    <row r="86" spans="1:7" ht="16.25" customHeight="1" x14ac:dyDescent="0.2">
      <c r="A86" s="89" t="s">
        <v>73</v>
      </c>
      <c r="B86" s="6">
        <f t="shared" si="6"/>
        <v>20</v>
      </c>
      <c r="C86" s="6">
        <f t="shared" si="7"/>
        <v>2</v>
      </c>
      <c r="D86" s="7">
        <f>'8.1'!E80</f>
        <v>1</v>
      </c>
      <c r="E86" s="8">
        <f>'8.2'!F80</f>
        <v>1</v>
      </c>
      <c r="F86" s="9">
        <f>'8.3'!F81</f>
        <v>0</v>
      </c>
      <c r="G86" s="9">
        <f>'8.4'!F81</f>
        <v>0</v>
      </c>
    </row>
    <row r="87" spans="1:7" ht="16.25" customHeight="1" x14ac:dyDescent="0.2">
      <c r="A87" s="140" t="s">
        <v>818</v>
      </c>
      <c r="B87" s="6"/>
      <c r="C87" s="6"/>
      <c r="D87" s="7"/>
      <c r="E87" s="8"/>
      <c r="F87" s="9"/>
      <c r="G87" s="9"/>
    </row>
    <row r="88" spans="1:7" ht="16.25" customHeight="1" x14ac:dyDescent="0.2">
      <c r="A88" s="89" t="s">
        <v>8</v>
      </c>
      <c r="B88" s="6">
        <f t="shared" ref="B88:B95" si="8">C88/$C$5*100</f>
        <v>10</v>
      </c>
      <c r="C88" s="6">
        <f t="shared" ref="C88:C95" si="9">SUM(D88:G88)</f>
        <v>1</v>
      </c>
      <c r="D88" s="7">
        <f>'8.1'!E10</f>
        <v>0</v>
      </c>
      <c r="E88" s="8">
        <f>'8.2'!F10</f>
        <v>1</v>
      </c>
      <c r="F88" s="9">
        <f>'8.3'!F11</f>
        <v>0</v>
      </c>
      <c r="G88" s="9">
        <f>'8.4'!F11</f>
        <v>0</v>
      </c>
    </row>
    <row r="89" spans="1:7" ht="16.25" customHeight="1" x14ac:dyDescent="0.2">
      <c r="A89" s="89" t="s">
        <v>10</v>
      </c>
      <c r="B89" s="6">
        <f t="shared" si="8"/>
        <v>10</v>
      </c>
      <c r="C89" s="6">
        <f t="shared" si="9"/>
        <v>1</v>
      </c>
      <c r="D89" s="7">
        <f>'8.1'!E12</f>
        <v>1</v>
      </c>
      <c r="E89" s="8">
        <f>'8.2'!F12</f>
        <v>0</v>
      </c>
      <c r="F89" s="9">
        <f>'8.3'!F13</f>
        <v>0</v>
      </c>
      <c r="G89" s="9">
        <f>'8.4'!F13</f>
        <v>0</v>
      </c>
    </row>
    <row r="90" spans="1:7" ht="16.25" customHeight="1" x14ac:dyDescent="0.2">
      <c r="A90" s="89" t="s">
        <v>27</v>
      </c>
      <c r="B90" s="6">
        <f t="shared" si="8"/>
        <v>10</v>
      </c>
      <c r="C90" s="6">
        <f t="shared" si="9"/>
        <v>1</v>
      </c>
      <c r="D90" s="7">
        <f>'8.1'!E30</f>
        <v>1</v>
      </c>
      <c r="E90" s="8">
        <f>'8.2'!F30</f>
        <v>0</v>
      </c>
      <c r="F90" s="9">
        <f>'8.3'!F31</f>
        <v>0</v>
      </c>
      <c r="G90" s="9">
        <f>'8.4'!F31</f>
        <v>0</v>
      </c>
    </row>
    <row r="91" spans="1:7" ht="16.25" customHeight="1" x14ac:dyDescent="0.2">
      <c r="A91" s="89" t="s">
        <v>31</v>
      </c>
      <c r="B91" s="6">
        <f t="shared" si="8"/>
        <v>10</v>
      </c>
      <c r="C91" s="6">
        <f t="shared" si="9"/>
        <v>1</v>
      </c>
      <c r="D91" s="7">
        <f>'8.1'!E34</f>
        <v>1</v>
      </c>
      <c r="E91" s="8">
        <f>'8.2'!F34</f>
        <v>0</v>
      </c>
      <c r="F91" s="9">
        <f>'8.3'!F35</f>
        <v>0</v>
      </c>
      <c r="G91" s="9">
        <f>'8.4'!F35</f>
        <v>0</v>
      </c>
    </row>
    <row r="92" spans="1:7" ht="16.25" customHeight="1" x14ac:dyDescent="0.2">
      <c r="A92" s="89" t="s">
        <v>40</v>
      </c>
      <c r="B92" s="6">
        <f t="shared" si="8"/>
        <v>10</v>
      </c>
      <c r="C92" s="6">
        <f t="shared" si="9"/>
        <v>1</v>
      </c>
      <c r="D92" s="7">
        <f>'8.1'!E44</f>
        <v>1</v>
      </c>
      <c r="E92" s="8">
        <f>'8.2'!F44</f>
        <v>0</v>
      </c>
      <c r="F92" s="9">
        <f>'8.3'!F45</f>
        <v>0</v>
      </c>
      <c r="G92" s="9">
        <f>'8.4'!F45</f>
        <v>0</v>
      </c>
    </row>
    <row r="93" spans="1:7" ht="16.25" customHeight="1" x14ac:dyDescent="0.2">
      <c r="A93" s="89" t="s">
        <v>50</v>
      </c>
      <c r="B93" s="6">
        <f t="shared" si="8"/>
        <v>10</v>
      </c>
      <c r="C93" s="6">
        <f t="shared" si="9"/>
        <v>1</v>
      </c>
      <c r="D93" s="7">
        <f>'8.1'!E55</f>
        <v>1</v>
      </c>
      <c r="E93" s="8">
        <f>'8.2'!F55</f>
        <v>0</v>
      </c>
      <c r="F93" s="9">
        <f>'8.3'!F56</f>
        <v>0</v>
      </c>
      <c r="G93" s="9">
        <f>'8.4'!F56</f>
        <v>0</v>
      </c>
    </row>
    <row r="94" spans="1:7" ht="16.25" customHeight="1" x14ac:dyDescent="0.2">
      <c r="A94" s="88" t="s">
        <v>63</v>
      </c>
      <c r="B94" s="6">
        <f t="shared" si="8"/>
        <v>10</v>
      </c>
      <c r="C94" s="6">
        <f t="shared" si="9"/>
        <v>1</v>
      </c>
      <c r="D94" s="7">
        <f>'8.1'!E70</f>
        <v>0</v>
      </c>
      <c r="E94" s="8">
        <f>'8.2'!F70</f>
        <v>1</v>
      </c>
      <c r="F94" s="9">
        <f>'8.3'!F71</f>
        <v>0</v>
      </c>
      <c r="G94" s="9">
        <f>'8.4'!F71</f>
        <v>0</v>
      </c>
    </row>
    <row r="95" spans="1:7" ht="16.25" customHeight="1" x14ac:dyDescent="0.2">
      <c r="A95" s="89" t="s">
        <v>71</v>
      </c>
      <c r="B95" s="6">
        <f t="shared" si="8"/>
        <v>0</v>
      </c>
      <c r="C95" s="6">
        <f t="shared" si="9"/>
        <v>0</v>
      </c>
      <c r="D95" s="7">
        <f>'8.1'!E78</f>
        <v>0</v>
      </c>
      <c r="E95" s="8">
        <f>'8.2'!F78</f>
        <v>0</v>
      </c>
      <c r="F95" s="9">
        <f>'8.3'!F79</f>
        <v>0</v>
      </c>
      <c r="G95" s="9">
        <f>'8.4'!F79</f>
        <v>0</v>
      </c>
    </row>
    <row r="96" spans="1:7" x14ac:dyDescent="0.2">
      <c r="B96" s="28"/>
      <c r="C96" s="28"/>
    </row>
  </sheetData>
  <sortState xmlns:xlrd2="http://schemas.microsoft.com/office/spreadsheetml/2017/richdata2" ref="A7:G95">
    <sortCondition descending="1" ref="B7:B95"/>
  </sortState>
  <mergeCells count="2">
    <mergeCell ref="A1:G1"/>
    <mergeCell ref="A2:G2"/>
  </mergeCells>
  <pageMargins left="0.7" right="0.7" top="0.75" bottom="0.75" header="0.31496062992126" footer="0.31496062992126"/>
  <pageSetup paperSize="9" scale="75" fitToHeight="3" orientation="landscape"/>
  <headerFooter>
    <oddFooter>&amp;C&amp;A&amp;R&amp;P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9"/>
  <sheetViews>
    <sheetView zoomScaleNormal="100" workbookViewId="0">
      <selection sqref="A1:G1"/>
    </sheetView>
  </sheetViews>
  <sheetFormatPr baseColWidth="10" defaultColWidth="8.83203125" defaultRowHeight="15" x14ac:dyDescent="0.2"/>
  <cols>
    <col min="1" max="1" width="24.5" customWidth="1"/>
    <col min="2" max="2" width="12.5" customWidth="1"/>
    <col min="3" max="3" width="11.83203125" customWidth="1"/>
    <col min="4" max="5" width="18.83203125" customWidth="1"/>
    <col min="6" max="6" width="21.83203125" customWidth="1"/>
    <col min="7" max="7" width="20.83203125" customWidth="1"/>
  </cols>
  <sheetData>
    <row r="1" spans="1:7" ht="25" customHeight="1" x14ac:dyDescent="0.2">
      <c r="A1" s="145" t="s">
        <v>845</v>
      </c>
      <c r="B1" s="146"/>
      <c r="C1" s="146"/>
      <c r="D1" s="146"/>
      <c r="E1" s="146"/>
      <c r="F1" s="151"/>
      <c r="G1" s="151"/>
    </row>
    <row r="2" spans="1:7" ht="16" customHeight="1" x14ac:dyDescent="0.2">
      <c r="A2" s="148" t="s">
        <v>813</v>
      </c>
      <c r="B2" s="149"/>
      <c r="C2" s="149"/>
      <c r="D2" s="149"/>
      <c r="E2" s="149"/>
      <c r="F2" s="150"/>
      <c r="G2" s="150"/>
    </row>
    <row r="3" spans="1:7" ht="136" customHeight="1" x14ac:dyDescent="0.2">
      <c r="A3" s="1" t="s">
        <v>0</v>
      </c>
      <c r="B3" s="90" t="s">
        <v>854</v>
      </c>
      <c r="C3" s="90" t="s">
        <v>460</v>
      </c>
      <c r="D3" s="1" t="str">
        <f>'8.1'!B3</f>
        <v>8.1. Имеется ли на сайте финансового органа субъекта Российской Федерации баннер (ссылка) на официальный сайт контрольно-счетного органа субъекта Российской Федерации?</v>
      </c>
      <c r="E3" s="1" t="s">
        <v>459</v>
      </c>
      <c r="F3" s="1" t="s">
        <v>457</v>
      </c>
      <c r="G3" s="1" t="s">
        <v>458</v>
      </c>
    </row>
    <row r="4" spans="1:7" x14ac:dyDescent="0.2">
      <c r="A4" s="144" t="s">
        <v>1</v>
      </c>
      <c r="B4" s="4" t="s">
        <v>2</v>
      </c>
      <c r="C4" s="4" t="s">
        <v>3</v>
      </c>
      <c r="D4" s="2" t="s">
        <v>3</v>
      </c>
      <c r="E4" s="3" t="s">
        <v>3</v>
      </c>
      <c r="F4" s="3" t="s">
        <v>3</v>
      </c>
      <c r="G4" s="3" t="s">
        <v>3</v>
      </c>
    </row>
    <row r="5" spans="1:7" x14ac:dyDescent="0.2">
      <c r="A5" s="144" t="s">
        <v>853</v>
      </c>
      <c r="B5" s="4"/>
      <c r="C5" s="4">
        <f>SUM(D5:G5)</f>
        <v>10</v>
      </c>
      <c r="D5" s="2">
        <v>1</v>
      </c>
      <c r="E5" s="3">
        <v>1</v>
      </c>
      <c r="F5" s="91">
        <v>4</v>
      </c>
      <c r="G5" s="91">
        <v>4</v>
      </c>
    </row>
    <row r="6" spans="1:7" ht="16.25" customHeight="1" x14ac:dyDescent="0.2">
      <c r="A6" s="142" t="s">
        <v>4</v>
      </c>
      <c r="B6" s="11"/>
      <c r="C6" s="11"/>
      <c r="D6" s="11"/>
      <c r="E6" s="12"/>
      <c r="F6" s="12"/>
      <c r="G6" s="12"/>
    </row>
    <row r="7" spans="1:7" ht="16.25" customHeight="1" x14ac:dyDescent="0.2">
      <c r="A7" s="143" t="s">
        <v>5</v>
      </c>
      <c r="B7" s="6">
        <f>C7/$C$5*100</f>
        <v>100</v>
      </c>
      <c r="C7" s="6">
        <f>SUM(D7:G7)</f>
        <v>10</v>
      </c>
      <c r="D7" s="7">
        <f>'8.1'!E7</f>
        <v>1</v>
      </c>
      <c r="E7" s="8">
        <f>'8.2'!F7</f>
        <v>1</v>
      </c>
      <c r="F7" s="9">
        <f>'8.3'!F8</f>
        <v>4</v>
      </c>
      <c r="G7" s="9">
        <f>'8.4'!F8</f>
        <v>4</v>
      </c>
    </row>
    <row r="8" spans="1:7" ht="16.25" customHeight="1" x14ac:dyDescent="0.2">
      <c r="A8" s="143" t="s">
        <v>6</v>
      </c>
      <c r="B8" s="6">
        <f t="shared" ref="B8:B71" si="0">C8/$C$5*100</f>
        <v>80</v>
      </c>
      <c r="C8" s="6">
        <f t="shared" ref="C8:C71" si="1">SUM(D8:G8)</f>
        <v>8</v>
      </c>
      <c r="D8" s="7">
        <f>'8.1'!E8</f>
        <v>1</v>
      </c>
      <c r="E8" s="8">
        <f>'8.2'!F8</f>
        <v>1</v>
      </c>
      <c r="F8" s="9">
        <f>'8.3'!F9</f>
        <v>4</v>
      </c>
      <c r="G8" s="9">
        <f>'8.4'!F9</f>
        <v>2</v>
      </c>
    </row>
    <row r="9" spans="1:7" ht="16.25" customHeight="1" x14ac:dyDescent="0.2">
      <c r="A9" s="143" t="s">
        <v>7</v>
      </c>
      <c r="B9" s="6">
        <f t="shared" si="0"/>
        <v>40</v>
      </c>
      <c r="C9" s="6">
        <f t="shared" si="1"/>
        <v>4</v>
      </c>
      <c r="D9" s="7">
        <f>'8.1'!E9</f>
        <v>1</v>
      </c>
      <c r="E9" s="8">
        <f>'8.2'!F9</f>
        <v>1</v>
      </c>
      <c r="F9" s="9">
        <f>'8.3'!F10</f>
        <v>1</v>
      </c>
      <c r="G9" s="9">
        <f>'8.4'!F10</f>
        <v>1</v>
      </c>
    </row>
    <row r="10" spans="1:7" ht="16.25" customHeight="1" x14ac:dyDescent="0.2">
      <c r="A10" s="143" t="s">
        <v>8</v>
      </c>
      <c r="B10" s="6">
        <f t="shared" si="0"/>
        <v>10</v>
      </c>
      <c r="C10" s="6">
        <f t="shared" si="1"/>
        <v>1</v>
      </c>
      <c r="D10" s="7">
        <f>'8.1'!E10</f>
        <v>0</v>
      </c>
      <c r="E10" s="8">
        <f>'8.2'!F10</f>
        <v>1</v>
      </c>
      <c r="F10" s="9">
        <f>'8.3'!F11</f>
        <v>0</v>
      </c>
      <c r="G10" s="9">
        <f>'8.4'!F11</f>
        <v>0</v>
      </c>
    </row>
    <row r="11" spans="1:7" ht="16.25" customHeight="1" x14ac:dyDescent="0.2">
      <c r="A11" s="143" t="s">
        <v>9</v>
      </c>
      <c r="B11" s="6">
        <f t="shared" si="0"/>
        <v>100</v>
      </c>
      <c r="C11" s="6">
        <f t="shared" si="1"/>
        <v>10</v>
      </c>
      <c r="D11" s="7">
        <f>'8.1'!E11</f>
        <v>1</v>
      </c>
      <c r="E11" s="8">
        <f>'8.2'!F11</f>
        <v>1</v>
      </c>
      <c r="F11" s="9">
        <f>'8.3'!F12</f>
        <v>4</v>
      </c>
      <c r="G11" s="9">
        <f>'8.4'!F12</f>
        <v>4</v>
      </c>
    </row>
    <row r="12" spans="1:7" ht="16.25" customHeight="1" x14ac:dyDescent="0.2">
      <c r="A12" s="143" t="s">
        <v>10</v>
      </c>
      <c r="B12" s="6">
        <f t="shared" si="0"/>
        <v>10</v>
      </c>
      <c r="C12" s="6">
        <f t="shared" si="1"/>
        <v>1</v>
      </c>
      <c r="D12" s="7">
        <f>'8.1'!E12</f>
        <v>1</v>
      </c>
      <c r="E12" s="8">
        <f>'8.2'!F12</f>
        <v>0</v>
      </c>
      <c r="F12" s="9">
        <f>'8.3'!F13</f>
        <v>0</v>
      </c>
      <c r="G12" s="9">
        <f>'8.4'!F13</f>
        <v>0</v>
      </c>
    </row>
    <row r="13" spans="1:7" ht="16.25" customHeight="1" x14ac:dyDescent="0.2">
      <c r="A13" s="143" t="s">
        <v>11</v>
      </c>
      <c r="B13" s="6">
        <f t="shared" si="0"/>
        <v>55.000000000000007</v>
      </c>
      <c r="C13" s="6">
        <f t="shared" si="1"/>
        <v>5.5</v>
      </c>
      <c r="D13" s="7">
        <f>'8.1'!E13</f>
        <v>0.5</v>
      </c>
      <c r="E13" s="8">
        <f>'8.2'!F13</f>
        <v>1</v>
      </c>
      <c r="F13" s="9">
        <f>'8.3'!F14</f>
        <v>4</v>
      </c>
      <c r="G13" s="9">
        <f>'8.4'!F14</f>
        <v>0</v>
      </c>
    </row>
    <row r="14" spans="1:7" ht="16.25" customHeight="1" x14ac:dyDescent="0.2">
      <c r="A14" s="143" t="s">
        <v>12</v>
      </c>
      <c r="B14" s="6">
        <f t="shared" si="0"/>
        <v>100</v>
      </c>
      <c r="C14" s="6">
        <f t="shared" si="1"/>
        <v>10</v>
      </c>
      <c r="D14" s="7">
        <f>'8.1'!E14</f>
        <v>1</v>
      </c>
      <c r="E14" s="8">
        <f>'8.2'!F14</f>
        <v>1</v>
      </c>
      <c r="F14" s="9">
        <f>'8.3'!F15</f>
        <v>4</v>
      </c>
      <c r="G14" s="9">
        <f>'8.4'!F15</f>
        <v>4</v>
      </c>
    </row>
    <row r="15" spans="1:7" ht="16.25" customHeight="1" x14ac:dyDescent="0.2">
      <c r="A15" s="143" t="s">
        <v>13</v>
      </c>
      <c r="B15" s="6">
        <f t="shared" si="0"/>
        <v>40</v>
      </c>
      <c r="C15" s="6">
        <f t="shared" si="1"/>
        <v>4</v>
      </c>
      <c r="D15" s="7">
        <f>'8.1'!E15</f>
        <v>1</v>
      </c>
      <c r="E15" s="8">
        <f>'8.2'!F15</f>
        <v>1</v>
      </c>
      <c r="F15" s="9">
        <f>'8.3'!F16</f>
        <v>2</v>
      </c>
      <c r="G15" s="9">
        <f>'8.4'!F16</f>
        <v>0</v>
      </c>
    </row>
    <row r="16" spans="1:7" ht="16.25" customHeight="1" x14ac:dyDescent="0.2">
      <c r="A16" s="143" t="s">
        <v>14</v>
      </c>
      <c r="B16" s="6">
        <f t="shared" si="0"/>
        <v>80</v>
      </c>
      <c r="C16" s="6">
        <f t="shared" si="1"/>
        <v>8</v>
      </c>
      <c r="D16" s="7">
        <f>'8.1'!E16</f>
        <v>1</v>
      </c>
      <c r="E16" s="8">
        <f>'8.2'!F16</f>
        <v>1</v>
      </c>
      <c r="F16" s="9">
        <f>'8.3'!F17</f>
        <v>4</v>
      </c>
      <c r="G16" s="9">
        <f>'8.4'!F17</f>
        <v>2</v>
      </c>
    </row>
    <row r="17" spans="1:7" ht="16.25" customHeight="1" x14ac:dyDescent="0.2">
      <c r="A17" s="143" t="s">
        <v>15</v>
      </c>
      <c r="B17" s="6">
        <f t="shared" si="0"/>
        <v>50</v>
      </c>
      <c r="C17" s="6">
        <f t="shared" si="1"/>
        <v>5</v>
      </c>
      <c r="D17" s="7">
        <f>'8.1'!E17</f>
        <v>0</v>
      </c>
      <c r="E17" s="8">
        <f>'8.2'!F17</f>
        <v>1</v>
      </c>
      <c r="F17" s="9">
        <f>'8.3'!F18</f>
        <v>4</v>
      </c>
      <c r="G17" s="9">
        <f>'8.4'!F18</f>
        <v>0</v>
      </c>
    </row>
    <row r="18" spans="1:7" ht="16.25" customHeight="1" x14ac:dyDescent="0.2">
      <c r="A18" s="143" t="s">
        <v>16</v>
      </c>
      <c r="B18" s="6">
        <f t="shared" si="0"/>
        <v>100</v>
      </c>
      <c r="C18" s="6">
        <f t="shared" si="1"/>
        <v>10</v>
      </c>
      <c r="D18" s="7">
        <f>'8.1'!E18</f>
        <v>1</v>
      </c>
      <c r="E18" s="8">
        <f>'8.2'!F18</f>
        <v>1</v>
      </c>
      <c r="F18" s="9">
        <f>'8.3'!F19</f>
        <v>4</v>
      </c>
      <c r="G18" s="9">
        <f>'8.4'!F19</f>
        <v>4</v>
      </c>
    </row>
    <row r="19" spans="1:7" ht="16.25" customHeight="1" x14ac:dyDescent="0.2">
      <c r="A19" s="143" t="s">
        <v>17</v>
      </c>
      <c r="B19" s="6">
        <f t="shared" si="0"/>
        <v>20</v>
      </c>
      <c r="C19" s="6">
        <f t="shared" si="1"/>
        <v>2</v>
      </c>
      <c r="D19" s="7">
        <f>'8.1'!E19</f>
        <v>1</v>
      </c>
      <c r="E19" s="8">
        <f>'8.2'!F19</f>
        <v>1</v>
      </c>
      <c r="F19" s="9">
        <f>'8.3'!F20</f>
        <v>0</v>
      </c>
      <c r="G19" s="9">
        <f>'8.4'!F20</f>
        <v>0</v>
      </c>
    </row>
    <row r="20" spans="1:7" ht="16.25" customHeight="1" x14ac:dyDescent="0.2">
      <c r="A20" s="143" t="s">
        <v>18</v>
      </c>
      <c r="B20" s="6">
        <f t="shared" si="0"/>
        <v>100</v>
      </c>
      <c r="C20" s="6">
        <f t="shared" si="1"/>
        <v>10</v>
      </c>
      <c r="D20" s="7">
        <f>'8.1'!E20</f>
        <v>1</v>
      </c>
      <c r="E20" s="8">
        <f>'8.2'!F20</f>
        <v>1</v>
      </c>
      <c r="F20" s="9">
        <f>'8.3'!F21</f>
        <v>4</v>
      </c>
      <c r="G20" s="9">
        <f>'8.4'!F21</f>
        <v>4</v>
      </c>
    </row>
    <row r="21" spans="1:7" ht="16.25" customHeight="1" x14ac:dyDescent="0.2">
      <c r="A21" s="143" t="s">
        <v>19</v>
      </c>
      <c r="B21" s="6">
        <f t="shared" si="0"/>
        <v>20</v>
      </c>
      <c r="C21" s="6">
        <f t="shared" si="1"/>
        <v>2</v>
      </c>
      <c r="D21" s="7">
        <f>'8.1'!E21</f>
        <v>1</v>
      </c>
      <c r="E21" s="8">
        <f>'8.2'!F21</f>
        <v>1</v>
      </c>
      <c r="F21" s="9">
        <f>'8.3'!F22</f>
        <v>0</v>
      </c>
      <c r="G21" s="9">
        <f>'8.4'!F22</f>
        <v>0</v>
      </c>
    </row>
    <row r="22" spans="1:7" ht="16.25" customHeight="1" x14ac:dyDescent="0.2">
      <c r="A22" s="143" t="s">
        <v>20</v>
      </c>
      <c r="B22" s="6">
        <f t="shared" si="0"/>
        <v>80</v>
      </c>
      <c r="C22" s="6">
        <f t="shared" si="1"/>
        <v>8</v>
      </c>
      <c r="D22" s="7">
        <f>'8.1'!E22</f>
        <v>1</v>
      </c>
      <c r="E22" s="8">
        <f>'8.2'!F22</f>
        <v>1</v>
      </c>
      <c r="F22" s="9">
        <f>'8.3'!F23</f>
        <v>4</v>
      </c>
      <c r="G22" s="9">
        <f>'8.4'!F23</f>
        <v>2</v>
      </c>
    </row>
    <row r="23" spans="1:7" ht="16.25" customHeight="1" x14ac:dyDescent="0.2">
      <c r="A23" s="143" t="s">
        <v>21</v>
      </c>
      <c r="B23" s="6">
        <f t="shared" si="0"/>
        <v>100</v>
      </c>
      <c r="C23" s="6">
        <f t="shared" si="1"/>
        <v>10</v>
      </c>
      <c r="D23" s="7">
        <f>'8.1'!E23</f>
        <v>1</v>
      </c>
      <c r="E23" s="8">
        <f>'8.2'!F23</f>
        <v>1</v>
      </c>
      <c r="F23" s="9">
        <f>'8.3'!F24</f>
        <v>4</v>
      </c>
      <c r="G23" s="9">
        <f>'8.4'!F24</f>
        <v>4</v>
      </c>
    </row>
    <row r="24" spans="1:7" ht="16.25" customHeight="1" x14ac:dyDescent="0.2">
      <c r="A24" s="143" t="s">
        <v>307</v>
      </c>
      <c r="B24" s="6">
        <f t="shared" si="0"/>
        <v>60</v>
      </c>
      <c r="C24" s="6">
        <f t="shared" si="1"/>
        <v>6</v>
      </c>
      <c r="D24" s="7">
        <f>'8.1'!E24</f>
        <v>1</v>
      </c>
      <c r="E24" s="8">
        <f>'8.2'!F24</f>
        <v>1</v>
      </c>
      <c r="F24" s="9">
        <f>'8.3'!F25</f>
        <v>2</v>
      </c>
      <c r="G24" s="9">
        <f>'8.4'!F25</f>
        <v>2</v>
      </c>
    </row>
    <row r="25" spans="1:7" ht="16.25" customHeight="1" x14ac:dyDescent="0.2">
      <c r="A25" s="142" t="s">
        <v>22</v>
      </c>
      <c r="B25" s="13"/>
      <c r="C25" s="13"/>
      <c r="D25" s="14"/>
      <c r="E25" s="15"/>
      <c r="F25" s="16"/>
      <c r="G25" s="16"/>
    </row>
    <row r="26" spans="1:7" ht="16.25" customHeight="1" x14ac:dyDescent="0.2">
      <c r="A26" s="143" t="s">
        <v>23</v>
      </c>
      <c r="B26" s="6">
        <f t="shared" si="0"/>
        <v>40</v>
      </c>
      <c r="C26" s="6">
        <f t="shared" si="1"/>
        <v>4</v>
      </c>
      <c r="D26" s="7">
        <f>'8.1'!E26</f>
        <v>1</v>
      </c>
      <c r="E26" s="8">
        <f>'8.2'!F26</f>
        <v>1</v>
      </c>
      <c r="F26" s="9">
        <f>'8.3'!F27</f>
        <v>2</v>
      </c>
      <c r="G26" s="9">
        <f>'8.4'!F27</f>
        <v>0</v>
      </c>
    </row>
    <row r="27" spans="1:7" ht="16.25" customHeight="1" x14ac:dyDescent="0.2">
      <c r="A27" s="143" t="s">
        <v>24</v>
      </c>
      <c r="B27" s="6">
        <f t="shared" si="0"/>
        <v>100</v>
      </c>
      <c r="C27" s="6">
        <f t="shared" si="1"/>
        <v>10</v>
      </c>
      <c r="D27" s="7">
        <f>'8.1'!E27</f>
        <v>1</v>
      </c>
      <c r="E27" s="8">
        <f>'8.2'!F27</f>
        <v>1</v>
      </c>
      <c r="F27" s="9">
        <f>'8.3'!F28</f>
        <v>4</v>
      </c>
      <c r="G27" s="9">
        <f>'8.4'!F28</f>
        <v>4</v>
      </c>
    </row>
    <row r="28" spans="1:7" ht="16.25" customHeight="1" x14ac:dyDescent="0.2">
      <c r="A28" s="143" t="s">
        <v>25</v>
      </c>
      <c r="B28" s="6">
        <f t="shared" si="0"/>
        <v>40</v>
      </c>
      <c r="C28" s="6">
        <f t="shared" si="1"/>
        <v>4</v>
      </c>
      <c r="D28" s="7">
        <f>'8.1'!E28</f>
        <v>1</v>
      </c>
      <c r="E28" s="8">
        <f>'8.2'!F28</f>
        <v>1</v>
      </c>
      <c r="F28" s="9">
        <f>'8.3'!F29</f>
        <v>2</v>
      </c>
      <c r="G28" s="9">
        <f>'8.4'!F29</f>
        <v>0</v>
      </c>
    </row>
    <row r="29" spans="1:7" ht="16.25" customHeight="1" x14ac:dyDescent="0.2">
      <c r="A29" s="143" t="s">
        <v>26</v>
      </c>
      <c r="B29" s="6">
        <f t="shared" si="0"/>
        <v>100</v>
      </c>
      <c r="C29" s="6">
        <f t="shared" si="1"/>
        <v>10</v>
      </c>
      <c r="D29" s="7">
        <f>'8.1'!E29</f>
        <v>1</v>
      </c>
      <c r="E29" s="8">
        <f>'8.2'!F29</f>
        <v>1</v>
      </c>
      <c r="F29" s="9">
        <f>'8.3'!F30</f>
        <v>4</v>
      </c>
      <c r="G29" s="9">
        <f>'8.4'!F30</f>
        <v>4</v>
      </c>
    </row>
    <row r="30" spans="1:7" ht="16.25" customHeight="1" x14ac:dyDescent="0.2">
      <c r="A30" s="143" t="s">
        <v>27</v>
      </c>
      <c r="B30" s="6">
        <f t="shared" si="0"/>
        <v>10</v>
      </c>
      <c r="C30" s="6">
        <f t="shared" si="1"/>
        <v>1</v>
      </c>
      <c r="D30" s="7">
        <f>'8.1'!E30</f>
        <v>1</v>
      </c>
      <c r="E30" s="8">
        <f>'8.2'!F30</f>
        <v>0</v>
      </c>
      <c r="F30" s="9">
        <f>'8.3'!F31</f>
        <v>0</v>
      </c>
      <c r="G30" s="9">
        <f>'8.4'!F31</f>
        <v>0</v>
      </c>
    </row>
    <row r="31" spans="1:7" ht="16.25" customHeight="1" x14ac:dyDescent="0.2">
      <c r="A31" s="143" t="s">
        <v>28</v>
      </c>
      <c r="B31" s="6">
        <f t="shared" si="0"/>
        <v>40</v>
      </c>
      <c r="C31" s="6">
        <f t="shared" si="1"/>
        <v>4</v>
      </c>
      <c r="D31" s="7">
        <f>'8.1'!E31</f>
        <v>1</v>
      </c>
      <c r="E31" s="8">
        <f>'8.2'!F31</f>
        <v>1</v>
      </c>
      <c r="F31" s="9">
        <f>'8.3'!F32</f>
        <v>2</v>
      </c>
      <c r="G31" s="9">
        <f>'8.4'!F32</f>
        <v>0</v>
      </c>
    </row>
    <row r="32" spans="1:7" ht="16.25" customHeight="1" x14ac:dyDescent="0.2">
      <c r="A32" s="143" t="s">
        <v>29</v>
      </c>
      <c r="B32" s="6">
        <f t="shared" si="0"/>
        <v>40</v>
      </c>
      <c r="C32" s="6">
        <f t="shared" si="1"/>
        <v>4</v>
      </c>
      <c r="D32" s="7">
        <f>'8.1'!E32</f>
        <v>1</v>
      </c>
      <c r="E32" s="8">
        <f>'8.2'!F32</f>
        <v>1</v>
      </c>
      <c r="F32" s="9">
        <f>'8.3'!F33</f>
        <v>2</v>
      </c>
      <c r="G32" s="9">
        <f>'8.4'!F33</f>
        <v>0</v>
      </c>
    </row>
    <row r="33" spans="1:7" ht="16.25" customHeight="1" x14ac:dyDescent="0.2">
      <c r="A33" s="143" t="s">
        <v>30</v>
      </c>
      <c r="B33" s="6">
        <f t="shared" si="0"/>
        <v>60</v>
      </c>
      <c r="C33" s="6">
        <f t="shared" si="1"/>
        <v>6</v>
      </c>
      <c r="D33" s="7">
        <f>'8.1'!E33</f>
        <v>1</v>
      </c>
      <c r="E33" s="8">
        <f>'8.2'!F33</f>
        <v>1</v>
      </c>
      <c r="F33" s="9">
        <f>'8.3'!F34</f>
        <v>2</v>
      </c>
      <c r="G33" s="9">
        <f>'8.4'!F34</f>
        <v>2</v>
      </c>
    </row>
    <row r="34" spans="1:7" ht="16.25" customHeight="1" x14ac:dyDescent="0.2">
      <c r="A34" s="143" t="s">
        <v>31</v>
      </c>
      <c r="B34" s="6">
        <f t="shared" si="0"/>
        <v>10</v>
      </c>
      <c r="C34" s="6">
        <f t="shared" si="1"/>
        <v>1</v>
      </c>
      <c r="D34" s="7">
        <f>'8.1'!E34</f>
        <v>1</v>
      </c>
      <c r="E34" s="8">
        <f>'8.2'!F34</f>
        <v>0</v>
      </c>
      <c r="F34" s="9">
        <f>'8.3'!F35</f>
        <v>0</v>
      </c>
      <c r="G34" s="9">
        <f>'8.4'!F35</f>
        <v>0</v>
      </c>
    </row>
    <row r="35" spans="1:7" ht="16.25" customHeight="1" x14ac:dyDescent="0.2">
      <c r="A35" s="143" t="s">
        <v>846</v>
      </c>
      <c r="B35" s="6">
        <f t="shared" si="0"/>
        <v>20</v>
      </c>
      <c r="C35" s="6">
        <f t="shared" si="1"/>
        <v>2</v>
      </c>
      <c r="D35" s="7">
        <f>'8.1'!E35</f>
        <v>1</v>
      </c>
      <c r="E35" s="8">
        <f>'8.2'!F35</f>
        <v>1</v>
      </c>
      <c r="F35" s="9">
        <f>'8.3'!F36</f>
        <v>0</v>
      </c>
      <c r="G35" s="9">
        <f>'8.4'!F36</f>
        <v>0</v>
      </c>
    </row>
    <row r="36" spans="1:7" ht="16.25" customHeight="1" x14ac:dyDescent="0.2">
      <c r="A36" s="143" t="s">
        <v>32</v>
      </c>
      <c r="B36" s="6">
        <f t="shared" si="0"/>
        <v>40</v>
      </c>
      <c r="C36" s="6">
        <f t="shared" si="1"/>
        <v>4</v>
      </c>
      <c r="D36" s="7">
        <f>'8.1'!E36</f>
        <v>1</v>
      </c>
      <c r="E36" s="8">
        <f>'8.2'!F36</f>
        <v>1</v>
      </c>
      <c r="F36" s="9">
        <f>'8.3'!F37</f>
        <v>2</v>
      </c>
      <c r="G36" s="9">
        <f>'8.4'!F37</f>
        <v>0</v>
      </c>
    </row>
    <row r="37" spans="1:7" ht="16.25" customHeight="1" x14ac:dyDescent="0.2">
      <c r="A37" s="142" t="s">
        <v>33</v>
      </c>
      <c r="B37" s="13"/>
      <c r="C37" s="13"/>
      <c r="D37" s="14"/>
      <c r="E37" s="15"/>
      <c r="F37" s="16"/>
      <c r="G37" s="16"/>
    </row>
    <row r="38" spans="1:7" ht="16.25" customHeight="1" x14ac:dyDescent="0.2">
      <c r="A38" s="143" t="s">
        <v>34</v>
      </c>
      <c r="B38" s="6">
        <f t="shared" si="0"/>
        <v>100</v>
      </c>
      <c r="C38" s="6">
        <f t="shared" si="1"/>
        <v>10</v>
      </c>
      <c r="D38" s="7">
        <f>'8.1'!E38</f>
        <v>1</v>
      </c>
      <c r="E38" s="8">
        <f>'8.2'!F38</f>
        <v>1</v>
      </c>
      <c r="F38" s="9">
        <f>'8.3'!F39</f>
        <v>4</v>
      </c>
      <c r="G38" s="9">
        <f>'8.4'!F39</f>
        <v>4</v>
      </c>
    </row>
    <row r="39" spans="1:7" ht="16.25" customHeight="1" x14ac:dyDescent="0.2">
      <c r="A39" s="143" t="s">
        <v>35</v>
      </c>
      <c r="B39" s="6">
        <f t="shared" si="0"/>
        <v>60</v>
      </c>
      <c r="C39" s="6">
        <f t="shared" si="1"/>
        <v>6</v>
      </c>
      <c r="D39" s="7">
        <f>'8.1'!E39</f>
        <v>1</v>
      </c>
      <c r="E39" s="8">
        <f>'8.2'!F39</f>
        <v>1</v>
      </c>
      <c r="F39" s="9">
        <f>'8.3'!F40</f>
        <v>4</v>
      </c>
      <c r="G39" s="9">
        <f>'8.4'!F40</f>
        <v>0</v>
      </c>
    </row>
    <row r="40" spans="1:7" ht="16.25" customHeight="1" x14ac:dyDescent="0.2">
      <c r="A40" s="143" t="s">
        <v>36</v>
      </c>
      <c r="B40" s="6">
        <f t="shared" si="0"/>
        <v>80</v>
      </c>
      <c r="C40" s="6">
        <f t="shared" si="1"/>
        <v>8</v>
      </c>
      <c r="D40" s="7">
        <f>'8.1'!E40</f>
        <v>1</v>
      </c>
      <c r="E40" s="8">
        <f>'8.2'!F40</f>
        <v>1</v>
      </c>
      <c r="F40" s="9">
        <f>'8.3'!F41</f>
        <v>4</v>
      </c>
      <c r="G40" s="9">
        <f>'8.4'!F41</f>
        <v>2</v>
      </c>
    </row>
    <row r="41" spans="1:7" ht="16.25" customHeight="1" x14ac:dyDescent="0.2">
      <c r="A41" s="143" t="s">
        <v>37</v>
      </c>
      <c r="B41" s="6">
        <f t="shared" si="0"/>
        <v>80</v>
      </c>
      <c r="C41" s="6">
        <f t="shared" si="1"/>
        <v>8</v>
      </c>
      <c r="D41" s="7">
        <f>'8.1'!E41</f>
        <v>1</v>
      </c>
      <c r="E41" s="8">
        <f>'8.2'!F41</f>
        <v>1</v>
      </c>
      <c r="F41" s="9">
        <f>'8.3'!F42</f>
        <v>4</v>
      </c>
      <c r="G41" s="9">
        <f>'8.4'!F42</f>
        <v>2</v>
      </c>
    </row>
    <row r="42" spans="1:7" ht="16.25" customHeight="1" x14ac:dyDescent="0.2">
      <c r="A42" s="143" t="s">
        <v>38</v>
      </c>
      <c r="B42" s="6">
        <f t="shared" si="0"/>
        <v>70</v>
      </c>
      <c r="C42" s="6">
        <f t="shared" si="1"/>
        <v>7</v>
      </c>
      <c r="D42" s="7">
        <f>'8.1'!E42</f>
        <v>0</v>
      </c>
      <c r="E42" s="8">
        <f>'8.2'!F42</f>
        <v>1</v>
      </c>
      <c r="F42" s="9">
        <f>'8.3'!F43</f>
        <v>4</v>
      </c>
      <c r="G42" s="9">
        <f>'8.4'!F43</f>
        <v>2</v>
      </c>
    </row>
    <row r="43" spans="1:7" ht="16.25" customHeight="1" x14ac:dyDescent="0.2">
      <c r="A43" s="143" t="s">
        <v>39</v>
      </c>
      <c r="B43" s="6">
        <f t="shared" si="0"/>
        <v>20</v>
      </c>
      <c r="C43" s="6">
        <f t="shared" si="1"/>
        <v>2</v>
      </c>
      <c r="D43" s="7">
        <f>'8.1'!E43</f>
        <v>1</v>
      </c>
      <c r="E43" s="8">
        <f>'8.2'!F43</f>
        <v>1</v>
      </c>
      <c r="F43" s="9">
        <f>'8.3'!F44</f>
        <v>0</v>
      </c>
      <c r="G43" s="9">
        <f>'8.4'!F44</f>
        <v>0</v>
      </c>
    </row>
    <row r="44" spans="1:7" ht="16.25" customHeight="1" x14ac:dyDescent="0.2">
      <c r="A44" s="143" t="s">
        <v>40</v>
      </c>
      <c r="B44" s="6">
        <f t="shared" si="0"/>
        <v>10</v>
      </c>
      <c r="C44" s="6">
        <f t="shared" si="1"/>
        <v>1</v>
      </c>
      <c r="D44" s="7">
        <f>'8.1'!E44</f>
        <v>1</v>
      </c>
      <c r="E44" s="8">
        <f>'8.2'!F44</f>
        <v>0</v>
      </c>
      <c r="F44" s="9">
        <f>'8.3'!F45</f>
        <v>0</v>
      </c>
      <c r="G44" s="9">
        <f>'8.4'!F45</f>
        <v>0</v>
      </c>
    </row>
    <row r="45" spans="1:7" ht="16.25" customHeight="1" x14ac:dyDescent="0.2">
      <c r="A45" s="143" t="s">
        <v>41</v>
      </c>
      <c r="B45" s="6">
        <f t="shared" si="0"/>
        <v>40</v>
      </c>
      <c r="C45" s="6">
        <f t="shared" si="1"/>
        <v>4</v>
      </c>
      <c r="D45" s="7">
        <f>'8.1'!E45</f>
        <v>1</v>
      </c>
      <c r="E45" s="8">
        <f>'8.2'!F45</f>
        <v>1</v>
      </c>
      <c r="F45" s="9">
        <f>'8.3'!F46</f>
        <v>2</v>
      </c>
      <c r="G45" s="9">
        <f>'8.4'!F46</f>
        <v>0</v>
      </c>
    </row>
    <row r="46" spans="1:7" ht="16.25" customHeight="1" x14ac:dyDescent="0.2">
      <c r="A46" s="142" t="s">
        <v>42</v>
      </c>
      <c r="B46" s="13"/>
      <c r="C46" s="13"/>
      <c r="D46" s="14"/>
      <c r="E46" s="15"/>
      <c r="F46" s="16"/>
      <c r="G46" s="16"/>
    </row>
    <row r="47" spans="1:7" ht="16.25" customHeight="1" x14ac:dyDescent="0.2">
      <c r="A47" s="143" t="s">
        <v>43</v>
      </c>
      <c r="B47" s="6">
        <f t="shared" si="0"/>
        <v>20</v>
      </c>
      <c r="C47" s="6">
        <f t="shared" si="1"/>
        <v>2</v>
      </c>
      <c r="D47" s="7">
        <f>'8.1'!E47</f>
        <v>1</v>
      </c>
      <c r="E47" s="8">
        <f>'8.2'!F47</f>
        <v>1</v>
      </c>
      <c r="F47" s="9">
        <f>'8.3'!F48</f>
        <v>0</v>
      </c>
      <c r="G47" s="9">
        <f>'8.4'!F48</f>
        <v>0</v>
      </c>
    </row>
    <row r="48" spans="1:7" ht="16.25" customHeight="1" x14ac:dyDescent="0.2">
      <c r="A48" s="143" t="s">
        <v>44</v>
      </c>
      <c r="B48" s="6">
        <f t="shared" si="0"/>
        <v>80</v>
      </c>
      <c r="C48" s="6">
        <f t="shared" si="1"/>
        <v>8</v>
      </c>
      <c r="D48" s="7">
        <f>'8.1'!E48</f>
        <v>1</v>
      </c>
      <c r="E48" s="8">
        <f>'8.2'!F48</f>
        <v>1</v>
      </c>
      <c r="F48" s="9">
        <f>'8.3'!F49</f>
        <v>4</v>
      </c>
      <c r="G48" s="9">
        <f>'8.4'!F49</f>
        <v>2</v>
      </c>
    </row>
    <row r="49" spans="1:7" ht="16.25" customHeight="1" x14ac:dyDescent="0.2">
      <c r="A49" s="143" t="s">
        <v>45</v>
      </c>
      <c r="B49" s="6">
        <f t="shared" si="0"/>
        <v>60</v>
      </c>
      <c r="C49" s="6">
        <f t="shared" si="1"/>
        <v>6</v>
      </c>
      <c r="D49" s="7">
        <f>'8.1'!E49</f>
        <v>1</v>
      </c>
      <c r="E49" s="8">
        <f>'8.2'!F49</f>
        <v>1</v>
      </c>
      <c r="F49" s="9">
        <f>'8.3'!F50</f>
        <v>4</v>
      </c>
      <c r="G49" s="9">
        <f>'8.4'!F50</f>
        <v>0</v>
      </c>
    </row>
    <row r="50" spans="1:7" ht="16.25" customHeight="1" x14ac:dyDescent="0.2">
      <c r="A50" s="143" t="s">
        <v>46</v>
      </c>
      <c r="B50" s="6">
        <f t="shared" si="0"/>
        <v>20</v>
      </c>
      <c r="C50" s="6">
        <f t="shared" si="1"/>
        <v>2</v>
      </c>
      <c r="D50" s="7">
        <f>'8.1'!E50</f>
        <v>1</v>
      </c>
      <c r="E50" s="8">
        <f>'8.2'!F50</f>
        <v>1</v>
      </c>
      <c r="F50" s="9">
        <f>'8.3'!F51</f>
        <v>0</v>
      </c>
      <c r="G50" s="9">
        <f>'8.4'!F51</f>
        <v>0</v>
      </c>
    </row>
    <row r="51" spans="1:7" ht="16.25" customHeight="1" x14ac:dyDescent="0.2">
      <c r="A51" s="143" t="s">
        <v>847</v>
      </c>
      <c r="B51" s="6">
        <f t="shared" si="0"/>
        <v>20</v>
      </c>
      <c r="C51" s="6">
        <f t="shared" si="1"/>
        <v>2</v>
      </c>
      <c r="D51" s="7">
        <f>'8.1'!E51</f>
        <v>0</v>
      </c>
      <c r="E51" s="8">
        <f>'8.2'!F51</f>
        <v>1</v>
      </c>
      <c r="F51" s="9">
        <f>'8.3'!F52</f>
        <v>1</v>
      </c>
      <c r="G51" s="9">
        <f>'8.4'!F52</f>
        <v>0</v>
      </c>
    </row>
    <row r="52" spans="1:7" ht="16.25" customHeight="1" x14ac:dyDescent="0.2">
      <c r="A52" s="143" t="s">
        <v>47</v>
      </c>
      <c r="B52" s="6">
        <f t="shared" si="0"/>
        <v>20</v>
      </c>
      <c r="C52" s="6">
        <f t="shared" si="1"/>
        <v>2</v>
      </c>
      <c r="D52" s="7">
        <f>'8.1'!E52</f>
        <v>1</v>
      </c>
      <c r="E52" s="8">
        <f>'8.2'!F52</f>
        <v>1</v>
      </c>
      <c r="F52" s="9">
        <f>'8.3'!F53</f>
        <v>0</v>
      </c>
      <c r="G52" s="9">
        <f>'8.4'!F53</f>
        <v>0</v>
      </c>
    </row>
    <row r="53" spans="1:7" ht="16.25" customHeight="1" x14ac:dyDescent="0.2">
      <c r="A53" s="143" t="s">
        <v>48</v>
      </c>
      <c r="B53" s="6">
        <f t="shared" si="0"/>
        <v>100</v>
      </c>
      <c r="C53" s="6">
        <f t="shared" si="1"/>
        <v>10</v>
      </c>
      <c r="D53" s="7">
        <f>'8.1'!E53</f>
        <v>1</v>
      </c>
      <c r="E53" s="8">
        <f>'8.2'!F53</f>
        <v>1</v>
      </c>
      <c r="F53" s="9">
        <f>'8.3'!F54</f>
        <v>4</v>
      </c>
      <c r="G53" s="9">
        <f>'8.4'!F54</f>
        <v>4</v>
      </c>
    </row>
    <row r="54" spans="1:7" ht="16.25" customHeight="1" x14ac:dyDescent="0.2">
      <c r="A54" s="142" t="s">
        <v>49</v>
      </c>
      <c r="B54" s="13"/>
      <c r="C54" s="13"/>
      <c r="D54" s="14"/>
      <c r="E54" s="15"/>
      <c r="F54" s="16"/>
      <c r="G54" s="16"/>
    </row>
    <row r="55" spans="1:7" ht="16.25" customHeight="1" x14ac:dyDescent="0.2">
      <c r="A55" s="143" t="s">
        <v>50</v>
      </c>
      <c r="B55" s="6">
        <f t="shared" si="0"/>
        <v>10</v>
      </c>
      <c r="C55" s="6">
        <f t="shared" si="1"/>
        <v>1</v>
      </c>
      <c r="D55" s="7">
        <f>'8.1'!E55</f>
        <v>1</v>
      </c>
      <c r="E55" s="8">
        <f>'8.2'!F55</f>
        <v>0</v>
      </c>
      <c r="F55" s="9">
        <f>'8.3'!F56</f>
        <v>0</v>
      </c>
      <c r="G55" s="9">
        <f>'8.4'!F56</f>
        <v>0</v>
      </c>
    </row>
    <row r="56" spans="1:7" ht="16.25" customHeight="1" x14ac:dyDescent="0.2">
      <c r="A56" s="143" t="s">
        <v>848</v>
      </c>
      <c r="B56" s="6">
        <f t="shared" si="0"/>
        <v>100</v>
      </c>
      <c r="C56" s="6">
        <f t="shared" si="1"/>
        <v>10</v>
      </c>
      <c r="D56" s="7">
        <f>'8.1'!E56</f>
        <v>1</v>
      </c>
      <c r="E56" s="8">
        <f>'8.2'!F56</f>
        <v>1</v>
      </c>
      <c r="F56" s="9">
        <f>'8.3'!F57</f>
        <v>4</v>
      </c>
      <c r="G56" s="9">
        <f>'8.4'!F57</f>
        <v>4</v>
      </c>
    </row>
    <row r="57" spans="1:7" ht="16.25" customHeight="1" x14ac:dyDescent="0.2">
      <c r="A57" s="143" t="s">
        <v>51</v>
      </c>
      <c r="B57" s="6">
        <f t="shared" si="0"/>
        <v>20</v>
      </c>
      <c r="C57" s="6">
        <f t="shared" si="1"/>
        <v>2</v>
      </c>
      <c r="D57" s="7">
        <f>'8.1'!E57</f>
        <v>0</v>
      </c>
      <c r="E57" s="8">
        <f>'8.2'!F57</f>
        <v>0</v>
      </c>
      <c r="F57" s="9">
        <f>'8.3'!F58</f>
        <v>2</v>
      </c>
      <c r="G57" s="9">
        <f>'8.4'!F58</f>
        <v>0</v>
      </c>
    </row>
    <row r="58" spans="1:7" ht="16.25" customHeight="1" x14ac:dyDescent="0.2">
      <c r="A58" s="143" t="s">
        <v>52</v>
      </c>
      <c r="B58" s="6">
        <f t="shared" si="0"/>
        <v>30</v>
      </c>
      <c r="C58" s="6">
        <f t="shared" si="1"/>
        <v>3</v>
      </c>
      <c r="D58" s="7">
        <f>'8.1'!E58</f>
        <v>1</v>
      </c>
      <c r="E58" s="8">
        <f>'8.2'!F58</f>
        <v>0</v>
      </c>
      <c r="F58" s="9">
        <f>'8.3'!F59</f>
        <v>2</v>
      </c>
      <c r="G58" s="9">
        <f>'8.4'!F59</f>
        <v>0</v>
      </c>
    </row>
    <row r="59" spans="1:7" ht="16.25" customHeight="1" x14ac:dyDescent="0.2">
      <c r="A59" s="143" t="s">
        <v>53</v>
      </c>
      <c r="B59" s="6">
        <f t="shared" si="0"/>
        <v>40</v>
      </c>
      <c r="C59" s="6">
        <f t="shared" si="1"/>
        <v>4</v>
      </c>
      <c r="D59" s="7">
        <f>'8.1'!E59</f>
        <v>1</v>
      </c>
      <c r="E59" s="8">
        <f>'8.2'!F59</f>
        <v>1</v>
      </c>
      <c r="F59" s="9">
        <f>'8.3'!F60</f>
        <v>2</v>
      </c>
      <c r="G59" s="9">
        <f>'8.4'!F60</f>
        <v>0</v>
      </c>
    </row>
    <row r="60" spans="1:7" ht="16.25" customHeight="1" x14ac:dyDescent="0.2">
      <c r="A60" s="143" t="s">
        <v>849</v>
      </c>
      <c r="B60" s="6">
        <f t="shared" si="0"/>
        <v>100</v>
      </c>
      <c r="C60" s="6">
        <f t="shared" si="1"/>
        <v>10</v>
      </c>
      <c r="D60" s="7">
        <f>'8.1'!E60</f>
        <v>1</v>
      </c>
      <c r="E60" s="8">
        <f>'8.2'!F60</f>
        <v>1</v>
      </c>
      <c r="F60" s="9">
        <f>'8.3'!F61</f>
        <v>4</v>
      </c>
      <c r="G60" s="9">
        <f>'8.4'!F61</f>
        <v>4</v>
      </c>
    </row>
    <row r="61" spans="1:7" ht="16.25" customHeight="1" x14ac:dyDescent="0.2">
      <c r="A61" s="143" t="s">
        <v>54</v>
      </c>
      <c r="B61" s="6">
        <f t="shared" si="0"/>
        <v>100</v>
      </c>
      <c r="C61" s="6">
        <f t="shared" si="1"/>
        <v>10</v>
      </c>
      <c r="D61" s="7">
        <f>'8.1'!E61</f>
        <v>1</v>
      </c>
      <c r="E61" s="8">
        <f>'8.2'!F61</f>
        <v>1</v>
      </c>
      <c r="F61" s="9">
        <f>'8.3'!F62</f>
        <v>4</v>
      </c>
      <c r="G61" s="9">
        <f>'8.4'!F62</f>
        <v>4</v>
      </c>
    </row>
    <row r="62" spans="1:7" ht="16.25" customHeight="1" x14ac:dyDescent="0.2">
      <c r="A62" s="143" t="s">
        <v>55</v>
      </c>
      <c r="B62" s="6">
        <f t="shared" si="0"/>
        <v>60</v>
      </c>
      <c r="C62" s="6">
        <f t="shared" si="1"/>
        <v>6</v>
      </c>
      <c r="D62" s="7">
        <f>'8.1'!E62</f>
        <v>1</v>
      </c>
      <c r="E62" s="8">
        <f>'8.2'!F62</f>
        <v>1</v>
      </c>
      <c r="F62" s="9">
        <f>'8.3'!F63</f>
        <v>4</v>
      </c>
      <c r="G62" s="9">
        <f>'8.4'!F63</f>
        <v>0</v>
      </c>
    </row>
    <row r="63" spans="1:7" ht="16.25" customHeight="1" x14ac:dyDescent="0.2">
      <c r="A63" s="143" t="s">
        <v>850</v>
      </c>
      <c r="B63" s="6">
        <f t="shared" si="0"/>
        <v>80</v>
      </c>
      <c r="C63" s="6">
        <f t="shared" si="1"/>
        <v>8</v>
      </c>
      <c r="D63" s="7">
        <f>'8.1'!E63</f>
        <v>1</v>
      </c>
      <c r="E63" s="8">
        <f>'8.2'!F63</f>
        <v>1</v>
      </c>
      <c r="F63" s="9">
        <f>'8.3'!F64</f>
        <v>4</v>
      </c>
      <c r="G63" s="9">
        <f>'8.4'!F64</f>
        <v>2</v>
      </c>
    </row>
    <row r="64" spans="1:7" ht="16.25" customHeight="1" x14ac:dyDescent="0.2">
      <c r="A64" s="143" t="s">
        <v>57</v>
      </c>
      <c r="B64" s="6">
        <f t="shared" si="0"/>
        <v>80</v>
      </c>
      <c r="C64" s="6">
        <f t="shared" si="1"/>
        <v>8</v>
      </c>
      <c r="D64" s="7">
        <f>'8.1'!E64</f>
        <v>1</v>
      </c>
      <c r="E64" s="8">
        <f>'8.2'!F64</f>
        <v>1</v>
      </c>
      <c r="F64" s="9">
        <f>'8.3'!F65</f>
        <v>4</v>
      </c>
      <c r="G64" s="9">
        <f>'8.4'!F65</f>
        <v>2</v>
      </c>
    </row>
    <row r="65" spans="1:7" ht="16.25" customHeight="1" x14ac:dyDescent="0.2">
      <c r="A65" s="143" t="s">
        <v>58</v>
      </c>
      <c r="B65" s="6">
        <f t="shared" si="0"/>
        <v>50</v>
      </c>
      <c r="C65" s="6">
        <f t="shared" si="1"/>
        <v>5</v>
      </c>
      <c r="D65" s="7">
        <f>'8.1'!E65</f>
        <v>1</v>
      </c>
      <c r="E65" s="8">
        <f>'8.2'!F65</f>
        <v>0</v>
      </c>
      <c r="F65" s="9">
        <f>'8.3'!F66</f>
        <v>2</v>
      </c>
      <c r="G65" s="9">
        <f>'8.4'!F66</f>
        <v>2</v>
      </c>
    </row>
    <row r="66" spans="1:7" ht="16.25" customHeight="1" x14ac:dyDescent="0.2">
      <c r="A66" s="143" t="s">
        <v>59</v>
      </c>
      <c r="B66" s="6">
        <f t="shared" si="0"/>
        <v>80</v>
      </c>
      <c r="C66" s="6">
        <f t="shared" si="1"/>
        <v>8</v>
      </c>
      <c r="D66" s="7">
        <f>'8.1'!E66</f>
        <v>1</v>
      </c>
      <c r="E66" s="8">
        <f>'8.2'!F66</f>
        <v>1</v>
      </c>
      <c r="F66" s="9">
        <f>'8.3'!F67</f>
        <v>4</v>
      </c>
      <c r="G66" s="9">
        <f>'8.4'!F67</f>
        <v>2</v>
      </c>
    </row>
    <row r="67" spans="1:7" ht="16.25" customHeight="1" x14ac:dyDescent="0.2">
      <c r="A67" s="143" t="s">
        <v>60</v>
      </c>
      <c r="B67" s="6">
        <f t="shared" si="0"/>
        <v>80</v>
      </c>
      <c r="C67" s="6">
        <f t="shared" si="1"/>
        <v>8</v>
      </c>
      <c r="D67" s="7">
        <f>'8.1'!E67</f>
        <v>1</v>
      </c>
      <c r="E67" s="8">
        <f>'8.2'!F67</f>
        <v>1</v>
      </c>
      <c r="F67" s="9">
        <f>'8.3'!F68</f>
        <v>4</v>
      </c>
      <c r="G67" s="9">
        <f>'8.4'!F68</f>
        <v>2</v>
      </c>
    </row>
    <row r="68" spans="1:7" ht="16.25" customHeight="1" x14ac:dyDescent="0.2">
      <c r="A68" s="143" t="s">
        <v>61</v>
      </c>
      <c r="B68" s="6">
        <f t="shared" si="0"/>
        <v>40</v>
      </c>
      <c r="C68" s="6">
        <f t="shared" si="1"/>
        <v>4</v>
      </c>
      <c r="D68" s="7">
        <f>'8.1'!E68</f>
        <v>1</v>
      </c>
      <c r="E68" s="8">
        <f>'8.2'!F68</f>
        <v>1</v>
      </c>
      <c r="F68" s="9">
        <f>'8.3'!F69</f>
        <v>2</v>
      </c>
      <c r="G68" s="9">
        <f>'8.4'!F69</f>
        <v>0</v>
      </c>
    </row>
    <row r="69" spans="1:7" ht="16.25" customHeight="1" x14ac:dyDescent="0.2">
      <c r="A69" s="142" t="s">
        <v>62</v>
      </c>
      <c r="B69" s="13"/>
      <c r="C69" s="13"/>
      <c r="D69" s="14"/>
      <c r="E69" s="15"/>
      <c r="F69" s="16"/>
      <c r="G69" s="16"/>
    </row>
    <row r="70" spans="1:7" ht="16.25" customHeight="1" x14ac:dyDescent="0.2">
      <c r="A70" s="143" t="s">
        <v>63</v>
      </c>
      <c r="B70" s="6">
        <f t="shared" si="0"/>
        <v>10</v>
      </c>
      <c r="C70" s="6">
        <f t="shared" si="1"/>
        <v>1</v>
      </c>
      <c r="D70" s="7">
        <f>'8.1'!E70</f>
        <v>0</v>
      </c>
      <c r="E70" s="8">
        <f>'8.2'!F70</f>
        <v>1</v>
      </c>
      <c r="F70" s="9">
        <f>'8.3'!F71</f>
        <v>0</v>
      </c>
      <c r="G70" s="9">
        <f>'8.4'!F71</f>
        <v>0</v>
      </c>
    </row>
    <row r="71" spans="1:7" ht="16.25" customHeight="1" x14ac:dyDescent="0.2">
      <c r="A71" s="143" t="s">
        <v>64</v>
      </c>
      <c r="B71" s="6">
        <f t="shared" si="0"/>
        <v>40</v>
      </c>
      <c r="C71" s="6">
        <f t="shared" si="1"/>
        <v>4</v>
      </c>
      <c r="D71" s="7">
        <f>'8.1'!E71</f>
        <v>1</v>
      </c>
      <c r="E71" s="8">
        <f>'8.2'!F71</f>
        <v>1</v>
      </c>
      <c r="F71" s="9">
        <f>'8.3'!F72</f>
        <v>2</v>
      </c>
      <c r="G71" s="9">
        <f>'8.4'!F72</f>
        <v>0</v>
      </c>
    </row>
    <row r="72" spans="1:7" ht="16.25" customHeight="1" x14ac:dyDescent="0.2">
      <c r="A72" s="143" t="s">
        <v>65</v>
      </c>
      <c r="B72" s="6">
        <f t="shared" ref="B72:B98" si="2">C72/$C$5*100</f>
        <v>60</v>
      </c>
      <c r="C72" s="6">
        <f t="shared" ref="C72:C98" si="3">SUM(D72:G72)</f>
        <v>6</v>
      </c>
      <c r="D72" s="7">
        <f>'8.1'!E72</f>
        <v>1</v>
      </c>
      <c r="E72" s="8">
        <f>'8.2'!F72</f>
        <v>1</v>
      </c>
      <c r="F72" s="9">
        <f>'8.3'!F73</f>
        <v>4</v>
      </c>
      <c r="G72" s="9">
        <f>'8.4'!F73</f>
        <v>0</v>
      </c>
    </row>
    <row r="73" spans="1:7" ht="16.25" customHeight="1" x14ac:dyDescent="0.2">
      <c r="A73" s="143" t="s">
        <v>66</v>
      </c>
      <c r="B73" s="6">
        <f t="shared" si="2"/>
        <v>40</v>
      </c>
      <c r="C73" s="6">
        <f t="shared" si="3"/>
        <v>4</v>
      </c>
      <c r="D73" s="7">
        <f>'8.1'!E73</f>
        <v>1</v>
      </c>
      <c r="E73" s="8">
        <f>'8.2'!F73</f>
        <v>1</v>
      </c>
      <c r="F73" s="9">
        <f>'8.3'!F74</f>
        <v>2</v>
      </c>
      <c r="G73" s="9">
        <f>'8.4'!F74</f>
        <v>0</v>
      </c>
    </row>
    <row r="74" spans="1:7" ht="16.25" customHeight="1" x14ac:dyDescent="0.2">
      <c r="A74" s="143" t="s">
        <v>851</v>
      </c>
      <c r="B74" s="6">
        <f t="shared" si="2"/>
        <v>80</v>
      </c>
      <c r="C74" s="6">
        <f t="shared" si="3"/>
        <v>8</v>
      </c>
      <c r="D74" s="7">
        <f>'8.1'!E74</f>
        <v>1</v>
      </c>
      <c r="E74" s="8">
        <f>'8.2'!F74</f>
        <v>1</v>
      </c>
      <c r="F74" s="9">
        <f>'8.3'!F75</f>
        <v>4</v>
      </c>
      <c r="G74" s="9">
        <f>'8.4'!F75</f>
        <v>2</v>
      </c>
    </row>
    <row r="75" spans="1:7" ht="16.25" customHeight="1" x14ac:dyDescent="0.2">
      <c r="A75" s="143" t="s">
        <v>67</v>
      </c>
      <c r="B75" s="6">
        <f t="shared" si="2"/>
        <v>100</v>
      </c>
      <c r="C75" s="6">
        <f t="shared" si="3"/>
        <v>10</v>
      </c>
      <c r="D75" s="7">
        <f>'8.1'!E75</f>
        <v>1</v>
      </c>
      <c r="E75" s="8">
        <f>'8.2'!F75</f>
        <v>1</v>
      </c>
      <c r="F75" s="9">
        <f>'8.3'!F76</f>
        <v>4</v>
      </c>
      <c r="G75" s="9">
        <f>'8.4'!F76</f>
        <v>4</v>
      </c>
    </row>
    <row r="76" spans="1:7" ht="16.25" customHeight="1" x14ac:dyDescent="0.2">
      <c r="A76" s="142" t="s">
        <v>68</v>
      </c>
      <c r="B76" s="13"/>
      <c r="C76" s="13"/>
      <c r="D76" s="14"/>
      <c r="E76" s="15"/>
      <c r="F76" s="16"/>
      <c r="G76" s="16"/>
    </row>
    <row r="77" spans="1:7" ht="16.25" customHeight="1" x14ac:dyDescent="0.2">
      <c r="A77" s="143" t="s">
        <v>69</v>
      </c>
      <c r="B77" s="6">
        <f t="shared" si="2"/>
        <v>75</v>
      </c>
      <c r="C77" s="6">
        <f t="shared" si="3"/>
        <v>7.5</v>
      </c>
      <c r="D77" s="7">
        <f>'8.1'!E77</f>
        <v>1</v>
      </c>
      <c r="E77" s="8">
        <f>'8.2'!F77</f>
        <v>0.5</v>
      </c>
      <c r="F77" s="9">
        <f>'8.3'!F78</f>
        <v>4</v>
      </c>
      <c r="G77" s="9">
        <f>'8.4'!F78</f>
        <v>2</v>
      </c>
    </row>
    <row r="78" spans="1:7" ht="16.25" customHeight="1" x14ac:dyDescent="0.2">
      <c r="A78" s="143" t="s">
        <v>71</v>
      </c>
      <c r="B78" s="6">
        <f t="shared" si="2"/>
        <v>0</v>
      </c>
      <c r="C78" s="6">
        <f t="shared" si="3"/>
        <v>0</v>
      </c>
      <c r="D78" s="7">
        <f>'8.1'!E78</f>
        <v>0</v>
      </c>
      <c r="E78" s="8">
        <f>'8.2'!F78</f>
        <v>0</v>
      </c>
      <c r="F78" s="9">
        <f>'8.3'!F79</f>
        <v>0</v>
      </c>
      <c r="G78" s="9">
        <f>'8.4'!F79</f>
        <v>0</v>
      </c>
    </row>
    <row r="79" spans="1:7" ht="16.25" customHeight="1" x14ac:dyDescent="0.2">
      <c r="A79" s="143" t="s">
        <v>72</v>
      </c>
      <c r="B79" s="6">
        <f t="shared" si="2"/>
        <v>40</v>
      </c>
      <c r="C79" s="6">
        <f t="shared" si="3"/>
        <v>4</v>
      </c>
      <c r="D79" s="7">
        <f>'8.1'!E79</f>
        <v>1</v>
      </c>
      <c r="E79" s="8">
        <f>'8.2'!F79</f>
        <v>1</v>
      </c>
      <c r="F79" s="9">
        <f>'8.3'!F80</f>
        <v>2</v>
      </c>
      <c r="G79" s="9">
        <f>'8.4'!F80</f>
        <v>0</v>
      </c>
    </row>
    <row r="80" spans="1:7" ht="16.25" customHeight="1" x14ac:dyDescent="0.2">
      <c r="A80" s="143" t="s">
        <v>73</v>
      </c>
      <c r="B80" s="6">
        <f t="shared" si="2"/>
        <v>20</v>
      </c>
      <c r="C80" s="6">
        <f t="shared" si="3"/>
        <v>2</v>
      </c>
      <c r="D80" s="7">
        <f>'8.1'!E80</f>
        <v>1</v>
      </c>
      <c r="E80" s="8">
        <f>'8.2'!F80</f>
        <v>1</v>
      </c>
      <c r="F80" s="9">
        <f>'8.3'!F81</f>
        <v>0</v>
      </c>
      <c r="G80" s="9">
        <f>'8.4'!F81</f>
        <v>0</v>
      </c>
    </row>
    <row r="81" spans="1:7" ht="16.25" customHeight="1" x14ac:dyDescent="0.2">
      <c r="A81" s="143" t="s">
        <v>75</v>
      </c>
      <c r="B81" s="6">
        <f t="shared" si="2"/>
        <v>40</v>
      </c>
      <c r="C81" s="6">
        <f t="shared" si="3"/>
        <v>4</v>
      </c>
      <c r="D81" s="7">
        <f>'8.1'!E81</f>
        <v>1</v>
      </c>
      <c r="E81" s="8">
        <f>'8.2'!F81</f>
        <v>1</v>
      </c>
      <c r="F81" s="9">
        <f>'8.3'!F82</f>
        <v>2</v>
      </c>
      <c r="G81" s="9">
        <f>'8.4'!F82</f>
        <v>0</v>
      </c>
    </row>
    <row r="82" spans="1:7" ht="16.25" customHeight="1" x14ac:dyDescent="0.2">
      <c r="A82" s="143" t="s">
        <v>76</v>
      </c>
      <c r="B82" s="6">
        <f t="shared" si="2"/>
        <v>60</v>
      </c>
      <c r="C82" s="6">
        <f t="shared" si="3"/>
        <v>6</v>
      </c>
      <c r="D82" s="7">
        <f>'8.1'!E82</f>
        <v>1</v>
      </c>
      <c r="E82" s="8">
        <f>'8.2'!F82</f>
        <v>1</v>
      </c>
      <c r="F82" s="9">
        <f>'8.3'!F83</f>
        <v>4</v>
      </c>
      <c r="G82" s="9">
        <f>'8.4'!F83</f>
        <v>0</v>
      </c>
    </row>
    <row r="83" spans="1:7" ht="16.25" customHeight="1" x14ac:dyDescent="0.2">
      <c r="A83" s="143" t="s">
        <v>852</v>
      </c>
      <c r="B83" s="6">
        <f t="shared" si="2"/>
        <v>40</v>
      </c>
      <c r="C83" s="6">
        <f t="shared" si="3"/>
        <v>4</v>
      </c>
      <c r="D83" s="7">
        <f>'8.1'!E83</f>
        <v>1</v>
      </c>
      <c r="E83" s="8">
        <f>'8.2'!F83</f>
        <v>1</v>
      </c>
      <c r="F83" s="9">
        <f>'8.3'!F84</f>
        <v>2</v>
      </c>
      <c r="G83" s="9">
        <f>'8.4'!F84</f>
        <v>0</v>
      </c>
    </row>
    <row r="84" spans="1:7" ht="16.25" customHeight="1" x14ac:dyDescent="0.2">
      <c r="A84" s="143" t="s">
        <v>77</v>
      </c>
      <c r="B84" s="6">
        <f t="shared" si="2"/>
        <v>60</v>
      </c>
      <c r="C84" s="6">
        <f t="shared" si="3"/>
        <v>6</v>
      </c>
      <c r="D84" s="7">
        <f>'8.1'!E84</f>
        <v>1</v>
      </c>
      <c r="E84" s="8">
        <f>'8.2'!F84</f>
        <v>1</v>
      </c>
      <c r="F84" s="9">
        <f>'8.3'!F85</f>
        <v>2</v>
      </c>
      <c r="G84" s="9">
        <f>'8.4'!F85</f>
        <v>2</v>
      </c>
    </row>
    <row r="85" spans="1:7" ht="16.25" customHeight="1" x14ac:dyDescent="0.2">
      <c r="A85" s="143" t="s">
        <v>78</v>
      </c>
      <c r="B85" s="6">
        <f t="shared" si="2"/>
        <v>80</v>
      </c>
      <c r="C85" s="6">
        <f t="shared" si="3"/>
        <v>8</v>
      </c>
      <c r="D85" s="7">
        <f>'8.1'!E85</f>
        <v>1</v>
      </c>
      <c r="E85" s="8">
        <f>'8.2'!F85</f>
        <v>1</v>
      </c>
      <c r="F85" s="9">
        <f>'8.3'!F86</f>
        <v>4</v>
      </c>
      <c r="G85" s="9">
        <f>'8.4'!F86</f>
        <v>2</v>
      </c>
    </row>
    <row r="86" spans="1:7" ht="16.25" customHeight="1" x14ac:dyDescent="0.2">
      <c r="A86" s="143" t="s">
        <v>79</v>
      </c>
      <c r="B86" s="6">
        <f t="shared" si="2"/>
        <v>60</v>
      </c>
      <c r="C86" s="6">
        <f t="shared" si="3"/>
        <v>6</v>
      </c>
      <c r="D86" s="7">
        <f>'8.1'!E86</f>
        <v>1</v>
      </c>
      <c r="E86" s="8">
        <f>'8.2'!F86</f>
        <v>1</v>
      </c>
      <c r="F86" s="9">
        <f>'8.3'!F87</f>
        <v>4</v>
      </c>
      <c r="G86" s="9">
        <f>'8.4'!F87</f>
        <v>0</v>
      </c>
    </row>
    <row r="87" spans="1:7" ht="16.25" customHeight="1" x14ac:dyDescent="0.2">
      <c r="A87" s="142" t="s">
        <v>80</v>
      </c>
      <c r="B87" s="13"/>
      <c r="C87" s="13"/>
      <c r="D87" s="14"/>
      <c r="E87" s="15"/>
      <c r="F87" s="16"/>
      <c r="G87" s="16"/>
    </row>
    <row r="88" spans="1:7" ht="16.25" customHeight="1" x14ac:dyDescent="0.2">
      <c r="A88" s="143" t="s">
        <v>70</v>
      </c>
      <c r="B88" s="6">
        <f t="shared" si="2"/>
        <v>40</v>
      </c>
      <c r="C88" s="6">
        <f>SUM(D88:G88)</f>
        <v>4</v>
      </c>
      <c r="D88" s="7">
        <f>'8.1'!E88</f>
        <v>1</v>
      </c>
      <c r="E88" s="8">
        <f>'8.2'!F88</f>
        <v>1</v>
      </c>
      <c r="F88" s="9">
        <f>'8.3'!F89</f>
        <v>2</v>
      </c>
      <c r="G88" s="9">
        <f>'8.4'!F89</f>
        <v>0</v>
      </c>
    </row>
    <row r="89" spans="1:7" ht="16.25" customHeight="1" x14ac:dyDescent="0.2">
      <c r="A89" s="143" t="s">
        <v>81</v>
      </c>
      <c r="B89" s="6">
        <f t="shared" si="2"/>
        <v>80</v>
      </c>
      <c r="C89" s="6">
        <f t="shared" si="3"/>
        <v>8</v>
      </c>
      <c r="D89" s="7">
        <f>'8.1'!E89</f>
        <v>1</v>
      </c>
      <c r="E89" s="8">
        <f>'8.2'!F89</f>
        <v>1</v>
      </c>
      <c r="F89" s="9">
        <f>'8.3'!F90</f>
        <v>4</v>
      </c>
      <c r="G89" s="9">
        <f>'8.4'!F90</f>
        <v>2</v>
      </c>
    </row>
    <row r="90" spans="1:7" ht="16.25" customHeight="1" x14ac:dyDescent="0.2">
      <c r="A90" s="143" t="s">
        <v>74</v>
      </c>
      <c r="B90" s="6">
        <f t="shared" si="2"/>
        <v>40</v>
      </c>
      <c r="C90" s="6">
        <f>SUM(D90:G90)</f>
        <v>4</v>
      </c>
      <c r="D90" s="7">
        <f>'8.1'!E90</f>
        <v>1</v>
      </c>
      <c r="E90" s="8">
        <f>'8.2'!F90</f>
        <v>1</v>
      </c>
      <c r="F90" s="9">
        <f>'8.3'!F91</f>
        <v>2</v>
      </c>
      <c r="G90" s="9">
        <f>'8.4'!F91</f>
        <v>0</v>
      </c>
    </row>
    <row r="91" spans="1:7" ht="16.25" customHeight="1" x14ac:dyDescent="0.2">
      <c r="A91" s="143" t="s">
        <v>82</v>
      </c>
      <c r="B91" s="6">
        <f t="shared" si="2"/>
        <v>40</v>
      </c>
      <c r="C91" s="6">
        <f t="shared" si="3"/>
        <v>4</v>
      </c>
      <c r="D91" s="7">
        <f>'8.1'!E91</f>
        <v>1</v>
      </c>
      <c r="E91" s="8">
        <f>'8.2'!F91</f>
        <v>1</v>
      </c>
      <c r="F91" s="9">
        <f>'8.3'!F92</f>
        <v>2</v>
      </c>
      <c r="G91" s="9">
        <f>'8.4'!F92</f>
        <v>0</v>
      </c>
    </row>
    <row r="92" spans="1:7" ht="16.25" customHeight="1" x14ac:dyDescent="0.2">
      <c r="A92" s="143" t="s">
        <v>83</v>
      </c>
      <c r="B92" s="6">
        <f t="shared" si="2"/>
        <v>100</v>
      </c>
      <c r="C92" s="6">
        <f t="shared" si="3"/>
        <v>10</v>
      </c>
      <c r="D92" s="7">
        <f>'8.1'!E92</f>
        <v>1</v>
      </c>
      <c r="E92" s="8">
        <f>'8.2'!F92</f>
        <v>1</v>
      </c>
      <c r="F92" s="9">
        <f>'8.3'!F93</f>
        <v>4</v>
      </c>
      <c r="G92" s="9">
        <f>'8.4'!F93</f>
        <v>4</v>
      </c>
    </row>
    <row r="93" spans="1:7" ht="16.25" customHeight="1" x14ac:dyDescent="0.2">
      <c r="A93" s="143" t="s">
        <v>84</v>
      </c>
      <c r="B93" s="6">
        <f t="shared" si="2"/>
        <v>60</v>
      </c>
      <c r="C93" s="6">
        <f t="shared" si="3"/>
        <v>6</v>
      </c>
      <c r="D93" s="7">
        <f>'8.1'!E93</f>
        <v>1</v>
      </c>
      <c r="E93" s="8">
        <f>'8.2'!F93</f>
        <v>1</v>
      </c>
      <c r="F93" s="9">
        <f>'8.3'!F94</f>
        <v>2</v>
      </c>
      <c r="G93" s="9">
        <f>'8.4'!F94</f>
        <v>2</v>
      </c>
    </row>
    <row r="94" spans="1:7" ht="16.25" customHeight="1" x14ac:dyDescent="0.2">
      <c r="A94" s="143" t="s">
        <v>85</v>
      </c>
      <c r="B94" s="6">
        <f t="shared" si="2"/>
        <v>60</v>
      </c>
      <c r="C94" s="6">
        <f t="shared" si="3"/>
        <v>6</v>
      </c>
      <c r="D94" s="7">
        <f>'8.1'!E94</f>
        <v>1</v>
      </c>
      <c r="E94" s="8">
        <f>'8.2'!F94</f>
        <v>1</v>
      </c>
      <c r="F94" s="9">
        <f>'8.3'!F95</f>
        <v>2</v>
      </c>
      <c r="G94" s="9">
        <f>'8.4'!F95</f>
        <v>2</v>
      </c>
    </row>
    <row r="95" spans="1:7" ht="16.25" customHeight="1" x14ac:dyDescent="0.2">
      <c r="A95" s="143" t="s">
        <v>86</v>
      </c>
      <c r="B95" s="6">
        <f t="shared" si="2"/>
        <v>40</v>
      </c>
      <c r="C95" s="6">
        <f t="shared" si="3"/>
        <v>4</v>
      </c>
      <c r="D95" s="7">
        <f>'8.1'!E95</f>
        <v>1</v>
      </c>
      <c r="E95" s="8">
        <f>'8.2'!F95</f>
        <v>1</v>
      </c>
      <c r="F95" s="9">
        <f>'8.3'!F96</f>
        <v>2</v>
      </c>
      <c r="G95" s="9">
        <f>'8.4'!F96</f>
        <v>0</v>
      </c>
    </row>
    <row r="96" spans="1:7" ht="16.25" customHeight="1" x14ac:dyDescent="0.2">
      <c r="A96" s="143" t="s">
        <v>87</v>
      </c>
      <c r="B96" s="6">
        <f t="shared" si="2"/>
        <v>100</v>
      </c>
      <c r="C96" s="6">
        <f t="shared" si="3"/>
        <v>10</v>
      </c>
      <c r="D96" s="7">
        <f>'8.1'!E96</f>
        <v>1</v>
      </c>
      <c r="E96" s="8">
        <f>'8.2'!F96</f>
        <v>1</v>
      </c>
      <c r="F96" s="9">
        <f>'8.3'!F97</f>
        <v>4</v>
      </c>
      <c r="G96" s="9">
        <f>'8.4'!F97</f>
        <v>4</v>
      </c>
    </row>
    <row r="97" spans="1:7" ht="16.25" customHeight="1" x14ac:dyDescent="0.2">
      <c r="A97" s="143" t="s">
        <v>88</v>
      </c>
      <c r="B97" s="6">
        <f t="shared" si="2"/>
        <v>60</v>
      </c>
      <c r="C97" s="6">
        <f t="shared" si="3"/>
        <v>6</v>
      </c>
      <c r="D97" s="7">
        <f>'8.1'!E97</f>
        <v>1</v>
      </c>
      <c r="E97" s="8">
        <f>'8.2'!F97</f>
        <v>1</v>
      </c>
      <c r="F97" s="9">
        <f>'8.3'!F98</f>
        <v>4</v>
      </c>
      <c r="G97" s="9">
        <f>'8.4'!F98</f>
        <v>0</v>
      </c>
    </row>
    <row r="98" spans="1:7" ht="16.25" customHeight="1" x14ac:dyDescent="0.2">
      <c r="A98" s="143" t="s">
        <v>89</v>
      </c>
      <c r="B98" s="6">
        <f t="shared" si="2"/>
        <v>50</v>
      </c>
      <c r="C98" s="6">
        <f t="shared" si="3"/>
        <v>5</v>
      </c>
      <c r="D98" s="7">
        <f>'8.1'!E98</f>
        <v>0</v>
      </c>
      <c r="E98" s="8">
        <f>'8.2'!F98</f>
        <v>1</v>
      </c>
      <c r="F98" s="9">
        <f>'8.3'!F99</f>
        <v>4</v>
      </c>
      <c r="G98" s="9">
        <f>'8.4'!F99</f>
        <v>0</v>
      </c>
    </row>
    <row r="99" spans="1:7" x14ac:dyDescent="0.2">
      <c r="B99" s="28"/>
      <c r="C99" s="28"/>
    </row>
  </sheetData>
  <mergeCells count="2">
    <mergeCell ref="A1:G1"/>
    <mergeCell ref="A2:G2"/>
  </mergeCells>
  <pageMargins left="0.7" right="0.7" top="0.75" bottom="0.75" header="0.31496062992126" footer="0.31496062992126"/>
  <pageSetup paperSize="9" scale="75" fitToHeight="3" orientation="landscape"/>
  <headerFooter>
    <oddFooter>&amp;C&amp;A&amp;R&amp;P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0"/>
  <sheetViews>
    <sheetView zoomScaleNormal="100" zoomScaleSheetLayoutView="95" workbookViewId="0">
      <selection sqref="A1:E1"/>
    </sheetView>
  </sheetViews>
  <sheetFormatPr baseColWidth="10" defaultColWidth="8.83203125" defaultRowHeight="15" x14ac:dyDescent="0.2"/>
  <cols>
    <col min="1" max="1" width="4.6640625" customWidth="1"/>
    <col min="2" max="2" width="121.1640625" customWidth="1"/>
    <col min="3" max="5" width="8.5" customWidth="1"/>
  </cols>
  <sheetData>
    <row r="1" spans="1:5" ht="25" customHeight="1" x14ac:dyDescent="0.2">
      <c r="A1" s="157" t="s">
        <v>855</v>
      </c>
      <c r="B1" s="157"/>
      <c r="C1" s="157"/>
      <c r="D1" s="157"/>
      <c r="E1" s="157"/>
    </row>
    <row r="2" spans="1:5" ht="28.5" customHeight="1" x14ac:dyDescent="0.2">
      <c r="A2" s="158" t="s">
        <v>90</v>
      </c>
      <c r="B2" s="159" t="s">
        <v>91</v>
      </c>
      <c r="C2" s="159" t="s">
        <v>92</v>
      </c>
      <c r="D2" s="159" t="s">
        <v>93</v>
      </c>
      <c r="E2" s="159"/>
    </row>
    <row r="3" spans="1:5" ht="15" customHeight="1" x14ac:dyDescent="0.2">
      <c r="A3" s="158"/>
      <c r="B3" s="159"/>
      <c r="C3" s="159"/>
      <c r="D3" s="29" t="s">
        <v>94</v>
      </c>
      <c r="E3" s="29" t="s">
        <v>95</v>
      </c>
    </row>
    <row r="4" spans="1:5" x14ac:dyDescent="0.2">
      <c r="A4" s="154">
        <v>8</v>
      </c>
      <c r="B4" s="33" t="s">
        <v>315</v>
      </c>
      <c r="C4" s="155">
        <v>10</v>
      </c>
      <c r="D4" s="156"/>
      <c r="E4" s="156"/>
    </row>
    <row r="5" spans="1:5" ht="29" customHeight="1" x14ac:dyDescent="0.2">
      <c r="A5" s="154"/>
      <c r="B5" s="34" t="s">
        <v>461</v>
      </c>
      <c r="C5" s="155"/>
      <c r="D5" s="156"/>
      <c r="E5" s="156"/>
    </row>
    <row r="6" spans="1:5" ht="29" customHeight="1" x14ac:dyDescent="0.2">
      <c r="A6" s="152" t="s">
        <v>453</v>
      </c>
      <c r="B6" s="35" t="s">
        <v>316</v>
      </c>
      <c r="C6" s="153"/>
      <c r="D6" s="153"/>
      <c r="E6" s="153"/>
    </row>
    <row r="7" spans="1:5" ht="57" customHeight="1" x14ac:dyDescent="0.2">
      <c r="A7" s="152"/>
      <c r="B7" s="34" t="s">
        <v>317</v>
      </c>
      <c r="C7" s="153"/>
      <c r="D7" s="153"/>
      <c r="E7" s="153"/>
    </row>
    <row r="8" spans="1:5" ht="30.5" customHeight="1" x14ac:dyDescent="0.2">
      <c r="A8" s="152"/>
      <c r="B8" s="34" t="s">
        <v>318</v>
      </c>
      <c r="C8" s="153"/>
      <c r="D8" s="153"/>
      <c r="E8" s="153"/>
    </row>
    <row r="9" spans="1:5" x14ac:dyDescent="0.2">
      <c r="A9" s="30"/>
      <c r="B9" s="32" t="s">
        <v>96</v>
      </c>
      <c r="C9" s="37">
        <v>1</v>
      </c>
      <c r="D9" s="37">
        <v>0.5</v>
      </c>
      <c r="E9" s="37"/>
    </row>
    <row r="10" spans="1:5" x14ac:dyDescent="0.2">
      <c r="A10" s="30"/>
      <c r="B10" s="32" t="s">
        <v>97</v>
      </c>
      <c r="C10" s="37">
        <v>0</v>
      </c>
      <c r="D10" s="37"/>
      <c r="E10" s="37"/>
    </row>
    <row r="11" spans="1:5" ht="30" x14ac:dyDescent="0.2">
      <c r="A11" s="152" t="s">
        <v>454</v>
      </c>
      <c r="B11" s="35" t="s">
        <v>462</v>
      </c>
      <c r="C11" s="153"/>
      <c r="D11" s="153"/>
      <c r="E11" s="153"/>
    </row>
    <row r="12" spans="1:5" x14ac:dyDescent="0.2">
      <c r="A12" s="152"/>
      <c r="B12" s="34" t="s">
        <v>178</v>
      </c>
      <c r="C12" s="153"/>
      <c r="D12" s="153"/>
      <c r="E12" s="153"/>
    </row>
    <row r="13" spans="1:5" ht="58" customHeight="1" x14ac:dyDescent="0.2">
      <c r="A13" s="152"/>
      <c r="B13" s="36" t="s">
        <v>319</v>
      </c>
      <c r="C13" s="153"/>
      <c r="D13" s="153"/>
      <c r="E13" s="153"/>
    </row>
    <row r="14" spans="1:5" ht="16" customHeight="1" x14ac:dyDescent="0.2">
      <c r="A14" s="152"/>
      <c r="B14" s="36" t="s">
        <v>320</v>
      </c>
      <c r="C14" s="153"/>
      <c r="D14" s="153"/>
      <c r="E14" s="153"/>
    </row>
    <row r="15" spans="1:5" ht="29" customHeight="1" x14ac:dyDescent="0.2">
      <c r="A15" s="152"/>
      <c r="B15" s="36" t="s">
        <v>321</v>
      </c>
      <c r="C15" s="153"/>
      <c r="D15" s="153"/>
      <c r="E15" s="153"/>
    </row>
    <row r="16" spans="1:5" x14ac:dyDescent="0.2">
      <c r="A16" s="152"/>
      <c r="B16" s="34" t="s">
        <v>322</v>
      </c>
      <c r="C16" s="153"/>
      <c r="D16" s="153"/>
      <c r="E16" s="153"/>
    </row>
    <row r="17" spans="1:5" ht="30.5" customHeight="1" x14ac:dyDescent="0.2">
      <c r="A17" s="152"/>
      <c r="B17" s="34" t="s">
        <v>463</v>
      </c>
      <c r="C17" s="153"/>
      <c r="D17" s="153"/>
      <c r="E17" s="153"/>
    </row>
    <row r="18" spans="1:5" x14ac:dyDescent="0.2">
      <c r="A18" s="30"/>
      <c r="B18" s="31" t="s">
        <v>98</v>
      </c>
      <c r="C18" s="37">
        <v>1</v>
      </c>
      <c r="D18" s="37">
        <v>0.5</v>
      </c>
      <c r="E18" s="37">
        <v>0.5</v>
      </c>
    </row>
    <row r="19" spans="1:5" x14ac:dyDescent="0.2">
      <c r="A19" s="30"/>
      <c r="B19" s="31" t="s">
        <v>99</v>
      </c>
      <c r="C19" s="37">
        <v>0</v>
      </c>
      <c r="D19" s="37"/>
      <c r="E19" s="37"/>
    </row>
    <row r="20" spans="1:5" ht="44" customHeight="1" x14ac:dyDescent="0.2">
      <c r="A20" s="152" t="s">
        <v>455</v>
      </c>
      <c r="B20" s="35" t="s">
        <v>323</v>
      </c>
      <c r="C20" s="153"/>
      <c r="D20" s="153"/>
      <c r="E20" s="153"/>
    </row>
    <row r="21" spans="1:5" ht="57.75" customHeight="1" x14ac:dyDescent="0.2">
      <c r="A21" s="152"/>
      <c r="B21" s="34" t="s">
        <v>464</v>
      </c>
      <c r="C21" s="153"/>
      <c r="D21" s="153"/>
      <c r="E21" s="153"/>
    </row>
    <row r="22" spans="1:5" ht="56" customHeight="1" x14ac:dyDescent="0.2">
      <c r="A22" s="152"/>
      <c r="B22" s="34" t="s">
        <v>465</v>
      </c>
      <c r="C22" s="153"/>
      <c r="D22" s="153"/>
      <c r="E22" s="153"/>
    </row>
    <row r="23" spans="1:5" ht="56" customHeight="1" x14ac:dyDescent="0.2">
      <c r="A23" s="152"/>
      <c r="B23" s="34" t="s">
        <v>324</v>
      </c>
      <c r="C23" s="153"/>
      <c r="D23" s="153"/>
      <c r="E23" s="153"/>
    </row>
    <row r="24" spans="1:5" x14ac:dyDescent="0.2">
      <c r="A24" s="152"/>
      <c r="B24" s="34" t="s">
        <v>325</v>
      </c>
      <c r="C24" s="153"/>
      <c r="D24" s="153"/>
      <c r="E24" s="153"/>
    </row>
    <row r="25" spans="1:5" x14ac:dyDescent="0.2">
      <c r="A25" s="152"/>
      <c r="B25" s="34" t="s">
        <v>222</v>
      </c>
      <c r="C25" s="153"/>
      <c r="D25" s="153"/>
      <c r="E25" s="153"/>
    </row>
    <row r="26" spans="1:5" x14ac:dyDescent="0.2">
      <c r="A26" s="152"/>
      <c r="B26" s="34" t="s">
        <v>326</v>
      </c>
      <c r="C26" s="153"/>
      <c r="D26" s="153"/>
      <c r="E26" s="153"/>
    </row>
    <row r="27" spans="1:5" x14ac:dyDescent="0.2">
      <c r="A27" s="152"/>
      <c r="B27" s="34" t="s">
        <v>327</v>
      </c>
      <c r="C27" s="153"/>
      <c r="D27" s="153"/>
      <c r="E27" s="153"/>
    </row>
    <row r="28" spans="1:5" x14ac:dyDescent="0.2">
      <c r="A28" s="152"/>
      <c r="B28" s="34" t="s">
        <v>328</v>
      </c>
      <c r="C28" s="153"/>
      <c r="D28" s="153"/>
      <c r="E28" s="153"/>
    </row>
    <row r="29" spans="1:5" x14ac:dyDescent="0.2">
      <c r="A29" s="152"/>
      <c r="B29" s="34" t="s">
        <v>329</v>
      </c>
      <c r="C29" s="153"/>
      <c r="D29" s="153"/>
      <c r="E29" s="153"/>
    </row>
    <row r="30" spans="1:5" ht="30" x14ac:dyDescent="0.2">
      <c r="A30" s="152"/>
      <c r="B30" s="34" t="s">
        <v>330</v>
      </c>
      <c r="C30" s="153"/>
      <c r="D30" s="153"/>
      <c r="E30" s="153"/>
    </row>
    <row r="31" spans="1:5" ht="45" x14ac:dyDescent="0.2">
      <c r="A31" s="152"/>
      <c r="B31" s="34" t="s">
        <v>331</v>
      </c>
      <c r="C31" s="153"/>
      <c r="D31" s="153"/>
      <c r="E31" s="153"/>
    </row>
    <row r="32" spans="1:5" x14ac:dyDescent="0.2">
      <c r="A32" s="152"/>
      <c r="B32" s="34" t="s">
        <v>180</v>
      </c>
      <c r="C32" s="153"/>
      <c r="D32" s="153"/>
      <c r="E32" s="153"/>
    </row>
    <row r="33" spans="1:5" x14ac:dyDescent="0.2">
      <c r="A33" s="30"/>
      <c r="B33" s="31" t="s">
        <v>332</v>
      </c>
      <c r="C33" s="37">
        <v>4</v>
      </c>
      <c r="D33" s="37">
        <v>0.5</v>
      </c>
      <c r="E33" s="37">
        <v>0.5</v>
      </c>
    </row>
    <row r="34" spans="1:5" x14ac:dyDescent="0.2">
      <c r="A34" s="30"/>
      <c r="B34" s="31" t="s">
        <v>333</v>
      </c>
      <c r="C34" s="37">
        <v>2</v>
      </c>
      <c r="D34" s="37">
        <v>0.5</v>
      </c>
      <c r="E34" s="37">
        <v>0.5</v>
      </c>
    </row>
    <row r="35" spans="1:5" ht="30" x14ac:dyDescent="0.2">
      <c r="A35" s="30"/>
      <c r="B35" s="31" t="s">
        <v>334</v>
      </c>
      <c r="C35" s="37">
        <v>0</v>
      </c>
      <c r="D35" s="37"/>
      <c r="E35" s="37"/>
    </row>
    <row r="36" spans="1:5" ht="29" customHeight="1" x14ac:dyDescent="0.2">
      <c r="A36" s="152" t="s">
        <v>456</v>
      </c>
      <c r="B36" s="35" t="s">
        <v>335</v>
      </c>
      <c r="C36" s="153"/>
      <c r="D36" s="153"/>
      <c r="E36" s="153"/>
    </row>
    <row r="37" spans="1:5" ht="56" customHeight="1" x14ac:dyDescent="0.2">
      <c r="A37" s="152"/>
      <c r="B37" s="34" t="s">
        <v>466</v>
      </c>
      <c r="C37" s="153"/>
      <c r="D37" s="153"/>
      <c r="E37" s="153"/>
    </row>
    <row r="38" spans="1:5" ht="57" customHeight="1" x14ac:dyDescent="0.2">
      <c r="A38" s="152"/>
      <c r="B38" s="34" t="s">
        <v>465</v>
      </c>
      <c r="C38" s="153"/>
      <c r="D38" s="153"/>
      <c r="E38" s="153"/>
    </row>
    <row r="39" spans="1:5" ht="57" customHeight="1" x14ac:dyDescent="0.2">
      <c r="A39" s="152"/>
      <c r="B39" s="34" t="s">
        <v>336</v>
      </c>
      <c r="C39" s="153"/>
      <c r="D39" s="153"/>
      <c r="E39" s="153"/>
    </row>
    <row r="40" spans="1:5" ht="70" customHeight="1" x14ac:dyDescent="0.2">
      <c r="A40" s="152"/>
      <c r="B40" s="34" t="s">
        <v>467</v>
      </c>
      <c r="C40" s="153"/>
      <c r="D40" s="153"/>
      <c r="E40" s="153"/>
    </row>
    <row r="41" spans="1:5" x14ac:dyDescent="0.2">
      <c r="A41" s="152"/>
      <c r="B41" s="34" t="s">
        <v>179</v>
      </c>
      <c r="C41" s="153"/>
      <c r="D41" s="153"/>
      <c r="E41" s="153"/>
    </row>
    <row r="42" spans="1:5" x14ac:dyDescent="0.2">
      <c r="A42" s="152"/>
      <c r="B42" s="34" t="s">
        <v>337</v>
      </c>
      <c r="C42" s="153"/>
      <c r="D42" s="153"/>
      <c r="E42" s="153"/>
    </row>
    <row r="43" spans="1:5" ht="16" customHeight="1" x14ac:dyDescent="0.2">
      <c r="A43" s="152"/>
      <c r="B43" s="34" t="s">
        <v>338</v>
      </c>
      <c r="C43" s="153"/>
      <c r="D43" s="153"/>
      <c r="E43" s="153"/>
    </row>
    <row r="44" spans="1:5" ht="15.5" customHeight="1" x14ac:dyDescent="0.2">
      <c r="A44" s="152"/>
      <c r="B44" s="34" t="s">
        <v>339</v>
      </c>
      <c r="C44" s="153"/>
      <c r="D44" s="153"/>
      <c r="E44" s="153"/>
    </row>
    <row r="45" spans="1:5" ht="43" customHeight="1" x14ac:dyDescent="0.2">
      <c r="A45" s="152"/>
      <c r="B45" s="34" t="s">
        <v>340</v>
      </c>
      <c r="C45" s="153"/>
      <c r="D45" s="153"/>
      <c r="E45" s="153"/>
    </row>
    <row r="46" spans="1:5" ht="42" customHeight="1" x14ac:dyDescent="0.2">
      <c r="A46" s="152"/>
      <c r="B46" s="34" t="s">
        <v>835</v>
      </c>
      <c r="C46" s="153"/>
      <c r="D46" s="153"/>
      <c r="E46" s="153"/>
    </row>
    <row r="47" spans="1:5" ht="15" customHeight="1" x14ac:dyDescent="0.2">
      <c r="A47" s="152"/>
      <c r="B47" s="34" t="s">
        <v>180</v>
      </c>
      <c r="C47" s="153"/>
      <c r="D47" s="153"/>
      <c r="E47" s="153"/>
    </row>
    <row r="48" spans="1:5" x14ac:dyDescent="0.2">
      <c r="A48" s="30"/>
      <c r="B48" s="31" t="s">
        <v>332</v>
      </c>
      <c r="C48" s="37">
        <v>4</v>
      </c>
      <c r="D48" s="37">
        <v>0.5</v>
      </c>
      <c r="E48" s="37">
        <v>0.5</v>
      </c>
    </row>
    <row r="49" spans="1:5" x14ac:dyDescent="0.2">
      <c r="A49" s="30"/>
      <c r="B49" s="31" t="s">
        <v>333</v>
      </c>
      <c r="C49" s="37">
        <v>2</v>
      </c>
      <c r="D49" s="37">
        <v>0.5</v>
      </c>
      <c r="E49" s="37">
        <v>0.5</v>
      </c>
    </row>
    <row r="50" spans="1:5" ht="30" x14ac:dyDescent="0.2">
      <c r="A50" s="30"/>
      <c r="B50" s="31" t="s">
        <v>341</v>
      </c>
      <c r="C50" s="37">
        <v>0</v>
      </c>
      <c r="D50" s="37"/>
      <c r="E50" s="37"/>
    </row>
  </sheetData>
  <mergeCells count="25">
    <mergeCell ref="D20:D32"/>
    <mergeCell ref="E20:E32"/>
    <mergeCell ref="A36:A47"/>
    <mergeCell ref="C36:C47"/>
    <mergeCell ref="D36:D47"/>
    <mergeCell ref="E36:E47"/>
    <mergeCell ref="A20:A32"/>
    <mergeCell ref="C20:C32"/>
    <mergeCell ref="A1:E1"/>
    <mergeCell ref="A2:A3"/>
    <mergeCell ref="B2:B3"/>
    <mergeCell ref="C2:C3"/>
    <mergeCell ref="D2:E2"/>
    <mergeCell ref="A11:A17"/>
    <mergeCell ref="C11:C17"/>
    <mergeCell ref="D11:D17"/>
    <mergeCell ref="E11:E17"/>
    <mergeCell ref="A4:A5"/>
    <mergeCell ref="C4:C5"/>
    <mergeCell ref="D4:D5"/>
    <mergeCell ref="E4:E5"/>
    <mergeCell ref="A6:A8"/>
    <mergeCell ref="C6:C8"/>
    <mergeCell ref="D6:D8"/>
    <mergeCell ref="E6:E8"/>
  </mergeCells>
  <pageMargins left="0.70866141732283472" right="0.70866141732283472" top="0.74803149606299213" bottom="0.74803149606299213" header="0.31496062992125984" footer="0.31496062992125984"/>
  <pageSetup paperSize="9" scale="81" fitToHeight="3" orientation="landscape"/>
  <headerFooter>
    <oddFooter>&amp;C&amp;9&amp;A&amp;R&amp;P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98"/>
  <sheetViews>
    <sheetView zoomScaleNormal="100" workbookViewId="0">
      <pane ySplit="6" topLeftCell="A7" activePane="bottomLeft" state="frozen"/>
      <selection pane="bottomLeft" sqref="A1:H1"/>
    </sheetView>
  </sheetViews>
  <sheetFormatPr baseColWidth="10" defaultColWidth="8.83203125" defaultRowHeight="15" x14ac:dyDescent="0.2"/>
  <cols>
    <col min="1" max="1" width="24.5" customWidth="1"/>
    <col min="2" max="2" width="30" style="5" customWidth="1"/>
    <col min="3" max="3" width="5.5" customWidth="1"/>
    <col min="4" max="4" width="4.5" customWidth="1"/>
    <col min="5" max="5" width="5.5" style="10" customWidth="1"/>
    <col min="6" max="6" width="15.5" customWidth="1"/>
    <col min="7" max="8" width="18.5" customWidth="1"/>
    <col min="9" max="9" width="8.6640625" style="101" customWidth="1"/>
  </cols>
  <sheetData>
    <row r="1" spans="1:10" ht="30" customHeight="1" x14ac:dyDescent="0.2">
      <c r="A1" s="161" t="s">
        <v>450</v>
      </c>
      <c r="B1" s="161"/>
      <c r="C1" s="161"/>
      <c r="D1" s="161"/>
      <c r="E1" s="161"/>
      <c r="F1" s="161"/>
      <c r="G1" s="162"/>
      <c r="H1" s="162"/>
    </row>
    <row r="2" spans="1:10" ht="16" customHeight="1" x14ac:dyDescent="0.2">
      <c r="A2" s="98" t="s">
        <v>785</v>
      </c>
      <c r="B2" s="59"/>
      <c r="C2" s="59"/>
      <c r="D2" s="59"/>
      <c r="E2" s="59"/>
      <c r="F2" s="59"/>
      <c r="G2" s="60"/>
      <c r="H2" s="60"/>
    </row>
    <row r="3" spans="1:10" ht="62" customHeight="1" x14ac:dyDescent="0.2">
      <c r="A3" s="165" t="s">
        <v>100</v>
      </c>
      <c r="B3" s="96" t="s">
        <v>451</v>
      </c>
      <c r="C3" s="163" t="s">
        <v>452</v>
      </c>
      <c r="D3" s="163"/>
      <c r="E3" s="163"/>
      <c r="F3" s="163" t="s">
        <v>193</v>
      </c>
      <c r="G3" s="163" t="s">
        <v>165</v>
      </c>
      <c r="H3" s="163" t="s">
        <v>215</v>
      </c>
    </row>
    <row r="4" spans="1:10" ht="16.25" customHeight="1" x14ac:dyDescent="0.2">
      <c r="A4" s="165"/>
      <c r="B4" s="40" t="str">
        <f>Методика!B9</f>
        <v>Да, имеется</v>
      </c>
      <c r="C4" s="160" t="s">
        <v>92</v>
      </c>
      <c r="D4" s="160" t="s">
        <v>94</v>
      </c>
      <c r="E4" s="160" t="s">
        <v>101</v>
      </c>
      <c r="F4" s="163"/>
      <c r="G4" s="164"/>
      <c r="H4" s="163"/>
    </row>
    <row r="5" spans="1:10" ht="16.25" customHeight="1" x14ac:dyDescent="0.2">
      <c r="A5" s="165"/>
      <c r="B5" s="40" t="str">
        <f>Методика!B10</f>
        <v>Нет, не имеется</v>
      </c>
      <c r="C5" s="160"/>
      <c r="D5" s="160"/>
      <c r="E5" s="160"/>
      <c r="F5" s="163"/>
      <c r="G5" s="164"/>
      <c r="H5" s="163"/>
    </row>
    <row r="6" spans="1:10" ht="16.25" customHeight="1" x14ac:dyDescent="0.2">
      <c r="A6" s="142" t="s">
        <v>4</v>
      </c>
      <c r="B6" s="41"/>
      <c r="C6" s="42"/>
      <c r="D6" s="42"/>
      <c r="E6" s="42"/>
      <c r="F6" s="43"/>
      <c r="G6" s="43"/>
      <c r="H6" s="43"/>
    </row>
    <row r="7" spans="1:10" ht="16.25" customHeight="1" x14ac:dyDescent="0.2">
      <c r="A7" s="143" t="s">
        <v>5</v>
      </c>
      <c r="B7" s="44" t="s">
        <v>96</v>
      </c>
      <c r="C7" s="45">
        <f>IF(B7="Да, имеется",1,0)</f>
        <v>1</v>
      </c>
      <c r="D7" s="45"/>
      <c r="E7" s="46">
        <f>C7*(1-D7)</f>
        <v>1</v>
      </c>
      <c r="F7" s="61" t="s">
        <v>194</v>
      </c>
      <c r="G7" s="47" t="s">
        <v>254</v>
      </c>
      <c r="H7" s="48" t="s">
        <v>102</v>
      </c>
      <c r="I7" s="101" t="s">
        <v>254</v>
      </c>
    </row>
    <row r="8" spans="1:10" ht="16.25" customHeight="1" x14ac:dyDescent="0.2">
      <c r="A8" s="143" t="s">
        <v>6</v>
      </c>
      <c r="B8" s="44" t="s">
        <v>96</v>
      </c>
      <c r="C8" s="45">
        <f t="shared" ref="C8:C24" si="0">IF(B8="Да, имеется",1,0)</f>
        <v>1</v>
      </c>
      <c r="D8" s="45"/>
      <c r="E8" s="46">
        <f t="shared" ref="E8:E24" si="1">C8*(1-D8)</f>
        <v>1</v>
      </c>
      <c r="F8" s="58" t="s">
        <v>194</v>
      </c>
      <c r="G8" s="47" t="s">
        <v>254</v>
      </c>
      <c r="H8" s="57" t="s">
        <v>539</v>
      </c>
      <c r="I8" s="101" t="s">
        <v>254</v>
      </c>
    </row>
    <row r="9" spans="1:10" ht="16.25" customHeight="1" x14ac:dyDescent="0.2">
      <c r="A9" s="143" t="s">
        <v>7</v>
      </c>
      <c r="B9" s="44" t="s">
        <v>96</v>
      </c>
      <c r="C9" s="45">
        <f t="shared" si="0"/>
        <v>1</v>
      </c>
      <c r="D9" s="45"/>
      <c r="E9" s="46">
        <f t="shared" si="1"/>
        <v>1</v>
      </c>
      <c r="F9" s="58" t="s">
        <v>194</v>
      </c>
      <c r="G9" s="47" t="s">
        <v>254</v>
      </c>
      <c r="H9" s="48" t="s">
        <v>103</v>
      </c>
      <c r="I9" s="101" t="s">
        <v>254</v>
      </c>
    </row>
    <row r="10" spans="1:10" ht="16.25" customHeight="1" x14ac:dyDescent="0.2">
      <c r="A10" s="143" t="s">
        <v>8</v>
      </c>
      <c r="B10" s="44" t="s">
        <v>97</v>
      </c>
      <c r="C10" s="45">
        <f t="shared" si="0"/>
        <v>0</v>
      </c>
      <c r="D10" s="45"/>
      <c r="E10" s="46">
        <f t="shared" si="1"/>
        <v>0</v>
      </c>
      <c r="F10" s="58" t="s">
        <v>679</v>
      </c>
      <c r="G10" s="47" t="s">
        <v>254</v>
      </c>
      <c r="H10" s="48" t="s">
        <v>617</v>
      </c>
      <c r="I10" s="101" t="s">
        <v>254</v>
      </c>
      <c r="J10" s="38"/>
    </row>
    <row r="11" spans="1:10" ht="16.25" customHeight="1" x14ac:dyDescent="0.2">
      <c r="A11" s="143" t="s">
        <v>9</v>
      </c>
      <c r="B11" s="44" t="s">
        <v>96</v>
      </c>
      <c r="C11" s="45">
        <f t="shared" si="0"/>
        <v>1</v>
      </c>
      <c r="D11" s="45"/>
      <c r="E11" s="46">
        <f t="shared" si="1"/>
        <v>1</v>
      </c>
      <c r="F11" s="58" t="s">
        <v>195</v>
      </c>
      <c r="G11" s="47" t="s">
        <v>837</v>
      </c>
      <c r="H11" s="48" t="s">
        <v>537</v>
      </c>
      <c r="I11" s="101" t="s">
        <v>254</v>
      </c>
    </row>
    <row r="12" spans="1:10" ht="16.25" customHeight="1" x14ac:dyDescent="0.2">
      <c r="A12" s="143" t="s">
        <v>10</v>
      </c>
      <c r="B12" s="44" t="s">
        <v>96</v>
      </c>
      <c r="C12" s="45">
        <f t="shared" si="0"/>
        <v>1</v>
      </c>
      <c r="D12" s="45"/>
      <c r="E12" s="46">
        <f t="shared" si="1"/>
        <v>1</v>
      </c>
      <c r="F12" s="58" t="s">
        <v>194</v>
      </c>
      <c r="G12" s="47" t="s">
        <v>840</v>
      </c>
      <c r="H12" s="48" t="s">
        <v>216</v>
      </c>
      <c r="I12" s="101" t="s">
        <v>254</v>
      </c>
    </row>
    <row r="13" spans="1:10" ht="16.25" customHeight="1" x14ac:dyDescent="0.2">
      <c r="A13" s="143" t="s">
        <v>11</v>
      </c>
      <c r="B13" s="44" t="s">
        <v>96</v>
      </c>
      <c r="C13" s="45">
        <f t="shared" si="0"/>
        <v>1</v>
      </c>
      <c r="D13" s="45">
        <v>0.5</v>
      </c>
      <c r="E13" s="46">
        <f t="shared" si="1"/>
        <v>0.5</v>
      </c>
      <c r="F13" s="58" t="s">
        <v>194</v>
      </c>
      <c r="G13" s="47" t="s">
        <v>833</v>
      </c>
      <c r="H13" s="48" t="s">
        <v>104</v>
      </c>
      <c r="I13" s="101" t="s">
        <v>254</v>
      </c>
    </row>
    <row r="14" spans="1:10" ht="16.25" customHeight="1" x14ac:dyDescent="0.2">
      <c r="A14" s="143" t="s">
        <v>12</v>
      </c>
      <c r="B14" s="44" t="s">
        <v>96</v>
      </c>
      <c r="C14" s="45">
        <f t="shared" si="0"/>
        <v>1</v>
      </c>
      <c r="D14" s="45"/>
      <c r="E14" s="46">
        <f t="shared" si="1"/>
        <v>1</v>
      </c>
      <c r="F14" s="58" t="s">
        <v>194</v>
      </c>
      <c r="G14" s="47" t="s">
        <v>254</v>
      </c>
      <c r="H14" s="48" t="s">
        <v>105</v>
      </c>
      <c r="I14" s="101" t="s">
        <v>254</v>
      </c>
    </row>
    <row r="15" spans="1:10" ht="16.25" customHeight="1" x14ac:dyDescent="0.2">
      <c r="A15" s="143" t="s">
        <v>13</v>
      </c>
      <c r="B15" s="49" t="s">
        <v>96</v>
      </c>
      <c r="C15" s="45">
        <f t="shared" si="0"/>
        <v>1</v>
      </c>
      <c r="D15" s="45"/>
      <c r="E15" s="46">
        <f t="shared" si="1"/>
        <v>1</v>
      </c>
      <c r="F15" s="58" t="s">
        <v>195</v>
      </c>
      <c r="G15" s="47" t="s">
        <v>254</v>
      </c>
      <c r="H15" s="48" t="s">
        <v>196</v>
      </c>
      <c r="I15" s="101" t="s">
        <v>254</v>
      </c>
    </row>
    <row r="16" spans="1:10" ht="16.25" customHeight="1" x14ac:dyDescent="0.2">
      <c r="A16" s="143" t="s">
        <v>14</v>
      </c>
      <c r="B16" s="44" t="s">
        <v>96</v>
      </c>
      <c r="C16" s="45">
        <f t="shared" si="0"/>
        <v>1</v>
      </c>
      <c r="D16" s="45"/>
      <c r="E16" s="46">
        <f t="shared" si="1"/>
        <v>1</v>
      </c>
      <c r="F16" s="58" t="s">
        <v>194</v>
      </c>
      <c r="G16" s="47" t="s">
        <v>254</v>
      </c>
      <c r="H16" s="48" t="s">
        <v>106</v>
      </c>
      <c r="I16" s="101" t="s">
        <v>254</v>
      </c>
    </row>
    <row r="17" spans="1:9" ht="16.25" customHeight="1" x14ac:dyDescent="0.2">
      <c r="A17" s="143" t="s">
        <v>15</v>
      </c>
      <c r="B17" s="44" t="s">
        <v>97</v>
      </c>
      <c r="C17" s="45">
        <f t="shared" si="0"/>
        <v>0</v>
      </c>
      <c r="D17" s="45"/>
      <c r="E17" s="46">
        <f t="shared" si="1"/>
        <v>0</v>
      </c>
      <c r="F17" s="58" t="s">
        <v>679</v>
      </c>
      <c r="G17" s="47" t="s">
        <v>254</v>
      </c>
      <c r="H17" s="48" t="s">
        <v>540</v>
      </c>
      <c r="I17" s="101" t="s">
        <v>254</v>
      </c>
    </row>
    <row r="18" spans="1:9" ht="16.25" customHeight="1" x14ac:dyDescent="0.2">
      <c r="A18" s="143" t="s">
        <v>16</v>
      </c>
      <c r="B18" s="44" t="s">
        <v>96</v>
      </c>
      <c r="C18" s="45">
        <f t="shared" si="0"/>
        <v>1</v>
      </c>
      <c r="D18" s="45"/>
      <c r="E18" s="46">
        <f t="shared" si="1"/>
        <v>1</v>
      </c>
      <c r="F18" s="58" t="s">
        <v>194</v>
      </c>
      <c r="G18" s="47" t="s">
        <v>254</v>
      </c>
      <c r="H18" s="48" t="s">
        <v>167</v>
      </c>
      <c r="I18" s="101" t="s">
        <v>254</v>
      </c>
    </row>
    <row r="19" spans="1:9" ht="16.25" customHeight="1" x14ac:dyDescent="0.2">
      <c r="A19" s="143" t="s">
        <v>17</v>
      </c>
      <c r="B19" s="44" t="s">
        <v>96</v>
      </c>
      <c r="C19" s="45">
        <f t="shared" si="0"/>
        <v>1</v>
      </c>
      <c r="D19" s="45"/>
      <c r="E19" s="46">
        <f t="shared" si="1"/>
        <v>1</v>
      </c>
      <c r="F19" s="58" t="s">
        <v>195</v>
      </c>
      <c r="G19" s="47" t="s">
        <v>254</v>
      </c>
      <c r="H19" s="48" t="s">
        <v>541</v>
      </c>
      <c r="I19" s="101" t="s">
        <v>254</v>
      </c>
    </row>
    <row r="20" spans="1:9" ht="16.25" customHeight="1" x14ac:dyDescent="0.2">
      <c r="A20" s="143" t="s">
        <v>18</v>
      </c>
      <c r="B20" s="44" t="s">
        <v>96</v>
      </c>
      <c r="C20" s="45">
        <f t="shared" si="0"/>
        <v>1</v>
      </c>
      <c r="D20" s="45"/>
      <c r="E20" s="46">
        <f t="shared" si="1"/>
        <v>1</v>
      </c>
      <c r="F20" s="58" t="s">
        <v>194</v>
      </c>
      <c r="G20" s="47" t="s">
        <v>254</v>
      </c>
      <c r="H20" s="48" t="s">
        <v>107</v>
      </c>
      <c r="I20" s="101" t="s">
        <v>254</v>
      </c>
    </row>
    <row r="21" spans="1:9" ht="16.25" customHeight="1" x14ac:dyDescent="0.2">
      <c r="A21" s="143" t="s">
        <v>19</v>
      </c>
      <c r="B21" s="44" t="s">
        <v>96</v>
      </c>
      <c r="C21" s="45">
        <f t="shared" si="0"/>
        <v>1</v>
      </c>
      <c r="D21" s="45"/>
      <c r="E21" s="46">
        <f t="shared" si="1"/>
        <v>1</v>
      </c>
      <c r="F21" s="58" t="s">
        <v>194</v>
      </c>
      <c r="G21" s="50" t="s">
        <v>254</v>
      </c>
      <c r="H21" s="55" t="s">
        <v>217</v>
      </c>
      <c r="I21" s="101" t="s">
        <v>254</v>
      </c>
    </row>
    <row r="22" spans="1:9" ht="16.25" customHeight="1" x14ac:dyDescent="0.2">
      <c r="A22" s="143" t="s">
        <v>20</v>
      </c>
      <c r="B22" s="44" t="s">
        <v>96</v>
      </c>
      <c r="C22" s="45">
        <f t="shared" si="0"/>
        <v>1</v>
      </c>
      <c r="D22" s="45"/>
      <c r="E22" s="46">
        <f t="shared" si="1"/>
        <v>1</v>
      </c>
      <c r="F22" s="58" t="s">
        <v>194</v>
      </c>
      <c r="G22" s="47" t="s">
        <v>254</v>
      </c>
      <c r="H22" s="48" t="s">
        <v>108</v>
      </c>
      <c r="I22" s="101" t="s">
        <v>254</v>
      </c>
    </row>
    <row r="23" spans="1:9" ht="16.25" customHeight="1" x14ac:dyDescent="0.2">
      <c r="A23" s="143" t="s">
        <v>21</v>
      </c>
      <c r="B23" s="44" t="s">
        <v>96</v>
      </c>
      <c r="C23" s="45">
        <f t="shared" si="0"/>
        <v>1</v>
      </c>
      <c r="D23" s="45"/>
      <c r="E23" s="46">
        <f t="shared" si="1"/>
        <v>1</v>
      </c>
      <c r="F23" s="58" t="s">
        <v>194</v>
      </c>
      <c r="G23" s="47" t="s">
        <v>254</v>
      </c>
      <c r="H23" s="79" t="s">
        <v>189</v>
      </c>
      <c r="I23" s="101" t="s">
        <v>254</v>
      </c>
    </row>
    <row r="24" spans="1:9" ht="16.25" customHeight="1" x14ac:dyDescent="0.2">
      <c r="A24" s="143" t="s">
        <v>307</v>
      </c>
      <c r="B24" s="44" t="s">
        <v>96</v>
      </c>
      <c r="C24" s="45">
        <f t="shared" si="0"/>
        <v>1</v>
      </c>
      <c r="D24" s="45"/>
      <c r="E24" s="46">
        <f t="shared" si="1"/>
        <v>1</v>
      </c>
      <c r="F24" s="58" t="s">
        <v>194</v>
      </c>
      <c r="G24" s="47" t="s">
        <v>836</v>
      </c>
      <c r="H24" s="48" t="s">
        <v>181</v>
      </c>
      <c r="I24" s="101" t="s">
        <v>254</v>
      </c>
    </row>
    <row r="25" spans="1:9" ht="16.25" customHeight="1" x14ac:dyDescent="0.2">
      <c r="A25" s="142" t="s">
        <v>22</v>
      </c>
      <c r="B25" s="41"/>
      <c r="C25" s="51"/>
      <c r="D25" s="51"/>
      <c r="E25" s="52"/>
      <c r="F25" s="62"/>
      <c r="G25" s="53"/>
      <c r="H25" s="54"/>
    </row>
    <row r="26" spans="1:9" ht="16.25" customHeight="1" x14ac:dyDescent="0.2">
      <c r="A26" s="143" t="s">
        <v>23</v>
      </c>
      <c r="B26" s="44" t="s">
        <v>96</v>
      </c>
      <c r="C26" s="45">
        <f t="shared" ref="C26:C36" si="2">IF(B26="Да, имеется",1,0)</f>
        <v>1</v>
      </c>
      <c r="D26" s="45"/>
      <c r="E26" s="46">
        <f t="shared" ref="E26:E36" si="3">C26*(1-D26)</f>
        <v>1</v>
      </c>
      <c r="F26" s="58" t="s">
        <v>194</v>
      </c>
      <c r="G26" s="47" t="s">
        <v>254</v>
      </c>
      <c r="H26" s="55" t="s">
        <v>218</v>
      </c>
      <c r="I26" s="101" t="s">
        <v>254</v>
      </c>
    </row>
    <row r="27" spans="1:9" ht="16.25" customHeight="1" x14ac:dyDescent="0.2">
      <c r="A27" s="143" t="s">
        <v>24</v>
      </c>
      <c r="B27" s="44" t="s">
        <v>96</v>
      </c>
      <c r="C27" s="45">
        <f t="shared" si="2"/>
        <v>1</v>
      </c>
      <c r="D27" s="45"/>
      <c r="E27" s="46">
        <f t="shared" si="3"/>
        <v>1</v>
      </c>
      <c r="F27" s="58" t="s">
        <v>195</v>
      </c>
      <c r="G27" s="47" t="s">
        <v>254</v>
      </c>
      <c r="H27" s="48" t="s">
        <v>542</v>
      </c>
      <c r="I27" s="101" t="s">
        <v>254</v>
      </c>
    </row>
    <row r="28" spans="1:9" ht="16.25" customHeight="1" x14ac:dyDescent="0.2">
      <c r="A28" s="143" t="s">
        <v>25</v>
      </c>
      <c r="B28" s="44" t="s">
        <v>96</v>
      </c>
      <c r="C28" s="45">
        <f t="shared" si="2"/>
        <v>1</v>
      </c>
      <c r="D28" s="45"/>
      <c r="E28" s="46">
        <f t="shared" si="3"/>
        <v>1</v>
      </c>
      <c r="F28" s="58" t="s">
        <v>195</v>
      </c>
      <c r="G28" s="47" t="s">
        <v>254</v>
      </c>
      <c r="H28" s="48" t="s">
        <v>197</v>
      </c>
      <c r="I28" s="101" t="s">
        <v>254</v>
      </c>
    </row>
    <row r="29" spans="1:9" ht="16.25" customHeight="1" x14ac:dyDescent="0.2">
      <c r="A29" s="143" t="s">
        <v>26</v>
      </c>
      <c r="B29" s="44" t="s">
        <v>96</v>
      </c>
      <c r="C29" s="45">
        <f t="shared" si="2"/>
        <v>1</v>
      </c>
      <c r="D29" s="45"/>
      <c r="E29" s="46">
        <f t="shared" si="3"/>
        <v>1</v>
      </c>
      <c r="F29" s="58" t="s">
        <v>678</v>
      </c>
      <c r="G29" s="47" t="s">
        <v>677</v>
      </c>
      <c r="H29" s="48" t="s">
        <v>198</v>
      </c>
      <c r="I29" s="101" t="s">
        <v>254</v>
      </c>
    </row>
    <row r="30" spans="1:9" ht="16.25" customHeight="1" x14ac:dyDescent="0.2">
      <c r="A30" s="143" t="s">
        <v>27</v>
      </c>
      <c r="B30" s="44" t="s">
        <v>96</v>
      </c>
      <c r="C30" s="45">
        <f t="shared" si="2"/>
        <v>1</v>
      </c>
      <c r="D30" s="45"/>
      <c r="E30" s="46">
        <f t="shared" si="3"/>
        <v>1</v>
      </c>
      <c r="F30" s="58" t="s">
        <v>194</v>
      </c>
      <c r="G30" s="47" t="s">
        <v>254</v>
      </c>
      <c r="H30" s="48" t="s">
        <v>109</v>
      </c>
      <c r="I30" s="101" t="s">
        <v>254</v>
      </c>
    </row>
    <row r="31" spans="1:9" ht="16.25" customHeight="1" x14ac:dyDescent="0.2">
      <c r="A31" s="143" t="s">
        <v>28</v>
      </c>
      <c r="B31" s="44" t="s">
        <v>96</v>
      </c>
      <c r="C31" s="45">
        <f t="shared" si="2"/>
        <v>1</v>
      </c>
      <c r="D31" s="45"/>
      <c r="E31" s="46">
        <f t="shared" si="3"/>
        <v>1</v>
      </c>
      <c r="F31" s="58" t="s">
        <v>194</v>
      </c>
      <c r="G31" s="47" t="s">
        <v>254</v>
      </c>
      <c r="H31" s="48" t="s">
        <v>182</v>
      </c>
      <c r="I31" s="101" t="s">
        <v>254</v>
      </c>
    </row>
    <row r="32" spans="1:9" ht="16.25" customHeight="1" x14ac:dyDescent="0.2">
      <c r="A32" s="143" t="s">
        <v>29</v>
      </c>
      <c r="B32" s="44" t="s">
        <v>96</v>
      </c>
      <c r="C32" s="45">
        <f t="shared" si="2"/>
        <v>1</v>
      </c>
      <c r="D32" s="45"/>
      <c r="E32" s="46">
        <f t="shared" si="3"/>
        <v>1</v>
      </c>
      <c r="F32" s="58" t="s">
        <v>194</v>
      </c>
      <c r="G32" s="47" t="s">
        <v>254</v>
      </c>
      <c r="H32" s="48" t="s">
        <v>110</v>
      </c>
      <c r="I32" s="101" t="s">
        <v>254</v>
      </c>
    </row>
    <row r="33" spans="1:9" ht="16.25" customHeight="1" x14ac:dyDescent="0.2">
      <c r="A33" s="143" t="s">
        <v>30</v>
      </c>
      <c r="B33" s="44" t="s">
        <v>96</v>
      </c>
      <c r="C33" s="45">
        <f t="shared" si="2"/>
        <v>1</v>
      </c>
      <c r="D33" s="45"/>
      <c r="E33" s="46">
        <f t="shared" si="3"/>
        <v>1</v>
      </c>
      <c r="F33" s="58" t="s">
        <v>194</v>
      </c>
      <c r="G33" s="47" t="s">
        <v>254</v>
      </c>
      <c r="H33" s="48" t="s">
        <v>278</v>
      </c>
      <c r="I33" s="101" t="s">
        <v>254</v>
      </c>
    </row>
    <row r="34" spans="1:9" ht="16.25" customHeight="1" x14ac:dyDescent="0.2">
      <c r="A34" s="143" t="s">
        <v>31</v>
      </c>
      <c r="B34" s="44" t="s">
        <v>96</v>
      </c>
      <c r="C34" s="45">
        <f t="shared" si="2"/>
        <v>1</v>
      </c>
      <c r="D34" s="45"/>
      <c r="E34" s="46">
        <f t="shared" si="3"/>
        <v>1</v>
      </c>
      <c r="F34" s="58" t="s">
        <v>194</v>
      </c>
      <c r="G34" s="47" t="s">
        <v>254</v>
      </c>
      <c r="H34" s="48" t="s">
        <v>168</v>
      </c>
      <c r="I34" s="101" t="s">
        <v>254</v>
      </c>
    </row>
    <row r="35" spans="1:9" ht="16.25" customHeight="1" x14ac:dyDescent="0.2">
      <c r="A35" s="143" t="s">
        <v>846</v>
      </c>
      <c r="B35" s="44" t="s">
        <v>96</v>
      </c>
      <c r="C35" s="45">
        <f t="shared" si="2"/>
        <v>1</v>
      </c>
      <c r="D35" s="45"/>
      <c r="E35" s="46">
        <f t="shared" si="3"/>
        <v>1</v>
      </c>
      <c r="F35" s="58" t="s">
        <v>195</v>
      </c>
      <c r="G35" s="47" t="s">
        <v>254</v>
      </c>
      <c r="H35" s="48" t="s">
        <v>199</v>
      </c>
      <c r="I35" s="101" t="s">
        <v>254</v>
      </c>
    </row>
    <row r="36" spans="1:9" ht="16.25" customHeight="1" x14ac:dyDescent="0.2">
      <c r="A36" s="143" t="s">
        <v>32</v>
      </c>
      <c r="B36" s="44" t="s">
        <v>96</v>
      </c>
      <c r="C36" s="45">
        <f t="shared" si="2"/>
        <v>1</v>
      </c>
      <c r="D36" s="45"/>
      <c r="E36" s="46">
        <f t="shared" si="3"/>
        <v>1</v>
      </c>
      <c r="F36" s="58" t="s">
        <v>194</v>
      </c>
      <c r="G36" s="47" t="s">
        <v>254</v>
      </c>
      <c r="H36" s="48" t="s">
        <v>111</v>
      </c>
      <c r="I36" s="101" t="s">
        <v>254</v>
      </c>
    </row>
    <row r="37" spans="1:9" ht="16.25" customHeight="1" x14ac:dyDescent="0.2">
      <c r="A37" s="142" t="s">
        <v>33</v>
      </c>
      <c r="B37" s="41"/>
      <c r="C37" s="51"/>
      <c r="D37" s="51"/>
      <c r="E37" s="52"/>
      <c r="F37" s="62"/>
      <c r="G37" s="53"/>
      <c r="H37" s="54"/>
    </row>
    <row r="38" spans="1:9" ht="16.25" customHeight="1" x14ac:dyDescent="0.2">
      <c r="A38" s="143" t="s">
        <v>34</v>
      </c>
      <c r="B38" s="44" t="s">
        <v>96</v>
      </c>
      <c r="C38" s="45">
        <f t="shared" ref="C38:C98" si="4">IF(B38="Да, имеется",1,0)</f>
        <v>1</v>
      </c>
      <c r="D38" s="45"/>
      <c r="E38" s="46">
        <f t="shared" ref="E38:E45" si="5">C38*(1-D38)</f>
        <v>1</v>
      </c>
      <c r="F38" s="58" t="s">
        <v>194</v>
      </c>
      <c r="G38" s="47" t="s">
        <v>254</v>
      </c>
      <c r="H38" s="48" t="s">
        <v>543</v>
      </c>
      <c r="I38" s="101" t="s">
        <v>254</v>
      </c>
    </row>
    <row r="39" spans="1:9" ht="16.25" customHeight="1" x14ac:dyDescent="0.2">
      <c r="A39" s="143" t="s">
        <v>35</v>
      </c>
      <c r="B39" s="49" t="s">
        <v>96</v>
      </c>
      <c r="C39" s="45">
        <f t="shared" si="4"/>
        <v>1</v>
      </c>
      <c r="D39" s="45"/>
      <c r="E39" s="46">
        <f t="shared" si="5"/>
        <v>1</v>
      </c>
      <c r="F39" s="58" t="s">
        <v>194</v>
      </c>
      <c r="G39" s="47" t="s">
        <v>254</v>
      </c>
      <c r="H39" s="48" t="s">
        <v>112</v>
      </c>
      <c r="I39" s="101" t="s">
        <v>254</v>
      </c>
    </row>
    <row r="40" spans="1:9" ht="16.25" customHeight="1" x14ac:dyDescent="0.2">
      <c r="A40" s="143" t="s">
        <v>36</v>
      </c>
      <c r="B40" s="44" t="s">
        <v>96</v>
      </c>
      <c r="C40" s="45">
        <f t="shared" si="4"/>
        <v>1</v>
      </c>
      <c r="D40" s="45"/>
      <c r="E40" s="46">
        <f t="shared" si="5"/>
        <v>1</v>
      </c>
      <c r="F40" s="58" t="s">
        <v>194</v>
      </c>
      <c r="G40" s="47" t="s">
        <v>254</v>
      </c>
      <c r="H40" s="48" t="s">
        <v>200</v>
      </c>
      <c r="I40" s="101" t="s">
        <v>254</v>
      </c>
    </row>
    <row r="41" spans="1:9" ht="16.25" customHeight="1" x14ac:dyDescent="0.2">
      <c r="A41" s="143" t="s">
        <v>37</v>
      </c>
      <c r="B41" s="44" t="s">
        <v>96</v>
      </c>
      <c r="C41" s="45">
        <f t="shared" si="4"/>
        <v>1</v>
      </c>
      <c r="D41" s="45"/>
      <c r="E41" s="46">
        <f t="shared" si="5"/>
        <v>1</v>
      </c>
      <c r="F41" s="58" t="s">
        <v>194</v>
      </c>
      <c r="G41" s="47" t="s">
        <v>254</v>
      </c>
      <c r="H41" s="48" t="s">
        <v>447</v>
      </c>
      <c r="I41" s="101" t="s">
        <v>254</v>
      </c>
    </row>
    <row r="42" spans="1:9" ht="16.25" customHeight="1" x14ac:dyDescent="0.2">
      <c r="A42" s="143" t="s">
        <v>38</v>
      </c>
      <c r="B42" s="44" t="s">
        <v>97</v>
      </c>
      <c r="C42" s="45">
        <f t="shared" si="4"/>
        <v>0</v>
      </c>
      <c r="D42" s="45"/>
      <c r="E42" s="46">
        <f t="shared" si="5"/>
        <v>0</v>
      </c>
      <c r="F42" s="58" t="s">
        <v>671</v>
      </c>
      <c r="G42" s="47" t="s">
        <v>674</v>
      </c>
      <c r="H42" s="48" t="s">
        <v>448</v>
      </c>
      <c r="I42" s="101" t="s">
        <v>254</v>
      </c>
    </row>
    <row r="43" spans="1:9" ht="16.25" customHeight="1" x14ac:dyDescent="0.2">
      <c r="A43" s="143" t="s">
        <v>39</v>
      </c>
      <c r="B43" s="44" t="s">
        <v>96</v>
      </c>
      <c r="C43" s="45">
        <f t="shared" si="4"/>
        <v>1</v>
      </c>
      <c r="D43" s="45"/>
      <c r="E43" s="46">
        <f t="shared" si="5"/>
        <v>1</v>
      </c>
      <c r="F43" s="58" t="s">
        <v>194</v>
      </c>
      <c r="G43" s="47" t="s">
        <v>254</v>
      </c>
      <c r="H43" s="48" t="s">
        <v>214</v>
      </c>
      <c r="I43" s="101" t="s">
        <v>254</v>
      </c>
    </row>
    <row r="44" spans="1:9" ht="16.25" customHeight="1" x14ac:dyDescent="0.2">
      <c r="A44" s="143" t="s">
        <v>40</v>
      </c>
      <c r="B44" s="44" t="s">
        <v>96</v>
      </c>
      <c r="C44" s="45">
        <f t="shared" si="4"/>
        <v>1</v>
      </c>
      <c r="D44" s="45"/>
      <c r="E44" s="46">
        <f t="shared" si="5"/>
        <v>1</v>
      </c>
      <c r="F44" s="58" t="s">
        <v>194</v>
      </c>
      <c r="G44" s="56" t="s">
        <v>254</v>
      </c>
      <c r="H44" s="48" t="s">
        <v>449</v>
      </c>
      <c r="I44" s="101" t="s">
        <v>254</v>
      </c>
    </row>
    <row r="45" spans="1:9" ht="16.25" customHeight="1" x14ac:dyDescent="0.2">
      <c r="A45" s="143" t="s">
        <v>41</v>
      </c>
      <c r="B45" s="44" t="s">
        <v>96</v>
      </c>
      <c r="C45" s="45">
        <f t="shared" si="4"/>
        <v>1</v>
      </c>
      <c r="D45" s="45"/>
      <c r="E45" s="46">
        <f t="shared" si="5"/>
        <v>1</v>
      </c>
      <c r="F45" s="58" t="s">
        <v>194</v>
      </c>
      <c r="G45" s="50" t="s">
        <v>254</v>
      </c>
      <c r="H45" s="48" t="s">
        <v>185</v>
      </c>
      <c r="I45" s="101" t="s">
        <v>254</v>
      </c>
    </row>
    <row r="46" spans="1:9" ht="16.25" customHeight="1" x14ac:dyDescent="0.2">
      <c r="A46" s="142" t="s">
        <v>42</v>
      </c>
      <c r="B46" s="41"/>
      <c r="C46" s="51"/>
      <c r="D46" s="51"/>
      <c r="E46" s="52"/>
      <c r="F46" s="62"/>
      <c r="G46" s="53"/>
      <c r="H46" s="54"/>
    </row>
    <row r="47" spans="1:9" ht="16.25" customHeight="1" x14ac:dyDescent="0.2">
      <c r="A47" s="143" t="s">
        <v>43</v>
      </c>
      <c r="B47" s="44" t="s">
        <v>96</v>
      </c>
      <c r="C47" s="45">
        <f t="shared" si="4"/>
        <v>1</v>
      </c>
      <c r="D47" s="45"/>
      <c r="E47" s="46">
        <f t="shared" ref="E47:E53" si="6">C47*(1-D47)</f>
        <v>1</v>
      </c>
      <c r="F47" s="58" t="s">
        <v>194</v>
      </c>
      <c r="G47" s="47" t="s">
        <v>254</v>
      </c>
      <c r="H47" s="48" t="s">
        <v>544</v>
      </c>
      <c r="I47" s="101" t="s">
        <v>254</v>
      </c>
    </row>
    <row r="48" spans="1:9" ht="16.25" customHeight="1" x14ac:dyDescent="0.2">
      <c r="A48" s="143" t="s">
        <v>44</v>
      </c>
      <c r="B48" s="44" t="s">
        <v>96</v>
      </c>
      <c r="C48" s="45">
        <f t="shared" si="4"/>
        <v>1</v>
      </c>
      <c r="D48" s="45"/>
      <c r="E48" s="46">
        <f t="shared" si="6"/>
        <v>1</v>
      </c>
      <c r="F48" s="58" t="s">
        <v>194</v>
      </c>
      <c r="G48" s="47" t="s">
        <v>254</v>
      </c>
      <c r="H48" s="48" t="s">
        <v>113</v>
      </c>
      <c r="I48" s="101" t="s">
        <v>254</v>
      </c>
    </row>
    <row r="49" spans="1:9" ht="16.25" customHeight="1" x14ac:dyDescent="0.2">
      <c r="A49" s="143" t="s">
        <v>45</v>
      </c>
      <c r="B49" s="44" t="s">
        <v>96</v>
      </c>
      <c r="C49" s="45">
        <f t="shared" si="4"/>
        <v>1</v>
      </c>
      <c r="D49" s="45"/>
      <c r="E49" s="46">
        <f t="shared" si="6"/>
        <v>1</v>
      </c>
      <c r="F49" s="58" t="s">
        <v>195</v>
      </c>
      <c r="G49" s="56" t="s">
        <v>672</v>
      </c>
      <c r="H49" s="48" t="s">
        <v>201</v>
      </c>
      <c r="I49" s="101" t="s">
        <v>254</v>
      </c>
    </row>
    <row r="50" spans="1:9" ht="16.25" customHeight="1" x14ac:dyDescent="0.2">
      <c r="A50" s="143" t="s">
        <v>46</v>
      </c>
      <c r="B50" s="44" t="s">
        <v>96</v>
      </c>
      <c r="C50" s="45">
        <f t="shared" si="4"/>
        <v>1</v>
      </c>
      <c r="D50" s="45"/>
      <c r="E50" s="46">
        <f t="shared" si="6"/>
        <v>1</v>
      </c>
      <c r="F50" s="58" t="s">
        <v>195</v>
      </c>
      <c r="G50" s="47" t="s">
        <v>254</v>
      </c>
      <c r="H50" s="48" t="s">
        <v>114</v>
      </c>
      <c r="I50" s="101" t="s">
        <v>254</v>
      </c>
    </row>
    <row r="51" spans="1:9" ht="16.25" customHeight="1" x14ac:dyDescent="0.2">
      <c r="A51" s="143" t="s">
        <v>847</v>
      </c>
      <c r="B51" s="44" t="s">
        <v>97</v>
      </c>
      <c r="C51" s="45">
        <f t="shared" si="4"/>
        <v>0</v>
      </c>
      <c r="D51" s="45"/>
      <c r="E51" s="46">
        <f t="shared" si="6"/>
        <v>0</v>
      </c>
      <c r="F51" s="58" t="s">
        <v>679</v>
      </c>
      <c r="G51" s="47" t="s">
        <v>254</v>
      </c>
      <c r="H51" s="48" t="s">
        <v>202</v>
      </c>
      <c r="I51" s="101" t="s">
        <v>254</v>
      </c>
    </row>
    <row r="52" spans="1:9" ht="16.25" customHeight="1" x14ac:dyDescent="0.2">
      <c r="A52" s="143" t="s">
        <v>47</v>
      </c>
      <c r="B52" s="44" t="s">
        <v>96</v>
      </c>
      <c r="C52" s="45">
        <f t="shared" si="4"/>
        <v>1</v>
      </c>
      <c r="D52" s="45"/>
      <c r="E52" s="46">
        <f t="shared" si="6"/>
        <v>1</v>
      </c>
      <c r="F52" s="58" t="s">
        <v>194</v>
      </c>
      <c r="G52" s="47" t="s">
        <v>254</v>
      </c>
      <c r="H52" s="48" t="s">
        <v>183</v>
      </c>
      <c r="I52" s="101" t="s">
        <v>254</v>
      </c>
    </row>
    <row r="53" spans="1:9" ht="16.25" customHeight="1" x14ac:dyDescent="0.2">
      <c r="A53" s="143" t="s">
        <v>48</v>
      </c>
      <c r="B53" s="44" t="s">
        <v>96</v>
      </c>
      <c r="C53" s="45">
        <f t="shared" si="4"/>
        <v>1</v>
      </c>
      <c r="D53" s="45"/>
      <c r="E53" s="46">
        <f t="shared" si="6"/>
        <v>1</v>
      </c>
      <c r="F53" s="58" t="s">
        <v>194</v>
      </c>
      <c r="G53" s="47" t="s">
        <v>254</v>
      </c>
      <c r="H53" s="48" t="s">
        <v>184</v>
      </c>
      <c r="I53" s="101" t="s">
        <v>254</v>
      </c>
    </row>
    <row r="54" spans="1:9" ht="16.25" customHeight="1" x14ac:dyDescent="0.2">
      <c r="A54" s="142" t="s">
        <v>49</v>
      </c>
      <c r="B54" s="41"/>
      <c r="C54" s="51"/>
      <c r="D54" s="51"/>
      <c r="E54" s="52"/>
      <c r="F54" s="62"/>
      <c r="G54" s="53"/>
      <c r="H54" s="54"/>
    </row>
    <row r="55" spans="1:9" ht="16.25" customHeight="1" x14ac:dyDescent="0.2">
      <c r="A55" s="143" t="s">
        <v>50</v>
      </c>
      <c r="B55" s="44" t="s">
        <v>96</v>
      </c>
      <c r="C55" s="45">
        <f t="shared" si="4"/>
        <v>1</v>
      </c>
      <c r="D55" s="45"/>
      <c r="E55" s="46">
        <f t="shared" ref="E55:E98" si="7">C55*(1-D55)</f>
        <v>1</v>
      </c>
      <c r="F55" s="58" t="s">
        <v>194</v>
      </c>
      <c r="G55" s="47" t="s">
        <v>254</v>
      </c>
      <c r="H55" s="48" t="s">
        <v>115</v>
      </c>
      <c r="I55" s="101" t="s">
        <v>254</v>
      </c>
    </row>
    <row r="56" spans="1:9" ht="16.25" customHeight="1" x14ac:dyDescent="0.2">
      <c r="A56" s="143" t="s">
        <v>848</v>
      </c>
      <c r="B56" s="44" t="s">
        <v>96</v>
      </c>
      <c r="C56" s="45">
        <f t="shared" si="4"/>
        <v>1</v>
      </c>
      <c r="D56" s="45"/>
      <c r="E56" s="46">
        <f t="shared" si="7"/>
        <v>1</v>
      </c>
      <c r="F56" s="58" t="s">
        <v>194</v>
      </c>
      <c r="G56" s="47" t="s">
        <v>254</v>
      </c>
      <c r="H56" s="48" t="s">
        <v>545</v>
      </c>
      <c r="I56" s="101" t="s">
        <v>254</v>
      </c>
    </row>
    <row r="57" spans="1:9" ht="16.25" customHeight="1" x14ac:dyDescent="0.2">
      <c r="A57" s="143" t="s">
        <v>51</v>
      </c>
      <c r="B57" s="44" t="s">
        <v>97</v>
      </c>
      <c r="C57" s="45">
        <f t="shared" si="4"/>
        <v>0</v>
      </c>
      <c r="D57" s="45"/>
      <c r="E57" s="46">
        <f t="shared" si="7"/>
        <v>0</v>
      </c>
      <c r="F57" s="58" t="s">
        <v>679</v>
      </c>
      <c r="G57" s="47" t="s">
        <v>254</v>
      </c>
      <c r="H57" s="48" t="s">
        <v>203</v>
      </c>
      <c r="I57" s="101" t="s">
        <v>254</v>
      </c>
    </row>
    <row r="58" spans="1:9" ht="16.25" customHeight="1" x14ac:dyDescent="0.2">
      <c r="A58" s="143" t="s">
        <v>52</v>
      </c>
      <c r="B58" s="44" t="s">
        <v>96</v>
      </c>
      <c r="C58" s="45">
        <f t="shared" si="4"/>
        <v>1</v>
      </c>
      <c r="D58" s="45"/>
      <c r="E58" s="46">
        <f t="shared" si="7"/>
        <v>1</v>
      </c>
      <c r="F58" s="58" t="s">
        <v>194</v>
      </c>
      <c r="G58" s="47" t="s">
        <v>254</v>
      </c>
      <c r="H58" s="48" t="s">
        <v>116</v>
      </c>
      <c r="I58" s="101" t="s">
        <v>254</v>
      </c>
    </row>
    <row r="59" spans="1:9" ht="16.25" customHeight="1" x14ac:dyDescent="0.2">
      <c r="A59" s="143" t="s">
        <v>53</v>
      </c>
      <c r="B59" s="44" t="s">
        <v>96</v>
      </c>
      <c r="C59" s="45">
        <f t="shared" si="4"/>
        <v>1</v>
      </c>
      <c r="D59" s="45"/>
      <c r="E59" s="46">
        <f t="shared" si="7"/>
        <v>1</v>
      </c>
      <c r="F59" s="58" t="s">
        <v>194</v>
      </c>
      <c r="G59" s="47" t="s">
        <v>676</v>
      </c>
      <c r="H59" s="48" t="s">
        <v>117</v>
      </c>
      <c r="I59" s="101" t="s">
        <v>254</v>
      </c>
    </row>
    <row r="60" spans="1:9" ht="16.25" customHeight="1" x14ac:dyDescent="0.2">
      <c r="A60" s="143" t="s">
        <v>849</v>
      </c>
      <c r="B60" s="44" t="s">
        <v>96</v>
      </c>
      <c r="C60" s="45">
        <f t="shared" si="4"/>
        <v>1</v>
      </c>
      <c r="D60" s="45"/>
      <c r="E60" s="46">
        <f t="shared" si="7"/>
        <v>1</v>
      </c>
      <c r="F60" s="58" t="s">
        <v>194</v>
      </c>
      <c r="G60" s="47" t="s">
        <v>254</v>
      </c>
      <c r="H60" s="48" t="s">
        <v>118</v>
      </c>
      <c r="I60" s="101" t="s">
        <v>254</v>
      </c>
    </row>
    <row r="61" spans="1:9" ht="16.25" customHeight="1" x14ac:dyDescent="0.2">
      <c r="A61" s="143" t="s">
        <v>54</v>
      </c>
      <c r="B61" s="44" t="s">
        <v>96</v>
      </c>
      <c r="C61" s="45">
        <f t="shared" si="4"/>
        <v>1</v>
      </c>
      <c r="D61" s="45"/>
      <c r="E61" s="46">
        <f t="shared" si="7"/>
        <v>1</v>
      </c>
      <c r="F61" s="58" t="s">
        <v>194</v>
      </c>
      <c r="G61" s="47" t="s">
        <v>254</v>
      </c>
      <c r="H61" s="48" t="s">
        <v>204</v>
      </c>
      <c r="I61" s="101" t="s">
        <v>254</v>
      </c>
    </row>
    <row r="62" spans="1:9" ht="16.25" customHeight="1" x14ac:dyDescent="0.2">
      <c r="A62" s="143" t="s">
        <v>55</v>
      </c>
      <c r="B62" s="44" t="s">
        <v>96</v>
      </c>
      <c r="C62" s="45">
        <f t="shared" si="4"/>
        <v>1</v>
      </c>
      <c r="D62" s="45"/>
      <c r="E62" s="46">
        <f t="shared" si="7"/>
        <v>1</v>
      </c>
      <c r="F62" s="58" t="s">
        <v>194</v>
      </c>
      <c r="G62" s="47" t="s">
        <v>254</v>
      </c>
      <c r="H62" s="48" t="s">
        <v>119</v>
      </c>
      <c r="I62" s="101" t="s">
        <v>254</v>
      </c>
    </row>
    <row r="63" spans="1:9" ht="16.25" customHeight="1" x14ac:dyDescent="0.2">
      <c r="A63" s="143" t="s">
        <v>850</v>
      </c>
      <c r="B63" s="44" t="s">
        <v>96</v>
      </c>
      <c r="C63" s="45">
        <f t="shared" si="4"/>
        <v>1</v>
      </c>
      <c r="D63" s="45"/>
      <c r="E63" s="46">
        <f t="shared" si="7"/>
        <v>1</v>
      </c>
      <c r="F63" s="58" t="s">
        <v>194</v>
      </c>
      <c r="G63" s="47" t="s">
        <v>254</v>
      </c>
      <c r="H63" s="48" t="s">
        <v>120</v>
      </c>
      <c r="I63" s="101" t="s">
        <v>254</v>
      </c>
    </row>
    <row r="64" spans="1:9" ht="16.25" customHeight="1" x14ac:dyDescent="0.2">
      <c r="A64" s="143" t="s">
        <v>57</v>
      </c>
      <c r="B64" s="44" t="s">
        <v>96</v>
      </c>
      <c r="C64" s="45">
        <f t="shared" si="4"/>
        <v>1</v>
      </c>
      <c r="D64" s="45"/>
      <c r="E64" s="46">
        <f t="shared" si="7"/>
        <v>1</v>
      </c>
      <c r="F64" s="58" t="s">
        <v>194</v>
      </c>
      <c r="G64" s="47" t="s">
        <v>254</v>
      </c>
      <c r="H64" s="48" t="s">
        <v>485</v>
      </c>
      <c r="I64" s="101" t="s">
        <v>254</v>
      </c>
    </row>
    <row r="65" spans="1:9" ht="16.25" customHeight="1" x14ac:dyDescent="0.2">
      <c r="A65" s="143" t="s">
        <v>58</v>
      </c>
      <c r="B65" s="44" t="s">
        <v>96</v>
      </c>
      <c r="C65" s="45">
        <f t="shared" si="4"/>
        <v>1</v>
      </c>
      <c r="D65" s="45"/>
      <c r="E65" s="46">
        <f t="shared" si="7"/>
        <v>1</v>
      </c>
      <c r="F65" s="58" t="s">
        <v>194</v>
      </c>
      <c r="G65" s="47" t="s">
        <v>254</v>
      </c>
      <c r="H65" s="48" t="s">
        <v>121</v>
      </c>
      <c r="I65" s="101" t="s">
        <v>254</v>
      </c>
    </row>
    <row r="66" spans="1:9" ht="16.25" customHeight="1" x14ac:dyDescent="0.2">
      <c r="A66" s="143" t="s">
        <v>59</v>
      </c>
      <c r="B66" s="44" t="s">
        <v>96</v>
      </c>
      <c r="C66" s="45">
        <f t="shared" si="4"/>
        <v>1</v>
      </c>
      <c r="D66" s="45"/>
      <c r="E66" s="46">
        <f t="shared" si="7"/>
        <v>1</v>
      </c>
      <c r="F66" s="58" t="s">
        <v>194</v>
      </c>
      <c r="G66" s="47" t="s">
        <v>254</v>
      </c>
      <c r="H66" s="48" t="s">
        <v>122</v>
      </c>
      <c r="I66" s="101" t="s">
        <v>254</v>
      </c>
    </row>
    <row r="67" spans="1:9" ht="16.25" customHeight="1" x14ac:dyDescent="0.2">
      <c r="A67" s="143" t="s">
        <v>60</v>
      </c>
      <c r="B67" s="44" t="s">
        <v>96</v>
      </c>
      <c r="C67" s="45">
        <f t="shared" si="4"/>
        <v>1</v>
      </c>
      <c r="D67" s="45"/>
      <c r="E67" s="46">
        <f t="shared" si="7"/>
        <v>1</v>
      </c>
      <c r="F67" s="58" t="s">
        <v>194</v>
      </c>
      <c r="G67" s="47" t="s">
        <v>254</v>
      </c>
      <c r="H67" s="80" t="s">
        <v>262</v>
      </c>
      <c r="I67" s="101" t="s">
        <v>254</v>
      </c>
    </row>
    <row r="68" spans="1:9" ht="16.25" customHeight="1" x14ac:dyDescent="0.2">
      <c r="A68" s="143" t="s">
        <v>61</v>
      </c>
      <c r="B68" s="44" t="s">
        <v>96</v>
      </c>
      <c r="C68" s="45">
        <f t="shared" si="4"/>
        <v>1</v>
      </c>
      <c r="D68" s="45"/>
      <c r="E68" s="46">
        <f t="shared" si="7"/>
        <v>1</v>
      </c>
      <c r="F68" s="58" t="s">
        <v>195</v>
      </c>
      <c r="G68" s="56" t="s">
        <v>224</v>
      </c>
      <c r="H68" s="48" t="s">
        <v>186</v>
      </c>
      <c r="I68" s="101" t="s">
        <v>254</v>
      </c>
    </row>
    <row r="69" spans="1:9" ht="16.25" customHeight="1" x14ac:dyDescent="0.2">
      <c r="A69" s="142" t="s">
        <v>62</v>
      </c>
      <c r="B69" s="41"/>
      <c r="C69" s="51"/>
      <c r="D69" s="51"/>
      <c r="E69" s="52"/>
      <c r="F69" s="62"/>
      <c r="G69" s="53"/>
      <c r="H69" s="54"/>
    </row>
    <row r="70" spans="1:9" ht="16.25" customHeight="1" x14ac:dyDescent="0.2">
      <c r="A70" s="143" t="s">
        <v>63</v>
      </c>
      <c r="B70" s="44" t="s">
        <v>97</v>
      </c>
      <c r="C70" s="45">
        <f t="shared" si="4"/>
        <v>0</v>
      </c>
      <c r="D70" s="45"/>
      <c r="E70" s="46">
        <f t="shared" si="7"/>
        <v>0</v>
      </c>
      <c r="F70" s="58" t="s">
        <v>679</v>
      </c>
      <c r="G70" s="47" t="s">
        <v>254</v>
      </c>
      <c r="H70" s="48" t="s">
        <v>123</v>
      </c>
      <c r="I70" s="101" t="s">
        <v>254</v>
      </c>
    </row>
    <row r="71" spans="1:9" ht="16.25" customHeight="1" x14ac:dyDescent="0.2">
      <c r="A71" s="143" t="s">
        <v>64</v>
      </c>
      <c r="B71" s="44" t="s">
        <v>96</v>
      </c>
      <c r="C71" s="45">
        <f t="shared" si="4"/>
        <v>1</v>
      </c>
      <c r="D71" s="45"/>
      <c r="E71" s="46">
        <f t="shared" si="7"/>
        <v>1</v>
      </c>
      <c r="F71" s="58" t="s">
        <v>194</v>
      </c>
      <c r="G71" s="47" t="s">
        <v>254</v>
      </c>
      <c r="H71" s="48" t="s">
        <v>124</v>
      </c>
      <c r="I71" s="101" t="s">
        <v>254</v>
      </c>
    </row>
    <row r="72" spans="1:9" ht="16.25" customHeight="1" x14ac:dyDescent="0.2">
      <c r="A72" s="143" t="s">
        <v>65</v>
      </c>
      <c r="B72" s="44" t="s">
        <v>96</v>
      </c>
      <c r="C72" s="45">
        <f t="shared" si="4"/>
        <v>1</v>
      </c>
      <c r="D72" s="45"/>
      <c r="E72" s="46">
        <f t="shared" si="7"/>
        <v>1</v>
      </c>
      <c r="F72" s="58" t="s">
        <v>194</v>
      </c>
      <c r="G72" s="56" t="s">
        <v>675</v>
      </c>
      <c r="H72" s="55" t="s">
        <v>223</v>
      </c>
      <c r="I72" s="101" t="s">
        <v>254</v>
      </c>
    </row>
    <row r="73" spans="1:9" ht="16.25" customHeight="1" x14ac:dyDescent="0.2">
      <c r="A73" s="143" t="s">
        <v>66</v>
      </c>
      <c r="B73" s="44" t="s">
        <v>96</v>
      </c>
      <c r="C73" s="45">
        <f t="shared" si="4"/>
        <v>1</v>
      </c>
      <c r="D73" s="45"/>
      <c r="E73" s="46">
        <f t="shared" si="7"/>
        <v>1</v>
      </c>
      <c r="F73" s="58" t="s">
        <v>195</v>
      </c>
      <c r="G73" s="47" t="s">
        <v>254</v>
      </c>
      <c r="H73" s="48" t="s">
        <v>125</v>
      </c>
      <c r="I73" s="101" t="s">
        <v>254</v>
      </c>
    </row>
    <row r="74" spans="1:9" ht="16.25" customHeight="1" x14ac:dyDescent="0.2">
      <c r="A74" s="143" t="s">
        <v>851</v>
      </c>
      <c r="B74" s="44" t="s">
        <v>96</v>
      </c>
      <c r="C74" s="45">
        <f t="shared" si="4"/>
        <v>1</v>
      </c>
      <c r="D74" s="45"/>
      <c r="E74" s="46">
        <f t="shared" si="7"/>
        <v>1</v>
      </c>
      <c r="F74" s="58" t="s">
        <v>194</v>
      </c>
      <c r="G74" s="47" t="s">
        <v>254</v>
      </c>
      <c r="H74" s="48" t="s">
        <v>126</v>
      </c>
      <c r="I74" s="101" t="s">
        <v>254</v>
      </c>
    </row>
    <row r="75" spans="1:9" ht="16.25" customHeight="1" x14ac:dyDescent="0.2">
      <c r="A75" s="143" t="s">
        <v>67</v>
      </c>
      <c r="B75" s="44" t="s">
        <v>96</v>
      </c>
      <c r="C75" s="45">
        <f t="shared" si="4"/>
        <v>1</v>
      </c>
      <c r="D75" s="45"/>
      <c r="E75" s="46">
        <f t="shared" si="7"/>
        <v>1</v>
      </c>
      <c r="F75" s="58" t="s">
        <v>195</v>
      </c>
      <c r="G75" s="56" t="s">
        <v>673</v>
      </c>
      <c r="H75" s="48" t="s">
        <v>205</v>
      </c>
      <c r="I75" s="101" t="s">
        <v>254</v>
      </c>
    </row>
    <row r="76" spans="1:9" ht="16.25" customHeight="1" x14ac:dyDescent="0.2">
      <c r="A76" s="142" t="s">
        <v>68</v>
      </c>
      <c r="B76" s="41"/>
      <c r="C76" s="51"/>
      <c r="D76" s="51"/>
      <c r="E76" s="52"/>
      <c r="F76" s="62"/>
      <c r="G76" s="53"/>
      <c r="H76" s="54"/>
    </row>
    <row r="77" spans="1:9" ht="16.25" customHeight="1" x14ac:dyDescent="0.2">
      <c r="A77" s="143" t="s">
        <v>69</v>
      </c>
      <c r="B77" s="44" t="s">
        <v>96</v>
      </c>
      <c r="C77" s="45">
        <f t="shared" si="4"/>
        <v>1</v>
      </c>
      <c r="D77" s="45"/>
      <c r="E77" s="46">
        <f t="shared" si="7"/>
        <v>1</v>
      </c>
      <c r="F77" s="58" t="s">
        <v>194</v>
      </c>
      <c r="G77" s="47" t="s">
        <v>254</v>
      </c>
      <c r="H77" s="48" t="s">
        <v>127</v>
      </c>
      <c r="I77" s="101" t="s">
        <v>254</v>
      </c>
    </row>
    <row r="78" spans="1:9" ht="16.25" customHeight="1" x14ac:dyDescent="0.2">
      <c r="A78" s="143" t="s">
        <v>71</v>
      </c>
      <c r="B78" s="44" t="s">
        <v>97</v>
      </c>
      <c r="C78" s="45">
        <f t="shared" si="4"/>
        <v>0</v>
      </c>
      <c r="D78" s="45"/>
      <c r="E78" s="46">
        <f t="shared" si="7"/>
        <v>0</v>
      </c>
      <c r="F78" s="58" t="s">
        <v>671</v>
      </c>
      <c r="G78" s="47" t="s">
        <v>674</v>
      </c>
      <c r="H78" s="57" t="s">
        <v>268</v>
      </c>
      <c r="I78" s="101" t="s">
        <v>254</v>
      </c>
    </row>
    <row r="79" spans="1:9" ht="16.25" customHeight="1" x14ac:dyDescent="0.2">
      <c r="A79" s="143" t="s">
        <v>72</v>
      </c>
      <c r="B79" s="44" t="s">
        <v>96</v>
      </c>
      <c r="C79" s="45">
        <f t="shared" si="4"/>
        <v>1</v>
      </c>
      <c r="D79" s="45"/>
      <c r="E79" s="46">
        <f t="shared" si="7"/>
        <v>1</v>
      </c>
      <c r="F79" s="58" t="s">
        <v>195</v>
      </c>
      <c r="G79" s="47" t="s">
        <v>254</v>
      </c>
      <c r="H79" s="48" t="s">
        <v>128</v>
      </c>
      <c r="I79" s="101" t="s">
        <v>254</v>
      </c>
    </row>
    <row r="80" spans="1:9" ht="16.25" customHeight="1" x14ac:dyDescent="0.2">
      <c r="A80" s="143" t="s">
        <v>73</v>
      </c>
      <c r="B80" s="44" t="s">
        <v>96</v>
      </c>
      <c r="C80" s="45">
        <f t="shared" si="4"/>
        <v>1</v>
      </c>
      <c r="D80" s="45"/>
      <c r="E80" s="46">
        <f t="shared" si="7"/>
        <v>1</v>
      </c>
      <c r="F80" s="58" t="s">
        <v>194</v>
      </c>
      <c r="G80" s="47" t="s">
        <v>254</v>
      </c>
      <c r="H80" s="48" t="s">
        <v>129</v>
      </c>
      <c r="I80" s="101" t="s">
        <v>254</v>
      </c>
    </row>
    <row r="81" spans="1:9" ht="16.25" customHeight="1" x14ac:dyDescent="0.2">
      <c r="A81" s="143" t="s">
        <v>75</v>
      </c>
      <c r="B81" s="44" t="s">
        <v>96</v>
      </c>
      <c r="C81" s="45">
        <f t="shared" si="4"/>
        <v>1</v>
      </c>
      <c r="D81" s="45"/>
      <c r="E81" s="46">
        <f t="shared" si="7"/>
        <v>1</v>
      </c>
      <c r="F81" s="58" t="s">
        <v>194</v>
      </c>
      <c r="G81" s="47" t="s">
        <v>254</v>
      </c>
      <c r="H81" s="48" t="s">
        <v>131</v>
      </c>
      <c r="I81" s="101" t="s">
        <v>254</v>
      </c>
    </row>
    <row r="82" spans="1:9" ht="16.25" customHeight="1" x14ac:dyDescent="0.2">
      <c r="A82" s="143" t="s">
        <v>76</v>
      </c>
      <c r="B82" s="44" t="s">
        <v>96</v>
      </c>
      <c r="C82" s="45">
        <f t="shared" si="4"/>
        <v>1</v>
      </c>
      <c r="D82" s="45"/>
      <c r="E82" s="46">
        <f t="shared" si="7"/>
        <v>1</v>
      </c>
      <c r="F82" s="58" t="s">
        <v>194</v>
      </c>
      <c r="G82" s="47" t="s">
        <v>254</v>
      </c>
      <c r="H82" s="48" t="s">
        <v>546</v>
      </c>
      <c r="I82" s="101" t="s">
        <v>254</v>
      </c>
    </row>
    <row r="83" spans="1:9" ht="16.25" customHeight="1" x14ac:dyDescent="0.2">
      <c r="A83" s="143" t="s">
        <v>852</v>
      </c>
      <c r="B83" s="44" t="s">
        <v>96</v>
      </c>
      <c r="C83" s="45">
        <f t="shared" si="4"/>
        <v>1</v>
      </c>
      <c r="D83" s="45"/>
      <c r="E83" s="46">
        <f t="shared" si="7"/>
        <v>1</v>
      </c>
      <c r="F83" s="58" t="s">
        <v>194</v>
      </c>
      <c r="G83" s="47" t="s">
        <v>254</v>
      </c>
      <c r="H83" s="48" t="s">
        <v>132</v>
      </c>
      <c r="I83" s="101" t="s">
        <v>254</v>
      </c>
    </row>
    <row r="84" spans="1:9" ht="16.25" customHeight="1" x14ac:dyDescent="0.2">
      <c r="A84" s="143" t="s">
        <v>77</v>
      </c>
      <c r="B84" s="44" t="s">
        <v>96</v>
      </c>
      <c r="C84" s="45">
        <f t="shared" si="4"/>
        <v>1</v>
      </c>
      <c r="D84" s="45"/>
      <c r="E84" s="46">
        <f t="shared" si="7"/>
        <v>1</v>
      </c>
      <c r="F84" s="58" t="s">
        <v>194</v>
      </c>
      <c r="G84" s="47" t="s">
        <v>254</v>
      </c>
      <c r="H84" s="48" t="s">
        <v>133</v>
      </c>
      <c r="I84" s="101" t="s">
        <v>254</v>
      </c>
    </row>
    <row r="85" spans="1:9" ht="16.25" customHeight="1" x14ac:dyDescent="0.2">
      <c r="A85" s="143" t="s">
        <v>78</v>
      </c>
      <c r="B85" s="49" t="s">
        <v>96</v>
      </c>
      <c r="C85" s="45">
        <f t="shared" si="4"/>
        <v>1</v>
      </c>
      <c r="D85" s="45"/>
      <c r="E85" s="46">
        <f t="shared" si="7"/>
        <v>1</v>
      </c>
      <c r="F85" s="58" t="s">
        <v>195</v>
      </c>
      <c r="G85" s="47" t="s">
        <v>254</v>
      </c>
      <c r="H85" s="48" t="s">
        <v>134</v>
      </c>
      <c r="I85" s="101" t="s">
        <v>254</v>
      </c>
    </row>
    <row r="86" spans="1:9" ht="16.25" customHeight="1" x14ac:dyDescent="0.2">
      <c r="A86" s="143" t="s">
        <v>79</v>
      </c>
      <c r="B86" s="44" t="s">
        <v>96</v>
      </c>
      <c r="C86" s="45">
        <f t="shared" si="4"/>
        <v>1</v>
      </c>
      <c r="D86" s="45"/>
      <c r="E86" s="46">
        <f t="shared" si="7"/>
        <v>1</v>
      </c>
      <c r="F86" s="58" t="s">
        <v>194</v>
      </c>
      <c r="G86" s="47" t="s">
        <v>254</v>
      </c>
      <c r="H86" s="48" t="s">
        <v>135</v>
      </c>
      <c r="I86" s="101" t="s">
        <v>254</v>
      </c>
    </row>
    <row r="87" spans="1:9" ht="16.25" customHeight="1" x14ac:dyDescent="0.2">
      <c r="A87" s="142" t="s">
        <v>80</v>
      </c>
      <c r="B87" s="41"/>
      <c r="C87" s="51"/>
      <c r="D87" s="51"/>
      <c r="E87" s="52"/>
      <c r="F87" s="62"/>
      <c r="G87" s="53"/>
      <c r="H87" s="54"/>
    </row>
    <row r="88" spans="1:9" ht="16.25" customHeight="1" x14ac:dyDescent="0.2">
      <c r="A88" s="143" t="s">
        <v>70</v>
      </c>
      <c r="B88" s="44" t="s">
        <v>96</v>
      </c>
      <c r="C88" s="45">
        <f t="shared" si="4"/>
        <v>1</v>
      </c>
      <c r="D88" s="45"/>
      <c r="E88" s="46">
        <f t="shared" si="7"/>
        <v>1</v>
      </c>
      <c r="F88" s="58" t="s">
        <v>194</v>
      </c>
      <c r="G88" s="47" t="s">
        <v>254</v>
      </c>
      <c r="H88" s="48" t="s">
        <v>187</v>
      </c>
      <c r="I88" s="101" t="s">
        <v>254</v>
      </c>
    </row>
    <row r="89" spans="1:9" ht="16.25" customHeight="1" x14ac:dyDescent="0.2">
      <c r="A89" s="143" t="s">
        <v>81</v>
      </c>
      <c r="B89" s="44" t="s">
        <v>96</v>
      </c>
      <c r="C89" s="45">
        <f t="shared" si="4"/>
        <v>1</v>
      </c>
      <c r="D89" s="45"/>
      <c r="E89" s="46">
        <f t="shared" si="7"/>
        <v>1</v>
      </c>
      <c r="F89" s="58" t="s">
        <v>194</v>
      </c>
      <c r="G89" s="47" t="s">
        <v>254</v>
      </c>
      <c r="H89" s="48" t="s">
        <v>136</v>
      </c>
      <c r="I89" s="101" t="s">
        <v>254</v>
      </c>
    </row>
    <row r="90" spans="1:9" ht="16.25" customHeight="1" x14ac:dyDescent="0.2">
      <c r="A90" s="143" t="s">
        <v>74</v>
      </c>
      <c r="B90" s="44" t="s">
        <v>96</v>
      </c>
      <c r="C90" s="45">
        <f t="shared" si="4"/>
        <v>1</v>
      </c>
      <c r="D90" s="45"/>
      <c r="E90" s="46">
        <f t="shared" si="7"/>
        <v>1</v>
      </c>
      <c r="F90" s="58" t="s">
        <v>194</v>
      </c>
      <c r="G90" s="47" t="s">
        <v>254</v>
      </c>
      <c r="H90" s="48" t="s">
        <v>130</v>
      </c>
      <c r="I90" s="101" t="s">
        <v>254</v>
      </c>
    </row>
    <row r="91" spans="1:9" ht="16.25" customHeight="1" x14ac:dyDescent="0.2">
      <c r="A91" s="143" t="s">
        <v>82</v>
      </c>
      <c r="B91" s="44" t="s">
        <v>96</v>
      </c>
      <c r="C91" s="45">
        <f t="shared" si="4"/>
        <v>1</v>
      </c>
      <c r="D91" s="45"/>
      <c r="E91" s="46">
        <f t="shared" si="7"/>
        <v>1</v>
      </c>
      <c r="F91" s="58" t="s">
        <v>194</v>
      </c>
      <c r="G91" s="56" t="s">
        <v>254</v>
      </c>
      <c r="H91" s="48" t="s">
        <v>206</v>
      </c>
      <c r="I91" s="101" t="s">
        <v>254</v>
      </c>
    </row>
    <row r="92" spans="1:9" ht="16.25" customHeight="1" x14ac:dyDescent="0.2">
      <c r="A92" s="143" t="s">
        <v>83</v>
      </c>
      <c r="B92" s="44" t="s">
        <v>96</v>
      </c>
      <c r="C92" s="45">
        <f t="shared" si="4"/>
        <v>1</v>
      </c>
      <c r="D92" s="45"/>
      <c r="E92" s="46">
        <f t="shared" si="7"/>
        <v>1</v>
      </c>
      <c r="F92" s="58" t="s">
        <v>194</v>
      </c>
      <c r="G92" s="47" t="s">
        <v>254</v>
      </c>
      <c r="H92" s="55" t="s">
        <v>219</v>
      </c>
      <c r="I92" s="101" t="s">
        <v>254</v>
      </c>
    </row>
    <row r="93" spans="1:9" ht="16.25" customHeight="1" x14ac:dyDescent="0.2">
      <c r="A93" s="143" t="s">
        <v>84</v>
      </c>
      <c r="B93" s="44" t="s">
        <v>96</v>
      </c>
      <c r="C93" s="45">
        <f t="shared" si="4"/>
        <v>1</v>
      </c>
      <c r="D93" s="45"/>
      <c r="E93" s="46">
        <f t="shared" si="7"/>
        <v>1</v>
      </c>
      <c r="F93" s="58" t="s">
        <v>194</v>
      </c>
      <c r="G93" s="47" t="s">
        <v>254</v>
      </c>
      <c r="H93" s="48" t="s">
        <v>137</v>
      </c>
      <c r="I93" s="101" t="s">
        <v>254</v>
      </c>
    </row>
    <row r="94" spans="1:9" ht="16.25" customHeight="1" x14ac:dyDescent="0.2">
      <c r="A94" s="143" t="s">
        <v>85</v>
      </c>
      <c r="B94" s="44" t="s">
        <v>96</v>
      </c>
      <c r="C94" s="45">
        <f t="shared" si="4"/>
        <v>1</v>
      </c>
      <c r="D94" s="45"/>
      <c r="E94" s="46">
        <f t="shared" si="7"/>
        <v>1</v>
      </c>
      <c r="F94" s="58" t="s">
        <v>194</v>
      </c>
      <c r="G94" s="47" t="s">
        <v>254</v>
      </c>
      <c r="H94" s="48" t="s">
        <v>188</v>
      </c>
      <c r="I94" s="101" t="s">
        <v>254</v>
      </c>
    </row>
    <row r="95" spans="1:9" ht="16.25" customHeight="1" x14ac:dyDescent="0.2">
      <c r="A95" s="143" t="s">
        <v>86</v>
      </c>
      <c r="B95" s="44" t="s">
        <v>96</v>
      </c>
      <c r="C95" s="45">
        <f t="shared" si="4"/>
        <v>1</v>
      </c>
      <c r="D95" s="45"/>
      <c r="E95" s="46">
        <f t="shared" si="7"/>
        <v>1</v>
      </c>
      <c r="F95" s="58" t="s">
        <v>194</v>
      </c>
      <c r="G95" s="47" t="s">
        <v>342</v>
      </c>
      <c r="H95" s="48" t="s">
        <v>220</v>
      </c>
      <c r="I95" s="101" t="s">
        <v>254</v>
      </c>
    </row>
    <row r="96" spans="1:9" ht="16.25" customHeight="1" x14ac:dyDescent="0.2">
      <c r="A96" s="143" t="s">
        <v>87</v>
      </c>
      <c r="B96" s="44" t="s">
        <v>96</v>
      </c>
      <c r="C96" s="45">
        <f t="shared" si="4"/>
        <v>1</v>
      </c>
      <c r="D96" s="45"/>
      <c r="E96" s="46">
        <f t="shared" si="7"/>
        <v>1</v>
      </c>
      <c r="F96" s="58" t="s">
        <v>194</v>
      </c>
      <c r="G96" s="47" t="s">
        <v>254</v>
      </c>
      <c r="H96" s="48" t="s">
        <v>221</v>
      </c>
      <c r="I96" s="101" t="s">
        <v>254</v>
      </c>
    </row>
    <row r="97" spans="1:9" ht="16.25" customHeight="1" x14ac:dyDescent="0.2">
      <c r="A97" s="143" t="s">
        <v>88</v>
      </c>
      <c r="B97" s="44" t="s">
        <v>96</v>
      </c>
      <c r="C97" s="45">
        <f t="shared" si="4"/>
        <v>1</v>
      </c>
      <c r="D97" s="45"/>
      <c r="E97" s="46">
        <f t="shared" si="7"/>
        <v>1</v>
      </c>
      <c r="F97" s="58" t="s">
        <v>195</v>
      </c>
      <c r="G97" s="56" t="s">
        <v>838</v>
      </c>
      <c r="H97" s="48" t="s">
        <v>343</v>
      </c>
      <c r="I97" s="101" t="s">
        <v>254</v>
      </c>
    </row>
    <row r="98" spans="1:9" ht="16.25" customHeight="1" x14ac:dyDescent="0.2">
      <c r="A98" s="143" t="s">
        <v>89</v>
      </c>
      <c r="B98" s="44" t="s">
        <v>97</v>
      </c>
      <c r="C98" s="45">
        <f t="shared" si="4"/>
        <v>0</v>
      </c>
      <c r="D98" s="45"/>
      <c r="E98" s="46">
        <f t="shared" si="7"/>
        <v>0</v>
      </c>
      <c r="F98" s="58" t="s">
        <v>679</v>
      </c>
      <c r="G98" s="56" t="s">
        <v>254</v>
      </c>
      <c r="H98" s="48" t="s">
        <v>166</v>
      </c>
      <c r="I98" s="101" t="s">
        <v>254</v>
      </c>
    </row>
  </sheetData>
  <mergeCells count="9">
    <mergeCell ref="E4:E5"/>
    <mergeCell ref="A1:H1"/>
    <mergeCell ref="G3:G5"/>
    <mergeCell ref="H3:H5"/>
    <mergeCell ref="F3:F5"/>
    <mergeCell ref="C3:E3"/>
    <mergeCell ref="A3:A5"/>
    <mergeCell ref="C4:C5"/>
    <mergeCell ref="D4:D5"/>
  </mergeCells>
  <dataValidations count="2">
    <dataValidation type="list" allowBlank="1" showInputMessage="1" showErrorMessage="1" sqref="F6" xr:uid="{00000000-0002-0000-0300-000000000000}">
      <formula1>#REF!</formula1>
    </dataValidation>
    <dataValidation type="list" allowBlank="1" showInputMessage="1" showErrorMessage="1" sqref="B7:B98" xr:uid="{00000000-0002-0000-0300-000001000000}">
      <formula1>$B$4:$B$5</formula1>
    </dataValidation>
  </dataValidations>
  <hyperlinks>
    <hyperlink ref="H78" r:id="rId1" xr:uid="{00000000-0004-0000-0300-000000000000}"/>
    <hyperlink ref="H13" r:id="rId2" xr:uid="{00000000-0004-0000-0300-000001000000}"/>
    <hyperlink ref="H93" r:id="rId3" xr:uid="{00000000-0004-0000-0300-000002000000}"/>
    <hyperlink ref="H63" r:id="rId4" xr:uid="{00000000-0004-0000-0300-000003000000}"/>
    <hyperlink ref="H16" r:id="rId5" xr:uid="{00000000-0004-0000-0300-000004000000}"/>
    <hyperlink ref="H15" r:id="rId6" xr:uid="{00000000-0004-0000-0300-000005000000}"/>
    <hyperlink ref="H89" r:id="rId7" xr:uid="{00000000-0004-0000-0300-000006000000}"/>
    <hyperlink ref="H75" r:id="rId8" xr:uid="{00000000-0004-0000-0300-000007000000}"/>
    <hyperlink ref="H71" r:id="rId9" xr:uid="{00000000-0004-0000-0300-000008000000}"/>
    <hyperlink ref="H47" r:id="rId10" xr:uid="{00000000-0004-0000-0300-000009000000}"/>
    <hyperlink ref="H22" r:id="rId11" xr:uid="{00000000-0004-0000-0300-00000A000000}"/>
    <hyperlink ref="H77" r:id="rId12" xr:uid="{00000000-0004-0000-0300-00000B000000}"/>
    <hyperlink ref="H86" r:id="rId13" xr:uid="{00000000-0004-0000-0300-00000C000000}"/>
    <hyperlink ref="H33" r:id="rId14" xr:uid="{00000000-0004-0000-0300-00000D000000}"/>
    <hyperlink ref="H83" r:id="rId15" xr:uid="{00000000-0004-0000-0300-00000E000000}"/>
    <hyperlink ref="H64" r:id="rId16" xr:uid="{00000000-0004-0000-0300-00000F000000}"/>
    <hyperlink ref="H84" r:id="rId17" xr:uid="{00000000-0004-0000-0300-000010000000}"/>
    <hyperlink ref="H81" r:id="rId18" xr:uid="{00000000-0004-0000-0300-000011000000}"/>
    <hyperlink ref="H80" r:id="rId19" xr:uid="{00000000-0004-0000-0300-000012000000}"/>
    <hyperlink ref="H74" r:id="rId20" xr:uid="{00000000-0004-0000-0300-000013000000}"/>
    <hyperlink ref="H73" r:id="rId21" xr:uid="{00000000-0004-0000-0300-000014000000}"/>
    <hyperlink ref="H70" r:id="rId22" xr:uid="{00000000-0004-0000-0300-000015000000}"/>
    <hyperlink ref="H62" r:id="rId23" xr:uid="{00000000-0004-0000-0300-000016000000}"/>
    <hyperlink ref="H58" r:id="rId24" xr:uid="{00000000-0004-0000-0300-000017000000}"/>
    <hyperlink ref="H56" r:id="rId25" location="close" xr:uid="{00000000-0004-0000-0300-000018000000}"/>
    <hyperlink ref="H48" r:id="rId26" xr:uid="{00000000-0004-0000-0300-000019000000}"/>
    <hyperlink ref="H38" r:id="rId27" xr:uid="{00000000-0004-0000-0300-00001A000000}"/>
    <hyperlink ref="H36" r:id="rId28" xr:uid="{00000000-0004-0000-0300-00001B000000}"/>
    <hyperlink ref="H19" r:id="rId29" xr:uid="{00000000-0004-0000-0300-00001C000000}"/>
    <hyperlink ref="H14" r:id="rId30" xr:uid="{00000000-0004-0000-0300-00001D000000}"/>
    <hyperlink ref="H11" r:id="rId31" xr:uid="{00000000-0004-0000-0300-00001E000000}"/>
    <hyperlink ref="H10" r:id="rId32" xr:uid="{00000000-0004-0000-0300-00001F000000}"/>
    <hyperlink ref="H68" r:id="rId33" xr:uid="{00000000-0004-0000-0300-000020000000}"/>
    <hyperlink ref="H59" r:id="rId34" xr:uid="{00000000-0004-0000-0300-000021000000}"/>
    <hyperlink ref="H55" r:id="rId35" xr:uid="{00000000-0004-0000-0300-000022000000}"/>
    <hyperlink ref="H50" r:id="rId36" xr:uid="{00000000-0004-0000-0300-000023000000}"/>
    <hyperlink ref="H42" r:id="rId37" xr:uid="{00000000-0004-0000-0300-000024000000}"/>
    <hyperlink ref="H20" r:id="rId38" xr:uid="{00000000-0004-0000-0300-000025000000}"/>
    <hyperlink ref="H7" r:id="rId39" xr:uid="{00000000-0004-0000-0300-000026000000}"/>
    <hyperlink ref="H79" r:id="rId40" xr:uid="{00000000-0004-0000-0300-000027000000}"/>
    <hyperlink ref="H17" r:id="rId41" display="http://orel-region.ru/index.php?head=20&amp;part=25" xr:uid="{00000000-0004-0000-0300-000028000000}"/>
    <hyperlink ref="H12" r:id="rId42" xr:uid="{00000000-0004-0000-0300-000029000000}"/>
    <hyperlink ref="H9" r:id="rId43" xr:uid="{00000000-0004-0000-0300-00002A000000}"/>
    <hyperlink ref="H8" r:id="rId44" xr:uid="{00000000-0004-0000-0300-00002B000000}"/>
    <hyperlink ref="H27" r:id="rId45" xr:uid="{00000000-0004-0000-0300-00002C000000}"/>
    <hyperlink ref="H39" r:id="rId46" xr:uid="{00000000-0004-0000-0300-00002D000000}"/>
    <hyperlink ref="H43" r:id="rId47" xr:uid="{00000000-0004-0000-0300-00002E000000}"/>
    <hyperlink ref="H66" r:id="rId48" xr:uid="{00000000-0004-0000-0300-00002F000000}"/>
    <hyperlink ref="H30" r:id="rId49" xr:uid="{00000000-0004-0000-0300-000030000000}"/>
    <hyperlink ref="H65" r:id="rId50" xr:uid="{00000000-0004-0000-0300-000031000000}"/>
    <hyperlink ref="H82" r:id="rId51" xr:uid="{00000000-0004-0000-0300-000032000000}"/>
    <hyperlink ref="H85" r:id="rId52" xr:uid="{00000000-0004-0000-0300-000033000000}"/>
    <hyperlink ref="H32" r:id="rId53" xr:uid="{00000000-0004-0000-0300-000034000000}"/>
    <hyperlink ref="H34" r:id="rId54" xr:uid="{00000000-0004-0000-0300-000035000000}"/>
    <hyperlink ref="H31" r:id="rId55" xr:uid="{00000000-0004-0000-0300-000036000000}"/>
    <hyperlink ref="H23" r:id="rId56" xr:uid="{00000000-0004-0000-0300-000037000000}"/>
    <hyperlink ref="H18" r:id="rId57" xr:uid="{00000000-0004-0000-0300-000038000000}"/>
    <hyperlink ref="H45" r:id="rId58" xr:uid="{00000000-0004-0000-0300-000039000000}"/>
    <hyperlink ref="H29" r:id="rId59" xr:uid="{00000000-0004-0000-0300-00003A000000}"/>
    <hyperlink ref="H60" r:id="rId60" xr:uid="{00000000-0004-0000-0300-00003B000000}"/>
    <hyperlink ref="H67" r:id="rId61" xr:uid="{00000000-0004-0000-0300-00003C000000}"/>
    <hyperlink ref="H95" r:id="rId62" xr:uid="{00000000-0004-0000-0300-00003D000000}"/>
    <hyperlink ref="H98" r:id="rId63" xr:uid="{00000000-0004-0000-0300-00003E000000}"/>
    <hyperlink ref="H24" r:id="rId64" xr:uid="{00000000-0004-0000-0300-00003F000000}"/>
    <hyperlink ref="H40" r:id="rId65" xr:uid="{00000000-0004-0000-0300-000040000000}"/>
    <hyperlink ref="H44" r:id="rId66" xr:uid="{00000000-0004-0000-0300-000041000000}"/>
    <hyperlink ref="H52" r:id="rId67" xr:uid="{00000000-0004-0000-0300-000042000000}"/>
    <hyperlink ref="H53" r:id="rId68" xr:uid="{00000000-0004-0000-0300-000043000000}"/>
    <hyperlink ref="H61" r:id="rId69" xr:uid="{00000000-0004-0000-0300-000044000000}"/>
    <hyperlink ref="H90" r:id="rId70" xr:uid="{00000000-0004-0000-0300-000045000000}"/>
    <hyperlink ref="H49" r:id="rId71" xr:uid="{00000000-0004-0000-0300-000046000000}"/>
    <hyperlink ref="H51" r:id="rId72" xr:uid="{00000000-0004-0000-0300-000047000000}"/>
    <hyperlink ref="H57" r:id="rId73" xr:uid="{00000000-0004-0000-0300-000048000000}"/>
    <hyperlink ref="H28" r:id="rId74" xr:uid="{00000000-0004-0000-0300-000049000000}"/>
    <hyperlink ref="H35" r:id="rId75" xr:uid="{00000000-0004-0000-0300-00004A000000}"/>
    <hyperlink ref="H41" r:id="rId76" xr:uid="{00000000-0004-0000-0300-00004B000000}"/>
    <hyperlink ref="H88" r:id="rId77" xr:uid="{00000000-0004-0000-0300-00004C000000}"/>
    <hyperlink ref="H94" r:id="rId78" xr:uid="{00000000-0004-0000-0300-00004D000000}"/>
    <hyperlink ref="H21" r:id="rId79" xr:uid="{00000000-0004-0000-0300-00004E000000}"/>
    <hyperlink ref="H26" r:id="rId80" xr:uid="{00000000-0004-0000-0300-00004F000000}"/>
    <hyperlink ref="H72" r:id="rId81" display="https://admtyumen.ru/ogv_ru/gov/administrative/finance_department.htm" xr:uid="{00000000-0004-0000-0300-000050000000}"/>
    <hyperlink ref="H92" r:id="rId82" xr:uid="{00000000-0004-0000-0300-000051000000}"/>
    <hyperlink ref="H96" r:id="rId83" xr:uid="{00000000-0004-0000-0300-000052000000}"/>
    <hyperlink ref="H91" r:id="rId84" xr:uid="{00000000-0004-0000-0300-000053000000}"/>
    <hyperlink ref="H97" r:id="rId85" xr:uid="{00000000-0004-0000-0300-000054000000}"/>
  </hyperlinks>
  <pageMargins left="0.70866141732283505" right="0.70866141732283505" top="0.74803149606299202" bottom="0.74803149606299202" header="0.31496062992126" footer="0.31496062992126"/>
  <pageSetup paperSize="9" scale="81" fitToHeight="3" orientation="landscape"/>
  <headerFooter>
    <oddFooter>&amp;C&amp;9&amp;A&amp;R&amp;P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98"/>
  <sheetViews>
    <sheetView zoomScaleNormal="100" workbookViewId="0">
      <pane ySplit="6" topLeftCell="A7" activePane="bottomLeft" state="frozen"/>
      <selection pane="bottomLeft" sqref="A1:H1"/>
    </sheetView>
  </sheetViews>
  <sheetFormatPr baseColWidth="10" defaultColWidth="8.83203125" defaultRowHeight="15" x14ac:dyDescent="0.2"/>
  <cols>
    <col min="1" max="1" width="24.5" customWidth="1"/>
    <col min="2" max="2" width="37.6640625" style="5" customWidth="1"/>
    <col min="3" max="3" width="5.5" customWidth="1"/>
    <col min="4" max="4" width="4.5" customWidth="1"/>
    <col min="5" max="5" width="4.5" style="83" customWidth="1"/>
    <col min="6" max="6" width="5.5" customWidth="1"/>
    <col min="7" max="7" width="20.5" style="17" customWidth="1"/>
    <col min="8" max="8" width="20.5" customWidth="1"/>
    <col min="9" max="9" width="8.6640625" style="141" customWidth="1"/>
  </cols>
  <sheetData>
    <row r="1" spans="1:9" ht="30" customHeight="1" x14ac:dyDescent="0.2">
      <c r="A1" s="168" t="s">
        <v>468</v>
      </c>
      <c r="B1" s="168"/>
      <c r="C1" s="168"/>
      <c r="D1" s="168"/>
      <c r="E1" s="168"/>
      <c r="F1" s="168"/>
      <c r="G1" s="168"/>
      <c r="H1" s="169"/>
    </row>
    <row r="2" spans="1:9" ht="16" customHeight="1" x14ac:dyDescent="0.2">
      <c r="A2" s="170" t="s">
        <v>786</v>
      </c>
      <c r="B2" s="171"/>
      <c r="C2" s="171"/>
      <c r="D2" s="171"/>
      <c r="E2" s="171"/>
      <c r="F2" s="171"/>
      <c r="G2" s="171"/>
      <c r="H2" s="171"/>
    </row>
    <row r="3" spans="1:9" ht="62" customHeight="1" x14ac:dyDescent="0.2">
      <c r="A3" s="172" t="s">
        <v>100</v>
      </c>
      <c r="B3" s="63" t="s">
        <v>469</v>
      </c>
      <c r="C3" s="173" t="s">
        <v>470</v>
      </c>
      <c r="D3" s="174"/>
      <c r="E3" s="174"/>
      <c r="F3" s="175"/>
      <c r="G3" s="172" t="s">
        <v>165</v>
      </c>
      <c r="H3" s="172" t="s">
        <v>138</v>
      </c>
    </row>
    <row r="4" spans="1:9" ht="15" customHeight="1" x14ac:dyDescent="0.2">
      <c r="A4" s="172"/>
      <c r="B4" s="64" t="str">
        <f>Методика!B18</f>
        <v>Да, размещен</v>
      </c>
      <c r="C4" s="167" t="s">
        <v>92</v>
      </c>
      <c r="D4" s="176" t="s">
        <v>190</v>
      </c>
      <c r="E4" s="176" t="s">
        <v>191</v>
      </c>
      <c r="F4" s="166" t="s">
        <v>101</v>
      </c>
      <c r="G4" s="172"/>
      <c r="H4" s="172"/>
    </row>
    <row r="5" spans="1:9" ht="15" customHeight="1" x14ac:dyDescent="0.2">
      <c r="A5" s="172"/>
      <c r="B5" s="64" t="str">
        <f>Методика!B19</f>
        <v>Нет, не размещен или не отвечает требованиям</v>
      </c>
      <c r="C5" s="167"/>
      <c r="D5" s="172"/>
      <c r="E5" s="172"/>
      <c r="F5" s="167"/>
      <c r="G5" s="172"/>
      <c r="H5" s="172"/>
    </row>
    <row r="6" spans="1:9" ht="15" customHeight="1" x14ac:dyDescent="0.2">
      <c r="A6" s="142" t="s">
        <v>4</v>
      </c>
      <c r="B6" s="65"/>
      <c r="C6" s="66"/>
      <c r="D6" s="66"/>
      <c r="E6" s="67"/>
      <c r="F6" s="66"/>
      <c r="G6" s="68"/>
      <c r="H6" s="69"/>
    </row>
    <row r="7" spans="1:9" ht="15" customHeight="1" x14ac:dyDescent="0.2">
      <c r="A7" s="143" t="s">
        <v>5</v>
      </c>
      <c r="B7" s="70" t="s">
        <v>98</v>
      </c>
      <c r="C7" s="71">
        <f>IF(B7="Да, размещен",1,0)</f>
        <v>1</v>
      </c>
      <c r="D7" s="71"/>
      <c r="E7" s="82"/>
      <c r="F7" s="72">
        <f>C7*(1-D7)*(1-E7)</f>
        <v>1</v>
      </c>
      <c r="G7" s="73" t="s">
        <v>254</v>
      </c>
      <c r="H7" s="74" t="s">
        <v>139</v>
      </c>
    </row>
    <row r="8" spans="1:9" ht="15" customHeight="1" x14ac:dyDescent="0.2">
      <c r="A8" s="143" t="s">
        <v>6</v>
      </c>
      <c r="B8" s="70" t="s">
        <v>98</v>
      </c>
      <c r="C8" s="71">
        <f t="shared" ref="C8:C71" si="0">IF(B8="Да, размещен",1,0)</f>
        <v>1</v>
      </c>
      <c r="D8" s="71"/>
      <c r="E8" s="82"/>
      <c r="F8" s="72">
        <f t="shared" ref="F8:F71" si="1">C8*(1-D8)*(1-E8)</f>
        <v>1</v>
      </c>
      <c r="G8" s="73" t="s">
        <v>254</v>
      </c>
      <c r="H8" s="75" t="s">
        <v>140</v>
      </c>
      <c r="I8" s="141" t="s">
        <v>254</v>
      </c>
    </row>
    <row r="9" spans="1:9" ht="15" customHeight="1" x14ac:dyDescent="0.2">
      <c r="A9" s="143" t="s">
        <v>7</v>
      </c>
      <c r="B9" s="70" t="s">
        <v>98</v>
      </c>
      <c r="C9" s="71">
        <f t="shared" si="0"/>
        <v>1</v>
      </c>
      <c r="D9" s="71"/>
      <c r="E9" s="82"/>
      <c r="F9" s="72">
        <f t="shared" si="1"/>
        <v>1</v>
      </c>
      <c r="G9" s="73" t="s">
        <v>254</v>
      </c>
      <c r="H9" s="75" t="s">
        <v>141</v>
      </c>
      <c r="I9" s="141" t="s">
        <v>254</v>
      </c>
    </row>
    <row r="10" spans="1:9" ht="15" customHeight="1" x14ac:dyDescent="0.2">
      <c r="A10" s="143" t="s">
        <v>8</v>
      </c>
      <c r="B10" s="70" t="s">
        <v>98</v>
      </c>
      <c r="C10" s="71">
        <f t="shared" si="0"/>
        <v>1</v>
      </c>
      <c r="D10" s="71"/>
      <c r="E10" s="82"/>
      <c r="F10" s="72">
        <f t="shared" si="1"/>
        <v>1</v>
      </c>
      <c r="G10" s="73" t="s">
        <v>254</v>
      </c>
      <c r="H10" s="75" t="s">
        <v>207</v>
      </c>
      <c r="I10" s="141" t="s">
        <v>254</v>
      </c>
    </row>
    <row r="11" spans="1:9" ht="15" customHeight="1" x14ac:dyDescent="0.2">
      <c r="A11" s="143" t="s">
        <v>9</v>
      </c>
      <c r="B11" s="70" t="s">
        <v>98</v>
      </c>
      <c r="C11" s="71">
        <f t="shared" si="0"/>
        <v>1</v>
      </c>
      <c r="D11" s="71"/>
      <c r="E11" s="82"/>
      <c r="F11" s="72">
        <f t="shared" si="1"/>
        <v>1</v>
      </c>
      <c r="G11" s="73" t="s">
        <v>254</v>
      </c>
      <c r="H11" s="75" t="s">
        <v>208</v>
      </c>
      <c r="I11" s="141" t="s">
        <v>254</v>
      </c>
    </row>
    <row r="12" spans="1:9" ht="15" customHeight="1" x14ac:dyDescent="0.2">
      <c r="A12" s="143" t="s">
        <v>10</v>
      </c>
      <c r="B12" s="70" t="s">
        <v>99</v>
      </c>
      <c r="C12" s="71">
        <f t="shared" si="0"/>
        <v>0</v>
      </c>
      <c r="D12" s="71"/>
      <c r="E12" s="82"/>
      <c r="F12" s="72">
        <f t="shared" si="1"/>
        <v>0</v>
      </c>
      <c r="G12" s="73" t="s">
        <v>683</v>
      </c>
      <c r="H12" s="75" t="s">
        <v>142</v>
      </c>
      <c r="I12" s="141" t="s">
        <v>254</v>
      </c>
    </row>
    <row r="13" spans="1:9" ht="15" customHeight="1" x14ac:dyDescent="0.2">
      <c r="A13" s="143" t="s">
        <v>11</v>
      </c>
      <c r="B13" s="70" t="s">
        <v>98</v>
      </c>
      <c r="C13" s="71">
        <f t="shared" si="0"/>
        <v>1</v>
      </c>
      <c r="D13" s="71"/>
      <c r="E13" s="82"/>
      <c r="F13" s="72">
        <f t="shared" si="1"/>
        <v>1</v>
      </c>
      <c r="G13" s="73" t="s">
        <v>254</v>
      </c>
      <c r="H13" s="75" t="s">
        <v>538</v>
      </c>
      <c r="I13" s="141" t="s">
        <v>254</v>
      </c>
    </row>
    <row r="14" spans="1:9" ht="15" customHeight="1" x14ac:dyDescent="0.2">
      <c r="A14" s="143" t="s">
        <v>12</v>
      </c>
      <c r="B14" s="70" t="s">
        <v>98</v>
      </c>
      <c r="C14" s="71">
        <f t="shared" si="0"/>
        <v>1</v>
      </c>
      <c r="D14" s="71"/>
      <c r="E14" s="82"/>
      <c r="F14" s="72">
        <f t="shared" si="1"/>
        <v>1</v>
      </c>
      <c r="G14" s="73" t="s">
        <v>254</v>
      </c>
      <c r="H14" s="75" t="s">
        <v>143</v>
      </c>
      <c r="I14" s="141" t="s">
        <v>254</v>
      </c>
    </row>
    <row r="15" spans="1:9" ht="15" customHeight="1" x14ac:dyDescent="0.2">
      <c r="A15" s="143" t="s">
        <v>13</v>
      </c>
      <c r="B15" s="70" t="s">
        <v>98</v>
      </c>
      <c r="C15" s="71">
        <f t="shared" si="0"/>
        <v>1</v>
      </c>
      <c r="D15" s="71"/>
      <c r="E15" s="82"/>
      <c r="F15" s="72">
        <f t="shared" si="1"/>
        <v>1</v>
      </c>
      <c r="G15" s="73" t="s">
        <v>254</v>
      </c>
      <c r="H15" s="75" t="s">
        <v>433</v>
      </c>
      <c r="I15" s="141" t="s">
        <v>254</v>
      </c>
    </row>
    <row r="16" spans="1:9" ht="15" customHeight="1" x14ac:dyDescent="0.2">
      <c r="A16" s="143" t="s">
        <v>14</v>
      </c>
      <c r="B16" s="70" t="s">
        <v>98</v>
      </c>
      <c r="C16" s="71">
        <f t="shared" si="0"/>
        <v>1</v>
      </c>
      <c r="D16" s="71"/>
      <c r="E16" s="82"/>
      <c r="F16" s="72">
        <f t="shared" si="1"/>
        <v>1</v>
      </c>
      <c r="G16" s="73" t="s">
        <v>254</v>
      </c>
      <c r="H16" s="75" t="s">
        <v>144</v>
      </c>
      <c r="I16" s="141" t="s">
        <v>254</v>
      </c>
    </row>
    <row r="17" spans="1:9" ht="15" customHeight="1" x14ac:dyDescent="0.2">
      <c r="A17" s="143" t="s">
        <v>15</v>
      </c>
      <c r="B17" s="70" t="s">
        <v>98</v>
      </c>
      <c r="C17" s="71">
        <f t="shared" si="0"/>
        <v>1</v>
      </c>
      <c r="D17" s="71"/>
      <c r="E17" s="82"/>
      <c r="F17" s="72">
        <f t="shared" si="1"/>
        <v>1</v>
      </c>
      <c r="G17" s="73" t="s">
        <v>254</v>
      </c>
      <c r="H17" s="75" t="s">
        <v>145</v>
      </c>
      <c r="I17" s="141" t="s">
        <v>254</v>
      </c>
    </row>
    <row r="18" spans="1:9" ht="15" customHeight="1" x14ac:dyDescent="0.2">
      <c r="A18" s="143" t="s">
        <v>16</v>
      </c>
      <c r="B18" s="70" t="s">
        <v>98</v>
      </c>
      <c r="C18" s="71">
        <f t="shared" si="0"/>
        <v>1</v>
      </c>
      <c r="D18" s="71"/>
      <c r="E18" s="82"/>
      <c r="F18" s="72">
        <f t="shared" si="1"/>
        <v>1</v>
      </c>
      <c r="G18" s="73" t="s">
        <v>254</v>
      </c>
      <c r="H18" s="75" t="s">
        <v>169</v>
      </c>
      <c r="I18" s="141" t="s">
        <v>254</v>
      </c>
    </row>
    <row r="19" spans="1:9" ht="15" customHeight="1" x14ac:dyDescent="0.2">
      <c r="A19" s="143" t="s">
        <v>17</v>
      </c>
      <c r="B19" s="70" t="s">
        <v>98</v>
      </c>
      <c r="C19" s="71">
        <f t="shared" si="0"/>
        <v>1</v>
      </c>
      <c r="D19" s="71"/>
      <c r="E19" s="82"/>
      <c r="F19" s="72">
        <f t="shared" si="1"/>
        <v>1</v>
      </c>
      <c r="G19" s="73" t="s">
        <v>254</v>
      </c>
      <c r="H19" s="75" t="s">
        <v>434</v>
      </c>
      <c r="I19" s="141" t="s">
        <v>254</v>
      </c>
    </row>
    <row r="20" spans="1:9" ht="15" customHeight="1" x14ac:dyDescent="0.2">
      <c r="A20" s="143" t="s">
        <v>18</v>
      </c>
      <c r="B20" s="70" t="s">
        <v>98</v>
      </c>
      <c r="C20" s="71">
        <f t="shared" si="0"/>
        <v>1</v>
      </c>
      <c r="D20" s="71"/>
      <c r="E20" s="82"/>
      <c r="F20" s="72">
        <f t="shared" si="1"/>
        <v>1</v>
      </c>
      <c r="G20" s="73" t="s">
        <v>254</v>
      </c>
      <c r="H20" s="75" t="s">
        <v>146</v>
      </c>
      <c r="I20" s="141" t="s">
        <v>254</v>
      </c>
    </row>
    <row r="21" spans="1:9" ht="15" customHeight="1" x14ac:dyDescent="0.2">
      <c r="A21" s="143" t="s">
        <v>19</v>
      </c>
      <c r="B21" s="70" t="s">
        <v>98</v>
      </c>
      <c r="C21" s="71">
        <f t="shared" si="0"/>
        <v>1</v>
      </c>
      <c r="D21" s="71"/>
      <c r="E21" s="82"/>
      <c r="F21" s="72">
        <f t="shared" si="1"/>
        <v>1</v>
      </c>
      <c r="G21" s="73" t="s">
        <v>254</v>
      </c>
      <c r="H21" s="75" t="s">
        <v>435</v>
      </c>
      <c r="I21" s="141" t="s">
        <v>254</v>
      </c>
    </row>
    <row r="22" spans="1:9" ht="15" customHeight="1" x14ac:dyDescent="0.2">
      <c r="A22" s="143" t="s">
        <v>20</v>
      </c>
      <c r="B22" s="70" t="s">
        <v>98</v>
      </c>
      <c r="C22" s="71">
        <f t="shared" si="0"/>
        <v>1</v>
      </c>
      <c r="D22" s="71"/>
      <c r="E22" s="82"/>
      <c r="F22" s="72">
        <f t="shared" si="1"/>
        <v>1</v>
      </c>
      <c r="G22" s="73" t="s">
        <v>254</v>
      </c>
      <c r="H22" s="75" t="s">
        <v>147</v>
      </c>
      <c r="I22" s="141" t="s">
        <v>254</v>
      </c>
    </row>
    <row r="23" spans="1:9" ht="15" customHeight="1" x14ac:dyDescent="0.2">
      <c r="A23" s="143" t="s">
        <v>21</v>
      </c>
      <c r="B23" s="70" t="s">
        <v>98</v>
      </c>
      <c r="C23" s="71">
        <f t="shared" si="0"/>
        <v>1</v>
      </c>
      <c r="D23" s="71"/>
      <c r="E23" s="82"/>
      <c r="F23" s="72">
        <f t="shared" si="1"/>
        <v>1</v>
      </c>
      <c r="G23" s="73" t="s">
        <v>254</v>
      </c>
      <c r="H23" s="75" t="s">
        <v>148</v>
      </c>
      <c r="I23" s="141" t="s">
        <v>254</v>
      </c>
    </row>
    <row r="24" spans="1:9" ht="15" customHeight="1" x14ac:dyDescent="0.2">
      <c r="A24" s="143" t="s">
        <v>307</v>
      </c>
      <c r="B24" s="70" t="s">
        <v>98</v>
      </c>
      <c r="C24" s="71">
        <f t="shared" si="0"/>
        <v>1</v>
      </c>
      <c r="D24" s="71"/>
      <c r="E24" s="82"/>
      <c r="F24" s="72">
        <f t="shared" si="1"/>
        <v>1</v>
      </c>
      <c r="G24" s="73" t="s">
        <v>254</v>
      </c>
      <c r="H24" s="75" t="s">
        <v>209</v>
      </c>
      <c r="I24" s="141" t="s">
        <v>254</v>
      </c>
    </row>
    <row r="25" spans="1:9" ht="15" customHeight="1" x14ac:dyDescent="0.2">
      <c r="A25" s="142" t="s">
        <v>22</v>
      </c>
      <c r="B25" s="65"/>
      <c r="C25" s="66"/>
      <c r="D25" s="67"/>
      <c r="E25" s="66"/>
      <c r="F25" s="76"/>
      <c r="G25" s="68"/>
      <c r="H25" s="67"/>
    </row>
    <row r="26" spans="1:9" ht="15" customHeight="1" x14ac:dyDescent="0.2">
      <c r="A26" s="143" t="s">
        <v>23</v>
      </c>
      <c r="B26" s="70" t="s">
        <v>98</v>
      </c>
      <c r="C26" s="71">
        <f t="shared" si="0"/>
        <v>1</v>
      </c>
      <c r="D26" s="71"/>
      <c r="E26" s="82"/>
      <c r="F26" s="72">
        <f t="shared" si="1"/>
        <v>1</v>
      </c>
      <c r="G26" s="73" t="s">
        <v>254</v>
      </c>
      <c r="H26" s="75" t="s">
        <v>149</v>
      </c>
      <c r="I26" s="141" t="s">
        <v>254</v>
      </c>
    </row>
    <row r="27" spans="1:9" ht="15" customHeight="1" x14ac:dyDescent="0.2">
      <c r="A27" s="143" t="s">
        <v>24</v>
      </c>
      <c r="B27" s="70" t="s">
        <v>98</v>
      </c>
      <c r="C27" s="71">
        <f t="shared" si="0"/>
        <v>1</v>
      </c>
      <c r="D27" s="71"/>
      <c r="E27" s="82"/>
      <c r="F27" s="72">
        <f t="shared" si="1"/>
        <v>1</v>
      </c>
      <c r="G27" s="73" t="s">
        <v>254</v>
      </c>
      <c r="H27" s="75" t="s">
        <v>150</v>
      </c>
      <c r="I27" s="141" t="s">
        <v>254</v>
      </c>
    </row>
    <row r="28" spans="1:9" ht="15" customHeight="1" x14ac:dyDescent="0.2">
      <c r="A28" s="143" t="s">
        <v>25</v>
      </c>
      <c r="B28" s="70" t="s">
        <v>98</v>
      </c>
      <c r="C28" s="71">
        <f t="shared" si="0"/>
        <v>1</v>
      </c>
      <c r="D28" s="71"/>
      <c r="E28" s="82"/>
      <c r="F28" s="72">
        <f t="shared" si="1"/>
        <v>1</v>
      </c>
      <c r="G28" s="73" t="s">
        <v>254</v>
      </c>
      <c r="H28" s="75" t="s">
        <v>151</v>
      </c>
      <c r="I28" s="141" t="s">
        <v>254</v>
      </c>
    </row>
    <row r="29" spans="1:9" ht="15" customHeight="1" x14ac:dyDescent="0.2">
      <c r="A29" s="143" t="s">
        <v>26</v>
      </c>
      <c r="B29" s="70" t="s">
        <v>98</v>
      </c>
      <c r="C29" s="71">
        <f t="shared" si="0"/>
        <v>1</v>
      </c>
      <c r="D29" s="71"/>
      <c r="E29" s="82"/>
      <c r="F29" s="72">
        <f t="shared" si="1"/>
        <v>1</v>
      </c>
      <c r="G29" s="73" t="s">
        <v>254</v>
      </c>
      <c r="H29" s="75" t="s">
        <v>680</v>
      </c>
      <c r="I29" s="141" t="s">
        <v>254</v>
      </c>
    </row>
    <row r="30" spans="1:9" ht="15" customHeight="1" x14ac:dyDescent="0.2">
      <c r="A30" s="143" t="s">
        <v>27</v>
      </c>
      <c r="B30" s="70" t="s">
        <v>99</v>
      </c>
      <c r="C30" s="71">
        <f t="shared" si="0"/>
        <v>0</v>
      </c>
      <c r="D30" s="71"/>
      <c r="E30" s="82"/>
      <c r="F30" s="72">
        <f t="shared" si="1"/>
        <v>0</v>
      </c>
      <c r="G30" s="73" t="s">
        <v>684</v>
      </c>
      <c r="H30" s="75" t="s">
        <v>436</v>
      </c>
      <c r="I30" s="141" t="s">
        <v>254</v>
      </c>
    </row>
    <row r="31" spans="1:9" ht="15" customHeight="1" x14ac:dyDescent="0.2">
      <c r="A31" s="143" t="s">
        <v>28</v>
      </c>
      <c r="B31" s="70" t="s">
        <v>98</v>
      </c>
      <c r="C31" s="71">
        <f t="shared" si="0"/>
        <v>1</v>
      </c>
      <c r="D31" s="71"/>
      <c r="E31" s="82"/>
      <c r="F31" s="72">
        <f t="shared" si="1"/>
        <v>1</v>
      </c>
      <c r="G31" s="73" t="s">
        <v>254</v>
      </c>
      <c r="H31" s="75" t="s">
        <v>269</v>
      </c>
      <c r="I31" s="141" t="s">
        <v>254</v>
      </c>
    </row>
    <row r="32" spans="1:9" ht="15" customHeight="1" x14ac:dyDescent="0.2">
      <c r="A32" s="143" t="s">
        <v>29</v>
      </c>
      <c r="B32" s="70" t="s">
        <v>98</v>
      </c>
      <c r="C32" s="71">
        <f t="shared" si="0"/>
        <v>1</v>
      </c>
      <c r="D32" s="71"/>
      <c r="E32" s="82"/>
      <c r="F32" s="72">
        <f t="shared" si="1"/>
        <v>1</v>
      </c>
      <c r="G32" s="73" t="s">
        <v>254</v>
      </c>
      <c r="H32" s="75" t="s">
        <v>270</v>
      </c>
      <c r="I32" s="141" t="s">
        <v>254</v>
      </c>
    </row>
    <row r="33" spans="1:9" ht="15" customHeight="1" x14ac:dyDescent="0.2">
      <c r="A33" s="143" t="s">
        <v>30</v>
      </c>
      <c r="B33" s="70" t="s">
        <v>98</v>
      </c>
      <c r="C33" s="71">
        <f t="shared" si="0"/>
        <v>1</v>
      </c>
      <c r="D33" s="71"/>
      <c r="E33" s="82"/>
      <c r="F33" s="72">
        <f t="shared" si="1"/>
        <v>1</v>
      </c>
      <c r="G33" s="73" t="s">
        <v>254</v>
      </c>
      <c r="H33" s="75" t="s">
        <v>282</v>
      </c>
      <c r="I33" s="141" t="s">
        <v>254</v>
      </c>
    </row>
    <row r="34" spans="1:9" ht="15" customHeight="1" x14ac:dyDescent="0.2">
      <c r="A34" s="143" t="s">
        <v>31</v>
      </c>
      <c r="B34" s="70" t="s">
        <v>99</v>
      </c>
      <c r="C34" s="71">
        <f t="shared" si="0"/>
        <v>0</v>
      </c>
      <c r="D34" s="71"/>
      <c r="E34" s="82"/>
      <c r="F34" s="72">
        <f t="shared" si="1"/>
        <v>0</v>
      </c>
      <c r="G34" s="73" t="s">
        <v>681</v>
      </c>
      <c r="H34" s="75" t="s">
        <v>308</v>
      </c>
      <c r="I34" s="141" t="s">
        <v>254</v>
      </c>
    </row>
    <row r="35" spans="1:9" ht="15" customHeight="1" x14ac:dyDescent="0.2">
      <c r="A35" s="143" t="s">
        <v>846</v>
      </c>
      <c r="B35" s="70" t="s">
        <v>98</v>
      </c>
      <c r="C35" s="71">
        <f t="shared" si="0"/>
        <v>1</v>
      </c>
      <c r="D35" s="71"/>
      <c r="E35" s="82"/>
      <c r="F35" s="72">
        <f t="shared" si="1"/>
        <v>1</v>
      </c>
      <c r="G35" s="73" t="s">
        <v>254</v>
      </c>
      <c r="H35" s="75" t="s">
        <v>437</v>
      </c>
      <c r="I35" s="141" t="s">
        <v>254</v>
      </c>
    </row>
    <row r="36" spans="1:9" ht="15" customHeight="1" x14ac:dyDescent="0.2">
      <c r="A36" s="143" t="s">
        <v>32</v>
      </c>
      <c r="B36" s="70" t="s">
        <v>98</v>
      </c>
      <c r="C36" s="71">
        <f t="shared" si="0"/>
        <v>1</v>
      </c>
      <c r="D36" s="71"/>
      <c r="E36" s="82"/>
      <c r="F36" s="72">
        <f t="shared" si="1"/>
        <v>1</v>
      </c>
      <c r="G36" s="73" t="s">
        <v>254</v>
      </c>
      <c r="H36" s="75" t="s">
        <v>170</v>
      </c>
      <c r="I36" s="141" t="s">
        <v>254</v>
      </c>
    </row>
    <row r="37" spans="1:9" ht="15" customHeight="1" x14ac:dyDescent="0.2">
      <c r="A37" s="142" t="s">
        <v>33</v>
      </c>
      <c r="B37" s="65"/>
      <c r="C37" s="67"/>
      <c r="D37" s="66"/>
      <c r="E37" s="66"/>
      <c r="F37" s="76"/>
      <c r="G37" s="68"/>
      <c r="H37" s="67"/>
    </row>
    <row r="38" spans="1:9" ht="15" customHeight="1" x14ac:dyDescent="0.2">
      <c r="A38" s="143" t="s">
        <v>34</v>
      </c>
      <c r="B38" s="70" t="s">
        <v>98</v>
      </c>
      <c r="C38" s="71">
        <f t="shared" si="0"/>
        <v>1</v>
      </c>
      <c r="D38" s="71"/>
      <c r="E38" s="82"/>
      <c r="F38" s="72">
        <f t="shared" si="1"/>
        <v>1</v>
      </c>
      <c r="G38" s="73" t="s">
        <v>254</v>
      </c>
      <c r="H38" s="75" t="s">
        <v>438</v>
      </c>
      <c r="I38" s="141" t="s">
        <v>254</v>
      </c>
    </row>
    <row r="39" spans="1:9" ht="15" customHeight="1" x14ac:dyDescent="0.2">
      <c r="A39" s="143" t="s">
        <v>35</v>
      </c>
      <c r="B39" s="70" t="s">
        <v>98</v>
      </c>
      <c r="C39" s="71">
        <f t="shared" si="0"/>
        <v>1</v>
      </c>
      <c r="D39" s="71"/>
      <c r="E39" s="82"/>
      <c r="F39" s="72">
        <f t="shared" si="1"/>
        <v>1</v>
      </c>
      <c r="G39" s="73" t="s">
        <v>254</v>
      </c>
      <c r="H39" s="75" t="s">
        <v>265</v>
      </c>
      <c r="I39" s="141" t="s">
        <v>254</v>
      </c>
    </row>
    <row r="40" spans="1:9" ht="15" customHeight="1" x14ac:dyDescent="0.2">
      <c r="A40" s="143" t="s">
        <v>36</v>
      </c>
      <c r="B40" s="70" t="s">
        <v>98</v>
      </c>
      <c r="C40" s="71">
        <f t="shared" si="0"/>
        <v>1</v>
      </c>
      <c r="D40" s="71"/>
      <c r="E40" s="82"/>
      <c r="F40" s="72">
        <f t="shared" si="1"/>
        <v>1</v>
      </c>
      <c r="G40" s="73" t="s">
        <v>254</v>
      </c>
      <c r="H40" s="81" t="s">
        <v>439</v>
      </c>
      <c r="I40" s="141" t="s">
        <v>254</v>
      </c>
    </row>
    <row r="41" spans="1:9" ht="15" customHeight="1" x14ac:dyDescent="0.2">
      <c r="A41" s="143" t="s">
        <v>37</v>
      </c>
      <c r="B41" s="70" t="s">
        <v>98</v>
      </c>
      <c r="C41" s="71">
        <f t="shared" si="0"/>
        <v>1</v>
      </c>
      <c r="D41" s="71"/>
      <c r="E41" s="82"/>
      <c r="F41" s="72">
        <f t="shared" si="1"/>
        <v>1</v>
      </c>
      <c r="G41" s="73" t="s">
        <v>254</v>
      </c>
      <c r="H41" s="75" t="s">
        <v>210</v>
      </c>
      <c r="I41" s="141" t="s">
        <v>254</v>
      </c>
    </row>
    <row r="42" spans="1:9" ht="15" customHeight="1" x14ac:dyDescent="0.2">
      <c r="A42" s="143" t="s">
        <v>38</v>
      </c>
      <c r="B42" s="70" t="s">
        <v>98</v>
      </c>
      <c r="C42" s="71">
        <f t="shared" si="0"/>
        <v>1</v>
      </c>
      <c r="D42" s="71"/>
      <c r="E42" s="82"/>
      <c r="F42" s="72">
        <f t="shared" si="1"/>
        <v>1</v>
      </c>
      <c r="G42" s="73" t="s">
        <v>254</v>
      </c>
      <c r="H42" s="75" t="s">
        <v>632</v>
      </c>
      <c r="I42" s="141" t="s">
        <v>254</v>
      </c>
    </row>
    <row r="43" spans="1:9" ht="15" customHeight="1" x14ac:dyDescent="0.2">
      <c r="A43" s="143" t="s">
        <v>39</v>
      </c>
      <c r="B43" s="70" t="s">
        <v>98</v>
      </c>
      <c r="C43" s="71">
        <f t="shared" si="0"/>
        <v>1</v>
      </c>
      <c r="D43" s="71"/>
      <c r="E43" s="82"/>
      <c r="F43" s="72">
        <f t="shared" si="1"/>
        <v>1</v>
      </c>
      <c r="G43" s="73" t="s">
        <v>254</v>
      </c>
      <c r="H43" s="75" t="s">
        <v>271</v>
      </c>
      <c r="I43" s="141" t="s">
        <v>254</v>
      </c>
    </row>
    <row r="44" spans="1:9" ht="15" customHeight="1" x14ac:dyDescent="0.2">
      <c r="A44" s="143" t="s">
        <v>40</v>
      </c>
      <c r="B44" s="70" t="s">
        <v>99</v>
      </c>
      <c r="C44" s="71">
        <f t="shared" si="0"/>
        <v>0</v>
      </c>
      <c r="D44" s="71"/>
      <c r="E44" s="82"/>
      <c r="F44" s="72">
        <f t="shared" si="1"/>
        <v>0</v>
      </c>
      <c r="G44" s="73" t="s">
        <v>683</v>
      </c>
      <c r="H44" s="75" t="s">
        <v>255</v>
      </c>
      <c r="I44" s="141" t="s">
        <v>254</v>
      </c>
    </row>
    <row r="45" spans="1:9" ht="15" customHeight="1" x14ac:dyDescent="0.2">
      <c r="A45" s="143" t="s">
        <v>41</v>
      </c>
      <c r="B45" s="70" t="s">
        <v>98</v>
      </c>
      <c r="C45" s="71">
        <f t="shared" si="0"/>
        <v>1</v>
      </c>
      <c r="D45" s="71"/>
      <c r="E45" s="82"/>
      <c r="F45" s="72">
        <f t="shared" si="1"/>
        <v>1</v>
      </c>
      <c r="G45" s="73" t="s">
        <v>254</v>
      </c>
      <c r="H45" s="75" t="s">
        <v>211</v>
      </c>
      <c r="I45" s="141" t="s">
        <v>254</v>
      </c>
    </row>
    <row r="46" spans="1:9" ht="15" customHeight="1" x14ac:dyDescent="0.2">
      <c r="A46" s="142" t="s">
        <v>42</v>
      </c>
      <c r="B46" s="65"/>
      <c r="C46" s="67"/>
      <c r="D46" s="66"/>
      <c r="E46" s="66"/>
      <c r="F46" s="76"/>
      <c r="G46" s="68"/>
      <c r="H46" s="77"/>
    </row>
    <row r="47" spans="1:9" ht="15" customHeight="1" x14ac:dyDescent="0.2">
      <c r="A47" s="143" t="s">
        <v>43</v>
      </c>
      <c r="B47" s="70" t="s">
        <v>98</v>
      </c>
      <c r="C47" s="71">
        <f t="shared" si="0"/>
        <v>1</v>
      </c>
      <c r="D47" s="71"/>
      <c r="E47" s="82"/>
      <c r="F47" s="72">
        <f t="shared" si="1"/>
        <v>1</v>
      </c>
      <c r="G47" s="73" t="s">
        <v>254</v>
      </c>
      <c r="H47" s="75" t="s">
        <v>440</v>
      </c>
      <c r="I47" s="141" t="s">
        <v>254</v>
      </c>
    </row>
    <row r="48" spans="1:9" ht="15" customHeight="1" x14ac:dyDescent="0.2">
      <c r="A48" s="143" t="s">
        <v>44</v>
      </c>
      <c r="B48" s="70" t="s">
        <v>98</v>
      </c>
      <c r="C48" s="71">
        <f t="shared" si="0"/>
        <v>1</v>
      </c>
      <c r="D48" s="71"/>
      <c r="E48" s="82"/>
      <c r="F48" s="72">
        <f t="shared" si="1"/>
        <v>1</v>
      </c>
      <c r="G48" s="73" t="s">
        <v>254</v>
      </c>
      <c r="H48" s="102" t="s">
        <v>256</v>
      </c>
      <c r="I48" s="141" t="s">
        <v>254</v>
      </c>
    </row>
    <row r="49" spans="1:9" ht="15" customHeight="1" x14ac:dyDescent="0.2">
      <c r="A49" s="143" t="s">
        <v>45</v>
      </c>
      <c r="B49" s="70" t="s">
        <v>98</v>
      </c>
      <c r="C49" s="71">
        <f t="shared" si="0"/>
        <v>1</v>
      </c>
      <c r="D49" s="71"/>
      <c r="E49" s="82"/>
      <c r="F49" s="72">
        <f t="shared" si="1"/>
        <v>1</v>
      </c>
      <c r="G49" s="73" t="s">
        <v>254</v>
      </c>
      <c r="H49" s="75" t="s">
        <v>152</v>
      </c>
      <c r="I49" s="141" t="s">
        <v>254</v>
      </c>
    </row>
    <row r="50" spans="1:9" ht="15" customHeight="1" x14ac:dyDescent="0.2">
      <c r="A50" s="143" t="s">
        <v>46</v>
      </c>
      <c r="B50" s="70" t="s">
        <v>98</v>
      </c>
      <c r="C50" s="71">
        <f t="shared" si="0"/>
        <v>1</v>
      </c>
      <c r="D50" s="71"/>
      <c r="E50" s="82"/>
      <c r="F50" s="72">
        <f t="shared" si="1"/>
        <v>1</v>
      </c>
      <c r="G50" s="73" t="s">
        <v>254</v>
      </c>
      <c r="H50" s="75" t="s">
        <v>153</v>
      </c>
      <c r="I50" s="141" t="s">
        <v>254</v>
      </c>
    </row>
    <row r="51" spans="1:9" ht="15" customHeight="1" x14ac:dyDescent="0.2">
      <c r="A51" s="143" t="s">
        <v>847</v>
      </c>
      <c r="B51" s="70" t="s">
        <v>98</v>
      </c>
      <c r="C51" s="71">
        <f t="shared" si="0"/>
        <v>1</v>
      </c>
      <c r="D51" s="71"/>
      <c r="E51" s="82"/>
      <c r="F51" s="72">
        <f t="shared" si="1"/>
        <v>1</v>
      </c>
      <c r="G51" s="73" t="s">
        <v>254</v>
      </c>
      <c r="H51" s="75" t="s">
        <v>192</v>
      </c>
      <c r="I51" s="141" t="s">
        <v>254</v>
      </c>
    </row>
    <row r="52" spans="1:9" ht="15" customHeight="1" x14ac:dyDescent="0.2">
      <c r="A52" s="143" t="s">
        <v>47</v>
      </c>
      <c r="B52" s="70" t="s">
        <v>98</v>
      </c>
      <c r="C52" s="71">
        <f t="shared" si="0"/>
        <v>1</v>
      </c>
      <c r="D52" s="71"/>
      <c r="E52" s="82"/>
      <c r="F52" s="72">
        <f t="shared" si="1"/>
        <v>1</v>
      </c>
      <c r="G52" s="73" t="s">
        <v>254</v>
      </c>
      <c r="H52" s="74" t="s">
        <v>171</v>
      </c>
      <c r="I52" s="141" t="s">
        <v>254</v>
      </c>
    </row>
    <row r="53" spans="1:9" ht="15" customHeight="1" x14ac:dyDescent="0.2">
      <c r="A53" s="143" t="s">
        <v>48</v>
      </c>
      <c r="B53" s="70" t="s">
        <v>98</v>
      </c>
      <c r="C53" s="71">
        <f t="shared" si="0"/>
        <v>1</v>
      </c>
      <c r="D53" s="71"/>
      <c r="E53" s="82"/>
      <c r="F53" s="72">
        <f t="shared" si="1"/>
        <v>1</v>
      </c>
      <c r="G53" s="73" t="s">
        <v>254</v>
      </c>
      <c r="H53" s="75" t="s">
        <v>172</v>
      </c>
      <c r="I53" s="141" t="s">
        <v>254</v>
      </c>
    </row>
    <row r="54" spans="1:9" ht="15" customHeight="1" x14ac:dyDescent="0.2">
      <c r="A54" s="142" t="s">
        <v>49</v>
      </c>
      <c r="B54" s="65"/>
      <c r="C54" s="67"/>
      <c r="D54" s="66"/>
      <c r="E54" s="66"/>
      <c r="F54" s="76"/>
      <c r="G54" s="68"/>
      <c r="H54" s="77"/>
    </row>
    <row r="55" spans="1:9" ht="15" customHeight="1" x14ac:dyDescent="0.2">
      <c r="A55" s="143" t="s">
        <v>50</v>
      </c>
      <c r="B55" s="70" t="s">
        <v>99</v>
      </c>
      <c r="C55" s="71">
        <f t="shared" si="0"/>
        <v>0</v>
      </c>
      <c r="D55" s="71"/>
      <c r="E55" s="82"/>
      <c r="F55" s="72">
        <f t="shared" si="1"/>
        <v>0</v>
      </c>
      <c r="G55" s="73" t="s">
        <v>683</v>
      </c>
      <c r="H55" s="75" t="s">
        <v>272</v>
      </c>
      <c r="I55" s="141" t="s">
        <v>254</v>
      </c>
    </row>
    <row r="56" spans="1:9" ht="15" customHeight="1" x14ac:dyDescent="0.2">
      <c r="A56" s="143" t="s">
        <v>848</v>
      </c>
      <c r="B56" s="70" t="s">
        <v>98</v>
      </c>
      <c r="C56" s="71">
        <f t="shared" si="0"/>
        <v>1</v>
      </c>
      <c r="D56" s="71"/>
      <c r="E56" s="82"/>
      <c r="F56" s="72">
        <f t="shared" si="1"/>
        <v>1</v>
      </c>
      <c r="G56" s="73" t="s">
        <v>254</v>
      </c>
      <c r="H56" s="75" t="s">
        <v>828</v>
      </c>
      <c r="I56" s="141" t="s">
        <v>254</v>
      </c>
    </row>
    <row r="57" spans="1:9" ht="15" customHeight="1" x14ac:dyDescent="0.2">
      <c r="A57" s="143" t="s">
        <v>51</v>
      </c>
      <c r="B57" s="70" t="s">
        <v>99</v>
      </c>
      <c r="C57" s="71">
        <f t="shared" si="0"/>
        <v>0</v>
      </c>
      <c r="D57" s="71"/>
      <c r="E57" s="82"/>
      <c r="F57" s="72">
        <f t="shared" si="1"/>
        <v>0</v>
      </c>
      <c r="G57" s="73" t="s">
        <v>681</v>
      </c>
      <c r="H57" s="75" t="s">
        <v>154</v>
      </c>
      <c r="I57" s="141" t="s">
        <v>254</v>
      </c>
    </row>
    <row r="58" spans="1:9" s="18" customFormat="1" ht="15" customHeight="1" x14ac:dyDescent="0.2">
      <c r="A58" s="143" t="s">
        <v>52</v>
      </c>
      <c r="B58" s="70" t="s">
        <v>99</v>
      </c>
      <c r="C58" s="71">
        <f t="shared" si="0"/>
        <v>0</v>
      </c>
      <c r="D58" s="71"/>
      <c r="E58" s="82"/>
      <c r="F58" s="72">
        <f t="shared" si="1"/>
        <v>0</v>
      </c>
      <c r="G58" s="73" t="s">
        <v>681</v>
      </c>
      <c r="H58" s="75" t="s">
        <v>173</v>
      </c>
      <c r="I58" s="141" t="s">
        <v>254</v>
      </c>
    </row>
    <row r="59" spans="1:9" ht="15" customHeight="1" x14ac:dyDescent="0.2">
      <c r="A59" s="143" t="s">
        <v>53</v>
      </c>
      <c r="B59" s="70" t="s">
        <v>98</v>
      </c>
      <c r="C59" s="71">
        <f t="shared" si="0"/>
        <v>1</v>
      </c>
      <c r="D59" s="71"/>
      <c r="E59" s="82"/>
      <c r="F59" s="72">
        <f t="shared" si="1"/>
        <v>1</v>
      </c>
      <c r="G59" s="73" t="s">
        <v>254</v>
      </c>
      <c r="H59" s="75" t="s">
        <v>293</v>
      </c>
      <c r="I59" s="141" t="s">
        <v>254</v>
      </c>
    </row>
    <row r="60" spans="1:9" ht="15" customHeight="1" x14ac:dyDescent="0.2">
      <c r="A60" s="143" t="s">
        <v>849</v>
      </c>
      <c r="B60" s="70" t="s">
        <v>98</v>
      </c>
      <c r="C60" s="71">
        <f t="shared" si="0"/>
        <v>1</v>
      </c>
      <c r="D60" s="71"/>
      <c r="E60" s="82"/>
      <c r="F60" s="72">
        <f t="shared" si="1"/>
        <v>1</v>
      </c>
      <c r="G60" s="73" t="s">
        <v>254</v>
      </c>
      <c r="H60" s="75" t="s">
        <v>312</v>
      </c>
      <c r="I60" s="141" t="s">
        <v>254</v>
      </c>
    </row>
    <row r="61" spans="1:9" ht="15" customHeight="1" x14ac:dyDescent="0.2">
      <c r="A61" s="143" t="s">
        <v>54</v>
      </c>
      <c r="B61" s="70" t="s">
        <v>98</v>
      </c>
      <c r="C61" s="71">
        <f t="shared" si="0"/>
        <v>1</v>
      </c>
      <c r="D61" s="71"/>
      <c r="E61" s="82"/>
      <c r="F61" s="72">
        <f t="shared" si="1"/>
        <v>1</v>
      </c>
      <c r="G61" s="73" t="s">
        <v>254</v>
      </c>
      <c r="H61" s="75" t="s">
        <v>273</v>
      </c>
      <c r="I61" s="141" t="s">
        <v>254</v>
      </c>
    </row>
    <row r="62" spans="1:9" ht="15" customHeight="1" x14ac:dyDescent="0.2">
      <c r="A62" s="143" t="s">
        <v>55</v>
      </c>
      <c r="B62" s="70" t="s">
        <v>98</v>
      </c>
      <c r="C62" s="71">
        <f t="shared" si="0"/>
        <v>1</v>
      </c>
      <c r="D62" s="71"/>
      <c r="E62" s="82"/>
      <c r="F62" s="72">
        <f t="shared" si="1"/>
        <v>1</v>
      </c>
      <c r="G62" s="73" t="s">
        <v>254</v>
      </c>
      <c r="H62" s="74" t="s">
        <v>441</v>
      </c>
      <c r="I62" s="141" t="s">
        <v>254</v>
      </c>
    </row>
    <row r="63" spans="1:9" ht="15" customHeight="1" x14ac:dyDescent="0.2">
      <c r="A63" s="143" t="s">
        <v>850</v>
      </c>
      <c r="B63" s="70" t="s">
        <v>98</v>
      </c>
      <c r="C63" s="71">
        <f t="shared" si="0"/>
        <v>1</v>
      </c>
      <c r="D63" s="71"/>
      <c r="E63" s="82"/>
      <c r="F63" s="72">
        <f t="shared" si="1"/>
        <v>1</v>
      </c>
      <c r="G63" s="73" t="s">
        <v>254</v>
      </c>
      <c r="H63" s="75" t="s">
        <v>212</v>
      </c>
      <c r="I63" s="141" t="s">
        <v>254</v>
      </c>
    </row>
    <row r="64" spans="1:9" ht="15" customHeight="1" x14ac:dyDescent="0.2">
      <c r="A64" s="143" t="s">
        <v>57</v>
      </c>
      <c r="B64" s="70" t="s">
        <v>98</v>
      </c>
      <c r="C64" s="71">
        <f t="shared" si="0"/>
        <v>1</v>
      </c>
      <c r="D64" s="71"/>
      <c r="E64" s="82"/>
      <c r="F64" s="72">
        <f t="shared" si="1"/>
        <v>1</v>
      </c>
      <c r="G64" s="73" t="s">
        <v>254</v>
      </c>
      <c r="H64" s="75" t="s">
        <v>155</v>
      </c>
      <c r="I64" s="141" t="s">
        <v>254</v>
      </c>
    </row>
    <row r="65" spans="1:9" ht="15" customHeight="1" x14ac:dyDescent="0.2">
      <c r="A65" s="143" t="s">
        <v>58</v>
      </c>
      <c r="B65" s="70" t="s">
        <v>99</v>
      </c>
      <c r="C65" s="71">
        <f t="shared" si="0"/>
        <v>0</v>
      </c>
      <c r="D65" s="71"/>
      <c r="E65" s="82"/>
      <c r="F65" s="72">
        <f t="shared" si="1"/>
        <v>0</v>
      </c>
      <c r="G65" s="73" t="s">
        <v>681</v>
      </c>
      <c r="H65" s="75" t="s">
        <v>156</v>
      </c>
      <c r="I65" s="141" t="s">
        <v>254</v>
      </c>
    </row>
    <row r="66" spans="1:9" ht="15" customHeight="1" x14ac:dyDescent="0.2">
      <c r="A66" s="143" t="s">
        <v>59</v>
      </c>
      <c r="B66" s="70" t="s">
        <v>98</v>
      </c>
      <c r="C66" s="71">
        <f t="shared" si="0"/>
        <v>1</v>
      </c>
      <c r="D66" s="71"/>
      <c r="E66" s="82"/>
      <c r="F66" s="72">
        <f t="shared" si="1"/>
        <v>1</v>
      </c>
      <c r="G66" s="73" t="s">
        <v>254</v>
      </c>
      <c r="H66" s="75" t="s">
        <v>259</v>
      </c>
      <c r="I66" s="141" t="s">
        <v>254</v>
      </c>
    </row>
    <row r="67" spans="1:9" ht="15" customHeight="1" x14ac:dyDescent="0.2">
      <c r="A67" s="143" t="s">
        <v>60</v>
      </c>
      <c r="B67" s="70" t="s">
        <v>98</v>
      </c>
      <c r="C67" s="71">
        <f t="shared" si="0"/>
        <v>1</v>
      </c>
      <c r="D67" s="71"/>
      <c r="E67" s="82"/>
      <c r="F67" s="72">
        <f t="shared" si="1"/>
        <v>1</v>
      </c>
      <c r="G67" s="73" t="s">
        <v>254</v>
      </c>
      <c r="H67" s="75" t="s">
        <v>442</v>
      </c>
      <c r="I67" s="141" t="s">
        <v>254</v>
      </c>
    </row>
    <row r="68" spans="1:9" ht="15" customHeight="1" x14ac:dyDescent="0.2">
      <c r="A68" s="143" t="s">
        <v>61</v>
      </c>
      <c r="B68" s="70" t="s">
        <v>98</v>
      </c>
      <c r="C68" s="71">
        <f t="shared" si="0"/>
        <v>1</v>
      </c>
      <c r="D68" s="71"/>
      <c r="E68" s="82"/>
      <c r="F68" s="72">
        <f t="shared" si="1"/>
        <v>1</v>
      </c>
      <c r="G68" s="73" t="s">
        <v>254</v>
      </c>
      <c r="H68" s="75" t="s">
        <v>157</v>
      </c>
      <c r="I68" s="141" t="s">
        <v>254</v>
      </c>
    </row>
    <row r="69" spans="1:9" ht="15" customHeight="1" x14ac:dyDescent="0.2">
      <c r="A69" s="142" t="s">
        <v>62</v>
      </c>
      <c r="B69" s="65"/>
      <c r="C69" s="67"/>
      <c r="D69" s="66"/>
      <c r="E69" s="66"/>
      <c r="F69" s="76"/>
      <c r="G69" s="68"/>
      <c r="H69" s="77"/>
    </row>
    <row r="70" spans="1:9" ht="15" customHeight="1" x14ac:dyDescent="0.2">
      <c r="A70" s="143" t="s">
        <v>63</v>
      </c>
      <c r="B70" s="70" t="s">
        <v>98</v>
      </c>
      <c r="C70" s="71">
        <f t="shared" si="0"/>
        <v>1</v>
      </c>
      <c r="D70" s="71"/>
      <c r="E70" s="82"/>
      <c r="F70" s="72">
        <f t="shared" si="1"/>
        <v>1</v>
      </c>
      <c r="G70" s="73" t="s">
        <v>254</v>
      </c>
      <c r="H70" s="75" t="s">
        <v>213</v>
      </c>
    </row>
    <row r="71" spans="1:9" ht="15" customHeight="1" x14ac:dyDescent="0.2">
      <c r="A71" s="143" t="s">
        <v>64</v>
      </c>
      <c r="B71" s="70" t="s">
        <v>98</v>
      </c>
      <c r="C71" s="71">
        <f t="shared" si="0"/>
        <v>1</v>
      </c>
      <c r="D71" s="71"/>
      <c r="E71" s="82"/>
      <c r="F71" s="72">
        <f t="shared" si="1"/>
        <v>1</v>
      </c>
      <c r="G71" s="73" t="s">
        <v>254</v>
      </c>
      <c r="H71" s="74" t="s">
        <v>174</v>
      </c>
      <c r="I71" s="141" t="s">
        <v>254</v>
      </c>
    </row>
    <row r="72" spans="1:9" ht="15" customHeight="1" x14ac:dyDescent="0.2">
      <c r="A72" s="143" t="s">
        <v>65</v>
      </c>
      <c r="B72" s="70" t="s">
        <v>98</v>
      </c>
      <c r="C72" s="71">
        <f t="shared" ref="C72:C98" si="2">IF(B72="Да, размещен",1,0)</f>
        <v>1</v>
      </c>
      <c r="D72" s="71"/>
      <c r="E72" s="82"/>
      <c r="F72" s="72">
        <f t="shared" ref="F72:F98" si="3">C72*(1-D72)*(1-E72)</f>
        <v>1</v>
      </c>
      <c r="G72" s="73" t="s">
        <v>254</v>
      </c>
      <c r="H72" s="75" t="s">
        <v>309</v>
      </c>
      <c r="I72" s="141" t="s">
        <v>254</v>
      </c>
    </row>
    <row r="73" spans="1:9" ht="15" customHeight="1" x14ac:dyDescent="0.2">
      <c r="A73" s="143" t="s">
        <v>66</v>
      </c>
      <c r="B73" s="70" t="s">
        <v>98</v>
      </c>
      <c r="C73" s="71">
        <f t="shared" si="2"/>
        <v>1</v>
      </c>
      <c r="D73" s="71"/>
      <c r="E73" s="82"/>
      <c r="F73" s="72">
        <f t="shared" si="3"/>
        <v>1</v>
      </c>
      <c r="G73" s="73" t="s">
        <v>345</v>
      </c>
      <c r="H73" s="75" t="s">
        <v>158</v>
      </c>
      <c r="I73" s="141" t="s">
        <v>254</v>
      </c>
    </row>
    <row r="74" spans="1:9" ht="15" customHeight="1" x14ac:dyDescent="0.2">
      <c r="A74" s="143" t="s">
        <v>851</v>
      </c>
      <c r="B74" s="70" t="s">
        <v>98</v>
      </c>
      <c r="C74" s="71">
        <f t="shared" si="2"/>
        <v>1</v>
      </c>
      <c r="D74" s="71"/>
      <c r="E74" s="82"/>
      <c r="F74" s="72">
        <f t="shared" si="3"/>
        <v>1</v>
      </c>
      <c r="G74" s="73" t="s">
        <v>254</v>
      </c>
      <c r="H74" s="75" t="s">
        <v>175</v>
      </c>
      <c r="I74" s="141" t="s">
        <v>254</v>
      </c>
    </row>
    <row r="75" spans="1:9" ht="15" customHeight="1" x14ac:dyDescent="0.2">
      <c r="A75" s="143" t="s">
        <v>67</v>
      </c>
      <c r="B75" s="70" t="s">
        <v>98</v>
      </c>
      <c r="C75" s="71">
        <f t="shared" si="2"/>
        <v>1</v>
      </c>
      <c r="D75" s="71"/>
      <c r="E75" s="82"/>
      <c r="F75" s="72">
        <f t="shared" si="3"/>
        <v>1</v>
      </c>
      <c r="G75" s="73" t="s">
        <v>254</v>
      </c>
      <c r="H75" s="75" t="s">
        <v>443</v>
      </c>
      <c r="I75" s="141" t="s">
        <v>254</v>
      </c>
    </row>
    <row r="76" spans="1:9" ht="15" customHeight="1" x14ac:dyDescent="0.2">
      <c r="A76" s="142" t="s">
        <v>68</v>
      </c>
      <c r="B76" s="65"/>
      <c r="C76" s="67"/>
      <c r="D76" s="66"/>
      <c r="E76" s="66"/>
      <c r="F76" s="76"/>
      <c r="G76" s="68"/>
      <c r="H76" s="77"/>
    </row>
    <row r="77" spans="1:9" ht="15" customHeight="1" x14ac:dyDescent="0.2">
      <c r="A77" s="143" t="s">
        <v>69</v>
      </c>
      <c r="B77" s="70" t="s">
        <v>98</v>
      </c>
      <c r="C77" s="71">
        <f t="shared" si="2"/>
        <v>1</v>
      </c>
      <c r="D77" s="71"/>
      <c r="E77" s="97">
        <v>0.5</v>
      </c>
      <c r="F77" s="72">
        <f t="shared" si="3"/>
        <v>0.5</v>
      </c>
      <c r="G77" s="73" t="s">
        <v>682</v>
      </c>
      <c r="H77" s="75" t="s">
        <v>159</v>
      </c>
      <c r="I77" s="141" t="s">
        <v>254</v>
      </c>
    </row>
    <row r="78" spans="1:9" ht="15" customHeight="1" x14ac:dyDescent="0.2">
      <c r="A78" s="143" t="s">
        <v>71</v>
      </c>
      <c r="B78" s="70" t="s">
        <v>99</v>
      </c>
      <c r="C78" s="71">
        <f t="shared" si="2"/>
        <v>0</v>
      </c>
      <c r="D78" s="71"/>
      <c r="E78" s="82"/>
      <c r="F78" s="72">
        <f t="shared" si="3"/>
        <v>0</v>
      </c>
      <c r="G78" s="73" t="s">
        <v>681</v>
      </c>
      <c r="H78" s="75" t="s">
        <v>160</v>
      </c>
      <c r="I78" s="141" t="s">
        <v>254</v>
      </c>
    </row>
    <row r="79" spans="1:9" ht="15" customHeight="1" x14ac:dyDescent="0.2">
      <c r="A79" s="143" t="s">
        <v>72</v>
      </c>
      <c r="B79" s="70" t="s">
        <v>98</v>
      </c>
      <c r="C79" s="71">
        <f t="shared" si="2"/>
        <v>1</v>
      </c>
      <c r="D79" s="71"/>
      <c r="E79" s="82"/>
      <c r="F79" s="72">
        <f t="shared" si="3"/>
        <v>1</v>
      </c>
      <c r="G79" s="73" t="s">
        <v>254</v>
      </c>
      <c r="H79" s="75" t="s">
        <v>274</v>
      </c>
      <c r="I79" s="141" t="s">
        <v>254</v>
      </c>
    </row>
    <row r="80" spans="1:9" ht="15" customHeight="1" x14ac:dyDescent="0.2">
      <c r="A80" s="143" t="s">
        <v>73</v>
      </c>
      <c r="B80" s="70" t="s">
        <v>98</v>
      </c>
      <c r="C80" s="71">
        <f t="shared" si="2"/>
        <v>1</v>
      </c>
      <c r="D80" s="71"/>
      <c r="E80" s="82"/>
      <c r="F80" s="72">
        <f t="shared" si="3"/>
        <v>1</v>
      </c>
      <c r="G80" s="73" t="s">
        <v>254</v>
      </c>
      <c r="H80" s="78" t="s">
        <v>260</v>
      </c>
      <c r="I80" s="141" t="s">
        <v>254</v>
      </c>
    </row>
    <row r="81" spans="1:9" ht="15" customHeight="1" x14ac:dyDescent="0.2">
      <c r="A81" s="143" t="s">
        <v>75</v>
      </c>
      <c r="B81" s="70" t="s">
        <v>98</v>
      </c>
      <c r="C81" s="71">
        <f t="shared" si="2"/>
        <v>1</v>
      </c>
      <c r="D81" s="71"/>
      <c r="E81" s="82"/>
      <c r="F81" s="72">
        <f t="shared" si="3"/>
        <v>1</v>
      </c>
      <c r="G81" s="73" t="s">
        <v>254</v>
      </c>
      <c r="H81" s="75" t="s">
        <v>531</v>
      </c>
      <c r="I81" s="141" t="s">
        <v>254</v>
      </c>
    </row>
    <row r="82" spans="1:9" ht="15" customHeight="1" x14ac:dyDescent="0.2">
      <c r="A82" s="143" t="s">
        <v>76</v>
      </c>
      <c r="B82" s="70" t="s">
        <v>98</v>
      </c>
      <c r="C82" s="71">
        <f t="shared" si="2"/>
        <v>1</v>
      </c>
      <c r="D82" s="71"/>
      <c r="E82" s="82"/>
      <c r="F82" s="72">
        <f t="shared" si="3"/>
        <v>1</v>
      </c>
      <c r="G82" s="73" t="s">
        <v>254</v>
      </c>
      <c r="H82" s="75" t="s">
        <v>161</v>
      </c>
      <c r="I82" s="141" t="s">
        <v>254</v>
      </c>
    </row>
    <row r="83" spans="1:9" ht="15" customHeight="1" x14ac:dyDescent="0.2">
      <c r="A83" s="143" t="s">
        <v>852</v>
      </c>
      <c r="B83" s="70" t="s">
        <v>98</v>
      </c>
      <c r="C83" s="71">
        <f t="shared" si="2"/>
        <v>1</v>
      </c>
      <c r="D83" s="71"/>
      <c r="E83" s="82"/>
      <c r="F83" s="72">
        <f t="shared" si="3"/>
        <v>1</v>
      </c>
      <c r="G83" s="73" t="s">
        <v>254</v>
      </c>
      <c r="H83" s="75" t="s">
        <v>314</v>
      </c>
      <c r="I83" s="141" t="s">
        <v>254</v>
      </c>
    </row>
    <row r="84" spans="1:9" ht="15" customHeight="1" x14ac:dyDescent="0.2">
      <c r="A84" s="143" t="s">
        <v>77</v>
      </c>
      <c r="B84" s="70" t="s">
        <v>98</v>
      </c>
      <c r="C84" s="71">
        <f t="shared" si="2"/>
        <v>1</v>
      </c>
      <c r="D84" s="71"/>
      <c r="E84" s="82"/>
      <c r="F84" s="72">
        <f t="shared" si="3"/>
        <v>1</v>
      </c>
      <c r="G84" s="73" t="s">
        <v>254</v>
      </c>
      <c r="H84" s="78" t="s">
        <v>176</v>
      </c>
      <c r="I84" s="141" t="s">
        <v>254</v>
      </c>
    </row>
    <row r="85" spans="1:9" ht="15" customHeight="1" x14ac:dyDescent="0.2">
      <c r="A85" s="143" t="s">
        <v>78</v>
      </c>
      <c r="B85" s="70" t="s">
        <v>98</v>
      </c>
      <c r="C85" s="71">
        <f t="shared" si="2"/>
        <v>1</v>
      </c>
      <c r="D85" s="71"/>
      <c r="E85" s="82"/>
      <c r="F85" s="72">
        <f t="shared" si="3"/>
        <v>1</v>
      </c>
      <c r="G85" s="73" t="s">
        <v>254</v>
      </c>
      <c r="H85" s="75" t="s">
        <v>310</v>
      </c>
      <c r="I85" s="141" t="s">
        <v>254</v>
      </c>
    </row>
    <row r="86" spans="1:9" ht="15" customHeight="1" x14ac:dyDescent="0.2">
      <c r="A86" s="143" t="s">
        <v>79</v>
      </c>
      <c r="B86" s="70" t="s">
        <v>98</v>
      </c>
      <c r="C86" s="71">
        <f t="shared" si="2"/>
        <v>1</v>
      </c>
      <c r="D86" s="71"/>
      <c r="E86" s="82"/>
      <c r="F86" s="72">
        <f t="shared" si="3"/>
        <v>1</v>
      </c>
      <c r="G86" s="73" t="s">
        <v>254</v>
      </c>
      <c r="H86" s="75" t="s">
        <v>304</v>
      </c>
      <c r="I86" s="141" t="s">
        <v>254</v>
      </c>
    </row>
    <row r="87" spans="1:9" ht="15" customHeight="1" x14ac:dyDescent="0.2">
      <c r="A87" s="142" t="s">
        <v>80</v>
      </c>
      <c r="B87" s="65"/>
      <c r="C87" s="67"/>
      <c r="D87" s="66"/>
      <c r="E87" s="66"/>
      <c r="F87" s="76"/>
      <c r="G87" s="68"/>
      <c r="H87" s="77"/>
    </row>
    <row r="88" spans="1:9" ht="15" customHeight="1" x14ac:dyDescent="0.2">
      <c r="A88" s="143" t="s">
        <v>70</v>
      </c>
      <c r="B88" s="70" t="s">
        <v>98</v>
      </c>
      <c r="C88" s="71">
        <f>IF(B88="Да, размещен",1,0)</f>
        <v>1</v>
      </c>
      <c r="D88" s="71"/>
      <c r="E88" s="82"/>
      <c r="F88" s="72">
        <f>C88*(1-D88)*(1-E88)</f>
        <v>1</v>
      </c>
      <c r="G88" s="73" t="s">
        <v>254</v>
      </c>
      <c r="H88" s="75" t="s">
        <v>787</v>
      </c>
      <c r="I88" s="141" t="s">
        <v>254</v>
      </c>
    </row>
    <row r="89" spans="1:9" ht="15" customHeight="1" x14ac:dyDescent="0.2">
      <c r="A89" s="143" t="s">
        <v>81</v>
      </c>
      <c r="B89" s="70" t="s">
        <v>98</v>
      </c>
      <c r="C89" s="71">
        <f>IF(B89="Да, размещен",1,0)</f>
        <v>1</v>
      </c>
      <c r="D89" s="71"/>
      <c r="E89" s="97"/>
      <c r="F89" s="72">
        <f t="shared" si="3"/>
        <v>1</v>
      </c>
      <c r="G89" s="73" t="s">
        <v>254</v>
      </c>
      <c r="H89" s="75" t="s">
        <v>444</v>
      </c>
      <c r="I89" s="141" t="s">
        <v>254</v>
      </c>
    </row>
    <row r="90" spans="1:9" ht="15" customHeight="1" x14ac:dyDescent="0.2">
      <c r="A90" s="143" t="s">
        <v>74</v>
      </c>
      <c r="B90" s="70" t="s">
        <v>98</v>
      </c>
      <c r="C90" s="71">
        <f>IF(B90="Да, размещен",1,0)</f>
        <v>1</v>
      </c>
      <c r="D90" s="71"/>
      <c r="E90" s="82"/>
      <c r="F90" s="72">
        <f>C90*(1-D90)*(1-E90)</f>
        <v>1</v>
      </c>
      <c r="G90" s="73" t="s">
        <v>254</v>
      </c>
      <c r="H90" s="75" t="s">
        <v>532</v>
      </c>
      <c r="I90" s="141" t="s">
        <v>254</v>
      </c>
    </row>
    <row r="91" spans="1:9" ht="15" customHeight="1" x14ac:dyDescent="0.2">
      <c r="A91" s="143" t="s">
        <v>82</v>
      </c>
      <c r="B91" s="70" t="s">
        <v>98</v>
      </c>
      <c r="C91" s="71">
        <f t="shared" si="2"/>
        <v>1</v>
      </c>
      <c r="D91" s="71"/>
      <c r="E91" s="71"/>
      <c r="F91" s="72">
        <f t="shared" si="3"/>
        <v>1</v>
      </c>
      <c r="G91" s="73" t="s">
        <v>254</v>
      </c>
      <c r="H91" s="75" t="s">
        <v>177</v>
      </c>
      <c r="I91" s="141" t="s">
        <v>254</v>
      </c>
    </row>
    <row r="92" spans="1:9" ht="15" customHeight="1" x14ac:dyDescent="0.2">
      <c r="A92" s="143" t="s">
        <v>83</v>
      </c>
      <c r="B92" s="70" t="s">
        <v>98</v>
      </c>
      <c r="C92" s="71">
        <f t="shared" si="2"/>
        <v>1</v>
      </c>
      <c r="D92" s="71"/>
      <c r="E92" s="82"/>
      <c r="F92" s="72">
        <f t="shared" si="3"/>
        <v>1</v>
      </c>
      <c r="G92" s="73" t="s">
        <v>254</v>
      </c>
      <c r="H92" s="75" t="s">
        <v>445</v>
      </c>
      <c r="I92" s="141" t="s">
        <v>254</v>
      </c>
    </row>
    <row r="93" spans="1:9" ht="15" customHeight="1" x14ac:dyDescent="0.2">
      <c r="A93" s="143" t="s">
        <v>84</v>
      </c>
      <c r="B93" s="70" t="s">
        <v>98</v>
      </c>
      <c r="C93" s="71">
        <f t="shared" si="2"/>
        <v>1</v>
      </c>
      <c r="D93" s="71"/>
      <c r="E93" s="82"/>
      <c r="F93" s="72">
        <f t="shared" si="3"/>
        <v>1</v>
      </c>
      <c r="G93" s="73" t="s">
        <v>254</v>
      </c>
      <c r="H93" s="75" t="s">
        <v>162</v>
      </c>
      <c r="I93" s="141" t="s">
        <v>254</v>
      </c>
    </row>
    <row r="94" spans="1:9" ht="15" customHeight="1" x14ac:dyDescent="0.2">
      <c r="A94" s="143" t="s">
        <v>85</v>
      </c>
      <c r="B94" s="70" t="s">
        <v>98</v>
      </c>
      <c r="C94" s="71">
        <f t="shared" si="2"/>
        <v>1</v>
      </c>
      <c r="D94" s="71"/>
      <c r="E94" s="82"/>
      <c r="F94" s="72">
        <f t="shared" si="3"/>
        <v>1</v>
      </c>
      <c r="G94" s="73" t="s">
        <v>254</v>
      </c>
      <c r="H94" s="75" t="s">
        <v>275</v>
      </c>
      <c r="I94" s="141" t="s">
        <v>254</v>
      </c>
    </row>
    <row r="95" spans="1:9" ht="15" customHeight="1" x14ac:dyDescent="0.2">
      <c r="A95" s="143" t="s">
        <v>86</v>
      </c>
      <c r="B95" s="70" t="s">
        <v>98</v>
      </c>
      <c r="C95" s="71">
        <f t="shared" si="2"/>
        <v>1</v>
      </c>
      <c r="D95" s="71"/>
      <c r="E95" s="82"/>
      <c r="F95" s="72">
        <f t="shared" si="3"/>
        <v>1</v>
      </c>
      <c r="G95" s="73" t="s">
        <v>254</v>
      </c>
      <c r="H95" s="75" t="s">
        <v>276</v>
      </c>
      <c r="I95" s="141" t="s">
        <v>254</v>
      </c>
    </row>
    <row r="96" spans="1:9" ht="15" customHeight="1" x14ac:dyDescent="0.2">
      <c r="A96" s="143" t="s">
        <v>87</v>
      </c>
      <c r="B96" s="70" t="s">
        <v>98</v>
      </c>
      <c r="C96" s="71">
        <f t="shared" si="2"/>
        <v>1</v>
      </c>
      <c r="D96" s="71"/>
      <c r="E96" s="82"/>
      <c r="F96" s="72">
        <f t="shared" si="3"/>
        <v>1</v>
      </c>
      <c r="G96" s="73" t="s">
        <v>254</v>
      </c>
      <c r="H96" s="75" t="s">
        <v>163</v>
      </c>
      <c r="I96" s="141" t="s">
        <v>254</v>
      </c>
    </row>
    <row r="97" spans="1:9" ht="15" customHeight="1" x14ac:dyDescent="0.2">
      <c r="A97" s="143" t="s">
        <v>88</v>
      </c>
      <c r="B97" s="70" t="s">
        <v>98</v>
      </c>
      <c r="C97" s="71">
        <f t="shared" si="2"/>
        <v>1</v>
      </c>
      <c r="D97" s="71"/>
      <c r="E97" s="82"/>
      <c r="F97" s="72">
        <f t="shared" si="3"/>
        <v>1</v>
      </c>
      <c r="G97" s="73" t="s">
        <v>254</v>
      </c>
      <c r="H97" s="74" t="s">
        <v>164</v>
      </c>
      <c r="I97" s="141" t="s">
        <v>254</v>
      </c>
    </row>
    <row r="98" spans="1:9" ht="15" customHeight="1" x14ac:dyDescent="0.2">
      <c r="A98" s="143" t="s">
        <v>89</v>
      </c>
      <c r="B98" s="70" t="s">
        <v>98</v>
      </c>
      <c r="C98" s="71">
        <f t="shared" si="2"/>
        <v>1</v>
      </c>
      <c r="D98" s="71"/>
      <c r="E98" s="82"/>
      <c r="F98" s="72">
        <f t="shared" si="3"/>
        <v>1</v>
      </c>
      <c r="G98" s="73" t="s">
        <v>254</v>
      </c>
      <c r="H98" s="75" t="s">
        <v>446</v>
      </c>
      <c r="I98" s="141" t="s">
        <v>254</v>
      </c>
    </row>
  </sheetData>
  <mergeCells count="10">
    <mergeCell ref="F4:F5"/>
    <mergeCell ref="A1:H1"/>
    <mergeCell ref="A2:H2"/>
    <mergeCell ref="G3:G5"/>
    <mergeCell ref="C3:F3"/>
    <mergeCell ref="H3:H5"/>
    <mergeCell ref="E4:E5"/>
    <mergeCell ref="A3:A5"/>
    <mergeCell ref="C4:C5"/>
    <mergeCell ref="D4:D5"/>
  </mergeCells>
  <dataValidations count="2">
    <dataValidation type="list" allowBlank="1" showInputMessage="1" showErrorMessage="1" sqref="H6" xr:uid="{00000000-0002-0000-0400-000000000000}">
      <formula1>#REF!</formula1>
    </dataValidation>
    <dataValidation type="list" allowBlank="1" showInputMessage="1" showErrorMessage="1" sqref="B7:B98" xr:uid="{00000000-0002-0000-0400-000001000000}">
      <formula1>$B$4:$B$5</formula1>
    </dataValidation>
  </dataValidations>
  <hyperlinks>
    <hyperlink ref="H20" r:id="rId1" xr:uid="{00000000-0004-0000-0400-000000000000}"/>
    <hyperlink ref="H23" r:id="rId2" xr:uid="{00000000-0004-0000-0400-000001000000}"/>
    <hyperlink ref="H15" r:id="rId3" xr:uid="{00000000-0004-0000-0400-000002000000}"/>
    <hyperlink ref="H27" r:id="rId4" xr:uid="{00000000-0004-0000-0400-000003000000}"/>
    <hyperlink ref="H47" r:id="rId5" xr:uid="{00000000-0004-0000-0400-000004000000}"/>
    <hyperlink ref="H59" r:id="rId6" xr:uid="{00000000-0004-0000-0400-000005000000}"/>
    <hyperlink ref="H10" r:id="rId7" xr:uid="{00000000-0004-0000-0400-000006000000}"/>
    <hyperlink ref="H11" r:id="rId8" xr:uid="{00000000-0004-0000-0400-000007000000}"/>
    <hyperlink ref="H12" r:id="rId9" xr:uid="{00000000-0004-0000-0400-000008000000}"/>
    <hyperlink ref="H14" r:id="rId10" xr:uid="{00000000-0004-0000-0400-000009000000}"/>
    <hyperlink ref="H16" r:id="rId11" xr:uid="{00000000-0004-0000-0400-00000A000000}"/>
    <hyperlink ref="H17" r:id="rId12" xr:uid="{00000000-0004-0000-0400-00000B000000}"/>
    <hyperlink ref="H22" r:id="rId13" xr:uid="{00000000-0004-0000-0400-00000C000000}"/>
    <hyperlink ref="H26" r:id="rId14" xr:uid="{00000000-0004-0000-0400-00000D000000}"/>
    <hyperlink ref="H9" r:id="rId15" xr:uid="{00000000-0004-0000-0400-00000E000000}"/>
    <hyperlink ref="H28" r:id="rId16" xr:uid="{00000000-0004-0000-0400-00000F000000}"/>
    <hyperlink ref="H30" r:id="rId17" xr:uid="{00000000-0004-0000-0400-000010000000}"/>
    <hyperlink ref="H32" r:id="rId18" xr:uid="{00000000-0004-0000-0400-000011000000}"/>
    <hyperlink ref="H33" r:id="rId19" xr:uid="{00000000-0004-0000-0400-000012000000}"/>
    <hyperlink ref="H38" r:id="rId20" xr:uid="{00000000-0004-0000-0400-000013000000}"/>
    <hyperlink ref="H50" r:id="rId21" xr:uid="{00000000-0004-0000-0400-000014000000}"/>
    <hyperlink ref="H56" r:id="rId22" display="http://old.mari-el.gov.ru/gsp/Pages/plans.aspx" xr:uid="{00000000-0004-0000-0400-000015000000}"/>
    <hyperlink ref="H57" r:id="rId23" xr:uid="{00000000-0004-0000-0400-000016000000}"/>
    <hyperlink ref="H60" r:id="rId24" xr:uid="{00000000-0004-0000-0400-000017000000}"/>
    <hyperlink ref="H61" r:id="rId25" xr:uid="{00000000-0004-0000-0400-000018000000}"/>
    <hyperlink ref="H64" r:id="rId26" xr:uid="{00000000-0004-0000-0400-000019000000}"/>
    <hyperlink ref="H65" r:id="rId27" xr:uid="{00000000-0004-0000-0400-00001A000000}"/>
    <hyperlink ref="H68" r:id="rId28" xr:uid="{00000000-0004-0000-0400-00001B000000}"/>
    <hyperlink ref="H77" r:id="rId29" xr:uid="{00000000-0004-0000-0400-00001C000000}"/>
    <hyperlink ref="H78" r:id="rId30" xr:uid="{00000000-0004-0000-0400-00001D000000}"/>
    <hyperlink ref="H89" r:id="rId31" xr:uid="{00000000-0004-0000-0400-00001E000000}"/>
    <hyperlink ref="H93" r:id="rId32" xr:uid="{00000000-0004-0000-0400-00001F000000}"/>
    <hyperlink ref="H94" r:id="rId33" xr:uid="{00000000-0004-0000-0400-000020000000}"/>
    <hyperlink ref="H41" r:id="rId34" xr:uid="{00000000-0004-0000-0400-000021000000}"/>
    <hyperlink ref="H49" r:id="rId35" xr:uid="{00000000-0004-0000-0400-000022000000}"/>
    <hyperlink ref="H55" r:id="rId36" xr:uid="{00000000-0004-0000-0400-000023000000}"/>
    <hyperlink ref="H82" r:id="rId37" xr:uid="{00000000-0004-0000-0400-000024000000}"/>
    <hyperlink ref="H44" r:id="rId38" display="http://www.ksp61.ru/work/plans/" xr:uid="{00000000-0004-0000-0400-000025000000}"/>
    <hyperlink ref="H43" r:id="rId39" xr:uid="{00000000-0004-0000-0400-000026000000}"/>
    <hyperlink ref="H45" r:id="rId40" xr:uid="{00000000-0004-0000-0400-000027000000}"/>
    <hyperlink ref="H8" r:id="rId41" xr:uid="{00000000-0004-0000-0400-000028000000}"/>
    <hyperlink ref="H18" r:id="rId42" xr:uid="{00000000-0004-0000-0400-000029000000}"/>
    <hyperlink ref="H19" r:id="rId43" xr:uid="{00000000-0004-0000-0400-00002A000000}"/>
    <hyperlink ref="H21" r:id="rId44" xr:uid="{00000000-0004-0000-0400-00002B000000}"/>
    <hyperlink ref="H24" r:id="rId45" xr:uid="{00000000-0004-0000-0400-00002C000000}"/>
    <hyperlink ref="H31" r:id="rId46" xr:uid="{00000000-0004-0000-0400-00002D000000}"/>
    <hyperlink ref="H35" r:id="rId47" xr:uid="{00000000-0004-0000-0400-00002E000000}"/>
    <hyperlink ref="H36" r:id="rId48" xr:uid="{00000000-0004-0000-0400-00002F000000}"/>
    <hyperlink ref="H39" r:id="rId49" xr:uid="{00000000-0004-0000-0400-000030000000}"/>
    <hyperlink ref="H40" r:id="rId50" xr:uid="{00000000-0004-0000-0400-000031000000}"/>
    <hyperlink ref="H52" r:id="rId51" xr:uid="{00000000-0004-0000-0400-000032000000}"/>
    <hyperlink ref="H53" r:id="rId52" xr:uid="{00000000-0004-0000-0400-000033000000}"/>
    <hyperlink ref="H72" r:id="rId53" xr:uid="{00000000-0004-0000-0400-000034000000}"/>
    <hyperlink ref="H84" r:id="rId54" xr:uid="{00000000-0004-0000-0400-000035000000}"/>
    <hyperlink ref="H85" r:id="rId55" xr:uid="{00000000-0004-0000-0400-000036000000}"/>
    <hyperlink ref="H92" r:id="rId56" xr:uid="{00000000-0004-0000-0400-000037000000}"/>
    <hyperlink ref="H91" r:id="rId57" xr:uid="{00000000-0004-0000-0400-000038000000}"/>
    <hyperlink ref="H96" r:id="rId58" xr:uid="{00000000-0004-0000-0400-000039000000}"/>
    <hyperlink ref="H97" r:id="rId59" xr:uid="{00000000-0004-0000-0400-00003A000000}"/>
    <hyperlink ref="H98" r:id="rId60" xr:uid="{00000000-0004-0000-0400-00003B000000}"/>
    <hyperlink ref="H58" r:id="rId61" xr:uid="{00000000-0004-0000-0400-00003C000000}"/>
    <hyperlink ref="H66" r:id="rId62" xr:uid="{00000000-0004-0000-0400-00003D000000}"/>
    <hyperlink ref="H73" r:id="rId63" xr:uid="{00000000-0004-0000-0400-00003E000000}"/>
    <hyperlink ref="H7" r:id="rId64" xr:uid="{00000000-0004-0000-0400-00003F000000}"/>
    <hyperlink ref="H62" r:id="rId65" xr:uid="{00000000-0004-0000-0400-000040000000}"/>
    <hyperlink ref="H67" r:id="rId66" xr:uid="{00000000-0004-0000-0400-000041000000}"/>
    <hyperlink ref="H83" r:id="rId67" xr:uid="{00000000-0004-0000-0400-000042000000}"/>
    <hyperlink ref="H90" r:id="rId68" xr:uid="{00000000-0004-0000-0400-000043000000}"/>
    <hyperlink ref="H34" r:id="rId69" xr:uid="{00000000-0004-0000-0400-000044000000}"/>
    <hyperlink ref="H51" r:id="rId70" xr:uid="{00000000-0004-0000-0400-000045000000}"/>
    <hyperlink ref="H63" r:id="rId71" xr:uid="{00000000-0004-0000-0400-000046000000}"/>
    <hyperlink ref="H70" r:id="rId72" xr:uid="{00000000-0004-0000-0400-000047000000}"/>
    <hyperlink ref="H71" r:id="rId73" xr:uid="{00000000-0004-0000-0400-000048000000}"/>
    <hyperlink ref="H74" r:id="rId74" xr:uid="{00000000-0004-0000-0400-000049000000}"/>
    <hyperlink ref="H75" r:id="rId75" xr:uid="{00000000-0004-0000-0400-00004A000000}"/>
    <hyperlink ref="H79" r:id="rId76" display="http://www.ksp19.ru/plan_18.html" xr:uid="{00000000-0004-0000-0400-00004B000000}"/>
    <hyperlink ref="H81" r:id="rId77" xr:uid="{00000000-0004-0000-0400-00004C000000}"/>
    <hyperlink ref="H86" r:id="rId78" xr:uid="{00000000-0004-0000-0400-00004D000000}"/>
    <hyperlink ref="H95" r:id="rId79" xr:uid="{00000000-0004-0000-0400-00004E000000}"/>
    <hyperlink ref="H48" r:id="rId80" xr:uid="{00000000-0004-0000-0400-00004F000000}"/>
    <hyperlink ref="H80" r:id="rId81" xr:uid="{00000000-0004-0000-0400-000050000000}"/>
  </hyperlinks>
  <pageMargins left="0.70866141732283472" right="0.70866141732283472" top="0.74803149606299213" bottom="0.74803149606299213" header="0.31496062992125984" footer="0.31496062992125984"/>
  <pageSetup paperSize="9" scale="80" fitToHeight="3" orientation="landscape"/>
  <headerFooter>
    <oddFooter>&amp;C&amp;A&amp;R&amp;P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101"/>
  <sheetViews>
    <sheetView zoomScaleNormal="100" workbookViewId="0">
      <pane ySplit="6" topLeftCell="A7" activePane="bottomLeft" state="frozenSplit"/>
      <selection pane="bottomLeft" sqref="A1:R1"/>
    </sheetView>
  </sheetViews>
  <sheetFormatPr baseColWidth="10" defaultColWidth="8.83203125" defaultRowHeight="15" x14ac:dyDescent="0.2"/>
  <cols>
    <col min="1" max="1" width="22.83203125" customWidth="1"/>
    <col min="2" max="2" width="44.83203125" customWidth="1"/>
    <col min="3" max="3" width="5.83203125" customWidth="1"/>
    <col min="4" max="5" width="4.83203125" customWidth="1"/>
    <col min="6" max="6" width="5.83203125" style="10" customWidth="1"/>
    <col min="7" max="7" width="14.83203125" style="10" customWidth="1"/>
    <col min="8" max="8" width="15.83203125" customWidth="1"/>
    <col min="9" max="9" width="12.6640625" customWidth="1"/>
    <col min="10" max="10" width="11.83203125" customWidth="1"/>
    <col min="11" max="11" width="13.83203125" customWidth="1"/>
    <col min="12" max="13" width="15.83203125" customWidth="1"/>
    <col min="14" max="15" width="11.83203125" customWidth="1"/>
    <col min="16" max="16" width="13.83203125" customWidth="1"/>
    <col min="17" max="17" width="15.83203125" customWidth="1"/>
    <col min="18" max="18" width="15.83203125" style="20" customWidth="1"/>
    <col min="19" max="19" width="8.83203125" style="122" customWidth="1"/>
  </cols>
  <sheetData>
    <row r="1" spans="1:21" ht="30" customHeight="1" x14ac:dyDescent="0.2">
      <c r="A1" s="168" t="s">
        <v>471</v>
      </c>
      <c r="B1" s="177"/>
      <c r="C1" s="177"/>
      <c r="D1" s="177"/>
      <c r="E1" s="177"/>
      <c r="F1" s="177"/>
      <c r="G1" s="177"/>
      <c r="H1" s="177"/>
      <c r="I1" s="177"/>
      <c r="J1" s="177"/>
      <c r="K1" s="177"/>
      <c r="L1" s="177"/>
      <c r="M1" s="177"/>
      <c r="N1" s="177"/>
      <c r="O1" s="177"/>
      <c r="P1" s="177"/>
      <c r="Q1" s="177"/>
      <c r="R1" s="177"/>
    </row>
    <row r="2" spans="1:21" ht="16" customHeight="1" x14ac:dyDescent="0.2">
      <c r="A2" s="99" t="s">
        <v>791</v>
      </c>
      <c r="B2" s="84"/>
      <c r="C2" s="84"/>
      <c r="D2" s="84"/>
      <c r="E2" s="84"/>
      <c r="F2" s="84"/>
      <c r="G2" s="85"/>
      <c r="H2" s="84"/>
      <c r="I2" s="84"/>
      <c r="J2" s="84"/>
      <c r="K2" s="84"/>
      <c r="L2" s="84"/>
      <c r="M2" s="86"/>
      <c r="N2" s="84"/>
      <c r="O2" s="84"/>
      <c r="P2" s="84"/>
      <c r="Q2" s="84"/>
      <c r="R2" s="87"/>
    </row>
    <row r="3" spans="1:21" ht="74" customHeight="1" x14ac:dyDescent="0.2">
      <c r="A3" s="165" t="s">
        <v>100</v>
      </c>
      <c r="B3" s="96" t="s">
        <v>472</v>
      </c>
      <c r="C3" s="163" t="s">
        <v>473</v>
      </c>
      <c r="D3" s="163"/>
      <c r="E3" s="163"/>
      <c r="F3" s="163"/>
      <c r="G3" s="165" t="s">
        <v>266</v>
      </c>
      <c r="H3" s="165" t="s">
        <v>734</v>
      </c>
      <c r="I3" s="165" t="s">
        <v>474</v>
      </c>
      <c r="J3" s="165"/>
      <c r="K3" s="165"/>
      <c r="L3" s="165" t="s">
        <v>475</v>
      </c>
      <c r="M3" s="165" t="s">
        <v>803</v>
      </c>
      <c r="N3" s="165" t="s">
        <v>476</v>
      </c>
      <c r="O3" s="165"/>
      <c r="P3" s="165"/>
      <c r="Q3" s="165" t="s">
        <v>477</v>
      </c>
      <c r="R3" s="165" t="s">
        <v>267</v>
      </c>
    </row>
    <row r="4" spans="1:21" ht="30" customHeight="1" x14ac:dyDescent="0.2">
      <c r="A4" s="165"/>
      <c r="B4" s="40" t="str">
        <f>Методика!B33</f>
        <v>Да, размещается в установленные сроки по результатам всех (100%) плановых контрольных мероприятий</v>
      </c>
      <c r="C4" s="165" t="s">
        <v>92</v>
      </c>
      <c r="D4" s="165" t="s">
        <v>225</v>
      </c>
      <c r="E4" s="165" t="s">
        <v>226</v>
      </c>
      <c r="F4" s="163" t="s">
        <v>101</v>
      </c>
      <c r="G4" s="178"/>
      <c r="H4" s="165"/>
      <c r="I4" s="181" t="s">
        <v>344</v>
      </c>
      <c r="J4" s="165" t="s">
        <v>227</v>
      </c>
      <c r="K4" s="165" t="s">
        <v>253</v>
      </c>
      <c r="L4" s="165"/>
      <c r="M4" s="165"/>
      <c r="N4" s="165" t="s">
        <v>344</v>
      </c>
      <c r="O4" s="165" t="s">
        <v>227</v>
      </c>
      <c r="P4" s="165" t="s">
        <v>253</v>
      </c>
      <c r="Q4" s="160"/>
      <c r="R4" s="160"/>
    </row>
    <row r="5" spans="1:21" ht="30" customHeight="1" x14ac:dyDescent="0.2">
      <c r="A5" s="165"/>
      <c r="B5" s="40" t="str">
        <f>Методика!B34</f>
        <v>Да, размещается в установленные сроки по результатам большей части (не менее 50%) плановых контрольных мероприятий</v>
      </c>
      <c r="C5" s="179"/>
      <c r="D5" s="179"/>
      <c r="E5" s="179"/>
      <c r="F5" s="180"/>
      <c r="G5" s="178"/>
      <c r="H5" s="165"/>
      <c r="I5" s="181"/>
      <c r="J5" s="165"/>
      <c r="K5" s="165"/>
      <c r="L5" s="165"/>
      <c r="M5" s="165"/>
      <c r="N5" s="165"/>
      <c r="O5" s="165"/>
      <c r="P5" s="165"/>
      <c r="Q5" s="160"/>
      <c r="R5" s="160"/>
    </row>
    <row r="6" spans="1:21" ht="43" customHeight="1" x14ac:dyDescent="0.2">
      <c r="A6" s="165"/>
      <c r="B6" s="40" t="str">
        <f>Методика!B35</f>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6" s="179"/>
      <c r="D6" s="179"/>
      <c r="E6" s="179"/>
      <c r="F6" s="180"/>
      <c r="G6" s="178"/>
      <c r="H6" s="165"/>
      <c r="I6" s="181"/>
      <c r="J6" s="165"/>
      <c r="K6" s="165"/>
      <c r="L6" s="165"/>
      <c r="M6" s="165"/>
      <c r="N6" s="165"/>
      <c r="O6" s="165"/>
      <c r="P6" s="165"/>
      <c r="Q6" s="160"/>
      <c r="R6" s="160"/>
    </row>
    <row r="7" spans="1:21" ht="16.25" customHeight="1" x14ac:dyDescent="0.2">
      <c r="A7" s="142" t="s">
        <v>4</v>
      </c>
      <c r="B7" s="41"/>
      <c r="C7" s="41"/>
      <c r="D7" s="41"/>
      <c r="E7" s="41"/>
      <c r="F7" s="41"/>
      <c r="G7" s="41"/>
      <c r="H7" s="41"/>
      <c r="I7" s="43"/>
      <c r="J7" s="43"/>
      <c r="K7" s="43"/>
      <c r="L7" s="41"/>
      <c r="M7" s="41"/>
      <c r="N7" s="41"/>
      <c r="O7" s="41"/>
      <c r="P7" s="41"/>
      <c r="Q7" s="41"/>
      <c r="R7" s="43"/>
    </row>
    <row r="8" spans="1:21" ht="16.25" customHeight="1" x14ac:dyDescent="0.2">
      <c r="A8" s="143" t="s">
        <v>5</v>
      </c>
      <c r="B8" s="44" t="str">
        <f>IF(C8=4,$B$4,IF(C8=2,$B$5,$B$6))</f>
        <v>Да, размещается в установленные сроки по результатам всех (100%) плановых контрольных мероприятий</v>
      </c>
      <c r="C8" s="92">
        <f>IF(G8=100,4,IF(G8&gt;=50,2,0))</f>
        <v>4</v>
      </c>
      <c r="D8" s="92"/>
      <c r="E8" s="92"/>
      <c r="F8" s="103">
        <f>C8*(1-D8)*(1-E8)</f>
        <v>4</v>
      </c>
      <c r="G8" s="45">
        <f>(J8+O8)/(I8+N8)*100</f>
        <v>100</v>
      </c>
      <c r="H8" s="104" t="s">
        <v>497</v>
      </c>
      <c r="I8" s="92">
        <v>6</v>
      </c>
      <c r="J8" s="92">
        <v>6</v>
      </c>
      <c r="K8" s="105">
        <f>J8/I8*100</f>
        <v>100</v>
      </c>
      <c r="L8" s="50" t="s">
        <v>254</v>
      </c>
      <c r="M8" s="104" t="s">
        <v>547</v>
      </c>
      <c r="N8" s="92">
        <v>9</v>
      </c>
      <c r="O8" s="92">
        <v>9</v>
      </c>
      <c r="P8" s="105">
        <f t="shared" ref="P8:P71" si="0">O8/N8*100</f>
        <v>100</v>
      </c>
      <c r="Q8" s="50" t="s">
        <v>254</v>
      </c>
      <c r="R8" s="57" t="s">
        <v>139</v>
      </c>
      <c r="S8" s="122" t="s">
        <v>254</v>
      </c>
      <c r="T8" s="93"/>
    </row>
    <row r="9" spans="1:21" ht="16.25" customHeight="1" x14ac:dyDescent="0.2">
      <c r="A9" s="143" t="s">
        <v>6</v>
      </c>
      <c r="B9" s="44" t="str">
        <f t="shared" ref="B9:B73" si="1">IF(C9=4,$B$4,IF(C9=2,$B$5,$B$6))</f>
        <v>Да, размещается в установленные сроки по результатам всех (100%) плановых контрольных мероприятий</v>
      </c>
      <c r="C9" s="92">
        <f t="shared" ref="C9:C73" si="2">IF(G9=100,4,IF(G9&gt;=50,2,0))</f>
        <v>4</v>
      </c>
      <c r="D9" s="92"/>
      <c r="E9" s="92"/>
      <c r="F9" s="103">
        <f t="shared" ref="F9:F72" si="3">C9*(1-D9)*(1-E9)</f>
        <v>4</v>
      </c>
      <c r="G9" s="45">
        <f t="shared" ref="G9:G73" si="4">(J9+O9)/(I9+N9)*100</f>
        <v>100</v>
      </c>
      <c r="H9" s="104" t="s">
        <v>407</v>
      </c>
      <c r="I9" s="92">
        <v>6</v>
      </c>
      <c r="J9" s="92">
        <v>6</v>
      </c>
      <c r="K9" s="105">
        <f t="shared" ref="K9:K73" si="5">J9/I9*100</f>
        <v>100</v>
      </c>
      <c r="L9" s="50" t="s">
        <v>254</v>
      </c>
      <c r="M9" s="104" t="s">
        <v>548</v>
      </c>
      <c r="N9" s="92">
        <v>18</v>
      </c>
      <c r="O9" s="92">
        <v>18</v>
      </c>
      <c r="P9" s="105">
        <f t="shared" si="0"/>
        <v>100</v>
      </c>
      <c r="Q9" s="50" t="s">
        <v>254</v>
      </c>
      <c r="R9" s="79" t="s">
        <v>228</v>
      </c>
      <c r="S9" s="122" t="s">
        <v>254</v>
      </c>
      <c r="T9" s="93"/>
      <c r="U9" s="18"/>
    </row>
    <row r="10" spans="1:21" ht="16.25" customHeight="1" x14ac:dyDescent="0.2">
      <c r="A10" s="143" t="s">
        <v>7</v>
      </c>
      <c r="B10" s="44" t="str">
        <f t="shared" si="1"/>
        <v>Да, размещается в установленные сроки по результатам большей части (не менее 50%) плановых контрольных мероприятий</v>
      </c>
      <c r="C10" s="92">
        <f t="shared" si="2"/>
        <v>2</v>
      </c>
      <c r="D10" s="92">
        <v>0.5</v>
      </c>
      <c r="E10" s="92"/>
      <c r="F10" s="103">
        <f t="shared" si="3"/>
        <v>1</v>
      </c>
      <c r="G10" s="45">
        <f t="shared" si="4"/>
        <v>90.476190476190482</v>
      </c>
      <c r="H10" s="104" t="s">
        <v>406</v>
      </c>
      <c r="I10" s="92">
        <v>6</v>
      </c>
      <c r="J10" s="92">
        <v>6</v>
      </c>
      <c r="K10" s="105">
        <f t="shared" si="5"/>
        <v>100</v>
      </c>
      <c r="L10" s="50" t="s">
        <v>703</v>
      </c>
      <c r="M10" s="104" t="s">
        <v>550</v>
      </c>
      <c r="N10" s="92">
        <v>15</v>
      </c>
      <c r="O10" s="106">
        <v>13</v>
      </c>
      <c r="P10" s="105">
        <f t="shared" si="0"/>
        <v>86.666666666666671</v>
      </c>
      <c r="Q10" s="50" t="s">
        <v>685</v>
      </c>
      <c r="R10" s="79" t="s">
        <v>313</v>
      </c>
      <c r="S10" s="122" t="s">
        <v>254</v>
      </c>
      <c r="T10" s="93"/>
    </row>
    <row r="11" spans="1:21" ht="16.25" customHeight="1" x14ac:dyDescent="0.2">
      <c r="A11" s="143" t="s">
        <v>8</v>
      </c>
      <c r="B11" s="44" t="str">
        <f t="shared" si="1"/>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11" s="92">
        <f t="shared" si="2"/>
        <v>0</v>
      </c>
      <c r="D11" s="92"/>
      <c r="E11" s="92"/>
      <c r="F11" s="103">
        <f t="shared" si="3"/>
        <v>0</v>
      </c>
      <c r="G11" s="45">
        <f t="shared" si="4"/>
        <v>13.043478260869565</v>
      </c>
      <c r="H11" s="104" t="s">
        <v>408</v>
      </c>
      <c r="I11" s="106">
        <v>7</v>
      </c>
      <c r="J11" s="92">
        <v>3</v>
      </c>
      <c r="K11" s="105">
        <f t="shared" si="5"/>
        <v>42.857142857142854</v>
      </c>
      <c r="L11" s="50" t="s">
        <v>804</v>
      </c>
      <c r="M11" s="104" t="s">
        <v>621</v>
      </c>
      <c r="N11" s="92">
        <v>16</v>
      </c>
      <c r="O11" s="92">
        <v>0</v>
      </c>
      <c r="P11" s="105">
        <f t="shared" si="0"/>
        <v>0</v>
      </c>
      <c r="Q11" s="107" t="s">
        <v>689</v>
      </c>
      <c r="R11" s="79" t="s">
        <v>280</v>
      </c>
      <c r="S11" s="122" t="s">
        <v>254</v>
      </c>
      <c r="T11" s="93"/>
    </row>
    <row r="12" spans="1:21" ht="16.25" customHeight="1" x14ac:dyDescent="0.2">
      <c r="A12" s="143" t="s">
        <v>9</v>
      </c>
      <c r="B12" s="44" t="str">
        <f t="shared" si="1"/>
        <v>Да, размещается в установленные сроки по результатам всех (100%) плановых контрольных мероприятий</v>
      </c>
      <c r="C12" s="92">
        <f t="shared" si="2"/>
        <v>4</v>
      </c>
      <c r="D12" s="92"/>
      <c r="E12" s="92"/>
      <c r="F12" s="103">
        <f t="shared" si="3"/>
        <v>4</v>
      </c>
      <c r="G12" s="45">
        <f t="shared" si="4"/>
        <v>100</v>
      </c>
      <c r="H12" s="104" t="s">
        <v>406</v>
      </c>
      <c r="I12" s="92">
        <v>4</v>
      </c>
      <c r="J12" s="92">
        <v>4</v>
      </c>
      <c r="K12" s="105">
        <f t="shared" si="5"/>
        <v>100</v>
      </c>
      <c r="L12" s="50" t="s">
        <v>821</v>
      </c>
      <c r="M12" s="104" t="s">
        <v>552</v>
      </c>
      <c r="N12" s="92">
        <v>6</v>
      </c>
      <c r="O12" s="92">
        <v>6</v>
      </c>
      <c r="P12" s="105">
        <f t="shared" si="0"/>
        <v>100</v>
      </c>
      <c r="Q12" s="50" t="s">
        <v>254</v>
      </c>
      <c r="R12" s="55" t="s">
        <v>277</v>
      </c>
      <c r="S12" s="122" t="s">
        <v>254</v>
      </c>
      <c r="T12" s="93"/>
    </row>
    <row r="13" spans="1:21" ht="16.25" customHeight="1" x14ac:dyDescent="0.2">
      <c r="A13" s="143" t="s">
        <v>10</v>
      </c>
      <c r="B13" s="44" t="s">
        <v>334</v>
      </c>
      <c r="C13" s="92">
        <v>0</v>
      </c>
      <c r="D13" s="92"/>
      <c r="E13" s="92"/>
      <c r="F13" s="103">
        <f t="shared" si="3"/>
        <v>0</v>
      </c>
      <c r="G13" s="45" t="s">
        <v>254</v>
      </c>
      <c r="H13" s="104" t="s">
        <v>420</v>
      </c>
      <c r="I13" s="92" t="s">
        <v>346</v>
      </c>
      <c r="J13" s="92" t="s">
        <v>254</v>
      </c>
      <c r="K13" s="105" t="s">
        <v>254</v>
      </c>
      <c r="L13" s="50" t="s">
        <v>738</v>
      </c>
      <c r="M13" s="104" t="s">
        <v>624</v>
      </c>
      <c r="N13" s="92" t="s">
        <v>346</v>
      </c>
      <c r="O13" s="92" t="s">
        <v>254</v>
      </c>
      <c r="P13" s="105" t="s">
        <v>254</v>
      </c>
      <c r="Q13" s="108" t="s">
        <v>553</v>
      </c>
      <c r="R13" s="79" t="s">
        <v>409</v>
      </c>
      <c r="S13" s="122" t="s">
        <v>254</v>
      </c>
      <c r="T13" s="93"/>
    </row>
    <row r="14" spans="1:21" ht="16.25" customHeight="1" x14ac:dyDescent="0.2">
      <c r="A14" s="143" t="s">
        <v>11</v>
      </c>
      <c r="B14" s="44" t="str">
        <f t="shared" si="1"/>
        <v>Да, размещается в установленные сроки по результатам всех (100%) плановых контрольных мероприятий</v>
      </c>
      <c r="C14" s="92">
        <f t="shared" si="2"/>
        <v>4</v>
      </c>
      <c r="D14" s="92"/>
      <c r="E14" s="92"/>
      <c r="F14" s="103">
        <f t="shared" si="3"/>
        <v>4</v>
      </c>
      <c r="G14" s="45">
        <f t="shared" si="4"/>
        <v>100</v>
      </c>
      <c r="H14" s="104" t="s">
        <v>377</v>
      </c>
      <c r="I14" s="92">
        <v>4</v>
      </c>
      <c r="J14" s="92">
        <v>4</v>
      </c>
      <c r="K14" s="105">
        <f t="shared" si="5"/>
        <v>100</v>
      </c>
      <c r="L14" s="50" t="s">
        <v>254</v>
      </c>
      <c r="M14" s="104" t="s">
        <v>554</v>
      </c>
      <c r="N14" s="92">
        <v>8</v>
      </c>
      <c r="O14" s="92">
        <v>8</v>
      </c>
      <c r="P14" s="105">
        <f t="shared" si="0"/>
        <v>100</v>
      </c>
      <c r="Q14" s="50" t="s">
        <v>254</v>
      </c>
      <c r="R14" s="55" t="s">
        <v>538</v>
      </c>
      <c r="S14" s="122" t="s">
        <v>254</v>
      </c>
      <c r="T14" s="93"/>
    </row>
    <row r="15" spans="1:21" ht="16.25" customHeight="1" x14ac:dyDescent="0.2">
      <c r="A15" s="143" t="s">
        <v>12</v>
      </c>
      <c r="B15" s="44" t="str">
        <f t="shared" si="1"/>
        <v>Да, размещается в установленные сроки по результатам всех (100%) плановых контрольных мероприятий</v>
      </c>
      <c r="C15" s="92">
        <f t="shared" si="2"/>
        <v>4</v>
      </c>
      <c r="D15" s="92"/>
      <c r="E15" s="92"/>
      <c r="F15" s="103">
        <f t="shared" si="3"/>
        <v>4</v>
      </c>
      <c r="G15" s="45">
        <f t="shared" si="4"/>
        <v>100</v>
      </c>
      <c r="H15" s="104" t="s">
        <v>412</v>
      </c>
      <c r="I15" s="92">
        <v>5</v>
      </c>
      <c r="J15" s="92">
        <v>5</v>
      </c>
      <c r="K15" s="105">
        <f t="shared" si="5"/>
        <v>100</v>
      </c>
      <c r="L15" s="50" t="s">
        <v>254</v>
      </c>
      <c r="M15" s="104" t="s">
        <v>557</v>
      </c>
      <c r="N15" s="92">
        <v>21</v>
      </c>
      <c r="O15" s="92">
        <v>21</v>
      </c>
      <c r="P15" s="105">
        <f t="shared" si="0"/>
        <v>100</v>
      </c>
      <c r="Q15" s="50" t="s">
        <v>254</v>
      </c>
      <c r="R15" s="79" t="s">
        <v>555</v>
      </c>
      <c r="S15" s="122" t="s">
        <v>254</v>
      </c>
      <c r="T15" s="93"/>
    </row>
    <row r="16" spans="1:21" ht="16.25" customHeight="1" x14ac:dyDescent="0.2">
      <c r="A16" s="143" t="s">
        <v>13</v>
      </c>
      <c r="B16" s="44" t="str">
        <f t="shared" si="1"/>
        <v>Да, размещается в установленные сроки по результатам большей части (не менее 50%) плановых контрольных мероприятий</v>
      </c>
      <c r="C16" s="92">
        <f t="shared" si="2"/>
        <v>2</v>
      </c>
      <c r="D16" s="92"/>
      <c r="E16" s="92"/>
      <c r="F16" s="103">
        <f t="shared" si="3"/>
        <v>2</v>
      </c>
      <c r="G16" s="45">
        <f t="shared" si="4"/>
        <v>69.230769230769226</v>
      </c>
      <c r="H16" s="104" t="s">
        <v>410</v>
      </c>
      <c r="I16" s="92">
        <v>9</v>
      </c>
      <c r="J16" s="92">
        <v>7</v>
      </c>
      <c r="K16" s="105">
        <f t="shared" si="5"/>
        <v>77.777777777777786</v>
      </c>
      <c r="L16" s="50" t="s">
        <v>688</v>
      </c>
      <c r="M16" s="104" t="s">
        <v>558</v>
      </c>
      <c r="N16" s="92">
        <v>4</v>
      </c>
      <c r="O16" s="106">
        <v>2</v>
      </c>
      <c r="P16" s="105">
        <f t="shared" si="0"/>
        <v>50</v>
      </c>
      <c r="Q16" s="50" t="s">
        <v>690</v>
      </c>
      <c r="R16" s="79" t="s">
        <v>378</v>
      </c>
      <c r="S16" s="122" t="s">
        <v>254</v>
      </c>
      <c r="T16" s="93"/>
    </row>
    <row r="17" spans="1:20" ht="16.25" customHeight="1" x14ac:dyDescent="0.2">
      <c r="A17" s="143" t="s">
        <v>14</v>
      </c>
      <c r="B17" s="44" t="str">
        <f t="shared" si="1"/>
        <v>Да, размещается в установленные сроки по результатам всех (100%) плановых контрольных мероприятий</v>
      </c>
      <c r="C17" s="92">
        <f t="shared" si="2"/>
        <v>4</v>
      </c>
      <c r="D17" s="92"/>
      <c r="E17" s="92"/>
      <c r="F17" s="103">
        <f t="shared" si="3"/>
        <v>4</v>
      </c>
      <c r="G17" s="45">
        <f t="shared" si="4"/>
        <v>100</v>
      </c>
      <c r="H17" s="104" t="s">
        <v>427</v>
      </c>
      <c r="I17" s="92">
        <v>7</v>
      </c>
      <c r="J17" s="92">
        <v>7</v>
      </c>
      <c r="K17" s="105">
        <f t="shared" si="5"/>
        <v>100</v>
      </c>
      <c r="L17" s="50" t="s">
        <v>254</v>
      </c>
      <c r="M17" s="104" t="s">
        <v>559</v>
      </c>
      <c r="N17" s="92">
        <v>12</v>
      </c>
      <c r="O17" s="106">
        <v>12</v>
      </c>
      <c r="P17" s="105">
        <f t="shared" si="0"/>
        <v>100</v>
      </c>
      <c r="Q17" s="50" t="s">
        <v>254</v>
      </c>
      <c r="R17" s="79" t="s">
        <v>229</v>
      </c>
      <c r="S17" s="122" t="s">
        <v>254</v>
      </c>
      <c r="T17" s="93"/>
    </row>
    <row r="18" spans="1:20" ht="16.25" customHeight="1" x14ac:dyDescent="0.2">
      <c r="A18" s="143" t="s">
        <v>15</v>
      </c>
      <c r="B18" s="44" t="str">
        <f t="shared" si="1"/>
        <v>Да, размещается в установленные сроки по результатам всех (100%) плановых контрольных мероприятий</v>
      </c>
      <c r="C18" s="92">
        <f t="shared" si="2"/>
        <v>4</v>
      </c>
      <c r="D18" s="92"/>
      <c r="E18" s="92"/>
      <c r="F18" s="103">
        <f t="shared" si="3"/>
        <v>4</v>
      </c>
      <c r="G18" s="45">
        <f t="shared" si="4"/>
        <v>100</v>
      </c>
      <c r="H18" s="104" t="s">
        <v>379</v>
      </c>
      <c r="I18" s="92">
        <v>5</v>
      </c>
      <c r="J18" s="92">
        <v>5</v>
      </c>
      <c r="K18" s="105">
        <f t="shared" si="5"/>
        <v>100</v>
      </c>
      <c r="L18" s="50" t="s">
        <v>254</v>
      </c>
      <c r="M18" s="104" t="s">
        <v>560</v>
      </c>
      <c r="N18" s="92">
        <v>17</v>
      </c>
      <c r="O18" s="106">
        <v>17</v>
      </c>
      <c r="P18" s="105">
        <f t="shared" si="0"/>
        <v>100</v>
      </c>
      <c r="Q18" s="50" t="s">
        <v>254</v>
      </c>
      <c r="R18" s="79" t="s">
        <v>230</v>
      </c>
      <c r="S18" s="122" t="s">
        <v>254</v>
      </c>
      <c r="T18" s="93"/>
    </row>
    <row r="19" spans="1:20" ht="16.25" customHeight="1" x14ac:dyDescent="0.2">
      <c r="A19" s="143" t="s">
        <v>16</v>
      </c>
      <c r="B19" s="44" t="str">
        <f t="shared" si="1"/>
        <v>Да, размещается в установленные сроки по результатам всех (100%) плановых контрольных мероприятий</v>
      </c>
      <c r="C19" s="92">
        <f t="shared" si="2"/>
        <v>4</v>
      </c>
      <c r="D19" s="92"/>
      <c r="E19" s="92"/>
      <c r="F19" s="103">
        <f t="shared" si="3"/>
        <v>4</v>
      </c>
      <c r="G19" s="45">
        <f t="shared" si="4"/>
        <v>100</v>
      </c>
      <c r="H19" s="104" t="s">
        <v>392</v>
      </c>
      <c r="I19" s="92">
        <v>6</v>
      </c>
      <c r="J19" s="92">
        <v>6</v>
      </c>
      <c r="K19" s="105">
        <f t="shared" si="5"/>
        <v>100</v>
      </c>
      <c r="L19" s="50" t="s">
        <v>254</v>
      </c>
      <c r="M19" s="104" t="s">
        <v>561</v>
      </c>
      <c r="N19" s="92">
        <v>7</v>
      </c>
      <c r="O19" s="92">
        <v>7</v>
      </c>
      <c r="P19" s="105">
        <f t="shared" si="0"/>
        <v>100</v>
      </c>
      <c r="Q19" s="50" t="s">
        <v>254</v>
      </c>
      <c r="R19" s="79" t="s">
        <v>247</v>
      </c>
      <c r="S19" s="122" t="s">
        <v>254</v>
      </c>
      <c r="T19" s="93"/>
    </row>
    <row r="20" spans="1:20" ht="16.25" customHeight="1" x14ac:dyDescent="0.2">
      <c r="A20" s="143" t="s">
        <v>17</v>
      </c>
      <c r="B20" s="44" t="str">
        <f t="shared" si="1"/>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20" s="92">
        <f t="shared" si="2"/>
        <v>0</v>
      </c>
      <c r="D20" s="92"/>
      <c r="E20" s="92"/>
      <c r="F20" s="103">
        <f t="shared" si="3"/>
        <v>0</v>
      </c>
      <c r="G20" s="45">
        <f t="shared" si="4"/>
        <v>41.17647058823529</v>
      </c>
      <c r="H20" s="104" t="s">
        <v>380</v>
      </c>
      <c r="I20" s="92">
        <v>8</v>
      </c>
      <c r="J20" s="92">
        <v>4</v>
      </c>
      <c r="K20" s="105">
        <f t="shared" si="5"/>
        <v>50</v>
      </c>
      <c r="L20" s="50" t="s">
        <v>498</v>
      </c>
      <c r="M20" s="104" t="s">
        <v>563</v>
      </c>
      <c r="N20" s="92">
        <v>9</v>
      </c>
      <c r="O20" s="106">
        <v>3</v>
      </c>
      <c r="P20" s="105">
        <f t="shared" si="0"/>
        <v>33.333333333333329</v>
      </c>
      <c r="Q20" s="50" t="s">
        <v>691</v>
      </c>
      <c r="R20" s="79" t="s">
        <v>562</v>
      </c>
      <c r="S20" s="122" t="s">
        <v>254</v>
      </c>
      <c r="T20" s="93"/>
    </row>
    <row r="21" spans="1:20" ht="16.25" customHeight="1" x14ac:dyDescent="0.2">
      <c r="A21" s="143" t="s">
        <v>18</v>
      </c>
      <c r="B21" s="44" t="str">
        <f t="shared" si="1"/>
        <v>Да, размещается в установленные сроки по результатам всех (100%) плановых контрольных мероприятий</v>
      </c>
      <c r="C21" s="92">
        <f t="shared" si="2"/>
        <v>4</v>
      </c>
      <c r="D21" s="92"/>
      <c r="E21" s="92"/>
      <c r="F21" s="103">
        <f t="shared" si="3"/>
        <v>4</v>
      </c>
      <c r="G21" s="45">
        <f t="shared" si="4"/>
        <v>100</v>
      </c>
      <c r="H21" s="104" t="s">
        <v>490</v>
      </c>
      <c r="I21" s="92">
        <v>3</v>
      </c>
      <c r="J21" s="92">
        <v>3</v>
      </c>
      <c r="K21" s="105">
        <f t="shared" si="5"/>
        <v>100</v>
      </c>
      <c r="L21" s="50" t="s">
        <v>254</v>
      </c>
      <c r="M21" s="104" t="s">
        <v>626</v>
      </c>
      <c r="N21" s="92">
        <v>9</v>
      </c>
      <c r="O21" s="106">
        <v>9</v>
      </c>
      <c r="P21" s="105">
        <f t="shared" si="0"/>
        <v>100</v>
      </c>
      <c r="Q21" s="50" t="s">
        <v>254</v>
      </c>
      <c r="R21" s="79" t="s">
        <v>295</v>
      </c>
      <c r="S21" s="122" t="s">
        <v>254</v>
      </c>
      <c r="T21" s="93"/>
    </row>
    <row r="22" spans="1:20" ht="16.25" customHeight="1" x14ac:dyDescent="0.2">
      <c r="A22" s="143" t="s">
        <v>19</v>
      </c>
      <c r="B22" s="44" t="str">
        <f t="shared" si="1"/>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22" s="92">
        <f t="shared" si="2"/>
        <v>0</v>
      </c>
      <c r="D22" s="92"/>
      <c r="E22" s="92"/>
      <c r="F22" s="103">
        <f t="shared" si="3"/>
        <v>0</v>
      </c>
      <c r="G22" s="45">
        <f t="shared" si="4"/>
        <v>46.153846153846153</v>
      </c>
      <c r="H22" s="104" t="s">
        <v>381</v>
      </c>
      <c r="I22" s="92">
        <v>4</v>
      </c>
      <c r="J22" s="92">
        <v>2</v>
      </c>
      <c r="K22" s="105">
        <f t="shared" si="5"/>
        <v>50</v>
      </c>
      <c r="L22" s="50" t="s">
        <v>731</v>
      </c>
      <c r="M22" s="50" t="s">
        <v>687</v>
      </c>
      <c r="N22" s="92">
        <v>9</v>
      </c>
      <c r="O22" s="92">
        <v>4</v>
      </c>
      <c r="P22" s="105">
        <f t="shared" si="0"/>
        <v>44.444444444444443</v>
      </c>
      <c r="Q22" s="50" t="s">
        <v>692</v>
      </c>
      <c r="R22" s="79" t="s">
        <v>231</v>
      </c>
      <c r="S22" s="122" t="s">
        <v>254</v>
      </c>
      <c r="T22" s="93"/>
    </row>
    <row r="23" spans="1:20" ht="16.25" customHeight="1" x14ac:dyDescent="0.2">
      <c r="A23" s="143" t="s">
        <v>20</v>
      </c>
      <c r="B23" s="44" t="str">
        <f t="shared" si="1"/>
        <v>Да, размещается в установленные сроки по результатам всех (100%) плановых контрольных мероприятий</v>
      </c>
      <c r="C23" s="92">
        <f t="shared" si="2"/>
        <v>4</v>
      </c>
      <c r="D23" s="92"/>
      <c r="E23" s="92"/>
      <c r="F23" s="103">
        <f t="shared" si="3"/>
        <v>4</v>
      </c>
      <c r="G23" s="45">
        <f t="shared" si="4"/>
        <v>100</v>
      </c>
      <c r="H23" s="104" t="s">
        <v>429</v>
      </c>
      <c r="I23" s="92">
        <v>4</v>
      </c>
      <c r="J23" s="92">
        <v>4</v>
      </c>
      <c r="K23" s="105">
        <f t="shared" si="5"/>
        <v>100</v>
      </c>
      <c r="L23" s="50" t="s">
        <v>254</v>
      </c>
      <c r="M23" s="104" t="s">
        <v>564</v>
      </c>
      <c r="N23" s="92">
        <v>12</v>
      </c>
      <c r="O23" s="92">
        <v>12</v>
      </c>
      <c r="P23" s="105">
        <f t="shared" si="0"/>
        <v>100</v>
      </c>
      <c r="Q23" s="50" t="s">
        <v>254</v>
      </c>
      <c r="R23" s="79" t="s">
        <v>281</v>
      </c>
      <c r="S23" s="122" t="s">
        <v>254</v>
      </c>
      <c r="T23" s="93"/>
    </row>
    <row r="24" spans="1:20" ht="16.25" customHeight="1" x14ac:dyDescent="0.2">
      <c r="A24" s="143" t="s">
        <v>21</v>
      </c>
      <c r="B24" s="44" t="str">
        <f t="shared" si="1"/>
        <v>Да, размещается в установленные сроки по результатам всех (100%) плановых контрольных мероприятий</v>
      </c>
      <c r="C24" s="92">
        <f t="shared" si="2"/>
        <v>4</v>
      </c>
      <c r="D24" s="92"/>
      <c r="E24" s="92"/>
      <c r="F24" s="103">
        <f t="shared" si="3"/>
        <v>4</v>
      </c>
      <c r="G24" s="45">
        <f t="shared" si="4"/>
        <v>100</v>
      </c>
      <c r="H24" s="104" t="s">
        <v>423</v>
      </c>
      <c r="I24" s="92">
        <v>1</v>
      </c>
      <c r="J24" s="92">
        <v>1</v>
      </c>
      <c r="K24" s="105">
        <f t="shared" si="5"/>
        <v>100</v>
      </c>
      <c r="L24" s="50" t="s">
        <v>254</v>
      </c>
      <c r="M24" s="104" t="s">
        <v>565</v>
      </c>
      <c r="N24" s="92">
        <v>3</v>
      </c>
      <c r="O24" s="92">
        <v>3</v>
      </c>
      <c r="P24" s="105">
        <f t="shared" si="0"/>
        <v>100</v>
      </c>
      <c r="Q24" s="50" t="s">
        <v>254</v>
      </c>
      <c r="R24" s="79" t="s">
        <v>232</v>
      </c>
      <c r="S24" s="122" t="s">
        <v>254</v>
      </c>
      <c r="T24" s="93"/>
    </row>
    <row r="25" spans="1:20" ht="16.25" customHeight="1" x14ac:dyDescent="0.2">
      <c r="A25" s="143" t="s">
        <v>307</v>
      </c>
      <c r="B25" s="44" t="str">
        <f t="shared" si="1"/>
        <v>Да, размещается в установленные сроки по результатам большей части (не менее 50%) плановых контрольных мероприятий</v>
      </c>
      <c r="C25" s="92">
        <f t="shared" si="2"/>
        <v>2</v>
      </c>
      <c r="D25" s="92"/>
      <c r="E25" s="92"/>
      <c r="F25" s="103">
        <f t="shared" si="3"/>
        <v>2</v>
      </c>
      <c r="G25" s="45">
        <f t="shared" si="4"/>
        <v>95.454545454545453</v>
      </c>
      <c r="H25" s="104" t="s">
        <v>412</v>
      </c>
      <c r="I25" s="92">
        <v>10</v>
      </c>
      <c r="J25" s="92">
        <v>10</v>
      </c>
      <c r="K25" s="105">
        <f t="shared" si="5"/>
        <v>100</v>
      </c>
      <c r="L25" s="50" t="s">
        <v>839</v>
      </c>
      <c r="M25" s="104" t="s">
        <v>627</v>
      </c>
      <c r="N25" s="92">
        <v>12</v>
      </c>
      <c r="O25" s="106">
        <v>11</v>
      </c>
      <c r="P25" s="105">
        <f t="shared" si="0"/>
        <v>91.666666666666657</v>
      </c>
      <c r="Q25" s="108" t="s">
        <v>693</v>
      </c>
      <c r="R25" s="79" t="s">
        <v>233</v>
      </c>
      <c r="S25" s="122" t="s">
        <v>254</v>
      </c>
      <c r="T25" s="93"/>
    </row>
    <row r="26" spans="1:20" ht="16.25" customHeight="1" x14ac:dyDescent="0.2">
      <c r="A26" s="142" t="s">
        <v>22</v>
      </c>
      <c r="B26" s="109"/>
      <c r="C26" s="110"/>
      <c r="D26" s="110"/>
      <c r="E26" s="42"/>
      <c r="F26" s="42"/>
      <c r="G26" s="51"/>
      <c r="H26" s="109"/>
      <c r="I26" s="42"/>
      <c r="J26" s="42"/>
      <c r="K26" s="42"/>
      <c r="L26" s="42"/>
      <c r="M26" s="109"/>
      <c r="N26" s="110"/>
      <c r="O26" s="110"/>
      <c r="P26" s="110"/>
      <c r="Q26" s="111"/>
      <c r="R26" s="110"/>
      <c r="T26" s="93"/>
    </row>
    <row r="27" spans="1:20" ht="16.25" customHeight="1" x14ac:dyDescent="0.2">
      <c r="A27" s="143" t="s">
        <v>23</v>
      </c>
      <c r="B27" s="44" t="str">
        <f t="shared" si="1"/>
        <v>Да, размещается в установленные сроки по результатам большей части (не менее 50%) плановых контрольных мероприятий</v>
      </c>
      <c r="C27" s="92">
        <f t="shared" si="2"/>
        <v>2</v>
      </c>
      <c r="D27" s="92"/>
      <c r="E27" s="92"/>
      <c r="F27" s="103">
        <f t="shared" si="3"/>
        <v>2</v>
      </c>
      <c r="G27" s="45">
        <f t="shared" si="4"/>
        <v>60</v>
      </c>
      <c r="H27" s="104" t="s">
        <v>424</v>
      </c>
      <c r="I27" s="92">
        <v>2</v>
      </c>
      <c r="J27" s="92">
        <v>1</v>
      </c>
      <c r="K27" s="105">
        <f t="shared" si="5"/>
        <v>50</v>
      </c>
      <c r="L27" s="50" t="s">
        <v>694</v>
      </c>
      <c r="M27" s="104" t="s">
        <v>567</v>
      </c>
      <c r="N27" s="92">
        <v>3</v>
      </c>
      <c r="O27" s="92">
        <v>2</v>
      </c>
      <c r="P27" s="105">
        <f t="shared" si="0"/>
        <v>66.666666666666657</v>
      </c>
      <c r="Q27" s="108" t="s">
        <v>566</v>
      </c>
      <c r="R27" s="79" t="s">
        <v>234</v>
      </c>
      <c r="S27" s="122" t="s">
        <v>254</v>
      </c>
      <c r="T27" s="93"/>
    </row>
    <row r="28" spans="1:20" ht="16.25" customHeight="1" x14ac:dyDescent="0.2">
      <c r="A28" s="143" t="s">
        <v>24</v>
      </c>
      <c r="B28" s="44" t="str">
        <f t="shared" si="1"/>
        <v>Да, размещается в установленные сроки по результатам всех (100%) плановых контрольных мероприятий</v>
      </c>
      <c r="C28" s="92">
        <f t="shared" si="2"/>
        <v>4</v>
      </c>
      <c r="D28" s="92"/>
      <c r="E28" s="92"/>
      <c r="F28" s="103">
        <f t="shared" si="3"/>
        <v>4</v>
      </c>
      <c r="G28" s="45">
        <f t="shared" si="4"/>
        <v>100</v>
      </c>
      <c r="H28" s="104" t="s">
        <v>430</v>
      </c>
      <c r="I28" s="92">
        <v>3</v>
      </c>
      <c r="J28" s="92">
        <v>3</v>
      </c>
      <c r="K28" s="105">
        <f t="shared" si="5"/>
        <v>100</v>
      </c>
      <c r="L28" s="50" t="s">
        <v>254</v>
      </c>
      <c r="M28" s="104" t="s">
        <v>569</v>
      </c>
      <c r="N28" s="92">
        <v>7</v>
      </c>
      <c r="O28" s="92">
        <v>7</v>
      </c>
      <c r="P28" s="105">
        <f t="shared" si="0"/>
        <v>100</v>
      </c>
      <c r="Q28" s="50" t="s">
        <v>254</v>
      </c>
      <c r="R28" s="79" t="s">
        <v>568</v>
      </c>
      <c r="S28" s="122" t="s">
        <v>254</v>
      </c>
      <c r="T28" s="93"/>
    </row>
    <row r="29" spans="1:20" ht="16.25" customHeight="1" x14ac:dyDescent="0.2">
      <c r="A29" s="143" t="s">
        <v>25</v>
      </c>
      <c r="B29" s="44" t="str">
        <f t="shared" si="1"/>
        <v>Да, размещается в установленные сроки по результатам большей части (не менее 50%) плановых контрольных мероприятий</v>
      </c>
      <c r="C29" s="92">
        <f t="shared" si="2"/>
        <v>2</v>
      </c>
      <c r="D29" s="92"/>
      <c r="E29" s="92"/>
      <c r="F29" s="103">
        <f t="shared" si="3"/>
        <v>2</v>
      </c>
      <c r="G29" s="45">
        <f t="shared" si="4"/>
        <v>84</v>
      </c>
      <c r="H29" s="104" t="s">
        <v>411</v>
      </c>
      <c r="I29" s="92">
        <v>7</v>
      </c>
      <c r="J29" s="92">
        <v>6</v>
      </c>
      <c r="K29" s="105">
        <f t="shared" si="5"/>
        <v>85.714285714285708</v>
      </c>
      <c r="L29" s="50" t="s">
        <v>695</v>
      </c>
      <c r="M29" s="104" t="s">
        <v>570</v>
      </c>
      <c r="N29" s="92">
        <v>18</v>
      </c>
      <c r="O29" s="106">
        <v>15</v>
      </c>
      <c r="P29" s="105">
        <f t="shared" si="0"/>
        <v>83.333333333333343</v>
      </c>
      <c r="Q29" s="108" t="s">
        <v>696</v>
      </c>
      <c r="R29" s="79" t="s">
        <v>296</v>
      </c>
      <c r="S29" s="122" t="s">
        <v>254</v>
      </c>
      <c r="T29" s="93"/>
    </row>
    <row r="30" spans="1:20" ht="15.5" customHeight="1" x14ac:dyDescent="0.2">
      <c r="A30" s="143" t="s">
        <v>26</v>
      </c>
      <c r="B30" s="44" t="str">
        <f t="shared" si="1"/>
        <v>Да, размещается в установленные сроки по результатам всех (100%) плановых контрольных мероприятий</v>
      </c>
      <c r="C30" s="92">
        <f t="shared" si="2"/>
        <v>4</v>
      </c>
      <c r="D30" s="92"/>
      <c r="E30" s="92"/>
      <c r="F30" s="103">
        <f t="shared" si="3"/>
        <v>4</v>
      </c>
      <c r="G30" s="45">
        <f t="shared" si="4"/>
        <v>100</v>
      </c>
      <c r="H30" s="104" t="s">
        <v>383</v>
      </c>
      <c r="I30" s="92">
        <v>10</v>
      </c>
      <c r="J30" s="92">
        <v>10</v>
      </c>
      <c r="K30" s="105">
        <f t="shared" si="5"/>
        <v>100</v>
      </c>
      <c r="L30" s="50" t="s">
        <v>254</v>
      </c>
      <c r="M30" s="104" t="s">
        <v>557</v>
      </c>
      <c r="N30" s="92">
        <v>15</v>
      </c>
      <c r="O30" s="92">
        <v>15</v>
      </c>
      <c r="P30" s="105">
        <f t="shared" si="0"/>
        <v>100</v>
      </c>
      <c r="Q30" s="50" t="s">
        <v>254</v>
      </c>
      <c r="R30" s="79" t="s">
        <v>732</v>
      </c>
      <c r="S30" s="122" t="s">
        <v>254</v>
      </c>
      <c r="T30" s="93"/>
    </row>
    <row r="31" spans="1:20" ht="16.25" customHeight="1" x14ac:dyDescent="0.2">
      <c r="A31" s="143" t="s">
        <v>27</v>
      </c>
      <c r="B31" s="44" t="s">
        <v>334</v>
      </c>
      <c r="C31" s="92">
        <v>0</v>
      </c>
      <c r="D31" s="92"/>
      <c r="E31" s="92"/>
      <c r="F31" s="103">
        <f t="shared" si="3"/>
        <v>0</v>
      </c>
      <c r="G31" s="45" t="s">
        <v>254</v>
      </c>
      <c r="H31" s="104" t="s">
        <v>384</v>
      </c>
      <c r="I31" s="92" t="s">
        <v>346</v>
      </c>
      <c r="J31" s="92" t="s">
        <v>254</v>
      </c>
      <c r="K31" s="105" t="s">
        <v>254</v>
      </c>
      <c r="L31" s="50" t="s">
        <v>385</v>
      </c>
      <c r="M31" s="104" t="s">
        <v>612</v>
      </c>
      <c r="N31" s="92" t="s">
        <v>346</v>
      </c>
      <c r="O31" s="92" t="s">
        <v>254</v>
      </c>
      <c r="P31" s="92" t="s">
        <v>254</v>
      </c>
      <c r="Q31" s="50" t="s">
        <v>571</v>
      </c>
      <c r="R31" s="79" t="s">
        <v>236</v>
      </c>
      <c r="S31" s="122" t="s">
        <v>254</v>
      </c>
      <c r="T31" s="93"/>
    </row>
    <row r="32" spans="1:20" ht="16.25" customHeight="1" x14ac:dyDescent="0.2">
      <c r="A32" s="143" t="s">
        <v>28</v>
      </c>
      <c r="B32" s="44" t="str">
        <f t="shared" si="1"/>
        <v>Да, размещается в установленные сроки по результатам всех (100%) плановых контрольных мероприятий</v>
      </c>
      <c r="C32" s="92">
        <f t="shared" si="2"/>
        <v>4</v>
      </c>
      <c r="D32" s="92">
        <v>0.5</v>
      </c>
      <c r="E32" s="92"/>
      <c r="F32" s="103">
        <f t="shared" si="3"/>
        <v>2</v>
      </c>
      <c r="G32" s="45">
        <f t="shared" si="4"/>
        <v>100</v>
      </c>
      <c r="H32" s="104" t="s">
        <v>386</v>
      </c>
      <c r="I32" s="92">
        <v>1</v>
      </c>
      <c r="J32" s="92">
        <v>1</v>
      </c>
      <c r="K32" s="105">
        <f t="shared" si="5"/>
        <v>100</v>
      </c>
      <c r="L32" s="50" t="s">
        <v>499</v>
      </c>
      <c r="M32" s="50" t="s">
        <v>572</v>
      </c>
      <c r="N32" s="92">
        <v>0</v>
      </c>
      <c r="O32" s="92">
        <v>0</v>
      </c>
      <c r="P32" s="92">
        <v>0</v>
      </c>
      <c r="Q32" s="108" t="s">
        <v>700</v>
      </c>
      <c r="R32" s="79" t="s">
        <v>347</v>
      </c>
      <c r="S32" s="122" t="s">
        <v>254</v>
      </c>
      <c r="T32" s="93"/>
    </row>
    <row r="33" spans="1:20" ht="15.75" customHeight="1" x14ac:dyDescent="0.2">
      <c r="A33" s="143" t="s">
        <v>29</v>
      </c>
      <c r="B33" s="44" t="str">
        <f t="shared" si="1"/>
        <v>Да, размещается в установленные сроки по результатам большей части (не менее 50%) плановых контрольных мероприятий</v>
      </c>
      <c r="C33" s="92">
        <f t="shared" si="2"/>
        <v>2</v>
      </c>
      <c r="D33" s="92"/>
      <c r="E33" s="92"/>
      <c r="F33" s="103">
        <f t="shared" si="3"/>
        <v>2</v>
      </c>
      <c r="G33" s="45">
        <f t="shared" si="4"/>
        <v>88.888888888888886</v>
      </c>
      <c r="H33" s="104" t="s">
        <v>425</v>
      </c>
      <c r="I33" s="92">
        <v>5</v>
      </c>
      <c r="J33" s="92">
        <v>5</v>
      </c>
      <c r="K33" s="105">
        <f t="shared" si="5"/>
        <v>100</v>
      </c>
      <c r="L33" s="50" t="s">
        <v>841</v>
      </c>
      <c r="M33" s="104" t="s">
        <v>805</v>
      </c>
      <c r="N33" s="92">
        <v>13</v>
      </c>
      <c r="O33" s="106">
        <v>11</v>
      </c>
      <c r="P33" s="105">
        <f t="shared" si="0"/>
        <v>84.615384615384613</v>
      </c>
      <c r="Q33" s="50" t="s">
        <v>827</v>
      </c>
      <c r="R33" s="79" t="s">
        <v>290</v>
      </c>
      <c r="S33" s="122" t="s">
        <v>254</v>
      </c>
      <c r="T33" s="93"/>
    </row>
    <row r="34" spans="1:20" s="18" customFormat="1" ht="16.25" customHeight="1" x14ac:dyDescent="0.2">
      <c r="A34" s="143" t="s">
        <v>30</v>
      </c>
      <c r="B34" s="44" t="str">
        <f t="shared" si="1"/>
        <v>Да, размещается в установленные сроки по результатам большей части (не менее 50%) плановых контрольных мероприятий</v>
      </c>
      <c r="C34" s="92">
        <f t="shared" si="2"/>
        <v>2</v>
      </c>
      <c r="D34" s="92"/>
      <c r="E34" s="92"/>
      <c r="F34" s="103">
        <f t="shared" si="3"/>
        <v>2</v>
      </c>
      <c r="G34" s="45">
        <f t="shared" si="4"/>
        <v>91.666666666666657</v>
      </c>
      <c r="H34" s="104" t="s">
        <v>383</v>
      </c>
      <c r="I34" s="92">
        <v>4</v>
      </c>
      <c r="J34" s="92">
        <v>3</v>
      </c>
      <c r="K34" s="105">
        <f t="shared" si="5"/>
        <v>75</v>
      </c>
      <c r="L34" s="50" t="s">
        <v>697</v>
      </c>
      <c r="M34" s="50" t="s">
        <v>558</v>
      </c>
      <c r="N34" s="92">
        <v>8</v>
      </c>
      <c r="O34" s="92">
        <v>8</v>
      </c>
      <c r="P34" s="105">
        <f t="shared" si="0"/>
        <v>100</v>
      </c>
      <c r="Q34" s="50" t="s">
        <v>254</v>
      </c>
      <c r="R34" s="79" t="s">
        <v>283</v>
      </c>
      <c r="S34" s="122" t="s">
        <v>254</v>
      </c>
      <c r="T34" s="93"/>
    </row>
    <row r="35" spans="1:20" ht="16.25" customHeight="1" x14ac:dyDescent="0.2">
      <c r="A35" s="143" t="s">
        <v>31</v>
      </c>
      <c r="B35" s="44" t="s">
        <v>334</v>
      </c>
      <c r="C35" s="92">
        <f t="shared" si="2"/>
        <v>0</v>
      </c>
      <c r="D35" s="92"/>
      <c r="E35" s="92"/>
      <c r="F35" s="103">
        <f t="shared" si="3"/>
        <v>0</v>
      </c>
      <c r="G35" s="45">
        <f t="shared" si="4"/>
        <v>27.27272727272727</v>
      </c>
      <c r="H35" s="104" t="s">
        <v>500</v>
      </c>
      <c r="I35" s="92">
        <v>3</v>
      </c>
      <c r="J35" s="92">
        <v>0</v>
      </c>
      <c r="K35" s="105">
        <f t="shared" si="5"/>
        <v>0</v>
      </c>
      <c r="L35" s="50" t="s">
        <v>788</v>
      </c>
      <c r="M35" s="104" t="s">
        <v>547</v>
      </c>
      <c r="N35" s="92">
        <v>8</v>
      </c>
      <c r="O35" s="92">
        <v>3</v>
      </c>
      <c r="P35" s="105">
        <f t="shared" si="0"/>
        <v>37.5</v>
      </c>
      <c r="Q35" s="50" t="s">
        <v>698</v>
      </c>
      <c r="R35" s="79" t="s">
        <v>291</v>
      </c>
      <c r="S35" s="122" t="s">
        <v>254</v>
      </c>
      <c r="T35" s="93"/>
    </row>
    <row r="36" spans="1:20" ht="16.25" customHeight="1" x14ac:dyDescent="0.2">
      <c r="A36" s="143" t="s">
        <v>846</v>
      </c>
      <c r="B36" s="44" t="str">
        <f t="shared" si="1"/>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36" s="92">
        <f t="shared" si="2"/>
        <v>0</v>
      </c>
      <c r="D36" s="92"/>
      <c r="E36" s="92"/>
      <c r="F36" s="103">
        <f t="shared" si="3"/>
        <v>0</v>
      </c>
      <c r="G36" s="45">
        <f t="shared" si="4"/>
        <v>11.363636363636363</v>
      </c>
      <c r="H36" s="104" t="s">
        <v>420</v>
      </c>
      <c r="I36" s="92">
        <v>9</v>
      </c>
      <c r="J36" s="92">
        <v>0</v>
      </c>
      <c r="K36" s="105">
        <f t="shared" si="5"/>
        <v>0</v>
      </c>
      <c r="L36" s="50" t="s">
        <v>699</v>
      </c>
      <c r="M36" s="104" t="s">
        <v>808</v>
      </c>
      <c r="N36" s="92">
        <v>35</v>
      </c>
      <c r="O36" s="106">
        <v>5</v>
      </c>
      <c r="P36" s="105">
        <f t="shared" si="0"/>
        <v>14.285714285714285</v>
      </c>
      <c r="Q36" s="108" t="s">
        <v>701</v>
      </c>
      <c r="R36" s="55" t="s">
        <v>614</v>
      </c>
      <c r="S36" s="122" t="s">
        <v>254</v>
      </c>
      <c r="T36" s="93"/>
    </row>
    <row r="37" spans="1:20" ht="16.25" customHeight="1" x14ac:dyDescent="0.2">
      <c r="A37" s="143" t="s">
        <v>32</v>
      </c>
      <c r="B37" s="44" t="str">
        <f t="shared" si="1"/>
        <v>Да, размещается в установленные сроки по результатам большей части (не менее 50%) плановых контрольных мероприятий</v>
      </c>
      <c r="C37" s="92">
        <f t="shared" si="2"/>
        <v>2</v>
      </c>
      <c r="D37" s="92"/>
      <c r="E37" s="92"/>
      <c r="F37" s="103">
        <f t="shared" si="3"/>
        <v>2</v>
      </c>
      <c r="G37" s="45">
        <f t="shared" si="4"/>
        <v>90.909090909090907</v>
      </c>
      <c r="H37" s="104" t="s">
        <v>388</v>
      </c>
      <c r="I37" s="92">
        <v>4</v>
      </c>
      <c r="J37" s="92">
        <v>4</v>
      </c>
      <c r="K37" s="105">
        <f t="shared" si="5"/>
        <v>100</v>
      </c>
      <c r="L37" s="50" t="s">
        <v>254</v>
      </c>
      <c r="M37" s="104" t="s">
        <v>552</v>
      </c>
      <c r="N37" s="92">
        <v>7</v>
      </c>
      <c r="O37" s="106">
        <v>6</v>
      </c>
      <c r="P37" s="105">
        <f t="shared" si="0"/>
        <v>85.714285714285708</v>
      </c>
      <c r="Q37" s="50" t="s">
        <v>702</v>
      </c>
      <c r="R37" s="79" t="s">
        <v>237</v>
      </c>
      <c r="S37" s="122" t="s">
        <v>254</v>
      </c>
      <c r="T37" s="93"/>
    </row>
    <row r="38" spans="1:20" ht="16.25" customHeight="1" x14ac:dyDescent="0.2">
      <c r="A38" s="142" t="s">
        <v>33</v>
      </c>
      <c r="B38" s="109"/>
      <c r="C38" s="110"/>
      <c r="D38" s="42"/>
      <c r="E38" s="42"/>
      <c r="F38" s="42"/>
      <c r="G38" s="51"/>
      <c r="H38" s="109"/>
      <c r="I38" s="42"/>
      <c r="J38" s="42"/>
      <c r="K38" s="42"/>
      <c r="L38" s="42"/>
      <c r="M38" s="109"/>
      <c r="N38" s="110"/>
      <c r="O38" s="110"/>
      <c r="P38" s="110"/>
      <c r="Q38" s="111"/>
      <c r="R38" s="110"/>
      <c r="T38" s="93"/>
    </row>
    <row r="39" spans="1:20" ht="16.25" customHeight="1" x14ac:dyDescent="0.2">
      <c r="A39" s="143" t="s">
        <v>34</v>
      </c>
      <c r="B39" s="44" t="str">
        <f t="shared" si="1"/>
        <v>Да, размещается в установленные сроки по результатам всех (100%) плановых контрольных мероприятий</v>
      </c>
      <c r="C39" s="92">
        <f t="shared" si="2"/>
        <v>4</v>
      </c>
      <c r="D39" s="92"/>
      <c r="E39" s="92"/>
      <c r="F39" s="103">
        <f t="shared" si="3"/>
        <v>4</v>
      </c>
      <c r="G39" s="45">
        <f t="shared" si="4"/>
        <v>100</v>
      </c>
      <c r="H39" s="104" t="s">
        <v>501</v>
      </c>
      <c r="I39" s="92">
        <v>1</v>
      </c>
      <c r="J39" s="92">
        <v>1</v>
      </c>
      <c r="K39" s="105">
        <f t="shared" si="5"/>
        <v>100</v>
      </c>
      <c r="L39" s="50" t="s">
        <v>704</v>
      </c>
      <c r="M39" s="104" t="s">
        <v>516</v>
      </c>
      <c r="N39" s="92">
        <v>8</v>
      </c>
      <c r="O39" s="92">
        <v>8</v>
      </c>
      <c r="P39" s="105">
        <f t="shared" si="0"/>
        <v>100</v>
      </c>
      <c r="Q39" s="50" t="s">
        <v>254</v>
      </c>
      <c r="R39" s="79" t="s">
        <v>389</v>
      </c>
      <c r="S39" s="122" t="s">
        <v>254</v>
      </c>
      <c r="T39" s="93"/>
    </row>
    <row r="40" spans="1:20" ht="16.25" customHeight="1" x14ac:dyDescent="0.2">
      <c r="A40" s="143" t="s">
        <v>35</v>
      </c>
      <c r="B40" s="44" t="str">
        <f t="shared" si="1"/>
        <v>Да, размещается в установленные сроки по результатам всех (100%) плановых контрольных мероприятий</v>
      </c>
      <c r="C40" s="92">
        <f t="shared" si="2"/>
        <v>4</v>
      </c>
      <c r="D40" s="92"/>
      <c r="E40" s="92"/>
      <c r="F40" s="103">
        <f t="shared" si="3"/>
        <v>4</v>
      </c>
      <c r="G40" s="45">
        <f t="shared" si="4"/>
        <v>100</v>
      </c>
      <c r="H40" s="104" t="s">
        <v>390</v>
      </c>
      <c r="I40" s="92">
        <v>4</v>
      </c>
      <c r="J40" s="92">
        <v>4</v>
      </c>
      <c r="K40" s="105">
        <f t="shared" si="5"/>
        <v>100</v>
      </c>
      <c r="L40" s="50" t="s">
        <v>254</v>
      </c>
      <c r="M40" s="104" t="s">
        <v>574</v>
      </c>
      <c r="N40" s="92">
        <v>6</v>
      </c>
      <c r="O40" s="92">
        <v>6</v>
      </c>
      <c r="P40" s="105">
        <f t="shared" si="0"/>
        <v>100</v>
      </c>
      <c r="Q40" s="50" t="s">
        <v>254</v>
      </c>
      <c r="R40" s="79" t="s">
        <v>238</v>
      </c>
      <c r="S40" s="122" t="s">
        <v>254</v>
      </c>
      <c r="T40" s="93"/>
    </row>
    <row r="41" spans="1:20" ht="16.25" customHeight="1" x14ac:dyDescent="0.2">
      <c r="A41" s="143" t="s">
        <v>36</v>
      </c>
      <c r="B41" s="44" t="str">
        <f t="shared" si="1"/>
        <v>Да, размещается в установленные сроки по результатам всех (100%) плановых контрольных мероприятий</v>
      </c>
      <c r="C41" s="92">
        <f t="shared" si="2"/>
        <v>4</v>
      </c>
      <c r="D41" s="92"/>
      <c r="E41" s="92"/>
      <c r="F41" s="103">
        <f t="shared" si="3"/>
        <v>4</v>
      </c>
      <c r="G41" s="45">
        <f t="shared" si="4"/>
        <v>100</v>
      </c>
      <c r="H41" s="104" t="s">
        <v>391</v>
      </c>
      <c r="I41" s="92">
        <v>7</v>
      </c>
      <c r="J41" s="92">
        <v>7</v>
      </c>
      <c r="K41" s="105">
        <f t="shared" si="5"/>
        <v>100</v>
      </c>
      <c r="L41" s="50" t="s">
        <v>254</v>
      </c>
      <c r="M41" s="104" t="s">
        <v>575</v>
      </c>
      <c r="N41" s="92">
        <v>6</v>
      </c>
      <c r="O41" s="92">
        <v>6</v>
      </c>
      <c r="P41" s="105">
        <f t="shared" si="0"/>
        <v>100</v>
      </c>
      <c r="Q41" s="50" t="s">
        <v>254</v>
      </c>
      <c r="R41" s="112" t="s">
        <v>239</v>
      </c>
      <c r="S41" s="122" t="s">
        <v>254</v>
      </c>
      <c r="T41" s="93"/>
    </row>
    <row r="42" spans="1:20" ht="16.25" customHeight="1" x14ac:dyDescent="0.2">
      <c r="A42" s="143" t="s">
        <v>37</v>
      </c>
      <c r="B42" s="44" t="str">
        <f t="shared" si="1"/>
        <v>Да, размещается в установленные сроки по результатам всех (100%) плановых контрольных мероприятий</v>
      </c>
      <c r="C42" s="92">
        <f t="shared" si="2"/>
        <v>4</v>
      </c>
      <c r="D42" s="92"/>
      <c r="E42" s="92"/>
      <c r="F42" s="103">
        <f t="shared" si="3"/>
        <v>4</v>
      </c>
      <c r="G42" s="45">
        <f t="shared" si="4"/>
        <v>100</v>
      </c>
      <c r="H42" s="104" t="s">
        <v>392</v>
      </c>
      <c r="I42" s="92">
        <v>18</v>
      </c>
      <c r="J42" s="92">
        <v>18</v>
      </c>
      <c r="K42" s="105">
        <f t="shared" si="5"/>
        <v>100</v>
      </c>
      <c r="L42" s="50" t="s">
        <v>254</v>
      </c>
      <c r="M42" s="104" t="s">
        <v>615</v>
      </c>
      <c r="N42" s="92">
        <v>15</v>
      </c>
      <c r="O42" s="92">
        <v>15</v>
      </c>
      <c r="P42" s="105">
        <f t="shared" si="0"/>
        <v>100</v>
      </c>
      <c r="Q42" s="50" t="s">
        <v>254</v>
      </c>
      <c r="R42" s="79" t="s">
        <v>240</v>
      </c>
      <c r="S42" s="122" t="s">
        <v>254</v>
      </c>
      <c r="T42" s="93"/>
    </row>
    <row r="43" spans="1:20" ht="16.25" customHeight="1" x14ac:dyDescent="0.2">
      <c r="A43" s="143" t="s">
        <v>38</v>
      </c>
      <c r="B43" s="44" t="str">
        <f t="shared" si="1"/>
        <v>Да, размещается в установленные сроки по результатам всех (100%) плановых контрольных мероприятий</v>
      </c>
      <c r="C43" s="92">
        <f t="shared" si="2"/>
        <v>4</v>
      </c>
      <c r="D43" s="92"/>
      <c r="E43" s="92"/>
      <c r="F43" s="103">
        <f t="shared" si="3"/>
        <v>4</v>
      </c>
      <c r="G43" s="45">
        <f t="shared" si="4"/>
        <v>100</v>
      </c>
      <c r="H43" s="104" t="s">
        <v>431</v>
      </c>
      <c r="I43" s="92">
        <v>2</v>
      </c>
      <c r="J43" s="92">
        <v>2</v>
      </c>
      <c r="K43" s="105">
        <f t="shared" si="5"/>
        <v>100</v>
      </c>
      <c r="L43" s="50" t="s">
        <v>254</v>
      </c>
      <c r="M43" s="104" t="s">
        <v>576</v>
      </c>
      <c r="N43" s="92">
        <v>4</v>
      </c>
      <c r="O43" s="106">
        <v>4</v>
      </c>
      <c r="P43" s="105">
        <f t="shared" si="0"/>
        <v>100</v>
      </c>
      <c r="Q43" s="50" t="s">
        <v>254</v>
      </c>
      <c r="R43" s="79" t="s">
        <v>706</v>
      </c>
      <c r="S43" s="122" t="s">
        <v>254</v>
      </c>
      <c r="T43" s="93"/>
    </row>
    <row r="44" spans="1:20" ht="16.25" customHeight="1" x14ac:dyDescent="0.2">
      <c r="A44" s="143" t="s">
        <v>39</v>
      </c>
      <c r="B44" s="44" t="str">
        <f t="shared" si="1"/>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44" s="92">
        <f t="shared" si="2"/>
        <v>0</v>
      </c>
      <c r="D44" s="92"/>
      <c r="E44" s="92"/>
      <c r="F44" s="103">
        <f t="shared" si="3"/>
        <v>0</v>
      </c>
      <c r="G44" s="45">
        <f t="shared" si="4"/>
        <v>42.105263157894733</v>
      </c>
      <c r="H44" s="104" t="s">
        <v>393</v>
      </c>
      <c r="I44" s="92">
        <v>7</v>
      </c>
      <c r="J44" s="92">
        <v>6</v>
      </c>
      <c r="K44" s="105">
        <f t="shared" si="5"/>
        <v>85.714285714285708</v>
      </c>
      <c r="L44" s="50" t="s">
        <v>705</v>
      </c>
      <c r="M44" s="104" t="s">
        <v>577</v>
      </c>
      <c r="N44" s="92">
        <v>12</v>
      </c>
      <c r="O44" s="92">
        <v>2</v>
      </c>
      <c r="P44" s="105">
        <f t="shared" si="0"/>
        <v>16.666666666666664</v>
      </c>
      <c r="Q44" s="108" t="s">
        <v>789</v>
      </c>
      <c r="R44" s="79" t="s">
        <v>394</v>
      </c>
      <c r="S44" s="122" t="s">
        <v>254</v>
      </c>
      <c r="T44" s="93"/>
    </row>
    <row r="45" spans="1:20" ht="16.25" customHeight="1" x14ac:dyDescent="0.2">
      <c r="A45" s="143" t="s">
        <v>40</v>
      </c>
      <c r="B45" s="44" t="s">
        <v>334</v>
      </c>
      <c r="C45" s="92">
        <v>0</v>
      </c>
      <c r="D45" s="92"/>
      <c r="E45" s="92"/>
      <c r="F45" s="103">
        <f t="shared" si="3"/>
        <v>0</v>
      </c>
      <c r="G45" s="45" t="s">
        <v>254</v>
      </c>
      <c r="H45" s="104" t="s">
        <v>486</v>
      </c>
      <c r="I45" s="45" t="s">
        <v>346</v>
      </c>
      <c r="J45" s="45" t="s">
        <v>254</v>
      </c>
      <c r="K45" s="45" t="s">
        <v>254</v>
      </c>
      <c r="L45" s="50" t="s">
        <v>790</v>
      </c>
      <c r="M45" s="104" t="s">
        <v>487</v>
      </c>
      <c r="N45" s="45" t="s">
        <v>346</v>
      </c>
      <c r="O45" s="45" t="s">
        <v>254</v>
      </c>
      <c r="P45" s="45" t="s">
        <v>254</v>
      </c>
      <c r="Q45" s="108" t="s">
        <v>359</v>
      </c>
      <c r="R45" s="55" t="s">
        <v>241</v>
      </c>
      <c r="S45" s="122" t="s">
        <v>254</v>
      </c>
      <c r="T45" s="93"/>
    </row>
    <row r="46" spans="1:20" ht="16.25" customHeight="1" x14ac:dyDescent="0.2">
      <c r="A46" s="143" t="s">
        <v>41</v>
      </c>
      <c r="B46" s="44" t="str">
        <f t="shared" si="1"/>
        <v>Да, размещается в установленные сроки по результатам большей части (не менее 50%) плановых контрольных мероприятий</v>
      </c>
      <c r="C46" s="92">
        <f t="shared" si="2"/>
        <v>2</v>
      </c>
      <c r="D46" s="92"/>
      <c r="E46" s="92"/>
      <c r="F46" s="103">
        <f t="shared" si="3"/>
        <v>2</v>
      </c>
      <c r="G46" s="45">
        <f t="shared" si="4"/>
        <v>66.666666666666657</v>
      </c>
      <c r="H46" s="104" t="s">
        <v>353</v>
      </c>
      <c r="I46" s="92">
        <v>4</v>
      </c>
      <c r="J46" s="92">
        <v>2</v>
      </c>
      <c r="K46" s="105">
        <f t="shared" si="5"/>
        <v>50</v>
      </c>
      <c r="L46" s="50" t="s">
        <v>502</v>
      </c>
      <c r="M46" s="50" t="s">
        <v>353</v>
      </c>
      <c r="N46" s="92">
        <v>5</v>
      </c>
      <c r="O46" s="106">
        <v>4</v>
      </c>
      <c r="P46" s="105">
        <f t="shared" si="0"/>
        <v>80</v>
      </c>
      <c r="Q46" s="50" t="s">
        <v>707</v>
      </c>
      <c r="R46" s="79" t="s">
        <v>578</v>
      </c>
      <c r="S46" s="122" t="s">
        <v>254</v>
      </c>
      <c r="T46" s="93"/>
    </row>
    <row r="47" spans="1:20" ht="16.25" customHeight="1" x14ac:dyDescent="0.2">
      <c r="A47" s="142" t="s">
        <v>42</v>
      </c>
      <c r="B47" s="109"/>
      <c r="C47" s="110"/>
      <c r="D47" s="42"/>
      <c r="E47" s="42"/>
      <c r="F47" s="42"/>
      <c r="G47" s="51"/>
      <c r="H47" s="109"/>
      <c r="I47" s="42"/>
      <c r="J47" s="42"/>
      <c r="K47" s="42"/>
      <c r="L47" s="42"/>
      <c r="M47" s="109"/>
      <c r="N47" s="110"/>
      <c r="O47" s="110"/>
      <c r="P47" s="110"/>
      <c r="Q47" s="111"/>
      <c r="R47" s="110"/>
      <c r="T47" s="93"/>
    </row>
    <row r="48" spans="1:20" ht="16.25" customHeight="1" x14ac:dyDescent="0.2">
      <c r="A48" s="143" t="s">
        <v>43</v>
      </c>
      <c r="B48" s="44" t="str">
        <f t="shared" si="1"/>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48" s="92">
        <f t="shared" si="2"/>
        <v>0</v>
      </c>
      <c r="D48" s="92"/>
      <c r="E48" s="92"/>
      <c r="F48" s="103">
        <f t="shared" si="3"/>
        <v>0</v>
      </c>
      <c r="G48" s="45">
        <f t="shared" si="4"/>
        <v>7.5</v>
      </c>
      <c r="H48" s="104" t="s">
        <v>395</v>
      </c>
      <c r="I48" s="92">
        <v>16</v>
      </c>
      <c r="J48" s="92">
        <v>3</v>
      </c>
      <c r="K48" s="105">
        <f t="shared" si="5"/>
        <v>18.75</v>
      </c>
      <c r="L48" s="50" t="s">
        <v>809</v>
      </c>
      <c r="M48" s="104" t="s">
        <v>565</v>
      </c>
      <c r="N48" s="92">
        <v>24</v>
      </c>
      <c r="O48" s="92">
        <v>0</v>
      </c>
      <c r="P48" s="105">
        <f t="shared" si="0"/>
        <v>0</v>
      </c>
      <c r="Q48" s="108" t="s">
        <v>712</v>
      </c>
      <c r="R48" s="79" t="s">
        <v>354</v>
      </c>
      <c r="S48" s="122" t="s">
        <v>254</v>
      </c>
      <c r="T48" s="93"/>
    </row>
    <row r="49" spans="1:45" s="19" customFormat="1" ht="16.25" customHeight="1" x14ac:dyDescent="0.15">
      <c r="A49" s="143" t="s">
        <v>44</v>
      </c>
      <c r="B49" s="44" t="str">
        <f t="shared" si="1"/>
        <v>Да, размещается в установленные сроки по результатам всех (100%) плановых контрольных мероприятий</v>
      </c>
      <c r="C49" s="92">
        <f t="shared" si="2"/>
        <v>4</v>
      </c>
      <c r="D49" s="92"/>
      <c r="E49" s="92"/>
      <c r="F49" s="103">
        <f t="shared" si="3"/>
        <v>4</v>
      </c>
      <c r="G49" s="45">
        <f t="shared" si="4"/>
        <v>100</v>
      </c>
      <c r="H49" s="104" t="s">
        <v>413</v>
      </c>
      <c r="I49" s="92">
        <v>6</v>
      </c>
      <c r="J49" s="92">
        <v>6</v>
      </c>
      <c r="K49" s="105">
        <f t="shared" si="5"/>
        <v>100</v>
      </c>
      <c r="L49" s="50" t="s">
        <v>254</v>
      </c>
      <c r="M49" s="104" t="s">
        <v>552</v>
      </c>
      <c r="N49" s="92">
        <v>10</v>
      </c>
      <c r="O49" s="106">
        <v>10</v>
      </c>
      <c r="P49" s="105">
        <f t="shared" si="0"/>
        <v>100</v>
      </c>
      <c r="Q49" s="50" t="s">
        <v>810</v>
      </c>
      <c r="R49" s="55" t="s">
        <v>257</v>
      </c>
      <c r="S49" s="122" t="s">
        <v>254</v>
      </c>
      <c r="T49" s="94"/>
    </row>
    <row r="50" spans="1:45" ht="16.25" customHeight="1" x14ac:dyDescent="0.2">
      <c r="A50" s="143" t="s">
        <v>45</v>
      </c>
      <c r="B50" s="44" t="str">
        <f t="shared" si="1"/>
        <v>Да, размещается в установленные сроки по результатам всех (100%) плановых контрольных мероприятий</v>
      </c>
      <c r="C50" s="92">
        <f t="shared" si="2"/>
        <v>4</v>
      </c>
      <c r="D50" s="92"/>
      <c r="E50" s="92"/>
      <c r="F50" s="103">
        <f t="shared" si="3"/>
        <v>4</v>
      </c>
      <c r="G50" s="45">
        <f t="shared" si="4"/>
        <v>100</v>
      </c>
      <c r="H50" s="104" t="s">
        <v>387</v>
      </c>
      <c r="I50" s="92">
        <v>3</v>
      </c>
      <c r="J50" s="92">
        <v>3</v>
      </c>
      <c r="K50" s="105">
        <f t="shared" si="5"/>
        <v>100</v>
      </c>
      <c r="L50" s="50" t="s">
        <v>708</v>
      </c>
      <c r="M50" s="104" t="s">
        <v>567</v>
      </c>
      <c r="N50" s="92">
        <v>3</v>
      </c>
      <c r="O50" s="92">
        <v>3</v>
      </c>
      <c r="P50" s="105">
        <f t="shared" si="0"/>
        <v>100</v>
      </c>
      <c r="Q50" s="50" t="s">
        <v>254</v>
      </c>
      <c r="R50" s="79" t="s">
        <v>297</v>
      </c>
      <c r="S50" s="122" t="s">
        <v>254</v>
      </c>
      <c r="T50" s="93"/>
    </row>
    <row r="51" spans="1:45" ht="16.25" customHeight="1" x14ac:dyDescent="0.2">
      <c r="A51" s="143" t="s">
        <v>46</v>
      </c>
      <c r="B51" s="44" t="str">
        <f t="shared" si="1"/>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51" s="92">
        <f t="shared" si="2"/>
        <v>0</v>
      </c>
      <c r="D51" s="92"/>
      <c r="E51" s="92"/>
      <c r="F51" s="103">
        <f t="shared" si="3"/>
        <v>0</v>
      </c>
      <c r="G51" s="45">
        <f t="shared" si="4"/>
        <v>0</v>
      </c>
      <c r="H51" s="104" t="s">
        <v>408</v>
      </c>
      <c r="I51" s="92">
        <v>8</v>
      </c>
      <c r="J51" s="92">
        <v>0</v>
      </c>
      <c r="K51" s="105">
        <f t="shared" si="5"/>
        <v>0</v>
      </c>
      <c r="L51" s="50" t="s">
        <v>349</v>
      </c>
      <c r="M51" s="104" t="s">
        <v>635</v>
      </c>
      <c r="N51" s="92">
        <v>26</v>
      </c>
      <c r="O51" s="92">
        <v>0</v>
      </c>
      <c r="P51" s="105">
        <f t="shared" si="0"/>
        <v>0</v>
      </c>
      <c r="Q51" s="108" t="s">
        <v>488</v>
      </c>
      <c r="R51" s="79" t="s">
        <v>153</v>
      </c>
      <c r="S51" s="122" t="s">
        <v>254</v>
      </c>
      <c r="T51" s="93"/>
    </row>
    <row r="52" spans="1:45" ht="16.25" customHeight="1" x14ac:dyDescent="0.2">
      <c r="A52" s="143" t="s">
        <v>847</v>
      </c>
      <c r="B52" s="44" t="str">
        <f t="shared" si="1"/>
        <v>Да, размещается в установленные сроки по результатам большей части (не менее 50%) плановых контрольных мероприятий</v>
      </c>
      <c r="C52" s="92">
        <f t="shared" si="2"/>
        <v>2</v>
      </c>
      <c r="D52" s="92">
        <v>0.5</v>
      </c>
      <c r="E52" s="92"/>
      <c r="F52" s="103">
        <f t="shared" si="3"/>
        <v>1</v>
      </c>
      <c r="G52" s="45">
        <f t="shared" si="4"/>
        <v>72.222222222222214</v>
      </c>
      <c r="H52" s="104" t="s">
        <v>503</v>
      </c>
      <c r="I52" s="92">
        <v>6</v>
      </c>
      <c r="J52" s="92">
        <v>5</v>
      </c>
      <c r="K52" s="105">
        <f t="shared" si="5"/>
        <v>83.333333333333343</v>
      </c>
      <c r="L52" s="50" t="s">
        <v>709</v>
      </c>
      <c r="M52" s="104" t="s">
        <v>579</v>
      </c>
      <c r="N52" s="92">
        <v>12</v>
      </c>
      <c r="O52" s="92">
        <v>8</v>
      </c>
      <c r="P52" s="105">
        <f t="shared" si="0"/>
        <v>66.666666666666657</v>
      </c>
      <c r="Q52" s="108" t="s">
        <v>713</v>
      </c>
      <c r="R52" s="55" t="s">
        <v>258</v>
      </c>
      <c r="S52" s="122" t="s">
        <v>254</v>
      </c>
      <c r="T52" s="93"/>
    </row>
    <row r="53" spans="1:45" ht="16.25" customHeight="1" x14ac:dyDescent="0.2">
      <c r="A53" s="143" t="s">
        <v>47</v>
      </c>
      <c r="B53" s="44" t="str">
        <f t="shared" si="1"/>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53" s="92">
        <f t="shared" si="2"/>
        <v>0</v>
      </c>
      <c r="D53" s="92"/>
      <c r="E53" s="92"/>
      <c r="F53" s="103">
        <f t="shared" si="3"/>
        <v>0</v>
      </c>
      <c r="G53" s="45">
        <f t="shared" si="4"/>
        <v>0</v>
      </c>
      <c r="H53" s="104" t="s">
        <v>396</v>
      </c>
      <c r="I53" s="92">
        <v>2</v>
      </c>
      <c r="J53" s="92">
        <v>0</v>
      </c>
      <c r="K53" s="105">
        <f t="shared" si="5"/>
        <v>0</v>
      </c>
      <c r="L53" s="50" t="s">
        <v>710</v>
      </c>
      <c r="M53" s="104" t="s">
        <v>636</v>
      </c>
      <c r="N53" s="92">
        <v>6</v>
      </c>
      <c r="O53" s="92">
        <v>0</v>
      </c>
      <c r="P53" s="105">
        <f t="shared" si="0"/>
        <v>0</v>
      </c>
      <c r="Q53" s="108" t="s">
        <v>714</v>
      </c>
      <c r="R53" s="57" t="s">
        <v>248</v>
      </c>
      <c r="S53" s="122" t="s">
        <v>254</v>
      </c>
      <c r="T53" s="93"/>
    </row>
    <row r="54" spans="1:45" ht="16.25" customHeight="1" x14ac:dyDescent="0.2">
      <c r="A54" s="143" t="s">
        <v>48</v>
      </c>
      <c r="B54" s="44" t="str">
        <f t="shared" si="1"/>
        <v>Да, размещается в установленные сроки по результатам всех (100%) плановых контрольных мероприятий</v>
      </c>
      <c r="C54" s="92">
        <f t="shared" si="2"/>
        <v>4</v>
      </c>
      <c r="D54" s="92"/>
      <c r="E54" s="92"/>
      <c r="F54" s="103">
        <f t="shared" si="3"/>
        <v>4</v>
      </c>
      <c r="G54" s="45">
        <f t="shared" si="4"/>
        <v>100</v>
      </c>
      <c r="H54" s="104" t="s">
        <v>580</v>
      </c>
      <c r="I54" s="92">
        <v>7</v>
      </c>
      <c r="J54" s="92">
        <v>7</v>
      </c>
      <c r="K54" s="105">
        <f t="shared" si="5"/>
        <v>100</v>
      </c>
      <c r="L54" s="50" t="s">
        <v>711</v>
      </c>
      <c r="M54" s="104" t="s">
        <v>616</v>
      </c>
      <c r="N54" s="92">
        <v>10</v>
      </c>
      <c r="O54" s="106">
        <v>10</v>
      </c>
      <c r="P54" s="105">
        <f t="shared" si="0"/>
        <v>100</v>
      </c>
      <c r="Q54" s="50" t="s">
        <v>254</v>
      </c>
      <c r="R54" s="79" t="s">
        <v>348</v>
      </c>
      <c r="S54" s="122" t="s">
        <v>254</v>
      </c>
      <c r="T54" s="93"/>
    </row>
    <row r="55" spans="1:45" ht="16.25" customHeight="1" x14ac:dyDescent="0.2">
      <c r="A55" s="142" t="s">
        <v>49</v>
      </c>
      <c r="B55" s="109"/>
      <c r="C55" s="110"/>
      <c r="D55" s="42"/>
      <c r="E55" s="42"/>
      <c r="F55" s="42"/>
      <c r="G55" s="51"/>
      <c r="H55" s="109"/>
      <c r="I55" s="42"/>
      <c r="J55" s="42"/>
      <c r="K55" s="42"/>
      <c r="L55" s="42"/>
      <c r="M55" s="109"/>
      <c r="N55" s="110"/>
      <c r="O55" s="110"/>
      <c r="P55" s="110"/>
      <c r="Q55" s="111"/>
      <c r="R55" s="110"/>
      <c r="T55" s="93"/>
    </row>
    <row r="56" spans="1:45" ht="16.25" customHeight="1" x14ac:dyDescent="0.2">
      <c r="A56" s="143" t="s">
        <v>50</v>
      </c>
      <c r="B56" s="44" t="str">
        <f t="shared" si="1"/>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56" s="92">
        <f t="shared" si="2"/>
        <v>0</v>
      </c>
      <c r="D56" s="92"/>
      <c r="E56" s="92"/>
      <c r="F56" s="103">
        <f t="shared" si="3"/>
        <v>0</v>
      </c>
      <c r="G56" s="45">
        <f t="shared" si="4"/>
        <v>37.735849056603776</v>
      </c>
      <c r="H56" s="104" t="s">
        <v>414</v>
      </c>
      <c r="I56" s="92">
        <v>19</v>
      </c>
      <c r="J56" s="92">
        <v>13</v>
      </c>
      <c r="K56" s="105">
        <f t="shared" si="5"/>
        <v>68.421052631578945</v>
      </c>
      <c r="L56" s="50" t="s">
        <v>715</v>
      </c>
      <c r="M56" s="50" t="s">
        <v>581</v>
      </c>
      <c r="N56" s="92">
        <v>34</v>
      </c>
      <c r="O56" s="92">
        <v>7</v>
      </c>
      <c r="P56" s="105">
        <f t="shared" si="0"/>
        <v>20.588235294117645</v>
      </c>
      <c r="Q56" s="108" t="s">
        <v>582</v>
      </c>
      <c r="R56" s="79" t="s">
        <v>279</v>
      </c>
      <c r="S56" s="122" t="s">
        <v>254</v>
      </c>
      <c r="T56" s="93"/>
    </row>
    <row r="57" spans="1:45" s="24" customFormat="1" ht="16.25" customHeight="1" x14ac:dyDescent="0.2">
      <c r="A57" s="143" t="s">
        <v>848</v>
      </c>
      <c r="B57" s="44" t="str">
        <f t="shared" si="1"/>
        <v>Да, размещается в установленные сроки по результатам всех (100%) плановых контрольных мероприятий</v>
      </c>
      <c r="C57" s="92">
        <f t="shared" si="2"/>
        <v>4</v>
      </c>
      <c r="D57" s="92"/>
      <c r="E57" s="92"/>
      <c r="F57" s="103">
        <f t="shared" si="3"/>
        <v>4</v>
      </c>
      <c r="G57" s="45">
        <f t="shared" si="4"/>
        <v>100</v>
      </c>
      <c r="H57" s="104" t="s">
        <v>412</v>
      </c>
      <c r="I57" s="92">
        <v>2</v>
      </c>
      <c r="J57" s="92">
        <v>2</v>
      </c>
      <c r="K57" s="105">
        <f t="shared" si="5"/>
        <v>100</v>
      </c>
      <c r="L57" s="50" t="s">
        <v>254</v>
      </c>
      <c r="M57" s="104" t="s">
        <v>829</v>
      </c>
      <c r="N57" s="92">
        <v>1</v>
      </c>
      <c r="O57" s="106">
        <v>1</v>
      </c>
      <c r="P57" s="105">
        <f t="shared" si="0"/>
        <v>100</v>
      </c>
      <c r="Q57" s="50" t="s">
        <v>831</v>
      </c>
      <c r="R57" s="79" t="s">
        <v>830</v>
      </c>
      <c r="S57" s="122" t="s">
        <v>254</v>
      </c>
      <c r="T57" s="93"/>
    </row>
    <row r="58" spans="1:45" s="24" customFormat="1" ht="16.25" customHeight="1" x14ac:dyDescent="0.2">
      <c r="A58" s="143" t="s">
        <v>51</v>
      </c>
      <c r="B58" s="44" t="str">
        <f t="shared" si="1"/>
        <v>Да, размещается в установленные сроки по результатам большей части (не менее 50%) плановых контрольных мероприятий</v>
      </c>
      <c r="C58" s="92">
        <f t="shared" si="2"/>
        <v>2</v>
      </c>
      <c r="D58" s="92"/>
      <c r="E58" s="92"/>
      <c r="F58" s="103">
        <f t="shared" si="3"/>
        <v>2</v>
      </c>
      <c r="G58" s="45">
        <f t="shared" si="4"/>
        <v>90.909090909090907</v>
      </c>
      <c r="H58" s="104" t="s">
        <v>505</v>
      </c>
      <c r="I58" s="92">
        <v>3</v>
      </c>
      <c r="J58" s="92">
        <v>3</v>
      </c>
      <c r="K58" s="105">
        <f t="shared" si="5"/>
        <v>100</v>
      </c>
      <c r="L58" s="50" t="s">
        <v>254</v>
      </c>
      <c r="M58" s="104" t="s">
        <v>583</v>
      </c>
      <c r="N58" s="92">
        <v>8</v>
      </c>
      <c r="O58" s="106">
        <v>7</v>
      </c>
      <c r="P58" s="105">
        <f t="shared" si="0"/>
        <v>87.5</v>
      </c>
      <c r="Q58" s="50" t="s">
        <v>824</v>
      </c>
      <c r="R58" s="55" t="s">
        <v>242</v>
      </c>
      <c r="S58" s="122" t="s">
        <v>254</v>
      </c>
      <c r="T58" s="93"/>
    </row>
    <row r="59" spans="1:45" s="39" customFormat="1" ht="16.25" customHeight="1" x14ac:dyDescent="0.2">
      <c r="A59" s="143" t="s">
        <v>52</v>
      </c>
      <c r="B59" s="49" t="str">
        <f t="shared" si="1"/>
        <v>Да, размещается в установленные сроки по результатам большей части (не менее 50%) плановых контрольных мероприятий</v>
      </c>
      <c r="C59" s="106">
        <f t="shared" si="2"/>
        <v>2</v>
      </c>
      <c r="D59" s="92"/>
      <c r="E59" s="106"/>
      <c r="F59" s="113">
        <f t="shared" si="3"/>
        <v>2</v>
      </c>
      <c r="G59" s="114">
        <f t="shared" si="4"/>
        <v>67.64705882352942</v>
      </c>
      <c r="H59" s="115" t="s">
        <v>352</v>
      </c>
      <c r="I59" s="106">
        <v>10</v>
      </c>
      <c r="J59" s="106">
        <v>7</v>
      </c>
      <c r="K59" s="116">
        <f t="shared" si="5"/>
        <v>70</v>
      </c>
      <c r="L59" s="117" t="s">
        <v>506</v>
      </c>
      <c r="M59" s="115" t="s">
        <v>584</v>
      </c>
      <c r="N59" s="106">
        <v>24</v>
      </c>
      <c r="O59" s="106">
        <v>16</v>
      </c>
      <c r="P59" s="116">
        <f t="shared" si="0"/>
        <v>66.666666666666657</v>
      </c>
      <c r="Q59" s="118" t="s">
        <v>644</v>
      </c>
      <c r="R59" s="120" t="s">
        <v>298</v>
      </c>
      <c r="S59" s="122" t="s">
        <v>254</v>
      </c>
      <c r="T59" s="93"/>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row>
    <row r="60" spans="1:45" ht="16.25" customHeight="1" x14ac:dyDescent="0.2">
      <c r="A60" s="143" t="s">
        <v>53</v>
      </c>
      <c r="B60" s="44" t="str">
        <f t="shared" si="1"/>
        <v>Да, размещается в установленные сроки по результатам большей части (не менее 50%) плановых контрольных мероприятий</v>
      </c>
      <c r="C60" s="92">
        <f t="shared" si="2"/>
        <v>2</v>
      </c>
      <c r="D60" s="92"/>
      <c r="E60" s="92"/>
      <c r="F60" s="103">
        <f t="shared" si="3"/>
        <v>2</v>
      </c>
      <c r="G60" s="45">
        <f t="shared" si="4"/>
        <v>73.333333333333329</v>
      </c>
      <c r="H60" s="104" t="s">
        <v>403</v>
      </c>
      <c r="I60" s="92">
        <v>3</v>
      </c>
      <c r="J60" s="92">
        <v>1</v>
      </c>
      <c r="K60" s="105">
        <f t="shared" si="5"/>
        <v>33.333333333333329</v>
      </c>
      <c r="L60" s="50" t="s">
        <v>507</v>
      </c>
      <c r="M60" s="104" t="s">
        <v>585</v>
      </c>
      <c r="N60" s="92">
        <v>12</v>
      </c>
      <c r="O60" s="92">
        <v>10</v>
      </c>
      <c r="P60" s="105">
        <f t="shared" si="0"/>
        <v>83.333333333333343</v>
      </c>
      <c r="Q60" s="108" t="s">
        <v>586</v>
      </c>
      <c r="R60" s="79" t="s">
        <v>299</v>
      </c>
      <c r="S60" s="122" t="s">
        <v>254</v>
      </c>
      <c r="T60" s="93"/>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row>
    <row r="61" spans="1:45" ht="16.25" customHeight="1" x14ac:dyDescent="0.2">
      <c r="A61" s="143" t="s">
        <v>849</v>
      </c>
      <c r="B61" s="44" t="str">
        <f t="shared" si="1"/>
        <v>Да, размещается в установленные сроки по результатам всех (100%) плановых контрольных мероприятий</v>
      </c>
      <c r="C61" s="92">
        <f t="shared" si="2"/>
        <v>4</v>
      </c>
      <c r="D61" s="92"/>
      <c r="E61" s="92"/>
      <c r="F61" s="103">
        <f t="shared" si="3"/>
        <v>4</v>
      </c>
      <c r="G61" s="45">
        <f t="shared" si="4"/>
        <v>100</v>
      </c>
      <c r="H61" s="104" t="s">
        <v>508</v>
      </c>
      <c r="I61" s="92">
        <v>3</v>
      </c>
      <c r="J61" s="92">
        <v>3</v>
      </c>
      <c r="K61" s="105">
        <f t="shared" si="5"/>
        <v>100</v>
      </c>
      <c r="L61" s="50" t="s">
        <v>254</v>
      </c>
      <c r="M61" s="104" t="s">
        <v>587</v>
      </c>
      <c r="N61" s="92">
        <v>13</v>
      </c>
      <c r="O61" s="92">
        <v>13</v>
      </c>
      <c r="P61" s="105">
        <f t="shared" si="0"/>
        <v>100</v>
      </c>
      <c r="Q61" s="50" t="s">
        <v>254</v>
      </c>
      <c r="R61" s="79" t="s">
        <v>311</v>
      </c>
      <c r="S61" s="122" t="s">
        <v>254</v>
      </c>
      <c r="T61" s="93"/>
      <c r="AJ61" s="24"/>
      <c r="AK61" s="24"/>
      <c r="AL61" s="24"/>
      <c r="AM61" s="24"/>
      <c r="AN61" s="24"/>
      <c r="AO61" s="24"/>
      <c r="AP61" s="24"/>
      <c r="AQ61" s="24"/>
      <c r="AR61" s="24"/>
      <c r="AS61" s="24"/>
    </row>
    <row r="62" spans="1:45" s="24" customFormat="1" ht="16.25" customHeight="1" x14ac:dyDescent="0.2">
      <c r="A62" s="143" t="s">
        <v>54</v>
      </c>
      <c r="B62" s="44" t="str">
        <f t="shared" si="1"/>
        <v>Да, размещается в установленные сроки по результатам всех (100%) плановых контрольных мероприятий</v>
      </c>
      <c r="C62" s="92">
        <f t="shared" si="2"/>
        <v>4</v>
      </c>
      <c r="D62" s="92"/>
      <c r="E62" s="92"/>
      <c r="F62" s="103">
        <f t="shared" si="3"/>
        <v>4</v>
      </c>
      <c r="G62" s="45">
        <f t="shared" si="4"/>
        <v>100</v>
      </c>
      <c r="H62" s="104" t="s">
        <v>408</v>
      </c>
      <c r="I62" s="92">
        <v>9</v>
      </c>
      <c r="J62" s="92">
        <v>9</v>
      </c>
      <c r="K62" s="105">
        <f t="shared" si="5"/>
        <v>100</v>
      </c>
      <c r="L62" s="50" t="s">
        <v>254</v>
      </c>
      <c r="M62" s="104" t="s">
        <v>588</v>
      </c>
      <c r="N62" s="92">
        <v>26</v>
      </c>
      <c r="O62" s="106">
        <v>26</v>
      </c>
      <c r="P62" s="105">
        <f t="shared" si="0"/>
        <v>100</v>
      </c>
      <c r="Q62" s="50" t="s">
        <v>254</v>
      </c>
      <c r="R62" s="79" t="s">
        <v>264</v>
      </c>
      <c r="S62" s="122" t="s">
        <v>254</v>
      </c>
      <c r="T62" s="93"/>
    </row>
    <row r="63" spans="1:45" ht="16.25" customHeight="1" x14ac:dyDescent="0.2">
      <c r="A63" s="143" t="s">
        <v>55</v>
      </c>
      <c r="B63" s="44" t="str">
        <f t="shared" si="1"/>
        <v>Да, размещается в установленные сроки по результатам всех (100%) плановых контрольных мероприятий</v>
      </c>
      <c r="C63" s="92">
        <f t="shared" si="2"/>
        <v>4</v>
      </c>
      <c r="D63" s="92"/>
      <c r="E63" s="92"/>
      <c r="F63" s="103">
        <f t="shared" si="3"/>
        <v>4</v>
      </c>
      <c r="G63" s="45">
        <f t="shared" si="4"/>
        <v>100</v>
      </c>
      <c r="H63" s="104" t="s">
        <v>397</v>
      </c>
      <c r="I63" s="92">
        <v>5</v>
      </c>
      <c r="J63" s="92">
        <v>5</v>
      </c>
      <c r="K63" s="105">
        <f t="shared" si="5"/>
        <v>100</v>
      </c>
      <c r="L63" s="50" t="s">
        <v>254</v>
      </c>
      <c r="M63" s="104" t="s">
        <v>577</v>
      </c>
      <c r="N63" s="92">
        <v>7</v>
      </c>
      <c r="O63" s="106">
        <v>7</v>
      </c>
      <c r="P63" s="105">
        <f t="shared" si="0"/>
        <v>100</v>
      </c>
      <c r="Q63" s="50" t="s">
        <v>254</v>
      </c>
      <c r="R63" s="57" t="s">
        <v>284</v>
      </c>
      <c r="S63" s="122" t="s">
        <v>254</v>
      </c>
      <c r="T63" s="93"/>
    </row>
    <row r="64" spans="1:45" ht="16.25" customHeight="1" x14ac:dyDescent="0.2">
      <c r="A64" s="143" t="s">
        <v>850</v>
      </c>
      <c r="B64" s="44" t="str">
        <f t="shared" si="1"/>
        <v>Да, размещается в установленные сроки по результатам всех (100%) плановых контрольных мероприятий</v>
      </c>
      <c r="C64" s="92">
        <f t="shared" si="2"/>
        <v>4</v>
      </c>
      <c r="D64" s="92"/>
      <c r="E64" s="92"/>
      <c r="F64" s="103">
        <f t="shared" si="3"/>
        <v>4</v>
      </c>
      <c r="G64" s="45">
        <f t="shared" si="4"/>
        <v>100</v>
      </c>
      <c r="H64" s="104" t="s">
        <v>398</v>
      </c>
      <c r="I64" s="92">
        <v>14</v>
      </c>
      <c r="J64" s="92">
        <v>14</v>
      </c>
      <c r="K64" s="105">
        <f t="shared" si="5"/>
        <v>100</v>
      </c>
      <c r="L64" s="50" t="s">
        <v>254</v>
      </c>
      <c r="M64" s="104" t="s">
        <v>811</v>
      </c>
      <c r="N64" s="92">
        <v>26</v>
      </c>
      <c r="O64" s="106">
        <v>26</v>
      </c>
      <c r="P64" s="105">
        <f t="shared" si="0"/>
        <v>100</v>
      </c>
      <c r="Q64" s="50" t="s">
        <v>254</v>
      </c>
      <c r="R64" s="79" t="s">
        <v>249</v>
      </c>
      <c r="S64" s="122" t="s">
        <v>254</v>
      </c>
      <c r="T64" s="93"/>
    </row>
    <row r="65" spans="1:20" ht="16.25" customHeight="1" x14ac:dyDescent="0.2">
      <c r="A65" s="143" t="s">
        <v>57</v>
      </c>
      <c r="B65" s="44" t="str">
        <f t="shared" si="1"/>
        <v>Да, размещается в установленные сроки по результатам всех (100%) плановых контрольных мероприятий</v>
      </c>
      <c r="C65" s="92">
        <f t="shared" si="2"/>
        <v>4</v>
      </c>
      <c r="D65" s="92"/>
      <c r="E65" s="92"/>
      <c r="F65" s="103">
        <f t="shared" si="3"/>
        <v>4</v>
      </c>
      <c r="G65" s="45">
        <f t="shared" si="4"/>
        <v>100</v>
      </c>
      <c r="H65" s="104" t="s">
        <v>415</v>
      </c>
      <c r="I65" s="92">
        <v>10</v>
      </c>
      <c r="J65" s="92">
        <v>10</v>
      </c>
      <c r="K65" s="105">
        <f t="shared" si="5"/>
        <v>100</v>
      </c>
      <c r="L65" s="50" t="s">
        <v>254</v>
      </c>
      <c r="M65" s="104" t="s">
        <v>590</v>
      </c>
      <c r="N65" s="92">
        <v>17</v>
      </c>
      <c r="O65" s="106">
        <v>17</v>
      </c>
      <c r="P65" s="105">
        <f t="shared" si="0"/>
        <v>100</v>
      </c>
      <c r="Q65" s="50" t="s">
        <v>254</v>
      </c>
      <c r="R65" s="79" t="s">
        <v>243</v>
      </c>
      <c r="S65" s="122" t="s">
        <v>254</v>
      </c>
      <c r="T65" s="93"/>
    </row>
    <row r="66" spans="1:20" s="24" customFormat="1" ht="16.25" customHeight="1" x14ac:dyDescent="0.2">
      <c r="A66" s="143" t="s">
        <v>58</v>
      </c>
      <c r="B66" s="44" t="str">
        <f t="shared" si="1"/>
        <v>Да, размещается в установленные сроки по результатам большей части (не менее 50%) плановых контрольных мероприятий</v>
      </c>
      <c r="C66" s="92">
        <f t="shared" si="2"/>
        <v>2</v>
      </c>
      <c r="D66" s="92"/>
      <c r="E66" s="92"/>
      <c r="F66" s="103">
        <f t="shared" si="3"/>
        <v>2</v>
      </c>
      <c r="G66" s="45">
        <f t="shared" si="4"/>
        <v>75</v>
      </c>
      <c r="H66" s="104" t="s">
        <v>509</v>
      </c>
      <c r="I66" s="92">
        <v>7</v>
      </c>
      <c r="J66" s="92">
        <v>5</v>
      </c>
      <c r="K66" s="105">
        <f t="shared" si="5"/>
        <v>71.428571428571431</v>
      </c>
      <c r="L66" s="108" t="s">
        <v>510</v>
      </c>
      <c r="M66" s="104" t="s">
        <v>398</v>
      </c>
      <c r="N66" s="92">
        <v>9</v>
      </c>
      <c r="O66" s="106">
        <v>7</v>
      </c>
      <c r="P66" s="105">
        <f t="shared" si="0"/>
        <v>77.777777777777786</v>
      </c>
      <c r="Q66" s="50" t="s">
        <v>639</v>
      </c>
      <c r="R66" s="79" t="s">
        <v>250</v>
      </c>
      <c r="S66" s="122" t="s">
        <v>254</v>
      </c>
      <c r="T66" s="93"/>
    </row>
    <row r="67" spans="1:20" s="24" customFormat="1" ht="16.25" customHeight="1" x14ac:dyDescent="0.2">
      <c r="A67" s="143" t="s">
        <v>59</v>
      </c>
      <c r="B67" s="44" t="str">
        <f t="shared" si="1"/>
        <v>Да, размещается в установленные сроки по результатам всех (100%) плановых контрольных мероприятий</v>
      </c>
      <c r="C67" s="92">
        <f t="shared" si="2"/>
        <v>4</v>
      </c>
      <c r="D67" s="92"/>
      <c r="E67" s="92"/>
      <c r="F67" s="103">
        <f t="shared" si="3"/>
        <v>4</v>
      </c>
      <c r="G67" s="45">
        <f t="shared" si="4"/>
        <v>100</v>
      </c>
      <c r="H67" s="104" t="s">
        <v>423</v>
      </c>
      <c r="I67" s="92">
        <v>14</v>
      </c>
      <c r="J67" s="92">
        <v>14</v>
      </c>
      <c r="K67" s="105">
        <f t="shared" si="5"/>
        <v>100</v>
      </c>
      <c r="L67" s="50" t="s">
        <v>254</v>
      </c>
      <c r="M67" s="104" t="s">
        <v>591</v>
      </c>
      <c r="N67" s="92">
        <v>17</v>
      </c>
      <c r="O67" s="92">
        <v>17</v>
      </c>
      <c r="P67" s="105">
        <f t="shared" si="0"/>
        <v>100</v>
      </c>
      <c r="Q67" s="50" t="s">
        <v>254</v>
      </c>
      <c r="R67" s="55" t="s">
        <v>292</v>
      </c>
      <c r="S67" s="122" t="s">
        <v>254</v>
      </c>
      <c r="T67" s="93"/>
    </row>
    <row r="68" spans="1:20" ht="16.25" customHeight="1" x14ac:dyDescent="0.2">
      <c r="A68" s="143" t="s">
        <v>60</v>
      </c>
      <c r="B68" s="44" t="str">
        <f t="shared" si="1"/>
        <v>Да, размещается в установленные сроки по результатам всех (100%) плановых контрольных мероприятий</v>
      </c>
      <c r="C68" s="92">
        <f t="shared" si="2"/>
        <v>4</v>
      </c>
      <c r="D68" s="92"/>
      <c r="E68" s="92"/>
      <c r="F68" s="103">
        <f t="shared" si="3"/>
        <v>4</v>
      </c>
      <c r="G68" s="45">
        <f t="shared" si="4"/>
        <v>100</v>
      </c>
      <c r="H68" s="104" t="s">
        <v>425</v>
      </c>
      <c r="I68" s="92">
        <v>6</v>
      </c>
      <c r="J68" s="92">
        <v>6</v>
      </c>
      <c r="K68" s="105">
        <f t="shared" si="5"/>
        <v>100</v>
      </c>
      <c r="L68" s="50" t="s">
        <v>511</v>
      </c>
      <c r="M68" s="104" t="s">
        <v>591</v>
      </c>
      <c r="N68" s="92">
        <v>12</v>
      </c>
      <c r="O68" s="106">
        <v>12</v>
      </c>
      <c r="P68" s="105">
        <f t="shared" si="0"/>
        <v>100</v>
      </c>
      <c r="Q68" s="50" t="s">
        <v>254</v>
      </c>
      <c r="R68" s="79" t="s">
        <v>592</v>
      </c>
      <c r="S68" s="122" t="s">
        <v>254</v>
      </c>
      <c r="T68" s="93"/>
    </row>
    <row r="69" spans="1:20" ht="16.25" customHeight="1" x14ac:dyDescent="0.2">
      <c r="A69" s="143" t="s">
        <v>61</v>
      </c>
      <c r="B69" s="44" t="str">
        <f t="shared" si="1"/>
        <v>Да, размещается в установленные сроки по результатам большей части (не менее 50%) плановых контрольных мероприятий</v>
      </c>
      <c r="C69" s="92">
        <f t="shared" si="2"/>
        <v>2</v>
      </c>
      <c r="D69" s="92"/>
      <c r="E69" s="92"/>
      <c r="F69" s="103">
        <f t="shared" si="3"/>
        <v>2</v>
      </c>
      <c r="G69" s="45">
        <f t="shared" si="4"/>
        <v>77.272727272727266</v>
      </c>
      <c r="H69" s="104" t="s">
        <v>425</v>
      </c>
      <c r="I69" s="92">
        <v>6</v>
      </c>
      <c r="J69" s="92">
        <v>4</v>
      </c>
      <c r="K69" s="105">
        <f t="shared" si="5"/>
        <v>66.666666666666657</v>
      </c>
      <c r="L69" s="50" t="s">
        <v>512</v>
      </c>
      <c r="M69" s="104" t="s">
        <v>640</v>
      </c>
      <c r="N69" s="92">
        <v>16</v>
      </c>
      <c r="O69" s="106">
        <v>13</v>
      </c>
      <c r="P69" s="105">
        <f t="shared" si="0"/>
        <v>81.25</v>
      </c>
      <c r="Q69" s="108" t="s">
        <v>716</v>
      </c>
      <c r="R69" s="79" t="s">
        <v>244</v>
      </c>
      <c r="S69" s="122" t="s">
        <v>254</v>
      </c>
      <c r="T69" s="93"/>
    </row>
    <row r="70" spans="1:20" ht="16.25" customHeight="1" x14ac:dyDescent="0.2">
      <c r="A70" s="142" t="s">
        <v>62</v>
      </c>
      <c r="B70" s="109"/>
      <c r="C70" s="110"/>
      <c r="D70" s="110"/>
      <c r="E70" s="110"/>
      <c r="F70" s="110"/>
      <c r="G70" s="51"/>
      <c r="H70" s="109"/>
      <c r="I70" s="42"/>
      <c r="J70" s="42"/>
      <c r="K70" s="42"/>
      <c r="L70" s="42"/>
      <c r="M70" s="109"/>
      <c r="N70" s="110"/>
      <c r="O70" s="110"/>
      <c r="P70" s="110"/>
      <c r="Q70" s="111"/>
      <c r="R70" s="110"/>
      <c r="T70" s="93"/>
    </row>
    <row r="71" spans="1:20" ht="16.25" customHeight="1" x14ac:dyDescent="0.2">
      <c r="A71" s="143" t="s">
        <v>63</v>
      </c>
      <c r="B71" s="44" t="str">
        <f t="shared" si="1"/>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71" s="92">
        <f t="shared" si="2"/>
        <v>0</v>
      </c>
      <c r="D71" s="92"/>
      <c r="E71" s="92"/>
      <c r="F71" s="103">
        <f t="shared" si="3"/>
        <v>0</v>
      </c>
      <c r="G71" s="45">
        <f t="shared" si="4"/>
        <v>20</v>
      </c>
      <c r="H71" s="104" t="s">
        <v>400</v>
      </c>
      <c r="I71" s="92">
        <v>3</v>
      </c>
      <c r="J71" s="92">
        <v>0</v>
      </c>
      <c r="K71" s="105">
        <f t="shared" si="5"/>
        <v>0</v>
      </c>
      <c r="L71" s="50" t="s">
        <v>513</v>
      </c>
      <c r="M71" s="104" t="s">
        <v>587</v>
      </c>
      <c r="N71" s="92">
        <v>2</v>
      </c>
      <c r="O71" s="106">
        <v>1</v>
      </c>
      <c r="P71" s="105">
        <f t="shared" si="0"/>
        <v>50</v>
      </c>
      <c r="Q71" s="50" t="s">
        <v>641</v>
      </c>
      <c r="R71" s="55" t="s">
        <v>300</v>
      </c>
      <c r="S71" s="122" t="s">
        <v>254</v>
      </c>
      <c r="T71" s="93"/>
    </row>
    <row r="72" spans="1:20" ht="16.25" customHeight="1" x14ac:dyDescent="0.2">
      <c r="A72" s="143" t="s">
        <v>64</v>
      </c>
      <c r="B72" s="44" t="str">
        <f t="shared" si="1"/>
        <v>Да, размещается в установленные сроки по результатам большей части (не менее 50%) плановых контрольных мероприятий</v>
      </c>
      <c r="C72" s="92">
        <f t="shared" si="2"/>
        <v>2</v>
      </c>
      <c r="D72" s="92"/>
      <c r="E72" s="92"/>
      <c r="F72" s="103">
        <f t="shared" si="3"/>
        <v>2</v>
      </c>
      <c r="G72" s="45">
        <f t="shared" si="4"/>
        <v>75</v>
      </c>
      <c r="H72" s="104" t="s">
        <v>514</v>
      </c>
      <c r="I72" s="92">
        <v>6</v>
      </c>
      <c r="J72" s="92">
        <v>3</v>
      </c>
      <c r="K72" s="105">
        <f t="shared" si="5"/>
        <v>50</v>
      </c>
      <c r="L72" s="50" t="s">
        <v>530</v>
      </c>
      <c r="M72" s="104" t="s">
        <v>551</v>
      </c>
      <c r="N72" s="92">
        <v>6</v>
      </c>
      <c r="O72" s="106">
        <v>6</v>
      </c>
      <c r="P72" s="105">
        <f t="shared" ref="P72:P83" si="6">O72/N72*100</f>
        <v>100</v>
      </c>
      <c r="Q72" s="50" t="s">
        <v>254</v>
      </c>
      <c r="R72" s="57" t="s">
        <v>285</v>
      </c>
      <c r="S72" s="122" t="s">
        <v>686</v>
      </c>
      <c r="T72" s="93"/>
    </row>
    <row r="73" spans="1:20" s="24" customFormat="1" ht="16.25" customHeight="1" x14ac:dyDescent="0.2">
      <c r="A73" s="143" t="s">
        <v>65</v>
      </c>
      <c r="B73" s="44" t="str">
        <f t="shared" si="1"/>
        <v>Да, размещается в установленные сроки по результатам всех (100%) плановых контрольных мероприятий</v>
      </c>
      <c r="C73" s="92">
        <f t="shared" si="2"/>
        <v>4</v>
      </c>
      <c r="D73" s="92"/>
      <c r="E73" s="92"/>
      <c r="F73" s="103">
        <f t="shared" ref="F73:F99" si="7">C73*(1-D73)*(1-E73)</f>
        <v>4</v>
      </c>
      <c r="G73" s="45">
        <f t="shared" si="4"/>
        <v>100</v>
      </c>
      <c r="H73" s="104" t="s">
        <v>356</v>
      </c>
      <c r="I73" s="92">
        <v>4</v>
      </c>
      <c r="J73" s="92">
        <v>4</v>
      </c>
      <c r="K73" s="105">
        <f t="shared" si="5"/>
        <v>100</v>
      </c>
      <c r="L73" s="50" t="s">
        <v>254</v>
      </c>
      <c r="M73" s="104" t="s">
        <v>587</v>
      </c>
      <c r="N73" s="92">
        <v>10</v>
      </c>
      <c r="O73" s="106">
        <v>10</v>
      </c>
      <c r="P73" s="105">
        <f t="shared" si="6"/>
        <v>100</v>
      </c>
      <c r="Q73" s="50" t="s">
        <v>254</v>
      </c>
      <c r="R73" s="79" t="s">
        <v>305</v>
      </c>
      <c r="S73" s="122" t="s">
        <v>254</v>
      </c>
      <c r="T73" s="93"/>
    </row>
    <row r="74" spans="1:20" ht="16.25" customHeight="1" x14ac:dyDescent="0.2">
      <c r="A74" s="143" t="s">
        <v>66</v>
      </c>
      <c r="B74" s="44" t="str">
        <f t="shared" ref="B74:B99" si="8">IF(C74=4,$B$4,IF(C74=2,$B$5,$B$6))</f>
        <v>Да, размещается в установленные сроки по результатам большей части (не менее 50%) плановых контрольных мероприятий</v>
      </c>
      <c r="C74" s="92">
        <f t="shared" ref="C74:C99" si="9">IF(G74=100,4,IF(G74&gt;=50,2,0))</f>
        <v>2</v>
      </c>
      <c r="D74" s="92"/>
      <c r="E74" s="92"/>
      <c r="F74" s="103">
        <f t="shared" si="7"/>
        <v>2</v>
      </c>
      <c r="G74" s="45">
        <f t="shared" ref="G74:G99" si="10">(J74+O74)/(I74+N74)*100</f>
        <v>77.41935483870968</v>
      </c>
      <c r="H74" s="104" t="s">
        <v>416</v>
      </c>
      <c r="I74" s="92">
        <v>11</v>
      </c>
      <c r="J74" s="92">
        <v>6</v>
      </c>
      <c r="K74" s="105">
        <f t="shared" ref="K74:K99" si="11">J74/I74*100</f>
        <v>54.54545454545454</v>
      </c>
      <c r="L74" s="50" t="s">
        <v>515</v>
      </c>
      <c r="M74" s="50" t="s">
        <v>812</v>
      </c>
      <c r="N74" s="92">
        <v>20</v>
      </c>
      <c r="O74" s="106">
        <v>18</v>
      </c>
      <c r="P74" s="105">
        <f t="shared" si="6"/>
        <v>90</v>
      </c>
      <c r="Q74" s="108" t="s">
        <v>718</v>
      </c>
      <c r="R74" s="79" t="s">
        <v>301</v>
      </c>
      <c r="S74" s="122" t="s">
        <v>254</v>
      </c>
      <c r="T74" s="93"/>
    </row>
    <row r="75" spans="1:20" ht="16.25" customHeight="1" x14ac:dyDescent="0.2">
      <c r="A75" s="143" t="s">
        <v>851</v>
      </c>
      <c r="B75" s="44" t="str">
        <f t="shared" si="8"/>
        <v>Да, размещается в установленные сроки по результатам всех (100%) плановых контрольных мероприятий</v>
      </c>
      <c r="C75" s="92">
        <f t="shared" si="9"/>
        <v>4</v>
      </c>
      <c r="D75" s="92"/>
      <c r="E75" s="92"/>
      <c r="F75" s="103">
        <f t="shared" si="7"/>
        <v>4</v>
      </c>
      <c r="G75" s="45">
        <f t="shared" si="10"/>
        <v>100</v>
      </c>
      <c r="H75" s="104" t="s">
        <v>417</v>
      </c>
      <c r="I75" s="92">
        <v>4</v>
      </c>
      <c r="J75" s="92">
        <v>4</v>
      </c>
      <c r="K75" s="105">
        <f t="shared" si="11"/>
        <v>100</v>
      </c>
      <c r="L75" s="50" t="s">
        <v>717</v>
      </c>
      <c r="M75" s="104" t="s">
        <v>588</v>
      </c>
      <c r="N75" s="92">
        <v>10</v>
      </c>
      <c r="O75" s="106">
        <v>10</v>
      </c>
      <c r="P75" s="105">
        <f t="shared" si="6"/>
        <v>100</v>
      </c>
      <c r="Q75" s="50" t="s">
        <v>254</v>
      </c>
      <c r="R75" s="79" t="s">
        <v>302</v>
      </c>
      <c r="S75" s="122" t="s">
        <v>254</v>
      </c>
      <c r="T75" s="93"/>
    </row>
    <row r="76" spans="1:20" ht="16.25" customHeight="1" x14ac:dyDescent="0.2">
      <c r="A76" s="143" t="s">
        <v>67</v>
      </c>
      <c r="B76" s="44" t="str">
        <f t="shared" si="8"/>
        <v>Да, размещается в установленные сроки по результатам всех (100%) плановых контрольных мероприятий</v>
      </c>
      <c r="C76" s="92">
        <f t="shared" si="9"/>
        <v>4</v>
      </c>
      <c r="D76" s="92"/>
      <c r="E76" s="92"/>
      <c r="F76" s="103">
        <f t="shared" si="7"/>
        <v>4</v>
      </c>
      <c r="G76" s="45">
        <f t="shared" si="10"/>
        <v>100</v>
      </c>
      <c r="H76" s="104" t="s">
        <v>418</v>
      </c>
      <c r="I76" s="92">
        <v>4</v>
      </c>
      <c r="J76" s="92">
        <v>4</v>
      </c>
      <c r="K76" s="105">
        <f t="shared" si="11"/>
        <v>100</v>
      </c>
      <c r="L76" s="50" t="s">
        <v>254</v>
      </c>
      <c r="M76" s="104" t="s">
        <v>573</v>
      </c>
      <c r="N76" s="92">
        <v>13</v>
      </c>
      <c r="O76" s="92">
        <v>13</v>
      </c>
      <c r="P76" s="105">
        <f t="shared" si="6"/>
        <v>100</v>
      </c>
      <c r="Q76" s="50" t="s">
        <v>254</v>
      </c>
      <c r="R76" s="79" t="s">
        <v>401</v>
      </c>
      <c r="S76" s="122" t="s">
        <v>254</v>
      </c>
      <c r="T76" s="93"/>
    </row>
    <row r="77" spans="1:20" ht="16.25" customHeight="1" x14ac:dyDescent="0.2">
      <c r="A77" s="142" t="s">
        <v>68</v>
      </c>
      <c r="B77" s="109"/>
      <c r="C77" s="110"/>
      <c r="D77" s="42"/>
      <c r="E77" s="42"/>
      <c r="F77" s="42"/>
      <c r="G77" s="51"/>
      <c r="H77" s="109"/>
      <c r="I77" s="42"/>
      <c r="J77" s="42"/>
      <c r="K77" s="42"/>
      <c r="L77" s="42"/>
      <c r="M77" s="109"/>
      <c r="N77" s="110"/>
      <c r="O77" s="110"/>
      <c r="P77" s="110"/>
      <c r="Q77" s="111"/>
      <c r="R77" s="110"/>
      <c r="T77" s="93"/>
    </row>
    <row r="78" spans="1:20" ht="16.25" customHeight="1" x14ac:dyDescent="0.2">
      <c r="A78" s="143" t="s">
        <v>69</v>
      </c>
      <c r="B78" s="44" t="str">
        <f t="shared" si="8"/>
        <v>Да, размещается в установленные сроки по результатам всех (100%) плановых контрольных мероприятий</v>
      </c>
      <c r="C78" s="92">
        <f t="shared" si="9"/>
        <v>4</v>
      </c>
      <c r="D78" s="92"/>
      <c r="E78" s="92"/>
      <c r="F78" s="103">
        <f t="shared" si="7"/>
        <v>4</v>
      </c>
      <c r="G78" s="45">
        <f t="shared" si="10"/>
        <v>100</v>
      </c>
      <c r="H78" s="104" t="s">
        <v>427</v>
      </c>
      <c r="I78" s="92">
        <v>4</v>
      </c>
      <c r="J78" s="92">
        <v>4</v>
      </c>
      <c r="K78" s="105">
        <f t="shared" si="11"/>
        <v>100</v>
      </c>
      <c r="L78" s="50" t="s">
        <v>524</v>
      </c>
      <c r="M78" s="104" t="s">
        <v>618</v>
      </c>
      <c r="N78" s="92">
        <v>11</v>
      </c>
      <c r="O78" s="106">
        <v>11</v>
      </c>
      <c r="P78" s="105">
        <f t="shared" si="6"/>
        <v>100</v>
      </c>
      <c r="Q78" s="50" t="s">
        <v>254</v>
      </c>
      <c r="R78" s="79" t="s">
        <v>647</v>
      </c>
      <c r="S78" s="122" t="s">
        <v>254</v>
      </c>
      <c r="T78" s="93"/>
    </row>
    <row r="79" spans="1:20" ht="16.25" customHeight="1" x14ac:dyDescent="0.2">
      <c r="A79" s="143" t="s">
        <v>71</v>
      </c>
      <c r="B79" s="44" t="s">
        <v>334</v>
      </c>
      <c r="C79" s="92">
        <f t="shared" si="9"/>
        <v>0</v>
      </c>
      <c r="D79" s="92"/>
      <c r="E79" s="92"/>
      <c r="F79" s="103">
        <f t="shared" si="7"/>
        <v>0</v>
      </c>
      <c r="G79" s="45">
        <v>0</v>
      </c>
      <c r="H79" s="104" t="s">
        <v>402</v>
      </c>
      <c r="I79" s="92" t="s">
        <v>346</v>
      </c>
      <c r="J79" s="92" t="s">
        <v>254</v>
      </c>
      <c r="K79" s="45" t="s">
        <v>254</v>
      </c>
      <c r="L79" s="108" t="s">
        <v>489</v>
      </c>
      <c r="M79" s="104" t="s">
        <v>402</v>
      </c>
      <c r="N79" s="92" t="s">
        <v>346</v>
      </c>
      <c r="O79" s="92" t="s">
        <v>254</v>
      </c>
      <c r="P79" s="105" t="s">
        <v>254</v>
      </c>
      <c r="Q79" s="108" t="s">
        <v>489</v>
      </c>
      <c r="R79" s="79" t="s">
        <v>245</v>
      </c>
      <c r="S79" s="122" t="s">
        <v>254</v>
      </c>
      <c r="T79" s="93"/>
    </row>
    <row r="80" spans="1:20" ht="16.25" customHeight="1" x14ac:dyDescent="0.2">
      <c r="A80" s="143" t="s">
        <v>72</v>
      </c>
      <c r="B80" s="44" t="str">
        <f t="shared" si="8"/>
        <v>Да, размещается в установленные сроки по результатам большей части (не менее 50%) плановых контрольных мероприятий</v>
      </c>
      <c r="C80" s="92">
        <f t="shared" si="9"/>
        <v>2</v>
      </c>
      <c r="D80" s="92"/>
      <c r="E80" s="92"/>
      <c r="F80" s="103">
        <f t="shared" si="7"/>
        <v>2</v>
      </c>
      <c r="G80" s="45">
        <f t="shared" si="10"/>
        <v>87.5</v>
      </c>
      <c r="H80" s="104" t="s">
        <v>403</v>
      </c>
      <c r="I80" s="92">
        <v>8</v>
      </c>
      <c r="J80" s="92">
        <v>6</v>
      </c>
      <c r="K80" s="105">
        <f t="shared" si="11"/>
        <v>75</v>
      </c>
      <c r="L80" s="50" t="s">
        <v>719</v>
      </c>
      <c r="M80" s="104" t="s">
        <v>595</v>
      </c>
      <c r="N80" s="92">
        <v>8</v>
      </c>
      <c r="O80" s="92">
        <v>8</v>
      </c>
      <c r="P80" s="105">
        <f t="shared" si="6"/>
        <v>100</v>
      </c>
      <c r="Q80" s="50" t="s">
        <v>254</v>
      </c>
      <c r="R80" s="79" t="s">
        <v>594</v>
      </c>
      <c r="S80" s="122" t="s">
        <v>254</v>
      </c>
      <c r="T80" s="93"/>
    </row>
    <row r="81" spans="1:20" ht="16.25" customHeight="1" x14ac:dyDescent="0.2">
      <c r="A81" s="143" t="s">
        <v>73</v>
      </c>
      <c r="B81" s="44" t="str">
        <f t="shared" si="8"/>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81" s="92">
        <f t="shared" si="9"/>
        <v>0</v>
      </c>
      <c r="D81" s="92"/>
      <c r="E81" s="92"/>
      <c r="F81" s="103">
        <f t="shared" si="7"/>
        <v>0</v>
      </c>
      <c r="G81" s="45">
        <f t="shared" si="10"/>
        <v>26.315789473684209</v>
      </c>
      <c r="H81" s="104" t="s">
        <v>431</v>
      </c>
      <c r="I81" s="92">
        <v>11</v>
      </c>
      <c r="J81" s="92">
        <v>4</v>
      </c>
      <c r="K81" s="105">
        <f t="shared" si="11"/>
        <v>36.363636363636367</v>
      </c>
      <c r="L81" s="50" t="s">
        <v>720</v>
      </c>
      <c r="M81" s="104" t="s">
        <v>585</v>
      </c>
      <c r="N81" s="92">
        <v>8</v>
      </c>
      <c r="O81" s="106">
        <v>1</v>
      </c>
      <c r="P81" s="105">
        <f t="shared" si="6"/>
        <v>12.5</v>
      </c>
      <c r="Q81" s="50" t="s">
        <v>723</v>
      </c>
      <c r="R81" s="55" t="s">
        <v>287</v>
      </c>
      <c r="S81" s="122" t="s">
        <v>254</v>
      </c>
      <c r="T81" s="93"/>
    </row>
    <row r="82" spans="1:20" ht="16.25" customHeight="1" x14ac:dyDescent="0.2">
      <c r="A82" s="143" t="s">
        <v>75</v>
      </c>
      <c r="B82" s="44" t="str">
        <f t="shared" si="8"/>
        <v>Да, размещается в установленные сроки по результатам большей части (не менее 50%) плановых контрольных мероприятий</v>
      </c>
      <c r="C82" s="92">
        <f t="shared" si="9"/>
        <v>2</v>
      </c>
      <c r="D82" s="92"/>
      <c r="E82" s="92"/>
      <c r="F82" s="103">
        <f t="shared" si="7"/>
        <v>2</v>
      </c>
      <c r="G82" s="45">
        <f t="shared" si="10"/>
        <v>60</v>
      </c>
      <c r="H82" s="104" t="s">
        <v>408</v>
      </c>
      <c r="I82" s="92">
        <v>8</v>
      </c>
      <c r="J82" s="92">
        <v>4</v>
      </c>
      <c r="K82" s="105">
        <f t="shared" si="11"/>
        <v>50</v>
      </c>
      <c r="L82" s="50" t="s">
        <v>721</v>
      </c>
      <c r="M82" s="104" t="s">
        <v>651</v>
      </c>
      <c r="N82" s="92">
        <v>12</v>
      </c>
      <c r="O82" s="106">
        <v>8</v>
      </c>
      <c r="P82" s="105">
        <f t="shared" si="6"/>
        <v>66.666666666666657</v>
      </c>
      <c r="Q82" s="108" t="s">
        <v>724</v>
      </c>
      <c r="R82" s="79" t="s">
        <v>596</v>
      </c>
      <c r="S82" s="122" t="s">
        <v>254</v>
      </c>
      <c r="T82" s="93"/>
    </row>
    <row r="83" spans="1:20" ht="16.25" customHeight="1" x14ac:dyDescent="0.2">
      <c r="A83" s="143" t="s">
        <v>76</v>
      </c>
      <c r="B83" s="44" t="str">
        <f t="shared" si="8"/>
        <v>Да, размещается в установленные сроки по результатам всех (100%) плановых контрольных мероприятий</v>
      </c>
      <c r="C83" s="92">
        <f t="shared" si="9"/>
        <v>4</v>
      </c>
      <c r="D83" s="92"/>
      <c r="E83" s="92"/>
      <c r="F83" s="103">
        <f t="shared" si="7"/>
        <v>4</v>
      </c>
      <c r="G83" s="45">
        <f t="shared" si="10"/>
        <v>100</v>
      </c>
      <c r="H83" s="104" t="s">
        <v>426</v>
      </c>
      <c r="I83" s="92">
        <v>7</v>
      </c>
      <c r="J83" s="92">
        <v>7</v>
      </c>
      <c r="K83" s="105">
        <f t="shared" si="11"/>
        <v>100</v>
      </c>
      <c r="L83" s="50" t="s">
        <v>254</v>
      </c>
      <c r="M83" s="104" t="s">
        <v>587</v>
      </c>
      <c r="N83" s="92">
        <v>11</v>
      </c>
      <c r="O83" s="106">
        <v>11</v>
      </c>
      <c r="P83" s="105">
        <f t="shared" si="6"/>
        <v>100</v>
      </c>
      <c r="Q83" s="108" t="s">
        <v>819</v>
      </c>
      <c r="R83" s="79" t="s">
        <v>286</v>
      </c>
      <c r="S83" s="122" t="s">
        <v>254</v>
      </c>
      <c r="T83" s="93"/>
    </row>
    <row r="84" spans="1:20" s="19" customFormat="1" ht="16.25" customHeight="1" x14ac:dyDescent="0.15">
      <c r="A84" s="143" t="s">
        <v>852</v>
      </c>
      <c r="B84" s="44" t="str">
        <f t="shared" si="8"/>
        <v>Да, размещается в установленные сроки по результатам большей части (не менее 50%) плановых контрольных мероприятий</v>
      </c>
      <c r="C84" s="92">
        <f t="shared" si="9"/>
        <v>2</v>
      </c>
      <c r="D84" s="92"/>
      <c r="E84" s="92"/>
      <c r="F84" s="103">
        <f t="shared" si="7"/>
        <v>2</v>
      </c>
      <c r="G84" s="45">
        <f t="shared" si="10"/>
        <v>75</v>
      </c>
      <c r="H84" s="104" t="s">
        <v>395</v>
      </c>
      <c r="I84" s="119">
        <v>2</v>
      </c>
      <c r="J84" s="119">
        <v>0</v>
      </c>
      <c r="K84" s="105">
        <f t="shared" si="11"/>
        <v>0</v>
      </c>
      <c r="L84" s="50" t="s">
        <v>722</v>
      </c>
      <c r="M84" s="104" t="s">
        <v>597</v>
      </c>
      <c r="N84" s="92">
        <v>6</v>
      </c>
      <c r="O84" s="106">
        <v>6</v>
      </c>
      <c r="P84" s="105">
        <f>O84/N84*100</f>
        <v>100</v>
      </c>
      <c r="Q84" s="50" t="s">
        <v>254</v>
      </c>
      <c r="R84" s="55" t="s">
        <v>263</v>
      </c>
      <c r="S84" s="122"/>
      <c r="T84" s="94"/>
    </row>
    <row r="85" spans="1:20" ht="16.25" customHeight="1" x14ac:dyDescent="0.2">
      <c r="A85" s="143" t="s">
        <v>77</v>
      </c>
      <c r="B85" s="44" t="str">
        <f t="shared" si="8"/>
        <v>Да, размещается в установленные сроки по результатам большей части (не менее 50%) плановых контрольных мероприятий</v>
      </c>
      <c r="C85" s="92">
        <f t="shared" si="9"/>
        <v>2</v>
      </c>
      <c r="D85" s="92"/>
      <c r="E85" s="92"/>
      <c r="F85" s="103">
        <f t="shared" si="7"/>
        <v>2</v>
      </c>
      <c r="G85" s="45">
        <f t="shared" si="10"/>
        <v>86.666666666666671</v>
      </c>
      <c r="H85" s="104" t="s">
        <v>432</v>
      </c>
      <c r="I85" s="92">
        <v>6</v>
      </c>
      <c r="J85" s="92">
        <v>6</v>
      </c>
      <c r="K85" s="105">
        <f t="shared" si="11"/>
        <v>100</v>
      </c>
      <c r="L85" s="50" t="s">
        <v>254</v>
      </c>
      <c r="M85" s="104" t="s">
        <v>653</v>
      </c>
      <c r="N85" s="92">
        <v>9</v>
      </c>
      <c r="O85" s="106">
        <v>7</v>
      </c>
      <c r="P85" s="105">
        <f>O85/N85*100</f>
        <v>77.777777777777786</v>
      </c>
      <c r="Q85" s="50" t="s">
        <v>725</v>
      </c>
      <c r="R85" s="121" t="s">
        <v>246</v>
      </c>
      <c r="S85" s="122" t="s">
        <v>254</v>
      </c>
      <c r="T85" s="93"/>
    </row>
    <row r="86" spans="1:20" ht="16.25" customHeight="1" x14ac:dyDescent="0.2">
      <c r="A86" s="143" t="s">
        <v>78</v>
      </c>
      <c r="B86" s="44" t="str">
        <f t="shared" si="8"/>
        <v>Да, размещается в установленные сроки по результатам всех (100%) плановых контрольных мероприятий</v>
      </c>
      <c r="C86" s="92">
        <f t="shared" si="9"/>
        <v>4</v>
      </c>
      <c r="D86" s="92"/>
      <c r="E86" s="92"/>
      <c r="F86" s="103">
        <f t="shared" si="7"/>
        <v>4</v>
      </c>
      <c r="G86" s="45">
        <f t="shared" si="10"/>
        <v>100</v>
      </c>
      <c r="H86" s="104" t="s">
        <v>429</v>
      </c>
      <c r="I86" s="92">
        <v>19</v>
      </c>
      <c r="J86" s="92">
        <v>19</v>
      </c>
      <c r="K86" s="105">
        <f t="shared" si="11"/>
        <v>100</v>
      </c>
      <c r="L86" s="50" t="s">
        <v>254</v>
      </c>
      <c r="M86" s="104" t="s">
        <v>598</v>
      </c>
      <c r="N86" s="92">
        <v>15</v>
      </c>
      <c r="O86" s="106">
        <v>15</v>
      </c>
      <c r="P86" s="105">
        <f>O86/N86*100</f>
        <v>100</v>
      </c>
      <c r="Q86" s="50" t="s">
        <v>254</v>
      </c>
      <c r="R86" s="79" t="s">
        <v>303</v>
      </c>
      <c r="S86" s="122" t="s">
        <v>254</v>
      </c>
      <c r="T86" s="93"/>
    </row>
    <row r="87" spans="1:20" s="18" customFormat="1" ht="16.25" customHeight="1" x14ac:dyDescent="0.2">
      <c r="A87" s="143" t="s">
        <v>79</v>
      </c>
      <c r="B87" s="44" t="str">
        <f t="shared" si="8"/>
        <v>Да, размещается в установленные сроки по результатам всех (100%) плановых контрольных мероприятий</v>
      </c>
      <c r="C87" s="92">
        <f t="shared" si="9"/>
        <v>4</v>
      </c>
      <c r="D87" s="92"/>
      <c r="E87" s="92"/>
      <c r="F87" s="103">
        <f t="shared" si="7"/>
        <v>4</v>
      </c>
      <c r="G87" s="45">
        <f t="shared" si="10"/>
        <v>100</v>
      </c>
      <c r="H87" s="104" t="s">
        <v>355</v>
      </c>
      <c r="I87" s="92">
        <v>4</v>
      </c>
      <c r="J87" s="92">
        <v>4</v>
      </c>
      <c r="K87" s="105">
        <f t="shared" si="11"/>
        <v>100</v>
      </c>
      <c r="L87" s="50" t="s">
        <v>254</v>
      </c>
      <c r="M87" s="104" t="s">
        <v>599</v>
      </c>
      <c r="N87" s="92">
        <v>8</v>
      </c>
      <c r="O87" s="106">
        <v>8</v>
      </c>
      <c r="P87" s="105">
        <f>O87/N87*100</f>
        <v>100</v>
      </c>
      <c r="Q87" s="50" t="s">
        <v>254</v>
      </c>
      <c r="R87" s="79" t="s">
        <v>304</v>
      </c>
      <c r="S87" s="122" t="s">
        <v>254</v>
      </c>
      <c r="T87" s="93"/>
    </row>
    <row r="88" spans="1:20" ht="16.25" customHeight="1" x14ac:dyDescent="0.2">
      <c r="A88" s="142" t="s">
        <v>80</v>
      </c>
      <c r="B88" s="109"/>
      <c r="C88" s="110"/>
      <c r="D88" s="110"/>
      <c r="E88" s="110"/>
      <c r="F88" s="110"/>
      <c r="G88" s="51"/>
      <c r="H88" s="109"/>
      <c r="I88" s="42"/>
      <c r="J88" s="42"/>
      <c r="K88" s="42"/>
      <c r="L88" s="42"/>
      <c r="M88" s="109"/>
      <c r="N88" s="110"/>
      <c r="O88" s="110"/>
      <c r="P88" s="110"/>
      <c r="Q88" s="111"/>
      <c r="R88" s="110"/>
      <c r="T88" s="93"/>
    </row>
    <row r="89" spans="1:20" ht="16.25" customHeight="1" x14ac:dyDescent="0.2">
      <c r="A89" s="143" t="s">
        <v>70</v>
      </c>
      <c r="B89" s="44" t="str">
        <f t="shared" si="8"/>
        <v>Да, размещается в установленные сроки по результатам большей части (не менее 50%) плановых контрольных мероприятий</v>
      </c>
      <c r="C89" s="92">
        <f t="shared" si="9"/>
        <v>2</v>
      </c>
      <c r="D89" s="92"/>
      <c r="E89" s="92"/>
      <c r="F89" s="103">
        <f>C89*(1-D89)*(1-E89)</f>
        <v>2</v>
      </c>
      <c r="G89" s="45">
        <f t="shared" si="10"/>
        <v>93.75</v>
      </c>
      <c r="H89" s="104" t="s">
        <v>516</v>
      </c>
      <c r="I89" s="92">
        <v>4</v>
      </c>
      <c r="J89" s="92">
        <v>4</v>
      </c>
      <c r="K89" s="105">
        <f t="shared" si="11"/>
        <v>100</v>
      </c>
      <c r="L89" s="50" t="s">
        <v>254</v>
      </c>
      <c r="M89" s="104" t="s">
        <v>662</v>
      </c>
      <c r="N89" s="92">
        <v>12</v>
      </c>
      <c r="O89" s="106">
        <v>11</v>
      </c>
      <c r="P89" s="105">
        <f t="shared" ref="P89:P99" si="12">O89/N89*100</f>
        <v>91.666666666666657</v>
      </c>
      <c r="Q89" s="50" t="s">
        <v>663</v>
      </c>
      <c r="R89" s="55" t="s">
        <v>733</v>
      </c>
      <c r="S89" s="122" t="s">
        <v>254</v>
      </c>
      <c r="T89" s="93"/>
    </row>
    <row r="90" spans="1:20" s="24" customFormat="1" ht="16.25" customHeight="1" x14ac:dyDescent="0.2">
      <c r="A90" s="143" t="s">
        <v>81</v>
      </c>
      <c r="B90" s="44" t="str">
        <f t="shared" si="8"/>
        <v>Да, размещается в установленные сроки по результатам всех (100%) плановых контрольных мероприятий</v>
      </c>
      <c r="C90" s="92">
        <f t="shared" si="9"/>
        <v>4</v>
      </c>
      <c r="D90" s="92"/>
      <c r="E90" s="92"/>
      <c r="F90" s="103">
        <f t="shared" si="7"/>
        <v>4</v>
      </c>
      <c r="G90" s="45">
        <f t="shared" si="10"/>
        <v>100</v>
      </c>
      <c r="H90" s="104" t="s">
        <v>425</v>
      </c>
      <c r="I90" s="92">
        <v>8</v>
      </c>
      <c r="J90" s="92">
        <v>8</v>
      </c>
      <c r="K90" s="105">
        <f t="shared" si="11"/>
        <v>100</v>
      </c>
      <c r="L90" s="50" t="s">
        <v>254</v>
      </c>
      <c r="M90" s="104" t="s">
        <v>557</v>
      </c>
      <c r="N90" s="92">
        <v>11</v>
      </c>
      <c r="O90" s="106">
        <v>11</v>
      </c>
      <c r="P90" s="105">
        <f t="shared" si="12"/>
        <v>100</v>
      </c>
      <c r="Q90" s="50" t="s">
        <v>254</v>
      </c>
      <c r="R90" s="55" t="s">
        <v>261</v>
      </c>
      <c r="S90" s="122" t="s">
        <v>254</v>
      </c>
      <c r="T90" s="93"/>
    </row>
    <row r="91" spans="1:20" ht="16.25" customHeight="1" x14ac:dyDescent="0.2">
      <c r="A91" s="143" t="s">
        <v>74</v>
      </c>
      <c r="B91" s="44" t="str">
        <f t="shared" si="8"/>
        <v>Да, размещается в установленные сроки по результатам большей части (не менее 50%) плановых контрольных мероприятий</v>
      </c>
      <c r="C91" s="92">
        <f t="shared" si="9"/>
        <v>2</v>
      </c>
      <c r="D91" s="92"/>
      <c r="E91" s="92"/>
      <c r="F91" s="103">
        <f>C91*(1-D91)*(1-E91)</f>
        <v>2</v>
      </c>
      <c r="G91" s="45">
        <f t="shared" si="10"/>
        <v>73.68421052631578</v>
      </c>
      <c r="H91" s="104" t="s">
        <v>423</v>
      </c>
      <c r="I91" s="92">
        <v>6</v>
      </c>
      <c r="J91" s="92">
        <v>6</v>
      </c>
      <c r="K91" s="105">
        <f t="shared" si="11"/>
        <v>100</v>
      </c>
      <c r="L91" s="50" t="s">
        <v>727</v>
      </c>
      <c r="M91" s="104" t="s">
        <v>664</v>
      </c>
      <c r="N91" s="92">
        <v>13</v>
      </c>
      <c r="O91" s="106">
        <v>8</v>
      </c>
      <c r="P91" s="105">
        <f t="shared" si="12"/>
        <v>61.53846153846154</v>
      </c>
      <c r="Q91" s="108" t="s">
        <v>726</v>
      </c>
      <c r="R91" s="79" t="s">
        <v>533</v>
      </c>
      <c r="S91" s="122" t="s">
        <v>254</v>
      </c>
      <c r="T91" s="93"/>
    </row>
    <row r="92" spans="1:20" ht="16.25" customHeight="1" x14ac:dyDescent="0.2">
      <c r="A92" s="143" t="s">
        <v>82</v>
      </c>
      <c r="B92" s="44" t="str">
        <f t="shared" si="8"/>
        <v>Да, размещается в установленные сроки по результатам большей части (не менее 50%) плановых контрольных мероприятий</v>
      </c>
      <c r="C92" s="92">
        <f t="shared" si="9"/>
        <v>2</v>
      </c>
      <c r="D92" s="92"/>
      <c r="E92" s="92"/>
      <c r="F92" s="103">
        <f t="shared" si="7"/>
        <v>2</v>
      </c>
      <c r="G92" s="45">
        <f t="shared" si="10"/>
        <v>86.36363636363636</v>
      </c>
      <c r="H92" s="104" t="s">
        <v>421</v>
      </c>
      <c r="I92" s="92">
        <v>29</v>
      </c>
      <c r="J92" s="92">
        <v>23</v>
      </c>
      <c r="K92" s="105">
        <f t="shared" si="11"/>
        <v>79.310344827586206</v>
      </c>
      <c r="L92" s="50" t="s">
        <v>728</v>
      </c>
      <c r="M92" s="104" t="s">
        <v>637</v>
      </c>
      <c r="N92" s="92">
        <v>15</v>
      </c>
      <c r="O92" s="106">
        <v>15</v>
      </c>
      <c r="P92" s="105">
        <f t="shared" si="12"/>
        <v>100</v>
      </c>
      <c r="Q92" s="108" t="s">
        <v>254</v>
      </c>
      <c r="R92" s="79" t="s">
        <v>351</v>
      </c>
      <c r="S92" s="122" t="s">
        <v>254</v>
      </c>
      <c r="T92" s="93"/>
    </row>
    <row r="93" spans="1:20" s="24" customFormat="1" ht="16.25" customHeight="1" x14ac:dyDescent="0.2">
      <c r="A93" s="143" t="s">
        <v>83</v>
      </c>
      <c r="B93" s="44" t="str">
        <f t="shared" si="8"/>
        <v>Да, размещается в установленные сроки по результатам всех (100%) плановых контрольных мероприятий</v>
      </c>
      <c r="C93" s="92">
        <f t="shared" si="9"/>
        <v>4</v>
      </c>
      <c r="D93" s="92"/>
      <c r="E93" s="92"/>
      <c r="F93" s="103">
        <f t="shared" si="7"/>
        <v>4</v>
      </c>
      <c r="G93" s="45">
        <f t="shared" si="10"/>
        <v>100</v>
      </c>
      <c r="H93" s="104" t="s">
        <v>404</v>
      </c>
      <c r="I93" s="92">
        <v>7</v>
      </c>
      <c r="J93" s="92">
        <v>7</v>
      </c>
      <c r="K93" s="105">
        <f t="shared" si="11"/>
        <v>100</v>
      </c>
      <c r="L93" s="50" t="s">
        <v>254</v>
      </c>
      <c r="M93" s="104" t="s">
        <v>587</v>
      </c>
      <c r="N93" s="92">
        <v>15</v>
      </c>
      <c r="O93" s="92">
        <v>15</v>
      </c>
      <c r="P93" s="105">
        <f t="shared" si="12"/>
        <v>100</v>
      </c>
      <c r="Q93" s="50" t="s">
        <v>254</v>
      </c>
      <c r="R93" s="55" t="s">
        <v>294</v>
      </c>
      <c r="S93" s="122" t="s">
        <v>254</v>
      </c>
      <c r="T93" s="93"/>
    </row>
    <row r="94" spans="1:20" ht="16.25" customHeight="1" x14ac:dyDescent="0.2">
      <c r="A94" s="143" t="s">
        <v>84</v>
      </c>
      <c r="B94" s="44" t="str">
        <f t="shared" si="8"/>
        <v>Да, размещается в установленные сроки по результатам большей части (не менее 50%) плановых контрольных мероприятий</v>
      </c>
      <c r="C94" s="92">
        <f t="shared" si="9"/>
        <v>2</v>
      </c>
      <c r="D94" s="92"/>
      <c r="E94" s="92"/>
      <c r="F94" s="103">
        <f t="shared" si="7"/>
        <v>2</v>
      </c>
      <c r="G94" s="45">
        <f t="shared" si="10"/>
        <v>85.714285714285708</v>
      </c>
      <c r="H94" s="104" t="s">
        <v>382</v>
      </c>
      <c r="I94" s="92">
        <v>10</v>
      </c>
      <c r="J94" s="92">
        <v>7</v>
      </c>
      <c r="K94" s="105">
        <f t="shared" si="11"/>
        <v>70</v>
      </c>
      <c r="L94" s="50" t="s">
        <v>729</v>
      </c>
      <c r="M94" s="104" t="s">
        <v>601</v>
      </c>
      <c r="N94" s="92">
        <v>18</v>
      </c>
      <c r="O94" s="106">
        <v>17</v>
      </c>
      <c r="P94" s="105">
        <f t="shared" si="12"/>
        <v>94.444444444444443</v>
      </c>
      <c r="Q94" s="50" t="s">
        <v>843</v>
      </c>
      <c r="R94" s="79" t="s">
        <v>251</v>
      </c>
      <c r="S94" s="122" t="s">
        <v>254</v>
      </c>
      <c r="T94" s="93"/>
    </row>
    <row r="95" spans="1:20" ht="16.25" customHeight="1" x14ac:dyDescent="0.2">
      <c r="A95" s="143" t="s">
        <v>85</v>
      </c>
      <c r="B95" s="44" t="str">
        <f t="shared" si="8"/>
        <v>Да, размещается в установленные сроки по результатам большей части (не менее 50%) плановых контрольных мероприятий</v>
      </c>
      <c r="C95" s="92">
        <f t="shared" si="9"/>
        <v>2</v>
      </c>
      <c r="D95" s="92"/>
      <c r="E95" s="92"/>
      <c r="F95" s="103">
        <f t="shared" si="7"/>
        <v>2</v>
      </c>
      <c r="G95" s="45">
        <f t="shared" si="10"/>
        <v>95.652173913043484</v>
      </c>
      <c r="H95" s="104" t="s">
        <v>376</v>
      </c>
      <c r="I95" s="92">
        <v>16</v>
      </c>
      <c r="J95" s="92">
        <v>16</v>
      </c>
      <c r="K95" s="105">
        <f t="shared" si="11"/>
        <v>100</v>
      </c>
      <c r="L95" s="50" t="s">
        <v>254</v>
      </c>
      <c r="M95" s="104" t="s">
        <v>666</v>
      </c>
      <c r="N95" s="92">
        <v>30</v>
      </c>
      <c r="O95" s="106">
        <v>28</v>
      </c>
      <c r="P95" s="105">
        <f t="shared" si="12"/>
        <v>93.333333333333329</v>
      </c>
      <c r="Q95" s="50" t="s">
        <v>667</v>
      </c>
      <c r="R95" s="79" t="s">
        <v>288</v>
      </c>
      <c r="S95" s="122" t="s">
        <v>254</v>
      </c>
      <c r="T95" s="93"/>
    </row>
    <row r="96" spans="1:20" s="24" customFormat="1" ht="16.25" customHeight="1" x14ac:dyDescent="0.2">
      <c r="A96" s="143" t="s">
        <v>86</v>
      </c>
      <c r="B96" s="44" t="str">
        <f t="shared" si="8"/>
        <v>Да, размещается в установленные сроки по результатам большей части (не менее 50%) плановых контрольных мероприятий</v>
      </c>
      <c r="C96" s="92">
        <f t="shared" si="9"/>
        <v>2</v>
      </c>
      <c r="D96" s="92"/>
      <c r="E96" s="92"/>
      <c r="F96" s="103">
        <f t="shared" si="7"/>
        <v>2</v>
      </c>
      <c r="G96" s="45">
        <f t="shared" si="10"/>
        <v>50</v>
      </c>
      <c r="H96" s="104" t="s">
        <v>408</v>
      </c>
      <c r="I96" s="92">
        <v>3</v>
      </c>
      <c r="J96" s="92">
        <v>1</v>
      </c>
      <c r="K96" s="105">
        <f t="shared" si="11"/>
        <v>33.333333333333329</v>
      </c>
      <c r="L96" s="50" t="s">
        <v>730</v>
      </c>
      <c r="M96" s="104" t="s">
        <v>619</v>
      </c>
      <c r="N96" s="92">
        <v>7</v>
      </c>
      <c r="O96" s="106">
        <v>4</v>
      </c>
      <c r="P96" s="105">
        <f t="shared" si="12"/>
        <v>57.142857142857139</v>
      </c>
      <c r="Q96" s="108" t="s">
        <v>668</v>
      </c>
      <c r="R96" s="79" t="s">
        <v>428</v>
      </c>
      <c r="S96" s="122" t="s">
        <v>254</v>
      </c>
      <c r="T96" s="93"/>
    </row>
    <row r="97" spans="1:20" ht="16.25" customHeight="1" x14ac:dyDescent="0.2">
      <c r="A97" s="143" t="s">
        <v>87</v>
      </c>
      <c r="B97" s="44" t="str">
        <f t="shared" si="8"/>
        <v>Да, размещается в установленные сроки по результатам всех (100%) плановых контрольных мероприятий</v>
      </c>
      <c r="C97" s="92">
        <f t="shared" si="9"/>
        <v>4</v>
      </c>
      <c r="D97" s="92"/>
      <c r="E97" s="92"/>
      <c r="F97" s="103">
        <f t="shared" si="7"/>
        <v>4</v>
      </c>
      <c r="G97" s="45">
        <f t="shared" si="10"/>
        <v>100</v>
      </c>
      <c r="H97" s="104" t="s">
        <v>419</v>
      </c>
      <c r="I97" s="92">
        <v>7</v>
      </c>
      <c r="J97" s="92">
        <v>7</v>
      </c>
      <c r="K97" s="105">
        <f t="shared" si="11"/>
        <v>100</v>
      </c>
      <c r="L97" s="50" t="s">
        <v>254</v>
      </c>
      <c r="M97" s="104" t="s">
        <v>595</v>
      </c>
      <c r="N97" s="92">
        <v>11</v>
      </c>
      <c r="O97" s="92">
        <v>11</v>
      </c>
      <c r="P97" s="105">
        <f t="shared" si="12"/>
        <v>100</v>
      </c>
      <c r="Q97" s="50" t="s">
        <v>254</v>
      </c>
      <c r="R97" s="79" t="s">
        <v>289</v>
      </c>
      <c r="S97" s="122" t="s">
        <v>254</v>
      </c>
      <c r="T97" s="93"/>
    </row>
    <row r="98" spans="1:20" ht="16.25" customHeight="1" x14ac:dyDescent="0.2">
      <c r="A98" s="143" t="s">
        <v>88</v>
      </c>
      <c r="B98" s="44" t="str">
        <f t="shared" si="8"/>
        <v>Да, размещается в установленные сроки по результатам всех (100%) плановых контрольных мероприятий</v>
      </c>
      <c r="C98" s="92">
        <f t="shared" si="9"/>
        <v>4</v>
      </c>
      <c r="D98" s="92"/>
      <c r="E98" s="92"/>
      <c r="F98" s="103">
        <f t="shared" si="7"/>
        <v>4</v>
      </c>
      <c r="G98" s="45">
        <f t="shared" si="10"/>
        <v>100</v>
      </c>
      <c r="H98" s="104" t="s">
        <v>405</v>
      </c>
      <c r="I98" s="92">
        <v>3</v>
      </c>
      <c r="J98" s="92">
        <v>3</v>
      </c>
      <c r="K98" s="105">
        <f t="shared" si="11"/>
        <v>100</v>
      </c>
      <c r="L98" s="50" t="s">
        <v>254</v>
      </c>
      <c r="M98" s="104" t="s">
        <v>603</v>
      </c>
      <c r="N98" s="92">
        <v>6</v>
      </c>
      <c r="O98" s="92">
        <v>6</v>
      </c>
      <c r="P98" s="105">
        <f t="shared" si="12"/>
        <v>100</v>
      </c>
      <c r="Q98" s="50" t="s">
        <v>254</v>
      </c>
      <c r="R98" s="57" t="s">
        <v>534</v>
      </c>
      <c r="S98" s="122" t="s">
        <v>254</v>
      </c>
      <c r="T98" s="93"/>
    </row>
    <row r="99" spans="1:20" ht="16.25" customHeight="1" x14ac:dyDescent="0.2">
      <c r="A99" s="143" t="s">
        <v>89</v>
      </c>
      <c r="B99" s="44" t="str">
        <f t="shared" si="8"/>
        <v>Да, размещается в установленные сроки по результатам всех (100%) плановых контрольных мероприятий</v>
      </c>
      <c r="C99" s="92">
        <f t="shared" si="9"/>
        <v>4</v>
      </c>
      <c r="D99" s="92"/>
      <c r="E99" s="92"/>
      <c r="F99" s="103">
        <f t="shared" si="7"/>
        <v>4</v>
      </c>
      <c r="G99" s="45">
        <f t="shared" si="10"/>
        <v>100</v>
      </c>
      <c r="H99" s="104" t="s">
        <v>422</v>
      </c>
      <c r="I99" s="92">
        <v>7</v>
      </c>
      <c r="J99" s="92">
        <v>7</v>
      </c>
      <c r="K99" s="105">
        <f t="shared" si="11"/>
        <v>100</v>
      </c>
      <c r="L99" s="50" t="s">
        <v>535</v>
      </c>
      <c r="M99" s="104" t="s">
        <v>606</v>
      </c>
      <c r="N99" s="92">
        <v>9</v>
      </c>
      <c r="O99" s="92">
        <v>9</v>
      </c>
      <c r="P99" s="105">
        <f t="shared" si="12"/>
        <v>100</v>
      </c>
      <c r="Q99" s="108" t="s">
        <v>820</v>
      </c>
      <c r="R99" s="79" t="s">
        <v>604</v>
      </c>
      <c r="S99" s="122" t="s">
        <v>254</v>
      </c>
      <c r="T99" s="93"/>
    </row>
    <row r="100" spans="1:20" x14ac:dyDescent="0.2">
      <c r="A100" s="23"/>
      <c r="B100" s="24"/>
      <c r="C100" s="24"/>
      <c r="D100" s="24"/>
      <c r="E100" s="24"/>
      <c r="F100" s="25"/>
      <c r="G100" s="25"/>
      <c r="H100" s="24"/>
      <c r="I100" s="24"/>
      <c r="J100" s="24"/>
      <c r="K100" s="24"/>
      <c r="L100" s="24" t="s">
        <v>350</v>
      </c>
    </row>
    <row r="101" spans="1:20" x14ac:dyDescent="0.2">
      <c r="A101" s="23"/>
    </row>
  </sheetData>
  <dataConsolidate/>
  <mergeCells count="21">
    <mergeCell ref="I4:I6"/>
    <mergeCell ref="N3:P3"/>
    <mergeCell ref="K4:K6"/>
    <mergeCell ref="A3:A6"/>
    <mergeCell ref="C3:F3"/>
    <mergeCell ref="A1:R1"/>
    <mergeCell ref="N4:N6"/>
    <mergeCell ref="G3:G6"/>
    <mergeCell ref="O4:O6"/>
    <mergeCell ref="P4:P6"/>
    <mergeCell ref="M3:M6"/>
    <mergeCell ref="L3:L6"/>
    <mergeCell ref="I3:K3"/>
    <mergeCell ref="R3:R6"/>
    <mergeCell ref="C4:C6"/>
    <mergeCell ref="D4:D6"/>
    <mergeCell ref="E4:E6"/>
    <mergeCell ref="F4:F6"/>
    <mergeCell ref="J4:J6"/>
    <mergeCell ref="Q3:Q6"/>
    <mergeCell ref="H3:H6"/>
  </mergeCells>
  <dataValidations count="1">
    <dataValidation type="list" allowBlank="1" showInputMessage="1" showErrorMessage="1" sqref="B8:B99" xr:uid="{00000000-0002-0000-0500-000000000000}">
      <formula1>$B$4:$B$6</formula1>
    </dataValidation>
  </dataValidations>
  <hyperlinks>
    <hyperlink ref="R9" r:id="rId1" xr:uid="{00000000-0004-0000-0500-000000000000}"/>
    <hyperlink ref="R11" r:id="rId2" xr:uid="{00000000-0004-0000-0500-000001000000}"/>
    <hyperlink ref="R13" r:id="rId3" xr:uid="{00000000-0004-0000-0500-000002000000}"/>
    <hyperlink ref="R16" r:id="rId4" xr:uid="{00000000-0004-0000-0500-000003000000}"/>
    <hyperlink ref="R17" r:id="rId5" xr:uid="{00000000-0004-0000-0500-000004000000}"/>
    <hyperlink ref="R18" r:id="rId6" xr:uid="{00000000-0004-0000-0500-000005000000}"/>
    <hyperlink ref="R15" r:id="rId7" xr:uid="{00000000-0004-0000-0500-000006000000}"/>
    <hyperlink ref="R19" r:id="rId8" xr:uid="{00000000-0004-0000-0500-000007000000}"/>
    <hyperlink ref="R20" r:id="rId9" xr:uid="{00000000-0004-0000-0500-000008000000}"/>
    <hyperlink ref="R21" r:id="rId10" xr:uid="{00000000-0004-0000-0500-000009000000}"/>
    <hyperlink ref="R24" r:id="rId11" xr:uid="{00000000-0004-0000-0500-00000A000000}"/>
    <hyperlink ref="R23" r:id="rId12" xr:uid="{00000000-0004-0000-0500-00000B000000}"/>
    <hyperlink ref="R25" r:id="rId13" xr:uid="{00000000-0004-0000-0500-00000C000000}"/>
    <hyperlink ref="R28" r:id="rId14" xr:uid="{00000000-0004-0000-0500-00000D000000}"/>
    <hyperlink ref="R27" r:id="rId15" xr:uid="{00000000-0004-0000-0500-00000E000000}"/>
    <hyperlink ref="R29" r:id="rId16" xr:uid="{00000000-0004-0000-0500-00000F000000}"/>
    <hyperlink ref="R31" r:id="rId17" xr:uid="{00000000-0004-0000-0500-000010000000}"/>
    <hyperlink ref="R33" r:id="rId18" xr:uid="{00000000-0004-0000-0500-000011000000}"/>
    <hyperlink ref="R34" r:id="rId19" xr:uid="{00000000-0004-0000-0500-000012000000}"/>
    <hyperlink ref="R32" r:id="rId20" xr:uid="{00000000-0004-0000-0500-000013000000}"/>
    <hyperlink ref="R37" r:id="rId21" xr:uid="{00000000-0004-0000-0500-000014000000}"/>
    <hyperlink ref="R39" r:id="rId22" xr:uid="{00000000-0004-0000-0500-000015000000}"/>
    <hyperlink ref="R42" r:id="rId23" xr:uid="{00000000-0004-0000-0500-000016000000}"/>
    <hyperlink ref="R44" r:id="rId24" xr:uid="{00000000-0004-0000-0500-000017000000}"/>
    <hyperlink ref="R46" r:id="rId25" xr:uid="{00000000-0004-0000-0500-000018000000}"/>
    <hyperlink ref="R40" r:id="rId26" xr:uid="{00000000-0004-0000-0500-000019000000}"/>
    <hyperlink ref="R41" r:id="rId27" xr:uid="{00000000-0004-0000-0500-00001A000000}"/>
    <hyperlink ref="R51" r:id="rId28" xr:uid="{00000000-0004-0000-0500-00001B000000}"/>
    <hyperlink ref="R50" r:id="rId29" xr:uid="{00000000-0004-0000-0500-00001C000000}"/>
    <hyperlink ref="R53" r:id="rId30" xr:uid="{00000000-0004-0000-0500-00001D000000}"/>
    <hyperlink ref="R60" r:id="rId31" xr:uid="{00000000-0004-0000-0500-00001E000000}"/>
    <hyperlink ref="R57" r:id="rId32" display="http://old.mari-el.gov.ru/gsp/Pages/iam.aspx" xr:uid="{00000000-0004-0000-0500-00001F000000}"/>
    <hyperlink ref="R61" r:id="rId33" xr:uid="{00000000-0004-0000-0500-000020000000}"/>
    <hyperlink ref="R62" r:id="rId34" xr:uid="{00000000-0004-0000-0500-000021000000}"/>
    <hyperlink ref="R65" r:id="rId35" xr:uid="{00000000-0004-0000-0500-000022000000}"/>
    <hyperlink ref="R66" r:id="rId36" xr:uid="{00000000-0004-0000-0500-000023000000}"/>
    <hyperlink ref="R69" r:id="rId37" xr:uid="{00000000-0004-0000-0500-000024000000}"/>
    <hyperlink ref="R56" r:id="rId38" xr:uid="{00000000-0004-0000-0500-000025000000}"/>
    <hyperlink ref="R59" r:id="rId39" xr:uid="{00000000-0004-0000-0500-000026000000}"/>
    <hyperlink ref="R73" r:id="rId40" xr:uid="{00000000-0004-0000-0500-000027000000}"/>
    <hyperlink ref="R74" r:id="rId41" xr:uid="{00000000-0004-0000-0500-000028000000}"/>
    <hyperlink ref="R91" r:id="rId42" xr:uid="{00000000-0004-0000-0500-000029000000}"/>
    <hyperlink ref="R78" r:id="rId43" xr:uid="{00000000-0004-0000-0500-00002A000000}"/>
    <hyperlink ref="R79" r:id="rId44" xr:uid="{00000000-0004-0000-0500-00002B000000}"/>
    <hyperlink ref="R83" r:id="rId45" xr:uid="{00000000-0004-0000-0500-00002C000000}"/>
    <hyperlink ref="R85" r:id="rId46" xr:uid="{00000000-0004-0000-0500-00002D000000}"/>
    <hyperlink ref="R86" r:id="rId47" xr:uid="{00000000-0004-0000-0500-00002E000000}"/>
    <hyperlink ref="R94" r:id="rId48" xr:uid="{00000000-0004-0000-0500-00002F000000}"/>
    <hyperlink ref="R95" r:id="rId49" xr:uid="{00000000-0004-0000-0500-000030000000}"/>
    <hyperlink ref="R97" r:id="rId50" xr:uid="{00000000-0004-0000-0500-000031000000}"/>
    <hyperlink ref="R98" r:id="rId51" xr:uid="{00000000-0004-0000-0500-000032000000}"/>
    <hyperlink ref="R99" r:id="rId52" xr:uid="{00000000-0004-0000-0500-000033000000}"/>
    <hyperlink ref="R72" r:id="rId53" xr:uid="{00000000-0004-0000-0500-000034000000}"/>
    <hyperlink ref="R64" r:id="rId54" xr:uid="{00000000-0004-0000-0500-000035000000}"/>
    <hyperlink ref="R75" r:id="rId55" xr:uid="{00000000-0004-0000-0500-000036000000}"/>
    <hyperlink ref="R22" r:id="rId56" xr:uid="{00000000-0004-0000-0500-000037000000}"/>
    <hyperlink ref="R8" r:id="rId57" xr:uid="{00000000-0004-0000-0500-000038000000}"/>
    <hyperlink ref="R35" r:id="rId58" xr:uid="{00000000-0004-0000-0500-000039000000}"/>
    <hyperlink ref="R63" r:id="rId59" xr:uid="{00000000-0004-0000-0500-00003A000000}"/>
    <hyperlink ref="R68" r:id="rId60" xr:uid="{00000000-0004-0000-0500-00003B000000}"/>
    <hyperlink ref="R76" r:id="rId61" xr:uid="{00000000-0004-0000-0500-00003C000000}"/>
    <hyperlink ref="R82" r:id="rId62" xr:uid="{00000000-0004-0000-0500-00003D000000}"/>
    <hyperlink ref="R87" r:id="rId63" xr:uid="{00000000-0004-0000-0500-00003E000000}"/>
    <hyperlink ref="R96" r:id="rId64" xr:uid="{00000000-0004-0000-0500-00003F000000}"/>
    <hyperlink ref="R10" r:id="rId65" xr:uid="{00000000-0004-0000-0500-000040000000}"/>
    <hyperlink ref="R12" r:id="rId66" xr:uid="{00000000-0004-0000-0500-000041000000}"/>
    <hyperlink ref="R14" r:id="rId67" xr:uid="{00000000-0004-0000-0500-000042000000}"/>
    <hyperlink ref="R45" r:id="rId68" xr:uid="{00000000-0004-0000-0500-000043000000}"/>
    <hyperlink ref="R49" r:id="rId69" xr:uid="{00000000-0004-0000-0500-000044000000}"/>
    <hyperlink ref="R81" r:id="rId70" xr:uid="{00000000-0004-0000-0500-000045000000}"/>
    <hyperlink ref="R90" r:id="rId71" xr:uid="{00000000-0004-0000-0500-000046000000}"/>
    <hyperlink ref="R67" r:id="rId72" xr:uid="{00000000-0004-0000-0500-000047000000}"/>
    <hyperlink ref="R36" r:id="rId73" xr:uid="{00000000-0004-0000-0500-000048000000}"/>
    <hyperlink ref="R58" r:id="rId74" xr:uid="{00000000-0004-0000-0500-000049000000}"/>
    <hyperlink ref="R71" r:id="rId75" xr:uid="{00000000-0004-0000-0500-00004A000000}"/>
    <hyperlink ref="R84" r:id="rId76" xr:uid="{00000000-0004-0000-0500-00004B000000}"/>
    <hyperlink ref="R93" r:id="rId77" xr:uid="{00000000-0004-0000-0500-00004C000000}"/>
    <hyperlink ref="R52" r:id="rId78" display="http://ksp15.ru/%d0%b4%d0%b5%d1%8f%d1%82%d0%b5%d0%bb%d1%8c%d0%bd%d0%be%d1%81%d1%82%d1%8c/%d0%b3%d0%be%d0%b4%d0%be%d0%b2%d1%8b%d0%b5-%d0%bf%d0%bb%d0%b0%d0%bd%d1%8b/" xr:uid="{00000000-0004-0000-0500-00004D000000}"/>
    <hyperlink ref="R54" r:id="rId79" xr:uid="{00000000-0004-0000-0500-00004E000000}"/>
    <hyperlink ref="R92" r:id="rId80" xr:uid="{00000000-0004-0000-0500-00004F000000}"/>
    <hyperlink ref="R48" r:id="rId81" xr:uid="{00000000-0004-0000-0500-000050000000}"/>
    <hyperlink ref="R80" r:id="rId82" xr:uid="{00000000-0004-0000-0500-000051000000}"/>
    <hyperlink ref="R43" r:id="rId83" display="http://ksp-ao.ru/flats_sold/km/" xr:uid="{00000000-0004-0000-0500-000052000000}"/>
  </hyperlinks>
  <pageMargins left="0.7" right="0.7" top="0.75" bottom="0.75" header="0.31496062992126" footer="0.31496062992126"/>
  <pageSetup paperSize="9" scale="75" fitToHeight="3" orientation="landscape"/>
  <headerFooter>
    <oddFooter>&amp;C&amp;A&amp;R&amp;P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1"/>
  <sheetViews>
    <sheetView zoomScaleNormal="100" workbookViewId="0">
      <pane ySplit="6" topLeftCell="A7" activePane="bottomLeft" state="frozenSplit"/>
      <selection pane="bottomLeft"/>
    </sheetView>
  </sheetViews>
  <sheetFormatPr baseColWidth="10" defaultColWidth="8.83203125" defaultRowHeight="15" x14ac:dyDescent="0.2"/>
  <cols>
    <col min="1" max="1" width="22.83203125" customWidth="1"/>
    <col min="2" max="2" width="46.1640625" customWidth="1"/>
    <col min="3" max="3" width="5.83203125" customWidth="1"/>
    <col min="4" max="5" width="4.83203125" customWidth="1"/>
    <col min="6" max="6" width="5.83203125" style="10" customWidth="1"/>
    <col min="7" max="7" width="14" style="10" customWidth="1"/>
    <col min="8" max="8" width="15.83203125" customWidth="1"/>
    <col min="9" max="10" width="11.83203125" customWidth="1"/>
    <col min="11" max="11" width="13.83203125" customWidth="1"/>
    <col min="12" max="13" width="15.83203125" customWidth="1"/>
    <col min="14" max="15" width="11.83203125" customWidth="1"/>
    <col min="16" max="16" width="13.6640625" customWidth="1"/>
    <col min="17" max="17" width="15.83203125" customWidth="1"/>
    <col min="18" max="18" width="15.83203125" style="20" customWidth="1"/>
    <col min="19" max="19" width="8.83203125" style="123" customWidth="1"/>
  </cols>
  <sheetData>
    <row r="1" spans="1:20" ht="25" customHeight="1" x14ac:dyDescent="0.2">
      <c r="A1" s="26" t="s">
        <v>478</v>
      </c>
      <c r="B1" s="26"/>
      <c r="C1" s="26"/>
      <c r="D1" s="26"/>
      <c r="E1" s="26"/>
      <c r="F1" s="26"/>
      <c r="G1" s="26"/>
      <c r="H1" s="26"/>
      <c r="I1" s="26"/>
      <c r="J1" s="26"/>
      <c r="K1" s="26"/>
      <c r="L1" s="26"/>
      <c r="M1" s="26"/>
      <c r="N1" s="26"/>
      <c r="O1" s="26"/>
      <c r="P1" s="26"/>
      <c r="Q1" s="26"/>
      <c r="R1" s="27"/>
    </row>
    <row r="2" spans="1:20" ht="16" customHeight="1" x14ac:dyDescent="0.2">
      <c r="A2" s="100" t="s">
        <v>792</v>
      </c>
      <c r="B2" s="21"/>
      <c r="C2" s="21"/>
      <c r="D2" s="21"/>
      <c r="E2" s="21"/>
      <c r="F2" s="21"/>
      <c r="G2" s="21"/>
      <c r="H2" s="21"/>
      <c r="I2" s="21"/>
      <c r="J2" s="21"/>
      <c r="K2" s="21"/>
      <c r="L2" s="21"/>
      <c r="M2" s="21"/>
      <c r="N2" s="21"/>
      <c r="O2" s="21"/>
      <c r="P2" s="21"/>
      <c r="Q2" s="21"/>
      <c r="R2" s="22"/>
    </row>
    <row r="3" spans="1:20" ht="64" customHeight="1" x14ac:dyDescent="0.2">
      <c r="A3" s="172" t="s">
        <v>100</v>
      </c>
      <c r="B3" s="63" t="s">
        <v>479</v>
      </c>
      <c r="C3" s="183" t="s">
        <v>480</v>
      </c>
      <c r="D3" s="183"/>
      <c r="E3" s="183"/>
      <c r="F3" s="183"/>
      <c r="G3" s="188" t="s">
        <v>266</v>
      </c>
      <c r="H3" s="188" t="s">
        <v>734</v>
      </c>
      <c r="I3" s="191" t="s">
        <v>481</v>
      </c>
      <c r="J3" s="192"/>
      <c r="K3" s="193"/>
      <c r="L3" s="188" t="s">
        <v>482</v>
      </c>
      <c r="M3" s="188" t="s">
        <v>735</v>
      </c>
      <c r="N3" s="191" t="s">
        <v>483</v>
      </c>
      <c r="O3" s="192"/>
      <c r="P3" s="193"/>
      <c r="Q3" s="172" t="s">
        <v>484</v>
      </c>
      <c r="R3" s="172" t="s">
        <v>267</v>
      </c>
      <c r="S3" s="124"/>
    </row>
    <row r="4" spans="1:20" ht="30" customHeight="1" x14ac:dyDescent="0.2">
      <c r="A4" s="172"/>
      <c r="B4" s="64" t="str">
        <f>Методика!B48</f>
        <v>Да, размещается в установленные сроки по результатам всех (100%) плановых контрольных мероприятий</v>
      </c>
      <c r="C4" s="172" t="s">
        <v>92</v>
      </c>
      <c r="D4" s="172" t="s">
        <v>225</v>
      </c>
      <c r="E4" s="172" t="s">
        <v>226</v>
      </c>
      <c r="F4" s="183" t="s">
        <v>101</v>
      </c>
      <c r="G4" s="194"/>
      <c r="H4" s="189"/>
      <c r="I4" s="185" t="s">
        <v>344</v>
      </c>
      <c r="J4" s="188" t="s">
        <v>227</v>
      </c>
      <c r="K4" s="188" t="s">
        <v>253</v>
      </c>
      <c r="L4" s="189"/>
      <c r="M4" s="189"/>
      <c r="N4" s="188" t="s">
        <v>344</v>
      </c>
      <c r="O4" s="188" t="s">
        <v>227</v>
      </c>
      <c r="P4" s="188" t="s">
        <v>253</v>
      </c>
      <c r="Q4" s="167"/>
      <c r="R4" s="167"/>
      <c r="S4" s="124"/>
    </row>
    <row r="5" spans="1:20" ht="30" customHeight="1" x14ac:dyDescent="0.2">
      <c r="A5" s="172"/>
      <c r="B5" s="64" t="str">
        <f>Методика!B49</f>
        <v>Да, размещается в установленные сроки по результатам большей части (не менее 50%) плановых контрольных мероприятий</v>
      </c>
      <c r="C5" s="182"/>
      <c r="D5" s="182"/>
      <c r="E5" s="182"/>
      <c r="F5" s="184"/>
      <c r="G5" s="194"/>
      <c r="H5" s="189"/>
      <c r="I5" s="186"/>
      <c r="J5" s="189"/>
      <c r="K5" s="189"/>
      <c r="L5" s="189"/>
      <c r="M5" s="189"/>
      <c r="N5" s="189"/>
      <c r="O5" s="189"/>
      <c r="P5" s="189"/>
      <c r="Q5" s="167"/>
      <c r="R5" s="167"/>
      <c r="S5" s="124"/>
    </row>
    <row r="6" spans="1:20" ht="41" customHeight="1" x14ac:dyDescent="0.2">
      <c r="A6" s="172"/>
      <c r="B6" s="64" t="str">
        <f>Методика!B50</f>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6" s="182"/>
      <c r="D6" s="182"/>
      <c r="E6" s="182"/>
      <c r="F6" s="184"/>
      <c r="G6" s="195"/>
      <c r="H6" s="190"/>
      <c r="I6" s="187"/>
      <c r="J6" s="190"/>
      <c r="K6" s="190"/>
      <c r="L6" s="190"/>
      <c r="M6" s="190"/>
      <c r="N6" s="190"/>
      <c r="O6" s="190"/>
      <c r="P6" s="190"/>
      <c r="Q6" s="167"/>
      <c r="R6" s="167"/>
      <c r="S6" s="124"/>
    </row>
    <row r="7" spans="1:20" ht="16.25" customHeight="1" x14ac:dyDescent="0.2">
      <c r="A7" s="142" t="s">
        <v>4</v>
      </c>
      <c r="B7" s="65"/>
      <c r="C7" s="65"/>
      <c r="D7" s="65"/>
      <c r="E7" s="65"/>
      <c r="F7" s="65"/>
      <c r="G7" s="65"/>
      <c r="H7" s="65"/>
      <c r="I7" s="69"/>
      <c r="J7" s="69"/>
      <c r="K7" s="69"/>
      <c r="L7" s="65"/>
      <c r="M7" s="65"/>
      <c r="N7" s="65"/>
      <c r="O7" s="65"/>
      <c r="P7" s="65"/>
      <c r="Q7" s="65"/>
      <c r="R7" s="69"/>
      <c r="S7" s="124"/>
    </row>
    <row r="8" spans="1:20" ht="16.25" customHeight="1" x14ac:dyDescent="0.2">
      <c r="A8" s="143" t="s">
        <v>5</v>
      </c>
      <c r="B8" s="70" t="str">
        <f>IF(C8=4,$B$4,IF(C8=2,$B$5,$B$6))</f>
        <v>Да, размещается в установленные сроки по результатам всех (100%) плановых контрольных мероприятий</v>
      </c>
      <c r="C8" s="97">
        <f>IF(G8=100,4,IF(G8&gt;=50,2,0))</f>
        <v>4</v>
      </c>
      <c r="D8" s="97"/>
      <c r="E8" s="97"/>
      <c r="F8" s="82">
        <f>C8*(1-D8)*(1-E8)</f>
        <v>4</v>
      </c>
      <c r="G8" s="71">
        <f>(J8+O8)/(I8+N8)*100</f>
        <v>100</v>
      </c>
      <c r="H8" s="125" t="s">
        <v>497</v>
      </c>
      <c r="I8" s="97">
        <v>7</v>
      </c>
      <c r="J8" s="97">
        <v>7</v>
      </c>
      <c r="K8" s="126">
        <f>J8/I8*100</f>
        <v>100</v>
      </c>
      <c r="L8" s="95" t="s">
        <v>254</v>
      </c>
      <c r="M8" s="125" t="s">
        <v>547</v>
      </c>
      <c r="N8" s="97">
        <v>6</v>
      </c>
      <c r="O8" s="97">
        <v>6</v>
      </c>
      <c r="P8" s="126">
        <f>O8/N8*100</f>
        <v>100</v>
      </c>
      <c r="Q8" s="95" t="s">
        <v>254</v>
      </c>
      <c r="R8" s="74" t="s">
        <v>139</v>
      </c>
      <c r="S8" s="124" t="s">
        <v>254</v>
      </c>
    </row>
    <row r="9" spans="1:20" ht="16.25" customHeight="1" x14ac:dyDescent="0.2">
      <c r="A9" s="143" t="s">
        <v>6</v>
      </c>
      <c r="B9" s="70" t="str">
        <f t="shared" ref="B9:B25" si="0">IF(C9=4,$B$4,IF(C9=2,$B$5,$B$6))</f>
        <v>Да, размещается в установленные сроки по результатам большей части (не менее 50%) плановых контрольных мероприятий</v>
      </c>
      <c r="C9" s="97">
        <f t="shared" ref="C9:C73" si="1">IF(G9=100,4,IF(G9&gt;=50,2,0))</f>
        <v>2</v>
      </c>
      <c r="D9" s="97"/>
      <c r="E9" s="97"/>
      <c r="F9" s="82">
        <f t="shared" ref="F9:F72" si="2">C9*(1-D9)*(1-E9)</f>
        <v>2</v>
      </c>
      <c r="G9" s="71">
        <f t="shared" ref="G9:G73" si="3">(J9+O9)/(I9+N9)*100</f>
        <v>86.956521739130437</v>
      </c>
      <c r="H9" s="125" t="s">
        <v>407</v>
      </c>
      <c r="I9" s="97">
        <v>10</v>
      </c>
      <c r="J9" s="97">
        <v>10</v>
      </c>
      <c r="K9" s="126">
        <f t="shared" ref="K9:K73" si="4">J9/I9*100</f>
        <v>100</v>
      </c>
      <c r="L9" s="95" t="s">
        <v>254</v>
      </c>
      <c r="M9" s="125" t="s">
        <v>548</v>
      </c>
      <c r="N9" s="97">
        <v>13</v>
      </c>
      <c r="O9" s="97">
        <v>10</v>
      </c>
      <c r="P9" s="126">
        <f t="shared" ref="P9:P72" si="5">O9/N9*100</f>
        <v>76.923076923076934</v>
      </c>
      <c r="Q9" s="127" t="s">
        <v>549</v>
      </c>
      <c r="R9" s="75" t="s">
        <v>228</v>
      </c>
      <c r="S9" s="124" t="s">
        <v>254</v>
      </c>
      <c r="T9" s="18"/>
    </row>
    <row r="10" spans="1:20" ht="16.25" customHeight="1" x14ac:dyDescent="0.2">
      <c r="A10" s="143" t="s">
        <v>7</v>
      </c>
      <c r="B10" s="70" t="str">
        <f t="shared" si="0"/>
        <v>Да, размещается в установленные сроки по результатам большей части (не менее 50%) плановых контрольных мероприятий</v>
      </c>
      <c r="C10" s="97">
        <f t="shared" si="1"/>
        <v>2</v>
      </c>
      <c r="D10" s="97">
        <v>0.5</v>
      </c>
      <c r="E10" s="97"/>
      <c r="F10" s="82">
        <f t="shared" si="2"/>
        <v>1</v>
      </c>
      <c r="G10" s="71">
        <f t="shared" si="3"/>
        <v>84.210526315789465</v>
      </c>
      <c r="H10" s="125" t="s">
        <v>406</v>
      </c>
      <c r="I10" s="97">
        <v>10</v>
      </c>
      <c r="J10" s="97">
        <v>10</v>
      </c>
      <c r="K10" s="126">
        <f t="shared" si="4"/>
        <v>100</v>
      </c>
      <c r="L10" s="95" t="s">
        <v>737</v>
      </c>
      <c r="M10" s="125" t="s">
        <v>550</v>
      </c>
      <c r="N10" s="97">
        <v>9</v>
      </c>
      <c r="O10" s="128">
        <v>6</v>
      </c>
      <c r="P10" s="126">
        <f t="shared" si="5"/>
        <v>66.666666666666657</v>
      </c>
      <c r="Q10" s="127" t="s">
        <v>736</v>
      </c>
      <c r="R10" s="75" t="s">
        <v>313</v>
      </c>
      <c r="S10" s="124" t="s">
        <v>254</v>
      </c>
    </row>
    <row r="11" spans="1:20" ht="16.25" customHeight="1" x14ac:dyDescent="0.2">
      <c r="A11" s="143" t="s">
        <v>8</v>
      </c>
      <c r="B11" s="7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11" s="97">
        <v>0</v>
      </c>
      <c r="D11" s="97"/>
      <c r="E11" s="97"/>
      <c r="F11" s="82">
        <f t="shared" si="2"/>
        <v>0</v>
      </c>
      <c r="G11" s="71">
        <f t="shared" si="3"/>
        <v>0</v>
      </c>
      <c r="H11" s="125" t="s">
        <v>408</v>
      </c>
      <c r="I11" s="97">
        <v>15</v>
      </c>
      <c r="J11" s="97">
        <v>0</v>
      </c>
      <c r="K11" s="126">
        <f t="shared" si="4"/>
        <v>0</v>
      </c>
      <c r="L11" s="95" t="s">
        <v>519</v>
      </c>
      <c r="M11" s="125" t="s">
        <v>622</v>
      </c>
      <c r="N11" s="97">
        <v>10</v>
      </c>
      <c r="O11" s="128">
        <v>0</v>
      </c>
      <c r="P11" s="126">
        <f t="shared" si="5"/>
        <v>0</v>
      </c>
      <c r="Q11" s="129" t="s">
        <v>623</v>
      </c>
      <c r="R11" s="75" t="s">
        <v>357</v>
      </c>
      <c r="S11" s="124" t="s">
        <v>254</v>
      </c>
    </row>
    <row r="12" spans="1:20" ht="16.25" customHeight="1" x14ac:dyDescent="0.2">
      <c r="A12" s="143" t="s">
        <v>9</v>
      </c>
      <c r="B12" s="70" t="str">
        <f t="shared" si="0"/>
        <v>Да, размещается в установленные сроки по результатам всех (100%) плановых контрольных мероприятий</v>
      </c>
      <c r="C12" s="97">
        <f t="shared" si="1"/>
        <v>4</v>
      </c>
      <c r="D12" s="97"/>
      <c r="E12" s="97"/>
      <c r="F12" s="82">
        <f t="shared" si="2"/>
        <v>4</v>
      </c>
      <c r="G12" s="71">
        <f t="shared" si="3"/>
        <v>100</v>
      </c>
      <c r="H12" s="125" t="s">
        <v>406</v>
      </c>
      <c r="I12" s="97">
        <v>7</v>
      </c>
      <c r="J12" s="97">
        <v>7</v>
      </c>
      <c r="K12" s="126">
        <f t="shared" si="4"/>
        <v>100</v>
      </c>
      <c r="L12" s="95" t="s">
        <v>825</v>
      </c>
      <c r="M12" s="125" t="s">
        <v>552</v>
      </c>
      <c r="N12" s="97">
        <v>3</v>
      </c>
      <c r="O12" s="97">
        <v>3</v>
      </c>
      <c r="P12" s="126">
        <f t="shared" si="5"/>
        <v>100</v>
      </c>
      <c r="Q12" s="95" t="s">
        <v>254</v>
      </c>
      <c r="R12" s="102" t="s">
        <v>358</v>
      </c>
      <c r="S12" s="124" t="s">
        <v>254</v>
      </c>
    </row>
    <row r="13" spans="1:20" ht="16.25" customHeight="1" x14ac:dyDescent="0.2">
      <c r="A13" s="143" t="s">
        <v>10</v>
      </c>
      <c r="B13" s="70" t="s">
        <v>341</v>
      </c>
      <c r="C13" s="97">
        <v>0</v>
      </c>
      <c r="D13" s="97"/>
      <c r="E13" s="97"/>
      <c r="F13" s="82">
        <f t="shared" si="2"/>
        <v>0</v>
      </c>
      <c r="G13" s="71">
        <v>0</v>
      </c>
      <c r="H13" s="125" t="s">
        <v>420</v>
      </c>
      <c r="I13" s="97" t="s">
        <v>346</v>
      </c>
      <c r="J13" s="97" t="s">
        <v>254</v>
      </c>
      <c r="K13" s="97" t="s">
        <v>254</v>
      </c>
      <c r="L13" s="95" t="s">
        <v>742</v>
      </c>
      <c r="M13" s="125" t="s">
        <v>624</v>
      </c>
      <c r="N13" s="97" t="s">
        <v>346</v>
      </c>
      <c r="O13" s="97" t="s">
        <v>254</v>
      </c>
      <c r="P13" s="126" t="s">
        <v>254</v>
      </c>
      <c r="Q13" s="127" t="s">
        <v>743</v>
      </c>
      <c r="R13" s="75" t="s">
        <v>142</v>
      </c>
      <c r="S13" s="124" t="s">
        <v>254</v>
      </c>
    </row>
    <row r="14" spans="1:20" ht="16.25" customHeight="1" x14ac:dyDescent="0.2">
      <c r="A14" s="143" t="s">
        <v>11</v>
      </c>
      <c r="B14" s="7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14" s="97">
        <v>0</v>
      </c>
      <c r="D14" s="97"/>
      <c r="E14" s="97"/>
      <c r="F14" s="82">
        <v>0</v>
      </c>
      <c r="G14" s="71">
        <f t="shared" si="3"/>
        <v>41.666666666666671</v>
      </c>
      <c r="H14" s="125" t="s">
        <v>377</v>
      </c>
      <c r="I14" s="97">
        <v>7</v>
      </c>
      <c r="J14" s="97">
        <v>0</v>
      </c>
      <c r="K14" s="126">
        <f t="shared" si="4"/>
        <v>0</v>
      </c>
      <c r="L14" s="73" t="s">
        <v>349</v>
      </c>
      <c r="M14" s="125" t="s">
        <v>554</v>
      </c>
      <c r="N14" s="97">
        <v>5</v>
      </c>
      <c r="O14" s="97">
        <v>5</v>
      </c>
      <c r="P14" s="126">
        <f t="shared" si="5"/>
        <v>100</v>
      </c>
      <c r="Q14" s="127" t="s">
        <v>744</v>
      </c>
      <c r="R14" s="102" t="s">
        <v>538</v>
      </c>
      <c r="S14" s="124" t="s">
        <v>254</v>
      </c>
    </row>
    <row r="15" spans="1:20" ht="16.25" customHeight="1" x14ac:dyDescent="0.2">
      <c r="A15" s="143" t="s">
        <v>12</v>
      </c>
      <c r="B15" s="70" t="str">
        <f t="shared" si="0"/>
        <v>Да, размещается в установленные сроки по результатам всех (100%) плановых контрольных мероприятий</v>
      </c>
      <c r="C15" s="97">
        <f t="shared" si="1"/>
        <v>4</v>
      </c>
      <c r="D15" s="97"/>
      <c r="E15" s="97"/>
      <c r="F15" s="82">
        <f t="shared" si="2"/>
        <v>4</v>
      </c>
      <c r="G15" s="71">
        <f t="shared" si="3"/>
        <v>100</v>
      </c>
      <c r="H15" s="125" t="s">
        <v>412</v>
      </c>
      <c r="I15" s="97">
        <v>9</v>
      </c>
      <c r="J15" s="97">
        <v>9</v>
      </c>
      <c r="K15" s="126">
        <f t="shared" si="4"/>
        <v>100</v>
      </c>
      <c r="L15" s="127" t="s">
        <v>739</v>
      </c>
      <c r="M15" s="125" t="s">
        <v>625</v>
      </c>
      <c r="N15" s="97">
        <v>15</v>
      </c>
      <c r="O15" s="128">
        <v>15</v>
      </c>
      <c r="P15" s="126">
        <f t="shared" si="5"/>
        <v>100</v>
      </c>
      <c r="Q15" s="95" t="s">
        <v>832</v>
      </c>
      <c r="R15" s="75" t="s">
        <v>556</v>
      </c>
      <c r="S15" s="124" t="s">
        <v>254</v>
      </c>
    </row>
    <row r="16" spans="1:20" ht="16.25" customHeight="1" x14ac:dyDescent="0.2">
      <c r="A16" s="143" t="s">
        <v>13</v>
      </c>
      <c r="B16" s="7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16" s="97">
        <f t="shared" si="1"/>
        <v>0</v>
      </c>
      <c r="D16" s="97"/>
      <c r="E16" s="97"/>
      <c r="F16" s="82">
        <f t="shared" si="2"/>
        <v>0</v>
      </c>
      <c r="G16" s="71">
        <f t="shared" si="3"/>
        <v>0</v>
      </c>
      <c r="H16" s="125" t="s">
        <v>410</v>
      </c>
      <c r="I16" s="97">
        <v>12</v>
      </c>
      <c r="J16" s="97">
        <v>0</v>
      </c>
      <c r="K16" s="126">
        <f t="shared" si="4"/>
        <v>0</v>
      </c>
      <c r="L16" s="73" t="s">
        <v>349</v>
      </c>
      <c r="M16" s="125" t="s">
        <v>558</v>
      </c>
      <c r="N16" s="97">
        <v>2</v>
      </c>
      <c r="O16" s="97">
        <v>0</v>
      </c>
      <c r="P16" s="126">
        <f t="shared" si="5"/>
        <v>0</v>
      </c>
      <c r="Q16" s="127" t="s">
        <v>349</v>
      </c>
      <c r="R16" s="75" t="s">
        <v>378</v>
      </c>
      <c r="S16" s="124" t="s">
        <v>254</v>
      </c>
    </row>
    <row r="17" spans="1:20" ht="16.25" customHeight="1" x14ac:dyDescent="0.2">
      <c r="A17" s="143" t="s">
        <v>14</v>
      </c>
      <c r="B17" s="70" t="str">
        <f t="shared" si="0"/>
        <v>Да, размещается в установленные сроки по результатам большей части (не менее 50%) плановых контрольных мероприятий</v>
      </c>
      <c r="C17" s="97">
        <f t="shared" si="1"/>
        <v>2</v>
      </c>
      <c r="D17" s="97"/>
      <c r="E17" s="97"/>
      <c r="F17" s="82">
        <f t="shared" si="2"/>
        <v>2</v>
      </c>
      <c r="G17" s="71">
        <f t="shared" si="3"/>
        <v>88.235294117647058</v>
      </c>
      <c r="H17" s="125" t="s">
        <v>427</v>
      </c>
      <c r="I17" s="97">
        <v>10</v>
      </c>
      <c r="J17" s="97">
        <v>8</v>
      </c>
      <c r="K17" s="126">
        <f t="shared" si="4"/>
        <v>80</v>
      </c>
      <c r="L17" s="73" t="s">
        <v>520</v>
      </c>
      <c r="M17" s="125" t="s">
        <v>559</v>
      </c>
      <c r="N17" s="97">
        <v>7</v>
      </c>
      <c r="O17" s="128">
        <v>7</v>
      </c>
      <c r="P17" s="126">
        <f t="shared" si="5"/>
        <v>100</v>
      </c>
      <c r="Q17" s="95" t="s">
        <v>254</v>
      </c>
      <c r="R17" s="75" t="s">
        <v>229</v>
      </c>
      <c r="S17" s="124" t="s">
        <v>254</v>
      </c>
    </row>
    <row r="18" spans="1:20" ht="16.25" customHeight="1" x14ac:dyDescent="0.2">
      <c r="A18" s="143" t="s">
        <v>15</v>
      </c>
      <c r="B18" s="7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18" s="97">
        <f t="shared" si="1"/>
        <v>0</v>
      </c>
      <c r="D18" s="97"/>
      <c r="E18" s="97"/>
      <c r="F18" s="82">
        <f t="shared" si="2"/>
        <v>0</v>
      </c>
      <c r="G18" s="71">
        <f t="shared" si="3"/>
        <v>0</v>
      </c>
      <c r="H18" s="125" t="s">
        <v>379</v>
      </c>
      <c r="I18" s="97">
        <v>10</v>
      </c>
      <c r="J18" s="97">
        <v>0</v>
      </c>
      <c r="K18" s="126">
        <f t="shared" si="4"/>
        <v>0</v>
      </c>
      <c r="L18" s="73" t="s">
        <v>349</v>
      </c>
      <c r="M18" s="125" t="s">
        <v>560</v>
      </c>
      <c r="N18" s="97">
        <v>12</v>
      </c>
      <c r="O18" s="97">
        <v>0</v>
      </c>
      <c r="P18" s="126">
        <f t="shared" si="5"/>
        <v>0</v>
      </c>
      <c r="Q18" s="127" t="s">
        <v>349</v>
      </c>
      <c r="R18" s="75" t="s">
        <v>230</v>
      </c>
      <c r="S18" s="124" t="s">
        <v>254</v>
      </c>
    </row>
    <row r="19" spans="1:20" ht="16.25" customHeight="1" x14ac:dyDescent="0.2">
      <c r="A19" s="143" t="s">
        <v>16</v>
      </c>
      <c r="B19" s="70" t="str">
        <f t="shared" si="0"/>
        <v>Да, размещается в установленные сроки по результатам всех (100%) плановых контрольных мероприятий</v>
      </c>
      <c r="C19" s="97">
        <f t="shared" si="1"/>
        <v>4</v>
      </c>
      <c r="D19" s="97"/>
      <c r="E19" s="97"/>
      <c r="F19" s="82">
        <f t="shared" si="2"/>
        <v>4</v>
      </c>
      <c r="G19" s="71">
        <f t="shared" si="3"/>
        <v>100</v>
      </c>
      <c r="H19" s="125" t="s">
        <v>392</v>
      </c>
      <c r="I19" s="97">
        <v>10</v>
      </c>
      <c r="J19" s="97">
        <v>10</v>
      </c>
      <c r="K19" s="126">
        <f t="shared" si="4"/>
        <v>100</v>
      </c>
      <c r="L19" s="95" t="s">
        <v>254</v>
      </c>
      <c r="M19" s="125" t="s">
        <v>561</v>
      </c>
      <c r="N19" s="97">
        <v>5</v>
      </c>
      <c r="O19" s="97">
        <v>5</v>
      </c>
      <c r="P19" s="126">
        <f t="shared" si="5"/>
        <v>100</v>
      </c>
      <c r="Q19" s="95" t="s">
        <v>254</v>
      </c>
      <c r="R19" s="75" t="s">
        <v>247</v>
      </c>
      <c r="S19" s="124" t="s">
        <v>254</v>
      </c>
    </row>
    <row r="20" spans="1:20" ht="16.25" customHeight="1" x14ac:dyDescent="0.2">
      <c r="A20" s="143" t="s">
        <v>17</v>
      </c>
      <c r="B20" s="7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20" s="97">
        <f t="shared" si="1"/>
        <v>0</v>
      </c>
      <c r="D20" s="97"/>
      <c r="E20" s="97"/>
      <c r="F20" s="82">
        <f t="shared" si="2"/>
        <v>0</v>
      </c>
      <c r="G20" s="71">
        <f t="shared" si="3"/>
        <v>0</v>
      </c>
      <c r="H20" s="125" t="s">
        <v>380</v>
      </c>
      <c r="I20" s="97">
        <v>8</v>
      </c>
      <c r="J20" s="97">
        <v>0</v>
      </c>
      <c r="K20" s="126">
        <f t="shared" si="4"/>
        <v>0</v>
      </c>
      <c r="L20" s="95" t="s">
        <v>740</v>
      </c>
      <c r="M20" s="125" t="s">
        <v>563</v>
      </c>
      <c r="N20" s="97">
        <v>6</v>
      </c>
      <c r="O20" s="97">
        <v>0</v>
      </c>
      <c r="P20" s="126">
        <f t="shared" si="5"/>
        <v>0</v>
      </c>
      <c r="Q20" s="127" t="s">
        <v>746</v>
      </c>
      <c r="R20" s="75" t="s">
        <v>562</v>
      </c>
      <c r="S20" s="124" t="s">
        <v>254</v>
      </c>
      <c r="T20" s="18"/>
    </row>
    <row r="21" spans="1:20" ht="16.25" customHeight="1" x14ac:dyDescent="0.2">
      <c r="A21" s="143" t="s">
        <v>18</v>
      </c>
      <c r="B21" s="70" t="str">
        <f t="shared" si="0"/>
        <v>Да, размещается в установленные сроки по результатам всех (100%) плановых контрольных мероприятий</v>
      </c>
      <c r="C21" s="97">
        <f t="shared" si="1"/>
        <v>4</v>
      </c>
      <c r="D21" s="97"/>
      <c r="E21" s="97"/>
      <c r="F21" s="82">
        <f t="shared" si="2"/>
        <v>4</v>
      </c>
      <c r="G21" s="71">
        <f t="shared" si="3"/>
        <v>100</v>
      </c>
      <c r="H21" s="125" t="s">
        <v>490</v>
      </c>
      <c r="I21" s="97">
        <v>7</v>
      </c>
      <c r="J21" s="97">
        <v>7</v>
      </c>
      <c r="K21" s="126">
        <f t="shared" si="4"/>
        <v>100</v>
      </c>
      <c r="L21" s="95" t="s">
        <v>254</v>
      </c>
      <c r="M21" s="125" t="s">
        <v>626</v>
      </c>
      <c r="N21" s="97">
        <v>2</v>
      </c>
      <c r="O21" s="97">
        <v>2</v>
      </c>
      <c r="P21" s="126">
        <f t="shared" si="5"/>
        <v>100</v>
      </c>
      <c r="Q21" s="95" t="s">
        <v>254</v>
      </c>
      <c r="R21" s="75" t="s">
        <v>295</v>
      </c>
      <c r="S21" s="124" t="s">
        <v>254</v>
      </c>
    </row>
    <row r="22" spans="1:20" ht="16.25" customHeight="1" x14ac:dyDescent="0.2">
      <c r="A22" s="143" t="s">
        <v>19</v>
      </c>
      <c r="B22" s="7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22" s="97">
        <f t="shared" si="1"/>
        <v>0</v>
      </c>
      <c r="D22" s="97"/>
      <c r="E22" s="97"/>
      <c r="F22" s="82">
        <f t="shared" si="2"/>
        <v>0</v>
      </c>
      <c r="G22" s="71">
        <f t="shared" si="3"/>
        <v>45.454545454545453</v>
      </c>
      <c r="H22" s="125" t="s">
        <v>381</v>
      </c>
      <c r="I22" s="97">
        <v>5</v>
      </c>
      <c r="J22" s="97">
        <v>2</v>
      </c>
      <c r="K22" s="126">
        <f t="shared" si="4"/>
        <v>40</v>
      </c>
      <c r="L22" s="73" t="s">
        <v>745</v>
      </c>
      <c r="M22" s="95" t="s">
        <v>687</v>
      </c>
      <c r="N22" s="97">
        <v>6</v>
      </c>
      <c r="O22" s="128">
        <v>3</v>
      </c>
      <c r="P22" s="126">
        <f t="shared" si="5"/>
        <v>50</v>
      </c>
      <c r="Q22" s="127" t="s">
        <v>747</v>
      </c>
      <c r="R22" s="75" t="s">
        <v>231</v>
      </c>
      <c r="S22" s="124" t="s">
        <v>254</v>
      </c>
    </row>
    <row r="23" spans="1:20" ht="16.25" customHeight="1" x14ac:dyDescent="0.2">
      <c r="A23" s="143" t="s">
        <v>20</v>
      </c>
      <c r="B23" s="70" t="str">
        <f t="shared" si="0"/>
        <v>Да, размещается в установленные сроки по результатам большей части (не менее 50%) плановых контрольных мероприятий</v>
      </c>
      <c r="C23" s="97">
        <f t="shared" si="1"/>
        <v>2</v>
      </c>
      <c r="D23" s="97"/>
      <c r="E23" s="97"/>
      <c r="F23" s="82">
        <f t="shared" si="2"/>
        <v>2</v>
      </c>
      <c r="G23" s="71">
        <f t="shared" si="3"/>
        <v>89.473684210526315</v>
      </c>
      <c r="H23" s="125" t="s">
        <v>429</v>
      </c>
      <c r="I23" s="97">
        <v>11</v>
      </c>
      <c r="J23" s="97">
        <v>9</v>
      </c>
      <c r="K23" s="126">
        <f t="shared" si="4"/>
        <v>81.818181818181827</v>
      </c>
      <c r="L23" s="130" t="s">
        <v>741</v>
      </c>
      <c r="M23" s="125" t="s">
        <v>564</v>
      </c>
      <c r="N23" s="97">
        <v>8</v>
      </c>
      <c r="O23" s="97">
        <v>8</v>
      </c>
      <c r="P23" s="126">
        <f t="shared" si="5"/>
        <v>100</v>
      </c>
      <c r="Q23" s="95" t="s">
        <v>254</v>
      </c>
      <c r="R23" s="75" t="s">
        <v>361</v>
      </c>
      <c r="S23" s="124" t="s">
        <v>254</v>
      </c>
    </row>
    <row r="24" spans="1:20" ht="16.25" customHeight="1" x14ac:dyDescent="0.2">
      <c r="A24" s="143" t="s">
        <v>21</v>
      </c>
      <c r="B24" s="70" t="str">
        <f t="shared" si="0"/>
        <v>Да, размещается в установленные сроки по результатам всех (100%) плановых контрольных мероприятий</v>
      </c>
      <c r="C24" s="97">
        <f t="shared" si="1"/>
        <v>4</v>
      </c>
      <c r="D24" s="97"/>
      <c r="E24" s="97"/>
      <c r="F24" s="82">
        <f t="shared" si="2"/>
        <v>4</v>
      </c>
      <c r="G24" s="71">
        <f t="shared" si="3"/>
        <v>100</v>
      </c>
      <c r="H24" s="125" t="s">
        <v>423</v>
      </c>
      <c r="I24" s="97">
        <v>3</v>
      </c>
      <c r="J24" s="97">
        <v>3</v>
      </c>
      <c r="K24" s="126">
        <f t="shared" si="4"/>
        <v>100</v>
      </c>
      <c r="L24" s="95" t="s">
        <v>254</v>
      </c>
      <c r="M24" s="125" t="s">
        <v>565</v>
      </c>
      <c r="N24" s="97">
        <v>3</v>
      </c>
      <c r="O24" s="97">
        <v>3</v>
      </c>
      <c r="P24" s="126">
        <f t="shared" si="5"/>
        <v>100</v>
      </c>
      <c r="Q24" s="95" t="s">
        <v>254</v>
      </c>
      <c r="R24" s="75" t="s">
        <v>232</v>
      </c>
      <c r="S24" s="124" t="s">
        <v>254</v>
      </c>
    </row>
    <row r="25" spans="1:20" ht="16.25" customHeight="1" x14ac:dyDescent="0.2">
      <c r="A25" s="143" t="s">
        <v>307</v>
      </c>
      <c r="B25" s="70" t="str">
        <f t="shared" si="0"/>
        <v>Да, размещается в установленные сроки по результатам большей части (не менее 50%) плановых контрольных мероприятий</v>
      </c>
      <c r="C25" s="97">
        <f t="shared" si="1"/>
        <v>2</v>
      </c>
      <c r="D25" s="97"/>
      <c r="E25" s="97"/>
      <c r="F25" s="82">
        <f t="shared" si="2"/>
        <v>2</v>
      </c>
      <c r="G25" s="71">
        <f t="shared" si="3"/>
        <v>95.238095238095227</v>
      </c>
      <c r="H25" s="125" t="s">
        <v>412</v>
      </c>
      <c r="I25" s="97">
        <v>14</v>
      </c>
      <c r="J25" s="97">
        <v>14</v>
      </c>
      <c r="K25" s="126">
        <f t="shared" si="4"/>
        <v>100</v>
      </c>
      <c r="L25" s="95" t="s">
        <v>839</v>
      </c>
      <c r="M25" s="95" t="s">
        <v>628</v>
      </c>
      <c r="N25" s="97">
        <v>7</v>
      </c>
      <c r="O25" s="128">
        <v>6</v>
      </c>
      <c r="P25" s="126">
        <f t="shared" si="5"/>
        <v>85.714285714285708</v>
      </c>
      <c r="Q25" s="127" t="s">
        <v>748</v>
      </c>
      <c r="R25" s="75" t="s">
        <v>233</v>
      </c>
      <c r="S25" s="124" t="s">
        <v>254</v>
      </c>
    </row>
    <row r="26" spans="1:20" ht="16.25" customHeight="1" x14ac:dyDescent="0.2">
      <c r="A26" s="142" t="s">
        <v>22</v>
      </c>
      <c r="B26" s="131"/>
      <c r="C26" s="77"/>
      <c r="D26" s="77"/>
      <c r="E26" s="132"/>
      <c r="F26" s="67"/>
      <c r="G26" s="66"/>
      <c r="H26" s="131"/>
      <c r="I26" s="132"/>
      <c r="J26" s="132"/>
      <c r="K26" s="132"/>
      <c r="L26" s="131"/>
      <c r="M26" s="131"/>
      <c r="N26" s="77"/>
      <c r="O26" s="77"/>
      <c r="P26" s="77"/>
      <c r="Q26" s="133"/>
      <c r="R26" s="77"/>
      <c r="S26" s="124"/>
    </row>
    <row r="27" spans="1:20" ht="16.25" customHeight="1" x14ac:dyDescent="0.2">
      <c r="A27" s="143" t="s">
        <v>23</v>
      </c>
      <c r="B27" s="70" t="str">
        <f t="shared" ref="B27:B73" si="6">IF(C27=4,$B$4,IF(C27=2,$B$5,$B$6))</f>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27" s="97">
        <f t="shared" si="1"/>
        <v>0</v>
      </c>
      <c r="D27" s="97"/>
      <c r="E27" s="97"/>
      <c r="F27" s="82">
        <f t="shared" si="2"/>
        <v>0</v>
      </c>
      <c r="G27" s="71">
        <f t="shared" si="3"/>
        <v>0</v>
      </c>
      <c r="H27" s="125" t="s">
        <v>424</v>
      </c>
      <c r="I27" s="97">
        <v>3</v>
      </c>
      <c r="J27" s="97">
        <v>0</v>
      </c>
      <c r="K27" s="126">
        <f t="shared" si="4"/>
        <v>0</v>
      </c>
      <c r="L27" s="73" t="s">
        <v>658</v>
      </c>
      <c r="M27" s="125" t="s">
        <v>567</v>
      </c>
      <c r="N27" s="97">
        <v>2</v>
      </c>
      <c r="O27" s="97">
        <v>0</v>
      </c>
      <c r="P27" s="126">
        <f t="shared" si="5"/>
        <v>0</v>
      </c>
      <c r="Q27" s="73" t="s">
        <v>659</v>
      </c>
      <c r="R27" s="75" t="s">
        <v>234</v>
      </c>
      <c r="S27" s="124" t="s">
        <v>254</v>
      </c>
    </row>
    <row r="28" spans="1:20" ht="16.25" customHeight="1" x14ac:dyDescent="0.2">
      <c r="A28" s="143" t="s">
        <v>24</v>
      </c>
      <c r="B28" s="70" t="str">
        <f t="shared" si="6"/>
        <v>Да, размещается в установленные сроки по результатам всех (100%) плановых контрольных мероприятий</v>
      </c>
      <c r="C28" s="97">
        <f t="shared" si="1"/>
        <v>4</v>
      </c>
      <c r="D28" s="97"/>
      <c r="E28" s="97"/>
      <c r="F28" s="82">
        <f t="shared" si="2"/>
        <v>4</v>
      </c>
      <c r="G28" s="71">
        <f t="shared" si="3"/>
        <v>100</v>
      </c>
      <c r="H28" s="125" t="s">
        <v>430</v>
      </c>
      <c r="I28" s="97">
        <v>5</v>
      </c>
      <c r="J28" s="97">
        <v>5</v>
      </c>
      <c r="K28" s="126">
        <f t="shared" si="4"/>
        <v>100</v>
      </c>
      <c r="L28" s="95" t="s">
        <v>254</v>
      </c>
      <c r="M28" s="125" t="s">
        <v>569</v>
      </c>
      <c r="N28" s="97">
        <v>5</v>
      </c>
      <c r="O28" s="128">
        <v>5</v>
      </c>
      <c r="P28" s="126">
        <f t="shared" si="5"/>
        <v>100</v>
      </c>
      <c r="Q28" s="127" t="s">
        <v>254</v>
      </c>
      <c r="R28" s="75" t="s">
        <v>568</v>
      </c>
      <c r="S28" s="124" t="s">
        <v>254</v>
      </c>
    </row>
    <row r="29" spans="1:20" ht="16.25" customHeight="1" x14ac:dyDescent="0.2">
      <c r="A29" s="143" t="s">
        <v>25</v>
      </c>
      <c r="B29"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29" s="97">
        <f t="shared" si="1"/>
        <v>0</v>
      </c>
      <c r="D29" s="97"/>
      <c r="E29" s="97"/>
      <c r="F29" s="82">
        <f t="shared" si="2"/>
        <v>0</v>
      </c>
      <c r="G29" s="71">
        <f t="shared" si="3"/>
        <v>0</v>
      </c>
      <c r="H29" s="125" t="s">
        <v>411</v>
      </c>
      <c r="I29" s="97">
        <v>13</v>
      </c>
      <c r="J29" s="97">
        <v>0</v>
      </c>
      <c r="K29" s="126">
        <f t="shared" si="4"/>
        <v>0</v>
      </c>
      <c r="L29" s="73" t="s">
        <v>793</v>
      </c>
      <c r="M29" s="125" t="s">
        <v>570</v>
      </c>
      <c r="N29" s="97">
        <v>14</v>
      </c>
      <c r="O29" s="128">
        <v>0</v>
      </c>
      <c r="P29" s="126">
        <f t="shared" si="5"/>
        <v>0</v>
      </c>
      <c r="Q29" s="73" t="s">
        <v>793</v>
      </c>
      <c r="R29" s="75" t="s">
        <v>296</v>
      </c>
      <c r="S29" s="124" t="s">
        <v>254</v>
      </c>
    </row>
    <row r="30" spans="1:20" ht="15.5" customHeight="1" x14ac:dyDescent="0.2">
      <c r="A30" s="143" t="s">
        <v>26</v>
      </c>
      <c r="B30" s="70" t="str">
        <f t="shared" si="6"/>
        <v>Да, размещается в установленные сроки по результатам всех (100%) плановых контрольных мероприятий</v>
      </c>
      <c r="C30" s="97">
        <f t="shared" si="1"/>
        <v>4</v>
      </c>
      <c r="D30" s="97"/>
      <c r="E30" s="97"/>
      <c r="F30" s="82">
        <f t="shared" si="2"/>
        <v>4</v>
      </c>
      <c r="G30" s="71">
        <f t="shared" si="3"/>
        <v>100</v>
      </c>
      <c r="H30" s="125" t="s">
        <v>383</v>
      </c>
      <c r="I30" s="97">
        <v>20</v>
      </c>
      <c r="J30" s="97">
        <v>20</v>
      </c>
      <c r="K30" s="126">
        <f t="shared" si="4"/>
        <v>100</v>
      </c>
      <c r="L30" s="73" t="s">
        <v>254</v>
      </c>
      <c r="M30" s="125" t="s">
        <v>611</v>
      </c>
      <c r="N30" s="97">
        <v>7</v>
      </c>
      <c r="O30" s="97">
        <v>7</v>
      </c>
      <c r="P30" s="126">
        <f t="shared" si="5"/>
        <v>100</v>
      </c>
      <c r="Q30" s="95" t="s">
        <v>794</v>
      </c>
      <c r="R30" s="75" t="s">
        <v>235</v>
      </c>
      <c r="S30" s="124" t="s">
        <v>254</v>
      </c>
    </row>
    <row r="31" spans="1:20" ht="16.25" customHeight="1" x14ac:dyDescent="0.2">
      <c r="A31" s="143" t="s">
        <v>27</v>
      </c>
      <c r="B31" s="70" t="s">
        <v>341</v>
      </c>
      <c r="C31" s="97">
        <v>0</v>
      </c>
      <c r="D31" s="97"/>
      <c r="E31" s="97"/>
      <c r="F31" s="82">
        <f t="shared" si="2"/>
        <v>0</v>
      </c>
      <c r="G31" s="71" t="s">
        <v>254</v>
      </c>
      <c r="H31" s="125" t="s">
        <v>384</v>
      </c>
      <c r="I31" s="97" t="s">
        <v>346</v>
      </c>
      <c r="J31" s="97" t="s">
        <v>254</v>
      </c>
      <c r="K31" s="97" t="s">
        <v>254</v>
      </c>
      <c r="L31" s="95" t="s">
        <v>385</v>
      </c>
      <c r="M31" s="125" t="s">
        <v>612</v>
      </c>
      <c r="N31" s="97" t="s">
        <v>346</v>
      </c>
      <c r="O31" s="97" t="s">
        <v>254</v>
      </c>
      <c r="P31" s="97" t="s">
        <v>254</v>
      </c>
      <c r="Q31" s="95" t="s">
        <v>571</v>
      </c>
      <c r="R31" s="75" t="s">
        <v>236</v>
      </c>
      <c r="S31" s="124" t="s">
        <v>254</v>
      </c>
    </row>
    <row r="32" spans="1:20" ht="16.25" customHeight="1" x14ac:dyDescent="0.2">
      <c r="A32" s="143" t="s">
        <v>28</v>
      </c>
      <c r="B32"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32" s="97">
        <f t="shared" si="1"/>
        <v>0</v>
      </c>
      <c r="D32" s="97"/>
      <c r="E32" s="97"/>
      <c r="F32" s="82">
        <f t="shared" si="2"/>
        <v>0</v>
      </c>
      <c r="G32" s="71">
        <f t="shared" si="3"/>
        <v>0</v>
      </c>
      <c r="H32" s="125" t="s">
        <v>386</v>
      </c>
      <c r="I32" s="97">
        <v>3</v>
      </c>
      <c r="J32" s="97">
        <v>0</v>
      </c>
      <c r="K32" s="126">
        <f t="shared" si="4"/>
        <v>0</v>
      </c>
      <c r="L32" s="127" t="s">
        <v>491</v>
      </c>
      <c r="M32" s="95" t="s">
        <v>613</v>
      </c>
      <c r="N32" s="97">
        <v>0</v>
      </c>
      <c r="O32" s="97">
        <v>0</v>
      </c>
      <c r="P32" s="97">
        <v>0</v>
      </c>
      <c r="Q32" s="127" t="s">
        <v>749</v>
      </c>
      <c r="R32" s="75" t="s">
        <v>347</v>
      </c>
      <c r="S32" s="124" t="s">
        <v>254</v>
      </c>
    </row>
    <row r="33" spans="1:19" ht="15.75" customHeight="1" x14ac:dyDescent="0.2">
      <c r="A33" s="143" t="s">
        <v>29</v>
      </c>
      <c r="B33"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33" s="97">
        <f t="shared" si="1"/>
        <v>0</v>
      </c>
      <c r="D33" s="97"/>
      <c r="E33" s="97"/>
      <c r="F33" s="82">
        <f t="shared" si="2"/>
        <v>0</v>
      </c>
      <c r="G33" s="71">
        <f t="shared" si="3"/>
        <v>43.75</v>
      </c>
      <c r="H33" s="125" t="s">
        <v>425</v>
      </c>
      <c r="I33" s="97">
        <v>8</v>
      </c>
      <c r="J33" s="97">
        <v>5</v>
      </c>
      <c r="K33" s="126">
        <f t="shared" si="4"/>
        <v>62.5</v>
      </c>
      <c r="L33" s="73" t="s">
        <v>842</v>
      </c>
      <c r="M33" s="125" t="s">
        <v>805</v>
      </c>
      <c r="N33" s="97">
        <v>8</v>
      </c>
      <c r="O33" s="128">
        <v>2</v>
      </c>
      <c r="P33" s="126">
        <f t="shared" si="5"/>
        <v>25</v>
      </c>
      <c r="Q33" s="127" t="s">
        <v>629</v>
      </c>
      <c r="R33" s="75" t="s">
        <v>362</v>
      </c>
      <c r="S33" s="124" t="s">
        <v>254</v>
      </c>
    </row>
    <row r="34" spans="1:19" s="18" customFormat="1" ht="16.25" customHeight="1" x14ac:dyDescent="0.2">
      <c r="A34" s="143" t="s">
        <v>30</v>
      </c>
      <c r="B34" s="70" t="str">
        <f t="shared" si="6"/>
        <v>Да, размещается в установленные сроки по результатам большей части (не менее 50%) плановых контрольных мероприятий</v>
      </c>
      <c r="C34" s="97">
        <f t="shared" si="1"/>
        <v>2</v>
      </c>
      <c r="D34" s="97"/>
      <c r="E34" s="97"/>
      <c r="F34" s="82">
        <f t="shared" si="2"/>
        <v>2</v>
      </c>
      <c r="G34" s="71">
        <f t="shared" si="3"/>
        <v>90.909090909090907</v>
      </c>
      <c r="H34" s="125" t="s">
        <v>383</v>
      </c>
      <c r="I34" s="97">
        <v>7</v>
      </c>
      <c r="J34" s="97">
        <v>6</v>
      </c>
      <c r="K34" s="126">
        <f t="shared" si="4"/>
        <v>85.714285714285708</v>
      </c>
      <c r="L34" s="127" t="s">
        <v>826</v>
      </c>
      <c r="M34" s="125" t="s">
        <v>558</v>
      </c>
      <c r="N34" s="97">
        <v>4</v>
      </c>
      <c r="O34" s="97">
        <v>4</v>
      </c>
      <c r="P34" s="126">
        <f t="shared" si="5"/>
        <v>100</v>
      </c>
      <c r="Q34" s="127" t="s">
        <v>254</v>
      </c>
      <c r="R34" s="75" t="s">
        <v>283</v>
      </c>
      <c r="S34" s="124" t="s">
        <v>254</v>
      </c>
    </row>
    <row r="35" spans="1:19" ht="16.25" customHeight="1" x14ac:dyDescent="0.2">
      <c r="A35" s="143" t="s">
        <v>31</v>
      </c>
      <c r="B35"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35" s="97">
        <v>0</v>
      </c>
      <c r="D35" s="97"/>
      <c r="E35" s="97"/>
      <c r="F35" s="82">
        <f t="shared" si="2"/>
        <v>0</v>
      </c>
      <c r="G35" s="71">
        <v>0</v>
      </c>
      <c r="H35" s="125" t="s">
        <v>500</v>
      </c>
      <c r="I35" s="97">
        <v>6</v>
      </c>
      <c r="J35" s="97">
        <v>0</v>
      </c>
      <c r="K35" s="126">
        <f t="shared" si="4"/>
        <v>0</v>
      </c>
      <c r="L35" s="127" t="s">
        <v>517</v>
      </c>
      <c r="M35" s="125" t="s">
        <v>547</v>
      </c>
      <c r="N35" s="97">
        <v>7</v>
      </c>
      <c r="O35" s="128">
        <v>4</v>
      </c>
      <c r="P35" s="126">
        <f t="shared" si="5"/>
        <v>57.142857142857139</v>
      </c>
      <c r="Q35" s="127" t="s">
        <v>795</v>
      </c>
      <c r="R35" s="75" t="s">
        <v>363</v>
      </c>
      <c r="S35" s="124" t="s">
        <v>254</v>
      </c>
    </row>
    <row r="36" spans="1:19" ht="16.25" customHeight="1" x14ac:dyDescent="0.2">
      <c r="A36" s="143" t="s">
        <v>846</v>
      </c>
      <c r="B36"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36" s="97">
        <f t="shared" si="1"/>
        <v>0</v>
      </c>
      <c r="D36" s="97"/>
      <c r="E36" s="97"/>
      <c r="F36" s="82">
        <f t="shared" si="2"/>
        <v>0</v>
      </c>
      <c r="G36" s="71">
        <f t="shared" si="3"/>
        <v>0</v>
      </c>
      <c r="H36" s="125" t="s">
        <v>420</v>
      </c>
      <c r="I36" s="97">
        <v>13</v>
      </c>
      <c r="J36" s="97">
        <v>0</v>
      </c>
      <c r="K36" s="126">
        <f t="shared" si="4"/>
        <v>0</v>
      </c>
      <c r="L36" s="73" t="s">
        <v>802</v>
      </c>
      <c r="M36" s="95" t="s">
        <v>630</v>
      </c>
      <c r="N36" s="134">
        <v>23</v>
      </c>
      <c r="O36" s="134">
        <v>0</v>
      </c>
      <c r="P36" s="126">
        <f t="shared" si="5"/>
        <v>0</v>
      </c>
      <c r="Q36" s="73" t="s">
        <v>655</v>
      </c>
      <c r="R36" s="102" t="s">
        <v>614</v>
      </c>
      <c r="S36" s="124" t="s">
        <v>254</v>
      </c>
    </row>
    <row r="37" spans="1:19" ht="16.25" customHeight="1" x14ac:dyDescent="0.2">
      <c r="A37" s="143" t="s">
        <v>32</v>
      </c>
      <c r="B37"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37" s="97">
        <f t="shared" si="1"/>
        <v>0</v>
      </c>
      <c r="D37" s="97"/>
      <c r="E37" s="97"/>
      <c r="F37" s="82">
        <f t="shared" si="2"/>
        <v>0</v>
      </c>
      <c r="G37" s="71">
        <f t="shared" si="3"/>
        <v>0</v>
      </c>
      <c r="H37" s="125" t="s">
        <v>388</v>
      </c>
      <c r="I37" s="97">
        <v>7</v>
      </c>
      <c r="J37" s="97">
        <v>0</v>
      </c>
      <c r="K37" s="126">
        <f t="shared" si="4"/>
        <v>0</v>
      </c>
      <c r="L37" s="73" t="s">
        <v>349</v>
      </c>
      <c r="M37" s="125" t="s">
        <v>552</v>
      </c>
      <c r="N37" s="97">
        <v>5</v>
      </c>
      <c r="O37" s="97">
        <v>0</v>
      </c>
      <c r="P37" s="126">
        <f t="shared" si="5"/>
        <v>0</v>
      </c>
      <c r="Q37" s="73" t="s">
        <v>349</v>
      </c>
      <c r="R37" s="75" t="s">
        <v>237</v>
      </c>
      <c r="S37" s="124" t="s">
        <v>254</v>
      </c>
    </row>
    <row r="38" spans="1:19" ht="16.25" customHeight="1" x14ac:dyDescent="0.2">
      <c r="A38" s="142" t="s">
        <v>33</v>
      </c>
      <c r="B38" s="131"/>
      <c r="C38" s="77"/>
      <c r="D38" s="132"/>
      <c r="E38" s="132"/>
      <c r="F38" s="67"/>
      <c r="G38" s="66"/>
      <c r="H38" s="131"/>
      <c r="I38" s="132"/>
      <c r="J38" s="132"/>
      <c r="K38" s="132"/>
      <c r="L38" s="131"/>
      <c r="M38" s="131"/>
      <c r="N38" s="77"/>
      <c r="O38" s="77"/>
      <c r="P38" s="77"/>
      <c r="Q38" s="133"/>
      <c r="R38" s="77"/>
      <c r="S38" s="124"/>
    </row>
    <row r="39" spans="1:19" ht="16.25" customHeight="1" x14ac:dyDescent="0.2">
      <c r="A39" s="143" t="s">
        <v>34</v>
      </c>
      <c r="B39" s="70" t="str">
        <f t="shared" si="6"/>
        <v>Да, размещается в установленные сроки по результатам всех (100%) плановых контрольных мероприятий</v>
      </c>
      <c r="C39" s="97">
        <f t="shared" si="1"/>
        <v>4</v>
      </c>
      <c r="D39" s="97"/>
      <c r="E39" s="97"/>
      <c r="F39" s="82">
        <f t="shared" si="2"/>
        <v>4</v>
      </c>
      <c r="G39" s="71">
        <f t="shared" si="3"/>
        <v>100</v>
      </c>
      <c r="H39" s="125" t="s">
        <v>501</v>
      </c>
      <c r="I39" s="97">
        <v>4</v>
      </c>
      <c r="J39" s="97">
        <v>4</v>
      </c>
      <c r="K39" s="126">
        <f t="shared" si="4"/>
        <v>100</v>
      </c>
      <c r="L39" s="50" t="s">
        <v>704</v>
      </c>
      <c r="M39" s="125" t="s">
        <v>516</v>
      </c>
      <c r="N39" s="97">
        <v>5</v>
      </c>
      <c r="O39" s="128">
        <v>5</v>
      </c>
      <c r="P39" s="126">
        <f t="shared" si="5"/>
        <v>100</v>
      </c>
      <c r="Q39" s="95" t="s">
        <v>631</v>
      </c>
      <c r="R39" s="75" t="s">
        <v>389</v>
      </c>
      <c r="S39" s="124" t="s">
        <v>254</v>
      </c>
    </row>
    <row r="40" spans="1:19" ht="16.25" customHeight="1" x14ac:dyDescent="0.2">
      <c r="A40" s="143" t="s">
        <v>35</v>
      </c>
      <c r="B40"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40" s="97">
        <f t="shared" si="1"/>
        <v>0</v>
      </c>
      <c r="D40" s="97"/>
      <c r="E40" s="97"/>
      <c r="F40" s="82">
        <f t="shared" si="2"/>
        <v>0</v>
      </c>
      <c r="G40" s="71">
        <f t="shared" si="3"/>
        <v>0</v>
      </c>
      <c r="H40" s="125" t="s">
        <v>390</v>
      </c>
      <c r="I40" s="97">
        <v>7</v>
      </c>
      <c r="J40" s="97">
        <v>0</v>
      </c>
      <c r="K40" s="126">
        <f t="shared" si="4"/>
        <v>0</v>
      </c>
      <c r="L40" s="73" t="s">
        <v>349</v>
      </c>
      <c r="M40" s="125" t="s">
        <v>574</v>
      </c>
      <c r="N40" s="97">
        <v>3</v>
      </c>
      <c r="O40" s="97">
        <v>0</v>
      </c>
      <c r="P40" s="126">
        <f t="shared" si="5"/>
        <v>0</v>
      </c>
      <c r="Q40" s="127" t="s">
        <v>349</v>
      </c>
      <c r="R40" s="75" t="s">
        <v>238</v>
      </c>
      <c r="S40" s="124" t="s">
        <v>254</v>
      </c>
    </row>
    <row r="41" spans="1:19" ht="16.25" customHeight="1" x14ac:dyDescent="0.2">
      <c r="A41" s="143" t="s">
        <v>36</v>
      </c>
      <c r="B41" s="70" t="str">
        <f t="shared" si="6"/>
        <v>Да, размещается в установленные сроки по результатам большей части (не менее 50%) плановых контрольных мероприятий</v>
      </c>
      <c r="C41" s="97">
        <f t="shared" si="1"/>
        <v>2</v>
      </c>
      <c r="D41" s="97"/>
      <c r="E41" s="97"/>
      <c r="F41" s="82">
        <f t="shared" si="2"/>
        <v>2</v>
      </c>
      <c r="G41" s="71">
        <f t="shared" si="3"/>
        <v>53.846153846153847</v>
      </c>
      <c r="H41" s="125" t="s">
        <v>391</v>
      </c>
      <c r="I41" s="97">
        <v>9</v>
      </c>
      <c r="J41" s="97">
        <v>4</v>
      </c>
      <c r="K41" s="126">
        <f t="shared" si="4"/>
        <v>44.444444444444443</v>
      </c>
      <c r="L41" s="73" t="s">
        <v>750</v>
      </c>
      <c r="M41" s="95" t="s">
        <v>575</v>
      </c>
      <c r="N41" s="97">
        <v>4</v>
      </c>
      <c r="O41" s="128">
        <v>3</v>
      </c>
      <c r="P41" s="126">
        <f t="shared" si="5"/>
        <v>75</v>
      </c>
      <c r="Q41" s="127" t="s">
        <v>752</v>
      </c>
      <c r="R41" s="81" t="s">
        <v>239</v>
      </c>
      <c r="S41" s="124" t="s">
        <v>254</v>
      </c>
    </row>
    <row r="42" spans="1:19" ht="16.25" customHeight="1" x14ac:dyDescent="0.2">
      <c r="A42" s="143" t="s">
        <v>37</v>
      </c>
      <c r="B42" s="70" t="str">
        <f t="shared" si="6"/>
        <v>Да, размещается в установленные сроки по результатам большей части (не менее 50%) плановых контрольных мероприятий</v>
      </c>
      <c r="C42" s="97">
        <f t="shared" si="1"/>
        <v>2</v>
      </c>
      <c r="D42" s="97"/>
      <c r="E42" s="97"/>
      <c r="F42" s="82">
        <f t="shared" si="2"/>
        <v>2</v>
      </c>
      <c r="G42" s="71">
        <f t="shared" si="3"/>
        <v>90.625</v>
      </c>
      <c r="H42" s="125" t="s">
        <v>392</v>
      </c>
      <c r="I42" s="97">
        <v>25</v>
      </c>
      <c r="J42" s="97">
        <v>22</v>
      </c>
      <c r="K42" s="126">
        <f t="shared" si="4"/>
        <v>88</v>
      </c>
      <c r="L42" s="95" t="s">
        <v>751</v>
      </c>
      <c r="M42" s="125" t="s">
        <v>615</v>
      </c>
      <c r="N42" s="97">
        <v>7</v>
      </c>
      <c r="O42" s="128">
        <v>7</v>
      </c>
      <c r="P42" s="126">
        <f t="shared" si="5"/>
        <v>100</v>
      </c>
      <c r="Q42" s="95" t="s">
        <v>254</v>
      </c>
      <c r="R42" s="75" t="s">
        <v>240</v>
      </c>
      <c r="S42" s="124" t="s">
        <v>254</v>
      </c>
    </row>
    <row r="43" spans="1:19" ht="16.25" customHeight="1" x14ac:dyDescent="0.2">
      <c r="A43" s="143" t="s">
        <v>38</v>
      </c>
      <c r="B43" s="70" t="str">
        <f t="shared" si="6"/>
        <v>Да, размещается в установленные сроки по результатам большей части (не менее 50%) плановых контрольных мероприятий</v>
      </c>
      <c r="C43" s="97">
        <f t="shared" si="1"/>
        <v>2</v>
      </c>
      <c r="D43" s="97"/>
      <c r="E43" s="97"/>
      <c r="F43" s="82">
        <f t="shared" si="2"/>
        <v>2</v>
      </c>
      <c r="G43" s="71">
        <f t="shared" si="3"/>
        <v>66.666666666666657</v>
      </c>
      <c r="H43" s="125" t="s">
        <v>431</v>
      </c>
      <c r="I43" s="97">
        <v>4</v>
      </c>
      <c r="J43" s="97">
        <v>4</v>
      </c>
      <c r="K43" s="126">
        <f t="shared" si="4"/>
        <v>100</v>
      </c>
      <c r="L43" s="95" t="s">
        <v>254</v>
      </c>
      <c r="M43" s="95" t="s">
        <v>576</v>
      </c>
      <c r="N43" s="97">
        <v>2</v>
      </c>
      <c r="O43" s="128">
        <v>0</v>
      </c>
      <c r="P43" s="126">
        <f t="shared" si="5"/>
        <v>0</v>
      </c>
      <c r="Q43" s="95" t="s">
        <v>796</v>
      </c>
      <c r="R43" s="75" t="s">
        <v>753</v>
      </c>
      <c r="S43" s="124" t="s">
        <v>254</v>
      </c>
    </row>
    <row r="44" spans="1:19" ht="16.25" customHeight="1" x14ac:dyDescent="0.2">
      <c r="A44" s="143" t="s">
        <v>39</v>
      </c>
      <c r="B44"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44" s="97">
        <f t="shared" si="1"/>
        <v>0</v>
      </c>
      <c r="D44" s="97"/>
      <c r="E44" s="97"/>
      <c r="F44" s="82">
        <f t="shared" si="2"/>
        <v>0</v>
      </c>
      <c r="G44" s="71">
        <f t="shared" si="3"/>
        <v>0</v>
      </c>
      <c r="H44" s="125" t="s">
        <v>393</v>
      </c>
      <c r="I44" s="97">
        <v>13</v>
      </c>
      <c r="J44" s="97">
        <v>0</v>
      </c>
      <c r="K44" s="126">
        <f t="shared" si="4"/>
        <v>0</v>
      </c>
      <c r="L44" s="73" t="s">
        <v>360</v>
      </c>
      <c r="M44" s="125" t="s">
        <v>577</v>
      </c>
      <c r="N44" s="97">
        <v>4</v>
      </c>
      <c r="O44" s="97">
        <v>0</v>
      </c>
      <c r="P44" s="126">
        <f t="shared" si="5"/>
        <v>0</v>
      </c>
      <c r="Q44" s="127" t="s">
        <v>492</v>
      </c>
      <c r="R44" s="75" t="s">
        <v>394</v>
      </c>
      <c r="S44" s="124" t="s">
        <v>254</v>
      </c>
    </row>
    <row r="45" spans="1:19" ht="16.25" customHeight="1" x14ac:dyDescent="0.2">
      <c r="A45" s="143" t="s">
        <v>40</v>
      </c>
      <c r="B45" s="70" t="s">
        <v>341</v>
      </c>
      <c r="C45" s="97">
        <v>0</v>
      </c>
      <c r="D45" s="97"/>
      <c r="E45" s="97"/>
      <c r="F45" s="82">
        <f t="shared" si="2"/>
        <v>0</v>
      </c>
      <c r="G45" s="71" t="s">
        <v>254</v>
      </c>
      <c r="H45" s="125" t="s">
        <v>486</v>
      </c>
      <c r="I45" s="97" t="s">
        <v>346</v>
      </c>
      <c r="J45" s="97" t="s">
        <v>254</v>
      </c>
      <c r="K45" s="97" t="s">
        <v>254</v>
      </c>
      <c r="L45" s="73" t="s">
        <v>493</v>
      </c>
      <c r="M45" s="125" t="s">
        <v>487</v>
      </c>
      <c r="N45" s="97" t="s">
        <v>346</v>
      </c>
      <c r="O45" s="97" t="s">
        <v>254</v>
      </c>
      <c r="P45" s="97" t="s">
        <v>254</v>
      </c>
      <c r="Q45" s="73" t="s">
        <v>493</v>
      </c>
      <c r="R45" s="102" t="s">
        <v>241</v>
      </c>
      <c r="S45" s="124" t="s">
        <v>254</v>
      </c>
    </row>
    <row r="46" spans="1:19" ht="16.25" customHeight="1" x14ac:dyDescent="0.2">
      <c r="A46" s="143" t="s">
        <v>41</v>
      </c>
      <c r="B46"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46" s="97">
        <f t="shared" si="1"/>
        <v>0</v>
      </c>
      <c r="D46" s="97"/>
      <c r="E46" s="97"/>
      <c r="F46" s="82">
        <f t="shared" si="2"/>
        <v>0</v>
      </c>
      <c r="G46" s="71">
        <f t="shared" si="3"/>
        <v>42.857142857142854</v>
      </c>
      <c r="H46" s="125" t="s">
        <v>353</v>
      </c>
      <c r="I46" s="97">
        <v>4</v>
      </c>
      <c r="J46" s="97">
        <v>2</v>
      </c>
      <c r="K46" s="126">
        <f t="shared" si="4"/>
        <v>50</v>
      </c>
      <c r="L46" s="95" t="s">
        <v>521</v>
      </c>
      <c r="M46" s="125" t="s">
        <v>353</v>
      </c>
      <c r="N46" s="97">
        <v>3</v>
      </c>
      <c r="O46" s="97">
        <v>1</v>
      </c>
      <c r="P46" s="126">
        <f t="shared" si="5"/>
        <v>33.333333333333329</v>
      </c>
      <c r="Q46" s="127" t="s">
        <v>754</v>
      </c>
      <c r="R46" s="75" t="s">
        <v>607</v>
      </c>
      <c r="S46" s="124" t="s">
        <v>254</v>
      </c>
    </row>
    <row r="47" spans="1:19" ht="16.25" customHeight="1" x14ac:dyDescent="0.2">
      <c r="A47" s="142" t="s">
        <v>42</v>
      </c>
      <c r="B47" s="131"/>
      <c r="C47" s="77"/>
      <c r="D47" s="132"/>
      <c r="E47" s="132"/>
      <c r="F47" s="67"/>
      <c r="G47" s="66"/>
      <c r="H47" s="131"/>
      <c r="I47" s="132"/>
      <c r="J47" s="132"/>
      <c r="K47" s="132"/>
      <c r="L47" s="131"/>
      <c r="M47" s="131"/>
      <c r="N47" s="77"/>
      <c r="O47" s="77"/>
      <c r="P47" s="77"/>
      <c r="Q47" s="133"/>
      <c r="R47" s="77"/>
      <c r="S47" s="124"/>
    </row>
    <row r="48" spans="1:19" ht="16.25" customHeight="1" x14ac:dyDescent="0.2">
      <c r="A48" s="143" t="s">
        <v>43</v>
      </c>
      <c r="B48"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48" s="97">
        <f t="shared" si="1"/>
        <v>0</v>
      </c>
      <c r="D48" s="97"/>
      <c r="E48" s="97"/>
      <c r="F48" s="82">
        <f t="shared" si="2"/>
        <v>0</v>
      </c>
      <c r="G48" s="71">
        <f t="shared" si="3"/>
        <v>0</v>
      </c>
      <c r="H48" s="125" t="s">
        <v>395</v>
      </c>
      <c r="I48" s="97">
        <v>32</v>
      </c>
      <c r="J48" s="97">
        <v>0</v>
      </c>
      <c r="K48" s="126">
        <f t="shared" si="4"/>
        <v>0</v>
      </c>
      <c r="L48" s="73" t="s">
        <v>349</v>
      </c>
      <c r="M48" s="125" t="s">
        <v>565</v>
      </c>
      <c r="N48" s="97">
        <v>20</v>
      </c>
      <c r="O48" s="97">
        <v>0</v>
      </c>
      <c r="P48" s="126">
        <f t="shared" si="5"/>
        <v>0</v>
      </c>
      <c r="Q48" s="73" t="s">
        <v>349</v>
      </c>
      <c r="R48" s="75" t="s">
        <v>354</v>
      </c>
      <c r="S48" s="124" t="s">
        <v>254</v>
      </c>
    </row>
    <row r="49" spans="1:22" s="19" customFormat="1" ht="16.25" customHeight="1" x14ac:dyDescent="0.2">
      <c r="A49" s="143" t="s">
        <v>44</v>
      </c>
      <c r="B49" s="70" t="str">
        <f t="shared" si="6"/>
        <v>Да, размещается в установленные сроки по результатам большей части (не менее 50%) плановых контрольных мероприятий</v>
      </c>
      <c r="C49" s="97">
        <f t="shared" si="1"/>
        <v>2</v>
      </c>
      <c r="D49" s="97"/>
      <c r="E49" s="97"/>
      <c r="F49" s="82">
        <f t="shared" si="2"/>
        <v>2</v>
      </c>
      <c r="G49" s="71">
        <f t="shared" si="3"/>
        <v>93.75</v>
      </c>
      <c r="H49" s="125" t="s">
        <v>413</v>
      </c>
      <c r="I49" s="97">
        <v>8</v>
      </c>
      <c r="J49" s="97">
        <v>8</v>
      </c>
      <c r="K49" s="126">
        <f t="shared" si="4"/>
        <v>100</v>
      </c>
      <c r="L49" s="95" t="s">
        <v>254</v>
      </c>
      <c r="M49" s="125" t="s">
        <v>633</v>
      </c>
      <c r="N49" s="97">
        <v>8</v>
      </c>
      <c r="O49" s="128">
        <v>7</v>
      </c>
      <c r="P49" s="126">
        <f t="shared" si="5"/>
        <v>87.5</v>
      </c>
      <c r="Q49" s="95" t="s">
        <v>755</v>
      </c>
      <c r="R49" s="102" t="s">
        <v>257</v>
      </c>
      <c r="S49" s="124" t="s">
        <v>254</v>
      </c>
    </row>
    <row r="50" spans="1:22" ht="16.25" customHeight="1" x14ac:dyDescent="0.2">
      <c r="A50" s="143" t="s">
        <v>45</v>
      </c>
      <c r="B50"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0" s="97">
        <f t="shared" si="1"/>
        <v>0</v>
      </c>
      <c r="D50" s="97"/>
      <c r="E50" s="97"/>
      <c r="F50" s="82">
        <f t="shared" si="2"/>
        <v>0</v>
      </c>
      <c r="G50" s="71">
        <f t="shared" si="3"/>
        <v>0</v>
      </c>
      <c r="H50" s="125" t="s">
        <v>387</v>
      </c>
      <c r="I50" s="97">
        <v>6</v>
      </c>
      <c r="J50" s="97">
        <v>0</v>
      </c>
      <c r="K50" s="126">
        <f t="shared" si="4"/>
        <v>0</v>
      </c>
      <c r="L50" s="127" t="s">
        <v>494</v>
      </c>
      <c r="M50" s="125" t="s">
        <v>634</v>
      </c>
      <c r="N50" s="97">
        <v>1</v>
      </c>
      <c r="O50" s="97">
        <v>0</v>
      </c>
      <c r="P50" s="126">
        <f t="shared" si="5"/>
        <v>0</v>
      </c>
      <c r="Q50" s="127" t="s">
        <v>756</v>
      </c>
      <c r="R50" s="75" t="s">
        <v>297</v>
      </c>
      <c r="S50" s="124" t="s">
        <v>254</v>
      </c>
    </row>
    <row r="51" spans="1:22" ht="16.25" customHeight="1" x14ac:dyDescent="0.2">
      <c r="A51" s="143" t="s">
        <v>46</v>
      </c>
      <c r="B51"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1" s="97">
        <f t="shared" si="1"/>
        <v>0</v>
      </c>
      <c r="D51" s="97"/>
      <c r="E51" s="97"/>
      <c r="F51" s="82">
        <f t="shared" si="2"/>
        <v>0</v>
      </c>
      <c r="G51" s="71">
        <f t="shared" si="3"/>
        <v>0</v>
      </c>
      <c r="H51" s="125" t="s">
        <v>408</v>
      </c>
      <c r="I51" s="97">
        <v>14</v>
      </c>
      <c r="J51" s="97">
        <v>0</v>
      </c>
      <c r="K51" s="126">
        <f t="shared" si="4"/>
        <v>0</v>
      </c>
      <c r="L51" s="73" t="s">
        <v>349</v>
      </c>
      <c r="M51" s="125" t="s">
        <v>635</v>
      </c>
      <c r="N51" s="97">
        <v>18</v>
      </c>
      <c r="O51" s="97">
        <v>0</v>
      </c>
      <c r="P51" s="126">
        <f t="shared" si="5"/>
        <v>0</v>
      </c>
      <c r="Q51" s="127" t="s">
        <v>360</v>
      </c>
      <c r="R51" s="75" t="s">
        <v>153</v>
      </c>
      <c r="S51" s="124" t="s">
        <v>254</v>
      </c>
    </row>
    <row r="52" spans="1:22" ht="16.25" customHeight="1" x14ac:dyDescent="0.2">
      <c r="A52" s="143" t="s">
        <v>847</v>
      </c>
      <c r="B52"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2" s="97">
        <f t="shared" si="1"/>
        <v>0</v>
      </c>
      <c r="D52" s="97"/>
      <c r="E52" s="97"/>
      <c r="F52" s="82">
        <f t="shared" si="2"/>
        <v>0</v>
      </c>
      <c r="G52" s="71">
        <f t="shared" si="3"/>
        <v>0</v>
      </c>
      <c r="H52" s="125" t="s">
        <v>503</v>
      </c>
      <c r="I52" s="97">
        <v>10</v>
      </c>
      <c r="J52" s="97">
        <v>0</v>
      </c>
      <c r="K52" s="126">
        <f t="shared" si="4"/>
        <v>0</v>
      </c>
      <c r="L52" s="73" t="s">
        <v>660</v>
      </c>
      <c r="M52" s="95" t="s">
        <v>579</v>
      </c>
      <c r="N52" s="97">
        <v>10</v>
      </c>
      <c r="O52" s="97">
        <v>0</v>
      </c>
      <c r="P52" s="126">
        <f t="shared" si="5"/>
        <v>0</v>
      </c>
      <c r="Q52" s="73" t="s">
        <v>660</v>
      </c>
      <c r="R52" s="102" t="s">
        <v>258</v>
      </c>
      <c r="S52" s="124" t="s">
        <v>254</v>
      </c>
    </row>
    <row r="53" spans="1:22" ht="16.25" customHeight="1" x14ac:dyDescent="0.2">
      <c r="A53" s="143" t="s">
        <v>47</v>
      </c>
      <c r="B53"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3" s="97">
        <f t="shared" si="1"/>
        <v>0</v>
      </c>
      <c r="D53" s="97"/>
      <c r="E53" s="97"/>
      <c r="F53" s="82">
        <f t="shared" si="2"/>
        <v>0</v>
      </c>
      <c r="G53" s="71">
        <f t="shared" si="3"/>
        <v>0</v>
      </c>
      <c r="H53" s="125" t="s">
        <v>396</v>
      </c>
      <c r="I53" s="97">
        <v>2</v>
      </c>
      <c r="J53" s="97">
        <v>0</v>
      </c>
      <c r="K53" s="126">
        <f t="shared" si="4"/>
        <v>0</v>
      </c>
      <c r="L53" s="73" t="s">
        <v>360</v>
      </c>
      <c r="M53" s="125" t="s">
        <v>637</v>
      </c>
      <c r="N53" s="97">
        <v>6</v>
      </c>
      <c r="O53" s="97">
        <v>0</v>
      </c>
      <c r="P53" s="126">
        <f t="shared" si="5"/>
        <v>0</v>
      </c>
      <c r="Q53" s="73" t="s">
        <v>360</v>
      </c>
      <c r="R53" s="74" t="s">
        <v>248</v>
      </c>
      <c r="S53" s="124" t="s">
        <v>254</v>
      </c>
    </row>
    <row r="54" spans="1:22" ht="16.25" customHeight="1" x14ac:dyDescent="0.2">
      <c r="A54" s="143" t="s">
        <v>48</v>
      </c>
      <c r="B54" s="70" t="str">
        <f t="shared" si="6"/>
        <v>Да, размещается в установленные сроки по результатам всех (100%) плановых контрольных мероприятий</v>
      </c>
      <c r="C54" s="97">
        <f t="shared" si="1"/>
        <v>4</v>
      </c>
      <c r="D54" s="97"/>
      <c r="E54" s="97"/>
      <c r="F54" s="82">
        <f t="shared" si="2"/>
        <v>4</v>
      </c>
      <c r="G54" s="71">
        <f t="shared" si="3"/>
        <v>100</v>
      </c>
      <c r="H54" s="125" t="s">
        <v>504</v>
      </c>
      <c r="I54" s="97">
        <v>10</v>
      </c>
      <c r="J54" s="97">
        <v>10</v>
      </c>
      <c r="K54" s="126">
        <f t="shared" si="4"/>
        <v>100</v>
      </c>
      <c r="L54" s="73" t="s">
        <v>757</v>
      </c>
      <c r="M54" s="125" t="s">
        <v>616</v>
      </c>
      <c r="N54" s="97">
        <v>6</v>
      </c>
      <c r="O54" s="97">
        <v>6</v>
      </c>
      <c r="P54" s="126">
        <f t="shared" si="5"/>
        <v>100</v>
      </c>
      <c r="Q54" s="95" t="s">
        <v>254</v>
      </c>
      <c r="R54" s="75" t="s">
        <v>348</v>
      </c>
      <c r="S54" s="124" t="s">
        <v>254</v>
      </c>
    </row>
    <row r="55" spans="1:22" ht="16.25" customHeight="1" x14ac:dyDescent="0.2">
      <c r="A55" s="142" t="s">
        <v>49</v>
      </c>
      <c r="B55" s="131"/>
      <c r="C55" s="77"/>
      <c r="D55" s="132"/>
      <c r="E55" s="132"/>
      <c r="F55" s="67"/>
      <c r="G55" s="66"/>
      <c r="H55" s="131"/>
      <c r="I55" s="132"/>
      <c r="J55" s="132"/>
      <c r="K55" s="132"/>
      <c r="L55" s="131"/>
      <c r="M55" s="131"/>
      <c r="N55" s="77"/>
      <c r="O55" s="77"/>
      <c r="P55" s="77"/>
      <c r="Q55" s="133"/>
      <c r="R55" s="77"/>
      <c r="S55" s="124"/>
      <c r="T55" s="20"/>
      <c r="U55" s="20"/>
      <c r="V55" s="20"/>
    </row>
    <row r="56" spans="1:22" ht="16.25" customHeight="1" x14ac:dyDescent="0.2">
      <c r="A56" s="143" t="s">
        <v>50</v>
      </c>
      <c r="B56"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6" s="97">
        <f t="shared" si="1"/>
        <v>0</v>
      </c>
      <c r="D56" s="97"/>
      <c r="E56" s="97"/>
      <c r="F56" s="82">
        <f t="shared" si="2"/>
        <v>0</v>
      </c>
      <c r="G56" s="71">
        <f t="shared" si="3"/>
        <v>16</v>
      </c>
      <c r="H56" s="125" t="s">
        <v>414</v>
      </c>
      <c r="I56" s="97">
        <v>24</v>
      </c>
      <c r="J56" s="97">
        <v>3</v>
      </c>
      <c r="K56" s="126">
        <f t="shared" si="4"/>
        <v>12.5</v>
      </c>
      <c r="L56" s="73" t="s">
        <v>758</v>
      </c>
      <c r="M56" s="95" t="s">
        <v>581</v>
      </c>
      <c r="N56" s="97">
        <v>26</v>
      </c>
      <c r="O56" s="128">
        <v>5</v>
      </c>
      <c r="P56" s="126">
        <f t="shared" si="5"/>
        <v>19.230769230769234</v>
      </c>
      <c r="Q56" s="127" t="s">
        <v>763</v>
      </c>
      <c r="R56" s="75" t="s">
        <v>608</v>
      </c>
      <c r="S56" s="124" t="s">
        <v>254</v>
      </c>
      <c r="T56" s="20"/>
      <c r="U56" s="20"/>
      <c r="V56" s="20"/>
    </row>
    <row r="57" spans="1:22" s="24" customFormat="1" ht="16.25" customHeight="1" x14ac:dyDescent="0.2">
      <c r="A57" s="143" t="s">
        <v>848</v>
      </c>
      <c r="B57" s="70" t="str">
        <f t="shared" si="6"/>
        <v>Да, размещается в установленные сроки по результатам всех (100%) плановых контрольных мероприятий</v>
      </c>
      <c r="C57" s="97">
        <f t="shared" si="1"/>
        <v>4</v>
      </c>
      <c r="D57" s="97"/>
      <c r="E57" s="97"/>
      <c r="F57" s="82">
        <f t="shared" si="2"/>
        <v>4</v>
      </c>
      <c r="G57" s="71">
        <f t="shared" si="3"/>
        <v>100</v>
      </c>
      <c r="H57" s="125" t="s">
        <v>412</v>
      </c>
      <c r="I57" s="97">
        <v>2</v>
      </c>
      <c r="J57" s="97">
        <v>2</v>
      </c>
      <c r="K57" s="126">
        <f t="shared" si="4"/>
        <v>100</v>
      </c>
      <c r="L57" s="95" t="s">
        <v>254</v>
      </c>
      <c r="M57" s="125" t="s">
        <v>829</v>
      </c>
      <c r="N57" s="97">
        <v>1</v>
      </c>
      <c r="O57" s="97">
        <v>1</v>
      </c>
      <c r="P57" s="126">
        <f t="shared" si="5"/>
        <v>100</v>
      </c>
      <c r="Q57" s="50" t="s">
        <v>831</v>
      </c>
      <c r="R57" s="75" t="s">
        <v>830</v>
      </c>
      <c r="S57" s="124" t="s">
        <v>254</v>
      </c>
      <c r="T57" s="20"/>
      <c r="U57" s="20"/>
      <c r="V57" s="20"/>
    </row>
    <row r="58" spans="1:22" s="24" customFormat="1" ht="16.25" customHeight="1" x14ac:dyDescent="0.2">
      <c r="A58" s="143" t="s">
        <v>51</v>
      </c>
      <c r="B58"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8" s="97">
        <f t="shared" si="1"/>
        <v>0</v>
      </c>
      <c r="D58" s="97"/>
      <c r="E58" s="97"/>
      <c r="F58" s="82">
        <f t="shared" si="2"/>
        <v>0</v>
      </c>
      <c r="G58" s="71">
        <f t="shared" si="3"/>
        <v>0</v>
      </c>
      <c r="H58" s="125" t="s">
        <v>505</v>
      </c>
      <c r="I58" s="97">
        <v>6</v>
      </c>
      <c r="J58" s="97">
        <v>0</v>
      </c>
      <c r="K58" s="126">
        <f t="shared" si="4"/>
        <v>0</v>
      </c>
      <c r="L58" s="73" t="s">
        <v>360</v>
      </c>
      <c r="M58" s="125" t="s">
        <v>583</v>
      </c>
      <c r="N58" s="97">
        <v>3</v>
      </c>
      <c r="O58" s="97">
        <v>0</v>
      </c>
      <c r="P58" s="126">
        <f t="shared" si="5"/>
        <v>0</v>
      </c>
      <c r="Q58" s="73" t="s">
        <v>360</v>
      </c>
      <c r="R58" s="102" t="s">
        <v>242</v>
      </c>
      <c r="S58" s="124" t="s">
        <v>254</v>
      </c>
    </row>
    <row r="59" spans="1:22" ht="16.25" customHeight="1" x14ac:dyDescent="0.2">
      <c r="A59" s="143" t="s">
        <v>52</v>
      </c>
      <c r="B59"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9" s="97">
        <f t="shared" si="1"/>
        <v>0</v>
      </c>
      <c r="D59" s="97"/>
      <c r="E59" s="97"/>
      <c r="F59" s="82">
        <f t="shared" si="2"/>
        <v>0</v>
      </c>
      <c r="G59" s="71">
        <f t="shared" si="3"/>
        <v>34.482758620689658</v>
      </c>
      <c r="H59" s="125" t="s">
        <v>352</v>
      </c>
      <c r="I59" s="97">
        <v>15</v>
      </c>
      <c r="J59" s="97">
        <v>3</v>
      </c>
      <c r="K59" s="126">
        <f t="shared" si="4"/>
        <v>20</v>
      </c>
      <c r="L59" s="73" t="s">
        <v>759</v>
      </c>
      <c r="M59" s="135" t="s">
        <v>584</v>
      </c>
      <c r="N59" s="97">
        <v>14</v>
      </c>
      <c r="O59" s="97">
        <v>7</v>
      </c>
      <c r="P59" s="126">
        <f t="shared" si="5"/>
        <v>50</v>
      </c>
      <c r="Q59" s="136" t="s">
        <v>764</v>
      </c>
      <c r="R59" s="75" t="s">
        <v>364</v>
      </c>
      <c r="S59" s="124" t="s">
        <v>254</v>
      </c>
    </row>
    <row r="60" spans="1:22" ht="16.25" customHeight="1" x14ac:dyDescent="0.2">
      <c r="A60" s="143" t="s">
        <v>53</v>
      </c>
      <c r="B60"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60" s="97">
        <f t="shared" si="1"/>
        <v>0</v>
      </c>
      <c r="D60" s="97"/>
      <c r="E60" s="97"/>
      <c r="F60" s="82">
        <f t="shared" si="2"/>
        <v>0</v>
      </c>
      <c r="G60" s="71">
        <f t="shared" si="3"/>
        <v>0</v>
      </c>
      <c r="H60" s="125" t="s">
        <v>403</v>
      </c>
      <c r="I60" s="97">
        <v>5</v>
      </c>
      <c r="J60" s="97">
        <v>0</v>
      </c>
      <c r="K60" s="126">
        <f t="shared" si="4"/>
        <v>0</v>
      </c>
      <c r="L60" s="73" t="s">
        <v>523</v>
      </c>
      <c r="M60" s="125" t="s">
        <v>585</v>
      </c>
      <c r="N60" s="97">
        <v>9</v>
      </c>
      <c r="O60" s="97">
        <v>0</v>
      </c>
      <c r="P60" s="126">
        <f t="shared" si="5"/>
        <v>0</v>
      </c>
      <c r="Q60" s="127" t="s">
        <v>661</v>
      </c>
      <c r="R60" s="75" t="s">
        <v>365</v>
      </c>
      <c r="S60" s="124" t="s">
        <v>254</v>
      </c>
    </row>
    <row r="61" spans="1:22" ht="16.25" customHeight="1" x14ac:dyDescent="0.2">
      <c r="A61" s="143" t="s">
        <v>849</v>
      </c>
      <c r="B61" s="70" t="str">
        <f t="shared" si="6"/>
        <v>Да, размещается в установленные сроки по результатам всех (100%) плановых контрольных мероприятий</v>
      </c>
      <c r="C61" s="97">
        <f t="shared" si="1"/>
        <v>4</v>
      </c>
      <c r="D61" s="97"/>
      <c r="E61" s="97"/>
      <c r="F61" s="82">
        <f t="shared" si="2"/>
        <v>4</v>
      </c>
      <c r="G61" s="71">
        <f t="shared" si="3"/>
        <v>100</v>
      </c>
      <c r="H61" s="125" t="s">
        <v>508</v>
      </c>
      <c r="I61" s="97">
        <v>8</v>
      </c>
      <c r="J61" s="97">
        <v>8</v>
      </c>
      <c r="K61" s="126">
        <f t="shared" si="4"/>
        <v>100</v>
      </c>
      <c r="L61" s="73" t="s">
        <v>254</v>
      </c>
      <c r="M61" s="125" t="s">
        <v>587</v>
      </c>
      <c r="N61" s="97">
        <v>9</v>
      </c>
      <c r="O61" s="97">
        <v>9</v>
      </c>
      <c r="P61" s="126">
        <f t="shared" si="5"/>
        <v>100</v>
      </c>
      <c r="Q61" s="95" t="s">
        <v>254</v>
      </c>
      <c r="R61" s="75" t="s">
        <v>311</v>
      </c>
      <c r="S61" s="124" t="s">
        <v>254</v>
      </c>
    </row>
    <row r="62" spans="1:22" s="24" customFormat="1" ht="16.25" customHeight="1" x14ac:dyDescent="0.2">
      <c r="A62" s="143" t="s">
        <v>54</v>
      </c>
      <c r="B62" s="70" t="str">
        <f t="shared" si="6"/>
        <v>Да, размещается в установленные сроки по результатам всех (100%) плановых контрольных мероприятий</v>
      </c>
      <c r="C62" s="97">
        <f t="shared" si="1"/>
        <v>4</v>
      </c>
      <c r="D62" s="97"/>
      <c r="E62" s="97"/>
      <c r="F62" s="82">
        <f t="shared" si="2"/>
        <v>4</v>
      </c>
      <c r="G62" s="71">
        <f t="shared" si="3"/>
        <v>100</v>
      </c>
      <c r="H62" s="125" t="s">
        <v>408</v>
      </c>
      <c r="I62" s="97">
        <v>9</v>
      </c>
      <c r="J62" s="97">
        <v>9</v>
      </c>
      <c r="K62" s="126">
        <f t="shared" si="4"/>
        <v>100</v>
      </c>
      <c r="L62" s="73" t="s">
        <v>797</v>
      </c>
      <c r="M62" s="137" t="s">
        <v>588</v>
      </c>
      <c r="N62" s="128">
        <v>11</v>
      </c>
      <c r="O62" s="128">
        <v>11</v>
      </c>
      <c r="P62" s="126">
        <f t="shared" si="5"/>
        <v>100</v>
      </c>
      <c r="Q62" s="127" t="s">
        <v>765</v>
      </c>
      <c r="R62" s="75" t="s">
        <v>264</v>
      </c>
      <c r="S62" s="124" t="s">
        <v>254</v>
      </c>
    </row>
    <row r="63" spans="1:22" ht="16.25" customHeight="1" x14ac:dyDescent="0.2">
      <c r="A63" s="143" t="s">
        <v>55</v>
      </c>
      <c r="B63"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63" s="97">
        <f t="shared" si="1"/>
        <v>0</v>
      </c>
      <c r="D63" s="97"/>
      <c r="E63" s="97"/>
      <c r="F63" s="82">
        <f t="shared" si="2"/>
        <v>0</v>
      </c>
      <c r="G63" s="71">
        <f t="shared" si="3"/>
        <v>33.333333333333329</v>
      </c>
      <c r="H63" s="125" t="s">
        <v>397</v>
      </c>
      <c r="I63" s="97">
        <v>8</v>
      </c>
      <c r="J63" s="97">
        <v>3</v>
      </c>
      <c r="K63" s="126">
        <f t="shared" si="4"/>
        <v>37.5</v>
      </c>
      <c r="L63" s="73" t="s">
        <v>522</v>
      </c>
      <c r="M63" s="125" t="s">
        <v>577</v>
      </c>
      <c r="N63" s="97">
        <v>4</v>
      </c>
      <c r="O63" s="128">
        <v>1</v>
      </c>
      <c r="P63" s="126">
        <f t="shared" si="5"/>
        <v>25</v>
      </c>
      <c r="Q63" s="127" t="s">
        <v>766</v>
      </c>
      <c r="R63" s="74" t="s">
        <v>366</v>
      </c>
      <c r="S63" s="124" t="s">
        <v>254</v>
      </c>
    </row>
    <row r="64" spans="1:22" ht="16.25" customHeight="1" x14ac:dyDescent="0.2">
      <c r="A64" s="143" t="s">
        <v>850</v>
      </c>
      <c r="B64" s="70" t="str">
        <f t="shared" si="6"/>
        <v>Да, размещается в установленные сроки по результатам большей части (не менее 50%) плановых контрольных мероприятий</v>
      </c>
      <c r="C64" s="97">
        <f t="shared" si="1"/>
        <v>2</v>
      </c>
      <c r="D64" s="97"/>
      <c r="E64" s="97"/>
      <c r="F64" s="82">
        <f t="shared" si="2"/>
        <v>2</v>
      </c>
      <c r="G64" s="71">
        <f t="shared" si="3"/>
        <v>78.048780487804876</v>
      </c>
      <c r="H64" s="125" t="s">
        <v>398</v>
      </c>
      <c r="I64" s="97">
        <v>27</v>
      </c>
      <c r="J64" s="97">
        <v>20</v>
      </c>
      <c r="K64" s="126">
        <f t="shared" si="4"/>
        <v>74.074074074074076</v>
      </c>
      <c r="L64" s="73" t="s">
        <v>760</v>
      </c>
      <c r="M64" s="125" t="s">
        <v>589</v>
      </c>
      <c r="N64" s="97">
        <v>14</v>
      </c>
      <c r="O64" s="128">
        <v>12</v>
      </c>
      <c r="P64" s="126">
        <f t="shared" si="5"/>
        <v>85.714285714285708</v>
      </c>
      <c r="Q64" s="127" t="s">
        <v>638</v>
      </c>
      <c r="R64" s="75" t="s">
        <v>249</v>
      </c>
      <c r="S64" s="124" t="s">
        <v>254</v>
      </c>
    </row>
    <row r="65" spans="1:19" ht="16.25" customHeight="1" x14ac:dyDescent="0.2">
      <c r="A65" s="143" t="s">
        <v>57</v>
      </c>
      <c r="B65" s="70" t="str">
        <f t="shared" si="6"/>
        <v>Да, размещается в установленные сроки по результатам большей части (не менее 50%) плановых контрольных мероприятий</v>
      </c>
      <c r="C65" s="97">
        <f t="shared" si="1"/>
        <v>2</v>
      </c>
      <c r="D65" s="97"/>
      <c r="E65" s="97"/>
      <c r="F65" s="82">
        <f t="shared" si="2"/>
        <v>2</v>
      </c>
      <c r="G65" s="71">
        <f t="shared" si="3"/>
        <v>67.741935483870961</v>
      </c>
      <c r="H65" s="125" t="s">
        <v>415</v>
      </c>
      <c r="I65" s="97">
        <v>20</v>
      </c>
      <c r="J65" s="97">
        <v>15</v>
      </c>
      <c r="K65" s="126">
        <f t="shared" si="4"/>
        <v>75</v>
      </c>
      <c r="L65" s="73" t="s">
        <v>761</v>
      </c>
      <c r="M65" s="125" t="s">
        <v>590</v>
      </c>
      <c r="N65" s="97">
        <v>11</v>
      </c>
      <c r="O65" s="128">
        <v>6</v>
      </c>
      <c r="P65" s="126">
        <f t="shared" si="5"/>
        <v>54.54545454545454</v>
      </c>
      <c r="Q65" s="127" t="s">
        <v>767</v>
      </c>
      <c r="R65" s="75" t="s">
        <v>399</v>
      </c>
      <c r="S65" s="124" t="s">
        <v>254</v>
      </c>
    </row>
    <row r="66" spans="1:19" s="24" customFormat="1" ht="16.25" customHeight="1" x14ac:dyDescent="0.2">
      <c r="A66" s="143" t="s">
        <v>58</v>
      </c>
      <c r="B66" s="70" t="str">
        <f t="shared" si="6"/>
        <v>Да, размещается в установленные сроки по результатам большей части (не менее 50%) плановых контрольных мероприятий</v>
      </c>
      <c r="C66" s="97">
        <f t="shared" si="1"/>
        <v>2</v>
      </c>
      <c r="D66" s="97"/>
      <c r="E66" s="97"/>
      <c r="F66" s="82">
        <f t="shared" si="2"/>
        <v>2</v>
      </c>
      <c r="G66" s="71">
        <f t="shared" si="3"/>
        <v>76.470588235294116</v>
      </c>
      <c r="H66" s="125" t="s">
        <v>509</v>
      </c>
      <c r="I66" s="97">
        <v>11</v>
      </c>
      <c r="J66" s="97">
        <v>8</v>
      </c>
      <c r="K66" s="126">
        <f t="shared" si="4"/>
        <v>72.727272727272734</v>
      </c>
      <c r="L66" s="73" t="s">
        <v>798</v>
      </c>
      <c r="M66" s="125" t="s">
        <v>398</v>
      </c>
      <c r="N66" s="97">
        <v>6</v>
      </c>
      <c r="O66" s="97">
        <v>5</v>
      </c>
      <c r="P66" s="126">
        <f t="shared" si="5"/>
        <v>83.333333333333343</v>
      </c>
      <c r="Q66" s="127" t="s">
        <v>799</v>
      </c>
      <c r="R66" s="75" t="s">
        <v>250</v>
      </c>
      <c r="S66" s="124" t="s">
        <v>254</v>
      </c>
    </row>
    <row r="67" spans="1:19" s="24" customFormat="1" ht="16.25" customHeight="1" x14ac:dyDescent="0.2">
      <c r="A67" s="143" t="s">
        <v>59</v>
      </c>
      <c r="B67" s="70" t="str">
        <f t="shared" si="6"/>
        <v>Да, размещается в установленные сроки по результатам большей части (не менее 50%) плановых контрольных мероприятий</v>
      </c>
      <c r="C67" s="97">
        <f t="shared" si="1"/>
        <v>2</v>
      </c>
      <c r="D67" s="97"/>
      <c r="E67" s="97"/>
      <c r="F67" s="82">
        <f t="shared" si="2"/>
        <v>2</v>
      </c>
      <c r="G67" s="71">
        <f t="shared" si="3"/>
        <v>96.875</v>
      </c>
      <c r="H67" s="125" t="s">
        <v>423</v>
      </c>
      <c r="I67" s="97">
        <v>21</v>
      </c>
      <c r="J67" s="97">
        <v>21</v>
      </c>
      <c r="K67" s="126">
        <f t="shared" si="4"/>
        <v>100</v>
      </c>
      <c r="L67" s="73" t="s">
        <v>518</v>
      </c>
      <c r="M67" s="125" t="s">
        <v>591</v>
      </c>
      <c r="N67" s="97">
        <v>11</v>
      </c>
      <c r="O67" s="128">
        <v>10</v>
      </c>
      <c r="P67" s="126">
        <f t="shared" si="5"/>
        <v>90.909090909090907</v>
      </c>
      <c r="Q67" s="127" t="s">
        <v>768</v>
      </c>
      <c r="R67" s="102" t="s">
        <v>292</v>
      </c>
      <c r="S67" s="124" t="s">
        <v>254</v>
      </c>
    </row>
    <row r="68" spans="1:19" ht="16.25" customHeight="1" x14ac:dyDescent="0.2">
      <c r="A68" s="143" t="s">
        <v>60</v>
      </c>
      <c r="B68" s="70" t="str">
        <f t="shared" si="6"/>
        <v>Да, размещается в установленные сроки по результатам большей части (не менее 50%) плановых контрольных мероприятий</v>
      </c>
      <c r="C68" s="97">
        <f t="shared" si="1"/>
        <v>2</v>
      </c>
      <c r="D68" s="97"/>
      <c r="E68" s="97"/>
      <c r="F68" s="82">
        <f t="shared" si="2"/>
        <v>2</v>
      </c>
      <c r="G68" s="71">
        <f t="shared" si="3"/>
        <v>75</v>
      </c>
      <c r="H68" s="125" t="s">
        <v>425</v>
      </c>
      <c r="I68" s="97">
        <v>10</v>
      </c>
      <c r="J68" s="97">
        <v>6</v>
      </c>
      <c r="K68" s="126">
        <f t="shared" si="4"/>
        <v>60</v>
      </c>
      <c r="L68" s="73" t="s">
        <v>762</v>
      </c>
      <c r="M68" s="125" t="s">
        <v>609</v>
      </c>
      <c r="N68" s="97">
        <v>10</v>
      </c>
      <c r="O68" s="97">
        <v>9</v>
      </c>
      <c r="P68" s="126">
        <f t="shared" si="5"/>
        <v>90</v>
      </c>
      <c r="Q68" s="127" t="s">
        <v>769</v>
      </c>
      <c r="R68" s="75" t="s">
        <v>592</v>
      </c>
      <c r="S68" s="124" t="s">
        <v>254</v>
      </c>
    </row>
    <row r="69" spans="1:19" ht="16.25" customHeight="1" x14ac:dyDescent="0.2">
      <c r="A69" s="143" t="s">
        <v>61</v>
      </c>
      <c r="B69"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69" s="97">
        <f t="shared" si="1"/>
        <v>0</v>
      </c>
      <c r="D69" s="97"/>
      <c r="E69" s="97"/>
      <c r="F69" s="82">
        <f t="shared" si="2"/>
        <v>0</v>
      </c>
      <c r="G69" s="71">
        <f t="shared" si="3"/>
        <v>0</v>
      </c>
      <c r="H69" s="125" t="s">
        <v>425</v>
      </c>
      <c r="I69" s="97">
        <v>10</v>
      </c>
      <c r="J69" s="97">
        <v>0</v>
      </c>
      <c r="K69" s="126">
        <f t="shared" si="4"/>
        <v>0</v>
      </c>
      <c r="L69" s="73" t="s">
        <v>523</v>
      </c>
      <c r="M69" s="125" t="s">
        <v>616</v>
      </c>
      <c r="N69" s="97">
        <v>10</v>
      </c>
      <c r="O69" s="97">
        <v>0</v>
      </c>
      <c r="P69" s="126">
        <f t="shared" si="5"/>
        <v>0</v>
      </c>
      <c r="Q69" s="127" t="s">
        <v>656</v>
      </c>
      <c r="R69" s="75" t="s">
        <v>244</v>
      </c>
      <c r="S69" s="124" t="s">
        <v>254</v>
      </c>
    </row>
    <row r="70" spans="1:19" ht="16.25" customHeight="1" x14ac:dyDescent="0.2">
      <c r="A70" s="142" t="s">
        <v>62</v>
      </c>
      <c r="B70" s="131"/>
      <c r="C70" s="77"/>
      <c r="D70" s="77"/>
      <c r="E70" s="77"/>
      <c r="F70" s="67"/>
      <c r="G70" s="66"/>
      <c r="H70" s="131"/>
      <c r="I70" s="132"/>
      <c r="J70" s="132"/>
      <c r="K70" s="132"/>
      <c r="L70" s="131"/>
      <c r="M70" s="131"/>
      <c r="N70" s="77"/>
      <c r="O70" s="77"/>
      <c r="P70" s="77"/>
      <c r="Q70" s="133"/>
      <c r="R70" s="77"/>
      <c r="S70" s="124"/>
    </row>
    <row r="71" spans="1:19" ht="16.25" customHeight="1" x14ac:dyDescent="0.2">
      <c r="A71" s="143" t="s">
        <v>63</v>
      </c>
      <c r="B71"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71" s="97">
        <f t="shared" si="1"/>
        <v>0</v>
      </c>
      <c r="D71" s="97"/>
      <c r="E71" s="97"/>
      <c r="F71" s="82">
        <f t="shared" si="2"/>
        <v>0</v>
      </c>
      <c r="G71" s="71">
        <f t="shared" si="3"/>
        <v>0</v>
      </c>
      <c r="H71" s="125" t="s">
        <v>400</v>
      </c>
      <c r="I71" s="97">
        <v>4</v>
      </c>
      <c r="J71" s="97">
        <v>0</v>
      </c>
      <c r="K71" s="126">
        <f t="shared" si="4"/>
        <v>0</v>
      </c>
      <c r="L71" s="73" t="s">
        <v>360</v>
      </c>
      <c r="M71" s="125" t="s">
        <v>587</v>
      </c>
      <c r="N71" s="97">
        <v>1</v>
      </c>
      <c r="O71" s="97">
        <v>0</v>
      </c>
      <c r="P71" s="126">
        <f t="shared" si="5"/>
        <v>0</v>
      </c>
      <c r="Q71" s="127" t="s">
        <v>360</v>
      </c>
      <c r="R71" s="102" t="s">
        <v>300</v>
      </c>
      <c r="S71" s="124" t="s">
        <v>254</v>
      </c>
    </row>
    <row r="72" spans="1:19" ht="16.25" customHeight="1" x14ac:dyDescent="0.2">
      <c r="A72" s="143" t="s">
        <v>64</v>
      </c>
      <c r="B72"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72" s="97">
        <f t="shared" si="1"/>
        <v>0</v>
      </c>
      <c r="D72" s="97"/>
      <c r="E72" s="97"/>
      <c r="F72" s="82">
        <f t="shared" si="2"/>
        <v>0</v>
      </c>
      <c r="G72" s="71">
        <f t="shared" si="3"/>
        <v>16.666666666666664</v>
      </c>
      <c r="H72" s="125" t="s">
        <v>514</v>
      </c>
      <c r="I72" s="97">
        <v>9</v>
      </c>
      <c r="J72" s="97">
        <v>2</v>
      </c>
      <c r="K72" s="126">
        <f t="shared" si="4"/>
        <v>22.222222222222221</v>
      </c>
      <c r="L72" s="73" t="s">
        <v>770</v>
      </c>
      <c r="M72" s="125" t="s">
        <v>634</v>
      </c>
      <c r="N72" s="97">
        <v>3</v>
      </c>
      <c r="O72" s="97">
        <v>0</v>
      </c>
      <c r="P72" s="126">
        <f t="shared" si="5"/>
        <v>0</v>
      </c>
      <c r="Q72" s="127" t="s">
        <v>657</v>
      </c>
      <c r="R72" s="74" t="s">
        <v>367</v>
      </c>
      <c r="S72" s="124" t="s">
        <v>254</v>
      </c>
    </row>
    <row r="73" spans="1:19" s="24" customFormat="1" ht="16.25" customHeight="1" x14ac:dyDescent="0.2">
      <c r="A73" s="143" t="s">
        <v>65</v>
      </c>
      <c r="B73" s="7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73" s="97">
        <f t="shared" si="1"/>
        <v>0</v>
      </c>
      <c r="D73" s="97"/>
      <c r="E73" s="97"/>
      <c r="F73" s="82">
        <f t="shared" ref="F73:F99" si="7">C73*(1-D73)*(1-E73)</f>
        <v>0</v>
      </c>
      <c r="G73" s="71">
        <f t="shared" si="3"/>
        <v>28.571428571428569</v>
      </c>
      <c r="H73" s="125" t="s">
        <v>356</v>
      </c>
      <c r="I73" s="97">
        <v>7</v>
      </c>
      <c r="J73" s="97">
        <v>2</v>
      </c>
      <c r="K73" s="126">
        <f t="shared" si="4"/>
        <v>28.571428571428569</v>
      </c>
      <c r="L73" s="70" t="s">
        <v>771</v>
      </c>
      <c r="M73" s="125" t="s">
        <v>642</v>
      </c>
      <c r="N73" s="97">
        <v>7</v>
      </c>
      <c r="O73" s="128">
        <v>2</v>
      </c>
      <c r="P73" s="126">
        <f t="shared" ref="P73:P99" si="8">O73/N73*100</f>
        <v>28.571428571428569</v>
      </c>
      <c r="Q73" s="127" t="s">
        <v>643</v>
      </c>
      <c r="R73" s="75" t="s">
        <v>305</v>
      </c>
      <c r="S73" s="124" t="s">
        <v>254</v>
      </c>
    </row>
    <row r="74" spans="1:19" ht="16.25" customHeight="1" x14ac:dyDescent="0.2">
      <c r="A74" s="143" t="s">
        <v>66</v>
      </c>
      <c r="B74" s="70" t="str">
        <f t="shared" ref="B74:B99" si="9">IF(C74=4,$B$4,IF(C74=2,$B$5,$B$6))</f>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74" s="97">
        <f t="shared" ref="C74:C99" si="10">IF(G74=100,4,IF(G74&gt;=50,2,0))</f>
        <v>0</v>
      </c>
      <c r="D74" s="97"/>
      <c r="E74" s="97"/>
      <c r="F74" s="82">
        <f t="shared" si="7"/>
        <v>0</v>
      </c>
      <c r="G74" s="71">
        <f t="shared" ref="G74:G99" si="11">(J74+O74)/(I74+N74)*100</f>
        <v>44.827586206896555</v>
      </c>
      <c r="H74" s="125" t="s">
        <v>416</v>
      </c>
      <c r="I74" s="97">
        <v>17</v>
      </c>
      <c r="J74" s="97">
        <v>11</v>
      </c>
      <c r="K74" s="126">
        <f t="shared" ref="K74:K99" si="12">J74/I74*100</f>
        <v>64.705882352941174</v>
      </c>
      <c r="L74" s="73" t="s">
        <v>772</v>
      </c>
      <c r="M74" s="95" t="s">
        <v>593</v>
      </c>
      <c r="N74" s="97">
        <v>12</v>
      </c>
      <c r="O74" s="128">
        <v>2</v>
      </c>
      <c r="P74" s="126">
        <f t="shared" si="8"/>
        <v>16.666666666666664</v>
      </c>
      <c r="Q74" s="127" t="s">
        <v>773</v>
      </c>
      <c r="R74" s="75" t="s">
        <v>301</v>
      </c>
      <c r="S74" s="124" t="s">
        <v>254</v>
      </c>
    </row>
    <row r="75" spans="1:19" ht="16.25" customHeight="1" x14ac:dyDescent="0.2">
      <c r="A75" s="143" t="s">
        <v>851</v>
      </c>
      <c r="B75" s="70" t="str">
        <f t="shared" si="9"/>
        <v>Да, размещается в установленные сроки по результатам большей части (не менее 50%) плановых контрольных мероприятий</v>
      </c>
      <c r="C75" s="97">
        <f t="shared" si="10"/>
        <v>2</v>
      </c>
      <c r="D75" s="97"/>
      <c r="E75" s="97"/>
      <c r="F75" s="82">
        <f t="shared" si="7"/>
        <v>2</v>
      </c>
      <c r="G75" s="71">
        <f t="shared" si="11"/>
        <v>94.444444444444443</v>
      </c>
      <c r="H75" s="125" t="s">
        <v>417</v>
      </c>
      <c r="I75" s="97">
        <v>11</v>
      </c>
      <c r="J75" s="97">
        <v>10</v>
      </c>
      <c r="K75" s="126">
        <f t="shared" si="12"/>
        <v>90.909090909090907</v>
      </c>
      <c r="L75" s="73" t="s">
        <v>800</v>
      </c>
      <c r="M75" s="125" t="s">
        <v>588</v>
      </c>
      <c r="N75" s="97">
        <v>7</v>
      </c>
      <c r="O75" s="97">
        <v>7</v>
      </c>
      <c r="P75" s="126">
        <f t="shared" si="8"/>
        <v>100</v>
      </c>
      <c r="Q75" s="95" t="s">
        <v>254</v>
      </c>
      <c r="R75" s="75" t="s">
        <v>302</v>
      </c>
      <c r="S75" s="124" t="s">
        <v>254</v>
      </c>
    </row>
    <row r="76" spans="1:19" ht="16.25" customHeight="1" x14ac:dyDescent="0.2">
      <c r="A76" s="143" t="s">
        <v>67</v>
      </c>
      <c r="B76" s="70" t="str">
        <f t="shared" si="9"/>
        <v>Да, размещается в установленные сроки по результатам всех (100%) плановых контрольных мероприятий</v>
      </c>
      <c r="C76" s="97">
        <f t="shared" si="10"/>
        <v>4</v>
      </c>
      <c r="D76" s="97"/>
      <c r="E76" s="97"/>
      <c r="F76" s="82">
        <f t="shared" si="7"/>
        <v>4</v>
      </c>
      <c r="G76" s="71">
        <f t="shared" si="11"/>
        <v>100</v>
      </c>
      <c r="H76" s="125" t="s">
        <v>418</v>
      </c>
      <c r="I76" s="97">
        <v>8</v>
      </c>
      <c r="J76" s="97">
        <v>8</v>
      </c>
      <c r="K76" s="126">
        <f t="shared" si="12"/>
        <v>100</v>
      </c>
      <c r="L76" s="95" t="s">
        <v>254</v>
      </c>
      <c r="M76" s="125" t="s">
        <v>645</v>
      </c>
      <c r="N76" s="97">
        <v>5</v>
      </c>
      <c r="O76" s="128">
        <v>5</v>
      </c>
      <c r="P76" s="126">
        <f t="shared" si="8"/>
        <v>100</v>
      </c>
      <c r="Q76" s="95" t="s">
        <v>834</v>
      </c>
      <c r="R76" s="75" t="s">
        <v>401</v>
      </c>
      <c r="S76" s="124" t="s">
        <v>254</v>
      </c>
    </row>
    <row r="77" spans="1:19" ht="16.25" customHeight="1" x14ac:dyDescent="0.2">
      <c r="A77" s="142" t="s">
        <v>68</v>
      </c>
      <c r="B77" s="131"/>
      <c r="C77" s="77"/>
      <c r="D77" s="132"/>
      <c r="E77" s="132"/>
      <c r="F77" s="67"/>
      <c r="G77" s="66"/>
      <c r="H77" s="131"/>
      <c r="I77" s="132"/>
      <c r="J77" s="132"/>
      <c r="K77" s="132"/>
      <c r="L77" s="131"/>
      <c r="M77" s="131"/>
      <c r="N77" s="77"/>
      <c r="O77" s="77"/>
      <c r="P77" s="77"/>
      <c r="Q77" s="133"/>
      <c r="R77" s="77"/>
      <c r="S77" s="124"/>
    </row>
    <row r="78" spans="1:19" ht="16.25" customHeight="1" x14ac:dyDescent="0.2">
      <c r="A78" s="143" t="s">
        <v>69</v>
      </c>
      <c r="B78" s="70" t="str">
        <f t="shared" si="9"/>
        <v>Да, размещается в установленные сроки по результатам большей части (не менее 50%) плановых контрольных мероприятий</v>
      </c>
      <c r="C78" s="97">
        <f t="shared" si="10"/>
        <v>2</v>
      </c>
      <c r="D78" s="97"/>
      <c r="E78" s="97"/>
      <c r="F78" s="82">
        <f t="shared" si="7"/>
        <v>2</v>
      </c>
      <c r="G78" s="71">
        <f t="shared" si="11"/>
        <v>66.666666666666657</v>
      </c>
      <c r="H78" s="125" t="s">
        <v>427</v>
      </c>
      <c r="I78" s="97">
        <v>8</v>
      </c>
      <c r="J78" s="97">
        <v>7</v>
      </c>
      <c r="K78" s="126">
        <f t="shared" si="12"/>
        <v>87.5</v>
      </c>
      <c r="L78" s="95" t="s">
        <v>525</v>
      </c>
      <c r="M78" s="125" t="s">
        <v>648</v>
      </c>
      <c r="N78" s="97">
        <v>7</v>
      </c>
      <c r="O78" s="128">
        <v>3</v>
      </c>
      <c r="P78" s="126">
        <f t="shared" si="8"/>
        <v>42.857142857142854</v>
      </c>
      <c r="Q78" s="127" t="s">
        <v>649</v>
      </c>
      <c r="R78" s="75" t="s">
        <v>646</v>
      </c>
      <c r="S78" s="124" t="s">
        <v>254</v>
      </c>
    </row>
    <row r="79" spans="1:19" ht="16.25" customHeight="1" x14ac:dyDescent="0.2">
      <c r="A79" s="143" t="s">
        <v>71</v>
      </c>
      <c r="B79" s="70" t="s">
        <v>341</v>
      </c>
      <c r="C79" s="97">
        <v>0</v>
      </c>
      <c r="D79" s="97"/>
      <c r="E79" s="97"/>
      <c r="F79" s="82">
        <f t="shared" si="7"/>
        <v>0</v>
      </c>
      <c r="G79" s="71" t="s">
        <v>254</v>
      </c>
      <c r="H79" s="125" t="s">
        <v>402</v>
      </c>
      <c r="I79" s="71" t="s">
        <v>346</v>
      </c>
      <c r="J79" s="71" t="s">
        <v>254</v>
      </c>
      <c r="K79" s="71" t="s">
        <v>254</v>
      </c>
      <c r="L79" s="73" t="s">
        <v>495</v>
      </c>
      <c r="M79" s="125" t="s">
        <v>402</v>
      </c>
      <c r="N79" s="97" t="s">
        <v>346</v>
      </c>
      <c r="O79" s="97" t="s">
        <v>254</v>
      </c>
      <c r="P79" s="97" t="s">
        <v>254</v>
      </c>
      <c r="Q79" s="127" t="s">
        <v>495</v>
      </c>
      <c r="R79" s="75" t="s">
        <v>245</v>
      </c>
      <c r="S79" s="124" t="s">
        <v>254</v>
      </c>
    </row>
    <row r="80" spans="1:19" ht="16.25" customHeight="1" x14ac:dyDescent="0.2">
      <c r="A80" s="143" t="s">
        <v>72</v>
      </c>
      <c r="B80" s="70" t="str">
        <f t="shared" si="9"/>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0" s="97">
        <f t="shared" si="10"/>
        <v>0</v>
      </c>
      <c r="D80" s="97"/>
      <c r="E80" s="97"/>
      <c r="F80" s="82">
        <f t="shared" si="7"/>
        <v>0</v>
      </c>
      <c r="G80" s="71">
        <f t="shared" si="11"/>
        <v>0</v>
      </c>
      <c r="H80" s="125" t="s">
        <v>403</v>
      </c>
      <c r="I80" s="97">
        <v>11</v>
      </c>
      <c r="J80" s="97">
        <v>0</v>
      </c>
      <c r="K80" s="126">
        <f t="shared" si="12"/>
        <v>0</v>
      </c>
      <c r="L80" s="73" t="s">
        <v>523</v>
      </c>
      <c r="M80" s="125" t="s">
        <v>595</v>
      </c>
      <c r="N80" s="97">
        <v>6</v>
      </c>
      <c r="O80" s="97">
        <v>0</v>
      </c>
      <c r="P80" s="126">
        <f t="shared" si="8"/>
        <v>0</v>
      </c>
      <c r="Q80" s="127" t="s">
        <v>650</v>
      </c>
      <c r="R80" s="75" t="s">
        <v>368</v>
      </c>
      <c r="S80" s="124" t="s">
        <v>254</v>
      </c>
    </row>
    <row r="81" spans="1:19" ht="16.25" customHeight="1" x14ac:dyDescent="0.2">
      <c r="A81" s="143" t="s">
        <v>73</v>
      </c>
      <c r="B81" s="70" t="str">
        <f t="shared" si="9"/>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1" s="97">
        <f t="shared" si="10"/>
        <v>0</v>
      </c>
      <c r="D81" s="97"/>
      <c r="E81" s="97"/>
      <c r="F81" s="82">
        <f t="shared" si="7"/>
        <v>0</v>
      </c>
      <c r="G81" s="71">
        <f t="shared" si="11"/>
        <v>0</v>
      </c>
      <c r="H81" s="125" t="s">
        <v>431</v>
      </c>
      <c r="I81" s="97">
        <v>17</v>
      </c>
      <c r="J81" s="97">
        <v>0</v>
      </c>
      <c r="K81" s="126">
        <f t="shared" si="12"/>
        <v>0</v>
      </c>
      <c r="L81" s="73" t="s">
        <v>496</v>
      </c>
      <c r="M81" s="125" t="s">
        <v>630</v>
      </c>
      <c r="N81" s="97">
        <v>7</v>
      </c>
      <c r="O81" s="97">
        <v>0</v>
      </c>
      <c r="P81" s="126">
        <f t="shared" si="8"/>
        <v>0</v>
      </c>
      <c r="Q81" s="127" t="s">
        <v>496</v>
      </c>
      <c r="R81" s="102" t="s">
        <v>369</v>
      </c>
      <c r="S81" s="124" t="s">
        <v>254</v>
      </c>
    </row>
    <row r="82" spans="1:19" ht="16.25" customHeight="1" x14ac:dyDescent="0.2">
      <c r="A82" s="143" t="s">
        <v>75</v>
      </c>
      <c r="B82" s="70" t="str">
        <f t="shared" si="9"/>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2" s="97">
        <f t="shared" si="10"/>
        <v>0</v>
      </c>
      <c r="D82" s="97"/>
      <c r="E82" s="97"/>
      <c r="F82" s="82">
        <f t="shared" si="7"/>
        <v>0</v>
      </c>
      <c r="G82" s="71">
        <f t="shared" si="11"/>
        <v>30</v>
      </c>
      <c r="H82" s="125" t="s">
        <v>408</v>
      </c>
      <c r="I82" s="97">
        <v>12</v>
      </c>
      <c r="J82" s="97">
        <v>3</v>
      </c>
      <c r="K82" s="126">
        <f t="shared" si="12"/>
        <v>25</v>
      </c>
      <c r="L82" s="73" t="s">
        <v>774</v>
      </c>
      <c r="M82" s="125" t="s">
        <v>651</v>
      </c>
      <c r="N82" s="97">
        <v>8</v>
      </c>
      <c r="O82" s="128">
        <v>3</v>
      </c>
      <c r="P82" s="126">
        <f t="shared" si="8"/>
        <v>37.5</v>
      </c>
      <c r="Q82" s="127" t="s">
        <v>777</v>
      </c>
      <c r="R82" s="75" t="s">
        <v>596</v>
      </c>
      <c r="S82" s="124" t="s">
        <v>254</v>
      </c>
    </row>
    <row r="83" spans="1:19" ht="16.25" customHeight="1" x14ac:dyDescent="0.2">
      <c r="A83" s="143" t="s">
        <v>76</v>
      </c>
      <c r="B83" s="70" t="str">
        <f t="shared" si="9"/>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3" s="97">
        <f t="shared" si="10"/>
        <v>0</v>
      </c>
      <c r="D83" s="97"/>
      <c r="E83" s="97"/>
      <c r="F83" s="82">
        <f t="shared" si="7"/>
        <v>0</v>
      </c>
      <c r="G83" s="71">
        <f t="shared" si="11"/>
        <v>33.333333333333329</v>
      </c>
      <c r="H83" s="125" t="s">
        <v>426</v>
      </c>
      <c r="I83" s="97">
        <v>10</v>
      </c>
      <c r="J83" s="97">
        <v>4</v>
      </c>
      <c r="K83" s="126">
        <f t="shared" si="12"/>
        <v>40</v>
      </c>
      <c r="L83" s="73" t="s">
        <v>775</v>
      </c>
      <c r="M83" s="125" t="s">
        <v>642</v>
      </c>
      <c r="N83" s="97">
        <v>5</v>
      </c>
      <c r="O83" s="128">
        <v>1</v>
      </c>
      <c r="P83" s="126">
        <f t="shared" si="8"/>
        <v>20</v>
      </c>
      <c r="Q83" s="127" t="s">
        <v>822</v>
      </c>
      <c r="R83" s="75" t="s">
        <v>370</v>
      </c>
      <c r="S83" s="124" t="s">
        <v>254</v>
      </c>
    </row>
    <row r="84" spans="1:19" s="19" customFormat="1" ht="16.25" customHeight="1" x14ac:dyDescent="0.2">
      <c r="A84" s="143" t="s">
        <v>852</v>
      </c>
      <c r="B84" s="70" t="str">
        <f t="shared" si="9"/>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4" s="97">
        <f t="shared" si="10"/>
        <v>0</v>
      </c>
      <c r="D84" s="97"/>
      <c r="E84" s="97"/>
      <c r="F84" s="82">
        <f t="shared" si="7"/>
        <v>0</v>
      </c>
      <c r="G84" s="71">
        <f t="shared" si="11"/>
        <v>0</v>
      </c>
      <c r="H84" s="125" t="s">
        <v>395</v>
      </c>
      <c r="I84" s="138">
        <v>7</v>
      </c>
      <c r="J84" s="138">
        <v>0</v>
      </c>
      <c r="K84" s="126">
        <f t="shared" si="12"/>
        <v>0</v>
      </c>
      <c r="L84" s="95" t="s">
        <v>526</v>
      </c>
      <c r="M84" s="125" t="s">
        <v>597</v>
      </c>
      <c r="N84" s="97">
        <v>4</v>
      </c>
      <c r="O84" s="97">
        <v>0</v>
      </c>
      <c r="P84" s="126">
        <f t="shared" si="8"/>
        <v>0</v>
      </c>
      <c r="Q84" s="95" t="s">
        <v>652</v>
      </c>
      <c r="R84" s="102" t="s">
        <v>263</v>
      </c>
      <c r="S84" s="124" t="s">
        <v>254</v>
      </c>
    </row>
    <row r="85" spans="1:19" ht="16.25" customHeight="1" x14ac:dyDescent="0.2">
      <c r="A85" s="143" t="s">
        <v>77</v>
      </c>
      <c r="B85" s="70" t="str">
        <f t="shared" si="9"/>
        <v>Да, размещается в установленные сроки по результатам большей части (не менее 50%) плановых контрольных мероприятий</v>
      </c>
      <c r="C85" s="97">
        <f t="shared" si="10"/>
        <v>2</v>
      </c>
      <c r="D85" s="97"/>
      <c r="E85" s="97"/>
      <c r="F85" s="82">
        <f t="shared" si="7"/>
        <v>2</v>
      </c>
      <c r="G85" s="71">
        <f t="shared" si="11"/>
        <v>75</v>
      </c>
      <c r="H85" s="125" t="s">
        <v>432</v>
      </c>
      <c r="I85" s="97">
        <v>9</v>
      </c>
      <c r="J85" s="97">
        <v>6</v>
      </c>
      <c r="K85" s="126">
        <f t="shared" si="12"/>
        <v>66.666666666666657</v>
      </c>
      <c r="L85" s="95" t="s">
        <v>776</v>
      </c>
      <c r="M85" s="125" t="s">
        <v>653</v>
      </c>
      <c r="N85" s="97">
        <v>7</v>
      </c>
      <c r="O85" s="128">
        <v>6</v>
      </c>
      <c r="P85" s="126">
        <f t="shared" si="8"/>
        <v>85.714285714285708</v>
      </c>
      <c r="Q85" s="95" t="s">
        <v>654</v>
      </c>
      <c r="R85" s="78" t="s">
        <v>371</v>
      </c>
      <c r="S85" s="124" t="s">
        <v>254</v>
      </c>
    </row>
    <row r="86" spans="1:19" ht="16.25" customHeight="1" x14ac:dyDescent="0.2">
      <c r="A86" s="143" t="s">
        <v>78</v>
      </c>
      <c r="B86" s="70" t="str">
        <f t="shared" si="9"/>
        <v>Да, размещается в установленные сроки по результатам большей части (не менее 50%) плановых контрольных мероприятий</v>
      </c>
      <c r="C86" s="97">
        <f t="shared" si="10"/>
        <v>2</v>
      </c>
      <c r="D86" s="97"/>
      <c r="E86" s="97"/>
      <c r="F86" s="82">
        <f t="shared" si="7"/>
        <v>2</v>
      </c>
      <c r="G86" s="71">
        <f t="shared" si="11"/>
        <v>58.536585365853654</v>
      </c>
      <c r="H86" s="125" t="s">
        <v>429</v>
      </c>
      <c r="I86" s="97">
        <v>32</v>
      </c>
      <c r="J86" s="97">
        <v>20</v>
      </c>
      <c r="K86" s="126">
        <f t="shared" si="12"/>
        <v>62.5</v>
      </c>
      <c r="L86" s="73" t="s">
        <v>806</v>
      </c>
      <c r="M86" s="125" t="s">
        <v>598</v>
      </c>
      <c r="N86" s="97">
        <v>9</v>
      </c>
      <c r="O86" s="97">
        <v>4</v>
      </c>
      <c r="P86" s="126">
        <f t="shared" si="8"/>
        <v>44.444444444444443</v>
      </c>
      <c r="Q86" s="95" t="s">
        <v>801</v>
      </c>
      <c r="R86" s="75" t="s">
        <v>303</v>
      </c>
      <c r="S86" s="124" t="s">
        <v>254</v>
      </c>
    </row>
    <row r="87" spans="1:19" s="18" customFormat="1" ht="16.25" customHeight="1" x14ac:dyDescent="0.2">
      <c r="A87" s="143" t="s">
        <v>79</v>
      </c>
      <c r="B87" s="70" t="str">
        <f t="shared" si="9"/>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7" s="97">
        <f t="shared" si="10"/>
        <v>0</v>
      </c>
      <c r="D87" s="97"/>
      <c r="E87" s="97"/>
      <c r="F87" s="82">
        <f t="shared" si="7"/>
        <v>0</v>
      </c>
      <c r="G87" s="71">
        <f t="shared" si="11"/>
        <v>0</v>
      </c>
      <c r="H87" s="125" t="s">
        <v>355</v>
      </c>
      <c r="I87" s="97">
        <v>8</v>
      </c>
      <c r="J87" s="97">
        <v>0</v>
      </c>
      <c r="K87" s="126">
        <f t="shared" si="12"/>
        <v>0</v>
      </c>
      <c r="L87" s="73" t="s">
        <v>526</v>
      </c>
      <c r="M87" s="125" t="s">
        <v>599</v>
      </c>
      <c r="N87" s="97">
        <v>5</v>
      </c>
      <c r="O87" s="97">
        <v>0</v>
      </c>
      <c r="P87" s="126">
        <f t="shared" si="8"/>
        <v>0</v>
      </c>
      <c r="Q87" s="127" t="s">
        <v>652</v>
      </c>
      <c r="R87" s="75" t="s">
        <v>304</v>
      </c>
      <c r="S87" s="124" t="s">
        <v>254</v>
      </c>
    </row>
    <row r="88" spans="1:19" ht="16.25" customHeight="1" x14ac:dyDescent="0.2">
      <c r="A88" s="142" t="s">
        <v>80</v>
      </c>
      <c r="B88" s="131"/>
      <c r="C88" s="77"/>
      <c r="D88" s="77"/>
      <c r="E88" s="77"/>
      <c r="F88" s="67"/>
      <c r="G88" s="66"/>
      <c r="H88" s="131"/>
      <c r="I88" s="132"/>
      <c r="J88" s="132"/>
      <c r="K88" s="132"/>
      <c r="L88" s="131"/>
      <c r="M88" s="131"/>
      <c r="N88" s="77"/>
      <c r="O88" s="77"/>
      <c r="P88" s="77"/>
      <c r="Q88" s="133"/>
      <c r="R88" s="77"/>
      <c r="S88" s="124"/>
    </row>
    <row r="89" spans="1:19" ht="16.25" customHeight="1" x14ac:dyDescent="0.2">
      <c r="A89" s="143" t="s">
        <v>70</v>
      </c>
      <c r="B89" s="70" t="str">
        <f t="shared" si="9"/>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9" s="97">
        <f t="shared" si="10"/>
        <v>0</v>
      </c>
      <c r="D89" s="97"/>
      <c r="E89" s="97"/>
      <c r="F89" s="82">
        <f t="shared" si="7"/>
        <v>0</v>
      </c>
      <c r="G89" s="71">
        <f t="shared" si="11"/>
        <v>0</v>
      </c>
      <c r="H89" s="125" t="s">
        <v>516</v>
      </c>
      <c r="I89" s="97">
        <v>7</v>
      </c>
      <c r="J89" s="97">
        <v>0</v>
      </c>
      <c r="K89" s="126">
        <f t="shared" si="12"/>
        <v>0</v>
      </c>
      <c r="L89" s="73" t="s">
        <v>527</v>
      </c>
      <c r="M89" s="125" t="s">
        <v>616</v>
      </c>
      <c r="N89" s="97">
        <v>6</v>
      </c>
      <c r="O89" s="97">
        <v>0</v>
      </c>
      <c r="P89" s="126">
        <f t="shared" si="8"/>
        <v>0</v>
      </c>
      <c r="Q89" s="127" t="s">
        <v>652</v>
      </c>
      <c r="R89" s="102" t="s">
        <v>733</v>
      </c>
      <c r="S89" s="124" t="s">
        <v>254</v>
      </c>
    </row>
    <row r="90" spans="1:19" s="24" customFormat="1" ht="16.25" customHeight="1" x14ac:dyDescent="0.2">
      <c r="A90" s="143" t="s">
        <v>81</v>
      </c>
      <c r="B90" s="70" t="str">
        <f t="shared" si="9"/>
        <v>Да, размещается в установленные сроки по результатам всех (100%) плановых контрольных мероприятий</v>
      </c>
      <c r="C90" s="97">
        <f t="shared" si="10"/>
        <v>4</v>
      </c>
      <c r="D90" s="97">
        <v>0.5</v>
      </c>
      <c r="E90" s="97"/>
      <c r="F90" s="82">
        <f t="shared" si="7"/>
        <v>2</v>
      </c>
      <c r="G90" s="71">
        <f t="shared" si="11"/>
        <v>100</v>
      </c>
      <c r="H90" s="125" t="s">
        <v>425</v>
      </c>
      <c r="I90" s="97">
        <v>11</v>
      </c>
      <c r="J90" s="97">
        <v>11</v>
      </c>
      <c r="K90" s="126">
        <f t="shared" si="12"/>
        <v>100</v>
      </c>
      <c r="L90" s="73" t="s">
        <v>783</v>
      </c>
      <c r="M90" s="95" t="s">
        <v>616</v>
      </c>
      <c r="N90" s="97">
        <v>5</v>
      </c>
      <c r="O90" s="97">
        <v>5</v>
      </c>
      <c r="P90" s="126">
        <f t="shared" si="8"/>
        <v>100</v>
      </c>
      <c r="Q90" s="95" t="s">
        <v>783</v>
      </c>
      <c r="R90" s="102" t="s">
        <v>261</v>
      </c>
      <c r="S90" s="124" t="s">
        <v>254</v>
      </c>
    </row>
    <row r="91" spans="1:19" ht="16.25" customHeight="1" x14ac:dyDescent="0.2">
      <c r="A91" s="143" t="s">
        <v>74</v>
      </c>
      <c r="B91" s="70" t="str">
        <f t="shared" si="9"/>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91" s="97">
        <f t="shared" si="10"/>
        <v>0</v>
      </c>
      <c r="D91" s="97"/>
      <c r="E91" s="97"/>
      <c r="F91" s="82">
        <f t="shared" si="7"/>
        <v>0</v>
      </c>
      <c r="G91" s="71">
        <f t="shared" si="11"/>
        <v>31.578947368421051</v>
      </c>
      <c r="H91" s="125" t="s">
        <v>423</v>
      </c>
      <c r="I91" s="97">
        <v>12</v>
      </c>
      <c r="J91" s="97">
        <v>2</v>
      </c>
      <c r="K91" s="126">
        <f t="shared" si="12"/>
        <v>16.666666666666664</v>
      </c>
      <c r="L91" s="73" t="s">
        <v>784</v>
      </c>
      <c r="M91" s="125" t="s">
        <v>807</v>
      </c>
      <c r="N91" s="97">
        <v>7</v>
      </c>
      <c r="O91" s="128">
        <v>4</v>
      </c>
      <c r="P91" s="126">
        <f t="shared" si="8"/>
        <v>57.142857142857139</v>
      </c>
      <c r="Q91" s="127" t="s">
        <v>780</v>
      </c>
      <c r="R91" s="75" t="s">
        <v>533</v>
      </c>
      <c r="S91" s="124" t="s">
        <v>254</v>
      </c>
    </row>
    <row r="92" spans="1:19" ht="16.25" customHeight="1" x14ac:dyDescent="0.2">
      <c r="A92" s="143" t="s">
        <v>82</v>
      </c>
      <c r="B92" s="70" t="str">
        <f t="shared" si="9"/>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92" s="97">
        <f t="shared" si="10"/>
        <v>0</v>
      </c>
      <c r="D92" s="97"/>
      <c r="E92" s="97"/>
      <c r="F92" s="82">
        <f t="shared" si="7"/>
        <v>0</v>
      </c>
      <c r="G92" s="71">
        <f t="shared" si="11"/>
        <v>0</v>
      </c>
      <c r="H92" s="125" t="s">
        <v>421</v>
      </c>
      <c r="I92" s="97">
        <v>35</v>
      </c>
      <c r="J92" s="97">
        <v>0</v>
      </c>
      <c r="K92" s="126">
        <f t="shared" si="12"/>
        <v>0</v>
      </c>
      <c r="L92" s="127" t="s">
        <v>528</v>
      </c>
      <c r="M92" s="95" t="s">
        <v>600</v>
      </c>
      <c r="N92" s="97">
        <v>5</v>
      </c>
      <c r="O92" s="97">
        <v>0</v>
      </c>
      <c r="P92" s="126">
        <f t="shared" si="8"/>
        <v>0</v>
      </c>
      <c r="Q92" s="127" t="s">
        <v>665</v>
      </c>
      <c r="R92" s="75" t="s">
        <v>372</v>
      </c>
      <c r="S92" s="124" t="s">
        <v>254</v>
      </c>
    </row>
    <row r="93" spans="1:19" s="24" customFormat="1" ht="16.25" customHeight="1" x14ac:dyDescent="0.2">
      <c r="A93" s="143" t="s">
        <v>83</v>
      </c>
      <c r="B93" s="70" t="str">
        <f t="shared" si="9"/>
        <v>Да, размещается в установленные сроки по результатам всех (100%) плановых контрольных мероприятий</v>
      </c>
      <c r="C93" s="97">
        <f t="shared" si="10"/>
        <v>4</v>
      </c>
      <c r="D93" s="97"/>
      <c r="E93" s="97"/>
      <c r="F93" s="82">
        <f t="shared" si="7"/>
        <v>4</v>
      </c>
      <c r="G93" s="71">
        <f t="shared" si="11"/>
        <v>100</v>
      </c>
      <c r="H93" s="125" t="s">
        <v>404</v>
      </c>
      <c r="I93" s="97">
        <v>10</v>
      </c>
      <c r="J93" s="97">
        <v>10</v>
      </c>
      <c r="K93" s="126">
        <f t="shared" si="12"/>
        <v>100</v>
      </c>
      <c r="L93" s="95" t="s">
        <v>254</v>
      </c>
      <c r="M93" s="125" t="s">
        <v>610</v>
      </c>
      <c r="N93" s="97">
        <v>12</v>
      </c>
      <c r="O93" s="97">
        <v>12</v>
      </c>
      <c r="P93" s="126">
        <f t="shared" si="8"/>
        <v>100</v>
      </c>
      <c r="Q93" s="95" t="s">
        <v>254</v>
      </c>
      <c r="R93" s="102" t="s">
        <v>373</v>
      </c>
      <c r="S93" s="124" t="s">
        <v>254</v>
      </c>
    </row>
    <row r="94" spans="1:19" ht="16.25" customHeight="1" x14ac:dyDescent="0.2">
      <c r="A94" s="143" t="s">
        <v>84</v>
      </c>
      <c r="B94" s="70" t="str">
        <f t="shared" si="9"/>
        <v>Да, размещается в установленные сроки по результатам большей части (не менее 50%) плановых контрольных мероприятий</v>
      </c>
      <c r="C94" s="97">
        <f t="shared" si="10"/>
        <v>2</v>
      </c>
      <c r="D94" s="97"/>
      <c r="E94" s="97"/>
      <c r="F94" s="82">
        <f t="shared" si="7"/>
        <v>2</v>
      </c>
      <c r="G94" s="71">
        <f t="shared" si="11"/>
        <v>62.962962962962962</v>
      </c>
      <c r="H94" s="125" t="s">
        <v>382</v>
      </c>
      <c r="I94" s="97">
        <v>15</v>
      </c>
      <c r="J94" s="97">
        <v>8</v>
      </c>
      <c r="K94" s="126">
        <f t="shared" si="12"/>
        <v>53.333333333333336</v>
      </c>
      <c r="L94" s="73" t="s">
        <v>778</v>
      </c>
      <c r="M94" s="125" t="s">
        <v>601</v>
      </c>
      <c r="N94" s="97">
        <v>12</v>
      </c>
      <c r="O94" s="128">
        <v>9</v>
      </c>
      <c r="P94" s="126">
        <f t="shared" si="8"/>
        <v>75</v>
      </c>
      <c r="Q94" s="127" t="s">
        <v>781</v>
      </c>
      <c r="R94" s="75" t="s">
        <v>251</v>
      </c>
      <c r="S94" s="124" t="s">
        <v>254</v>
      </c>
    </row>
    <row r="95" spans="1:19" ht="16.25" customHeight="1" x14ac:dyDescent="0.2">
      <c r="A95" s="143" t="s">
        <v>85</v>
      </c>
      <c r="B95" s="70" t="str">
        <f t="shared" si="9"/>
        <v>Да, размещается в установленные сроки по результатам большей части (не менее 50%) плановых контрольных мероприятий</v>
      </c>
      <c r="C95" s="97">
        <f t="shared" si="10"/>
        <v>2</v>
      </c>
      <c r="D95" s="97"/>
      <c r="E95" s="97"/>
      <c r="F95" s="82">
        <f t="shared" si="7"/>
        <v>2</v>
      </c>
      <c r="G95" s="71">
        <f t="shared" si="11"/>
        <v>95.918367346938766</v>
      </c>
      <c r="H95" s="125" t="s">
        <v>376</v>
      </c>
      <c r="I95" s="97">
        <v>31</v>
      </c>
      <c r="J95" s="97">
        <v>29</v>
      </c>
      <c r="K95" s="126">
        <f t="shared" si="12"/>
        <v>93.548387096774192</v>
      </c>
      <c r="L95" s="73" t="s">
        <v>779</v>
      </c>
      <c r="M95" s="95" t="s">
        <v>602</v>
      </c>
      <c r="N95" s="97">
        <v>18</v>
      </c>
      <c r="O95" s="97">
        <v>18</v>
      </c>
      <c r="P95" s="126">
        <f t="shared" si="8"/>
        <v>100</v>
      </c>
      <c r="Q95" s="127" t="s">
        <v>782</v>
      </c>
      <c r="R95" s="75" t="s">
        <v>374</v>
      </c>
      <c r="S95" s="124" t="s">
        <v>254</v>
      </c>
    </row>
    <row r="96" spans="1:19" s="24" customFormat="1" ht="16.25" customHeight="1" x14ac:dyDescent="0.2">
      <c r="A96" s="143" t="s">
        <v>86</v>
      </c>
      <c r="B96" s="70" t="str">
        <f t="shared" si="9"/>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96" s="97">
        <f t="shared" si="10"/>
        <v>0</v>
      </c>
      <c r="D96" s="97"/>
      <c r="E96" s="97"/>
      <c r="F96" s="82">
        <f t="shared" si="7"/>
        <v>0</v>
      </c>
      <c r="G96" s="71">
        <f t="shared" si="11"/>
        <v>0</v>
      </c>
      <c r="H96" s="125" t="s">
        <v>408</v>
      </c>
      <c r="I96" s="97">
        <v>4</v>
      </c>
      <c r="J96" s="97">
        <v>0</v>
      </c>
      <c r="K96" s="126">
        <f t="shared" si="12"/>
        <v>0</v>
      </c>
      <c r="L96" s="73" t="s">
        <v>529</v>
      </c>
      <c r="M96" s="125" t="s">
        <v>669</v>
      </c>
      <c r="N96" s="97">
        <v>4</v>
      </c>
      <c r="O96" s="97">
        <v>0</v>
      </c>
      <c r="P96" s="126">
        <f t="shared" si="8"/>
        <v>0</v>
      </c>
      <c r="Q96" s="127" t="s">
        <v>665</v>
      </c>
      <c r="R96" s="75" t="s">
        <v>428</v>
      </c>
      <c r="S96" s="124" t="s">
        <v>254</v>
      </c>
    </row>
    <row r="97" spans="1:19" ht="16.25" customHeight="1" x14ac:dyDescent="0.2">
      <c r="A97" s="143" t="s">
        <v>87</v>
      </c>
      <c r="B97" s="70" t="str">
        <f t="shared" si="9"/>
        <v>Да, размещается в установленные сроки по результатам всех (100%) плановых контрольных мероприятий</v>
      </c>
      <c r="C97" s="97">
        <f t="shared" si="10"/>
        <v>4</v>
      </c>
      <c r="D97" s="97"/>
      <c r="E97" s="97"/>
      <c r="F97" s="82">
        <f t="shared" si="7"/>
        <v>4</v>
      </c>
      <c r="G97" s="71">
        <f t="shared" si="11"/>
        <v>100</v>
      </c>
      <c r="H97" s="125" t="s">
        <v>419</v>
      </c>
      <c r="I97" s="97">
        <v>14</v>
      </c>
      <c r="J97" s="97">
        <v>14</v>
      </c>
      <c r="K97" s="126">
        <f t="shared" si="12"/>
        <v>100</v>
      </c>
      <c r="L97" s="95" t="s">
        <v>254</v>
      </c>
      <c r="M97" s="125" t="s">
        <v>620</v>
      </c>
      <c r="N97" s="97">
        <v>4</v>
      </c>
      <c r="O97" s="97">
        <v>4</v>
      </c>
      <c r="P97" s="126">
        <f t="shared" si="8"/>
        <v>100</v>
      </c>
      <c r="Q97" s="95" t="s">
        <v>254</v>
      </c>
      <c r="R97" s="75" t="s">
        <v>375</v>
      </c>
      <c r="S97" s="124" t="s">
        <v>254</v>
      </c>
    </row>
    <row r="98" spans="1:19" ht="16.25" customHeight="1" x14ac:dyDescent="0.2">
      <c r="A98" s="143" t="s">
        <v>88</v>
      </c>
      <c r="B98" s="70" t="str">
        <f t="shared" si="9"/>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98" s="97">
        <f t="shared" si="10"/>
        <v>0</v>
      </c>
      <c r="D98" s="97"/>
      <c r="E98" s="97"/>
      <c r="F98" s="82">
        <f t="shared" si="7"/>
        <v>0</v>
      </c>
      <c r="G98" s="71">
        <f t="shared" si="11"/>
        <v>0</v>
      </c>
      <c r="H98" s="125" t="s">
        <v>405</v>
      </c>
      <c r="I98" s="97">
        <v>8</v>
      </c>
      <c r="J98" s="97">
        <v>0</v>
      </c>
      <c r="K98" s="126">
        <f t="shared" si="12"/>
        <v>0</v>
      </c>
      <c r="L98" s="73" t="s">
        <v>528</v>
      </c>
      <c r="M98" s="95" t="s">
        <v>603</v>
      </c>
      <c r="N98" s="97">
        <v>5</v>
      </c>
      <c r="O98" s="97">
        <v>0</v>
      </c>
      <c r="P98" s="126">
        <f t="shared" si="8"/>
        <v>0</v>
      </c>
      <c r="Q98" s="127" t="s">
        <v>665</v>
      </c>
      <c r="R98" s="74" t="s">
        <v>252</v>
      </c>
      <c r="S98" s="124" t="s">
        <v>254</v>
      </c>
    </row>
    <row r="99" spans="1:19" ht="16.25" customHeight="1" x14ac:dyDescent="0.2">
      <c r="A99" s="143" t="s">
        <v>89</v>
      </c>
      <c r="B99" s="70" t="str">
        <f t="shared" si="9"/>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99" s="97">
        <f t="shared" si="10"/>
        <v>0</v>
      </c>
      <c r="D99" s="97"/>
      <c r="E99" s="97"/>
      <c r="F99" s="82">
        <f t="shared" si="7"/>
        <v>0</v>
      </c>
      <c r="G99" s="71">
        <f t="shared" si="11"/>
        <v>40</v>
      </c>
      <c r="H99" s="125" t="s">
        <v>422</v>
      </c>
      <c r="I99" s="97">
        <v>10</v>
      </c>
      <c r="J99" s="97">
        <v>4</v>
      </c>
      <c r="K99" s="126">
        <f t="shared" si="12"/>
        <v>40</v>
      </c>
      <c r="L99" s="73" t="s">
        <v>536</v>
      </c>
      <c r="M99" s="125" t="s">
        <v>670</v>
      </c>
      <c r="N99" s="97">
        <v>5</v>
      </c>
      <c r="O99" s="97">
        <v>2</v>
      </c>
      <c r="P99" s="126">
        <f t="shared" si="8"/>
        <v>40</v>
      </c>
      <c r="Q99" s="127" t="s">
        <v>823</v>
      </c>
      <c r="R99" s="75" t="s">
        <v>605</v>
      </c>
      <c r="S99" s="124" t="s">
        <v>254</v>
      </c>
    </row>
    <row r="100" spans="1:19" x14ac:dyDescent="0.2">
      <c r="A100" s="23"/>
      <c r="B100" s="24"/>
      <c r="C100" s="24"/>
      <c r="D100" s="24"/>
      <c r="E100" s="24"/>
      <c r="F100" s="25"/>
      <c r="G100" s="25"/>
      <c r="H100" s="24"/>
      <c r="I100" s="24"/>
      <c r="J100" s="24"/>
      <c r="K100" s="24"/>
      <c r="L100" s="24" t="s">
        <v>350</v>
      </c>
    </row>
    <row r="101" spans="1:19" x14ac:dyDescent="0.2">
      <c r="A101" s="23"/>
    </row>
  </sheetData>
  <dataConsolidate/>
  <mergeCells count="20">
    <mergeCell ref="A3:A6"/>
    <mergeCell ref="C3:F3"/>
    <mergeCell ref="G3:G6"/>
    <mergeCell ref="H3:H6"/>
    <mergeCell ref="I3:K3"/>
    <mergeCell ref="K4:K6"/>
    <mergeCell ref="Q3:Q6"/>
    <mergeCell ref="R3:R6"/>
    <mergeCell ref="C4:C6"/>
    <mergeCell ref="D4:D6"/>
    <mergeCell ref="E4:E6"/>
    <mergeCell ref="F4:F6"/>
    <mergeCell ref="I4:I6"/>
    <mergeCell ref="J4:J6"/>
    <mergeCell ref="N4:N6"/>
    <mergeCell ref="O4:O6"/>
    <mergeCell ref="P4:P6"/>
    <mergeCell ref="L3:L6"/>
    <mergeCell ref="M3:M6"/>
    <mergeCell ref="N3:P3"/>
  </mergeCells>
  <dataValidations count="1">
    <dataValidation type="list" allowBlank="1" showInputMessage="1" showErrorMessage="1" sqref="B8:B99" xr:uid="{00000000-0002-0000-0600-000000000000}">
      <formula1>$B$4:$B$6</formula1>
    </dataValidation>
  </dataValidations>
  <hyperlinks>
    <hyperlink ref="R9" r:id="rId1" xr:uid="{00000000-0004-0000-0600-000000000000}"/>
    <hyperlink ref="R11" r:id="rId2" xr:uid="{00000000-0004-0000-0600-000001000000}"/>
    <hyperlink ref="R13" r:id="rId3" xr:uid="{00000000-0004-0000-0600-000002000000}"/>
    <hyperlink ref="R16" r:id="rId4" xr:uid="{00000000-0004-0000-0600-000003000000}"/>
    <hyperlink ref="R17" r:id="rId5" xr:uid="{00000000-0004-0000-0600-000004000000}"/>
    <hyperlink ref="R18" r:id="rId6" xr:uid="{00000000-0004-0000-0600-000005000000}"/>
    <hyperlink ref="R15" r:id="rId7" xr:uid="{00000000-0004-0000-0600-000006000000}"/>
    <hyperlink ref="R19" r:id="rId8" xr:uid="{00000000-0004-0000-0600-000007000000}"/>
    <hyperlink ref="R20" r:id="rId9" xr:uid="{00000000-0004-0000-0600-000008000000}"/>
    <hyperlink ref="R21" r:id="rId10" xr:uid="{00000000-0004-0000-0600-000009000000}"/>
    <hyperlink ref="R24" r:id="rId11" xr:uid="{00000000-0004-0000-0600-00000A000000}"/>
    <hyperlink ref="R23" r:id="rId12" xr:uid="{00000000-0004-0000-0600-00000B000000}"/>
    <hyperlink ref="R25" r:id="rId13" xr:uid="{00000000-0004-0000-0600-00000C000000}"/>
    <hyperlink ref="R28" r:id="rId14" xr:uid="{00000000-0004-0000-0600-00000D000000}"/>
    <hyperlink ref="R27" r:id="rId15" xr:uid="{00000000-0004-0000-0600-00000E000000}"/>
    <hyperlink ref="R29" r:id="rId16" xr:uid="{00000000-0004-0000-0600-00000F000000}"/>
    <hyperlink ref="R31" r:id="rId17" xr:uid="{00000000-0004-0000-0600-000010000000}"/>
    <hyperlink ref="R33" r:id="rId18" xr:uid="{00000000-0004-0000-0600-000011000000}"/>
    <hyperlink ref="R34" r:id="rId19" xr:uid="{00000000-0004-0000-0600-000012000000}"/>
    <hyperlink ref="R30" r:id="rId20" xr:uid="{00000000-0004-0000-0600-000013000000}"/>
    <hyperlink ref="R32" r:id="rId21" xr:uid="{00000000-0004-0000-0600-000014000000}"/>
    <hyperlink ref="R37" r:id="rId22" xr:uid="{00000000-0004-0000-0600-000015000000}"/>
    <hyperlink ref="R39" r:id="rId23" xr:uid="{00000000-0004-0000-0600-000016000000}"/>
    <hyperlink ref="R43" r:id="rId24" display="http://ksp-ao.ru/flats_sold/km/" xr:uid="{00000000-0004-0000-0600-000017000000}"/>
    <hyperlink ref="R42" r:id="rId25" xr:uid="{00000000-0004-0000-0600-000018000000}"/>
    <hyperlink ref="R44" r:id="rId26" xr:uid="{00000000-0004-0000-0600-000019000000}"/>
    <hyperlink ref="R40" r:id="rId27" xr:uid="{00000000-0004-0000-0600-00001A000000}"/>
    <hyperlink ref="R41" r:id="rId28" xr:uid="{00000000-0004-0000-0600-00001B000000}"/>
    <hyperlink ref="R51" r:id="rId29" xr:uid="{00000000-0004-0000-0600-00001C000000}"/>
    <hyperlink ref="R50" r:id="rId30" xr:uid="{00000000-0004-0000-0600-00001D000000}"/>
    <hyperlink ref="R53" r:id="rId31" xr:uid="{00000000-0004-0000-0600-00001E000000}"/>
    <hyperlink ref="R60" r:id="rId32" xr:uid="{00000000-0004-0000-0600-00001F000000}"/>
    <hyperlink ref="R57" r:id="rId33" display="http://old.mari-el.gov.ru/gsp/Pages/iam.aspx" xr:uid="{00000000-0004-0000-0600-000020000000}"/>
    <hyperlink ref="R61" r:id="rId34" xr:uid="{00000000-0004-0000-0600-000021000000}"/>
    <hyperlink ref="R62" r:id="rId35" xr:uid="{00000000-0004-0000-0600-000022000000}"/>
    <hyperlink ref="R65" r:id="rId36" xr:uid="{00000000-0004-0000-0600-000023000000}"/>
    <hyperlink ref="R66" r:id="rId37" xr:uid="{00000000-0004-0000-0600-000024000000}"/>
    <hyperlink ref="R69" r:id="rId38" xr:uid="{00000000-0004-0000-0600-000025000000}"/>
    <hyperlink ref="R56" r:id="rId39" xr:uid="{00000000-0004-0000-0600-000026000000}"/>
    <hyperlink ref="R59" r:id="rId40" xr:uid="{00000000-0004-0000-0600-000027000000}"/>
    <hyperlink ref="R73" r:id="rId41" xr:uid="{00000000-0004-0000-0600-000028000000}"/>
    <hyperlink ref="R74" r:id="rId42" xr:uid="{00000000-0004-0000-0600-000029000000}"/>
    <hyperlink ref="R78" r:id="rId43" xr:uid="{00000000-0004-0000-0600-00002A000000}"/>
    <hyperlink ref="R79" r:id="rId44" xr:uid="{00000000-0004-0000-0600-00002B000000}"/>
    <hyperlink ref="R83" r:id="rId45" xr:uid="{00000000-0004-0000-0600-00002C000000}"/>
    <hyperlink ref="R85" r:id="rId46" xr:uid="{00000000-0004-0000-0600-00002D000000}"/>
    <hyperlink ref="R86" r:id="rId47" xr:uid="{00000000-0004-0000-0600-00002E000000}"/>
    <hyperlink ref="R94" r:id="rId48" xr:uid="{00000000-0004-0000-0600-00002F000000}"/>
    <hyperlink ref="R95" r:id="rId49" xr:uid="{00000000-0004-0000-0600-000030000000}"/>
    <hyperlink ref="R97" r:id="rId50" xr:uid="{00000000-0004-0000-0600-000031000000}"/>
    <hyperlink ref="R98" r:id="rId51" location="11" xr:uid="{00000000-0004-0000-0600-000032000000}"/>
    <hyperlink ref="R99" r:id="rId52" xr:uid="{00000000-0004-0000-0600-000033000000}"/>
    <hyperlink ref="R64" r:id="rId53" xr:uid="{00000000-0004-0000-0600-000034000000}"/>
    <hyperlink ref="R75" r:id="rId54" xr:uid="{00000000-0004-0000-0600-000035000000}"/>
    <hyperlink ref="R80" r:id="rId55" xr:uid="{00000000-0004-0000-0600-000036000000}"/>
    <hyperlink ref="R22" r:id="rId56" xr:uid="{00000000-0004-0000-0600-000037000000}"/>
    <hyperlink ref="R8" r:id="rId57" xr:uid="{00000000-0004-0000-0600-000038000000}"/>
    <hyperlink ref="R35" r:id="rId58" xr:uid="{00000000-0004-0000-0600-000039000000}"/>
    <hyperlink ref="R63" r:id="rId59" xr:uid="{00000000-0004-0000-0600-00003A000000}"/>
    <hyperlink ref="R68" r:id="rId60" xr:uid="{00000000-0004-0000-0600-00003B000000}"/>
    <hyperlink ref="R76" r:id="rId61" xr:uid="{00000000-0004-0000-0600-00003C000000}"/>
    <hyperlink ref="R82" r:id="rId62" xr:uid="{00000000-0004-0000-0600-00003D000000}"/>
    <hyperlink ref="R87" r:id="rId63" xr:uid="{00000000-0004-0000-0600-00003E000000}"/>
    <hyperlink ref="R96" r:id="rId64" xr:uid="{00000000-0004-0000-0600-00003F000000}"/>
    <hyperlink ref="R10" r:id="rId65" xr:uid="{00000000-0004-0000-0600-000040000000}"/>
    <hyperlink ref="R12" r:id="rId66" xr:uid="{00000000-0004-0000-0600-000041000000}"/>
    <hyperlink ref="R14" r:id="rId67" xr:uid="{00000000-0004-0000-0600-000042000000}"/>
    <hyperlink ref="R45" r:id="rId68" xr:uid="{00000000-0004-0000-0600-000043000000}"/>
    <hyperlink ref="R49" r:id="rId69" xr:uid="{00000000-0004-0000-0600-000044000000}"/>
    <hyperlink ref="R81" r:id="rId70" xr:uid="{00000000-0004-0000-0600-000045000000}"/>
    <hyperlink ref="R90" r:id="rId71" xr:uid="{00000000-0004-0000-0600-000046000000}"/>
    <hyperlink ref="R67" r:id="rId72" xr:uid="{00000000-0004-0000-0600-000047000000}"/>
    <hyperlink ref="R36" r:id="rId73" xr:uid="{00000000-0004-0000-0600-000048000000}"/>
    <hyperlink ref="R58" r:id="rId74" xr:uid="{00000000-0004-0000-0600-000049000000}"/>
    <hyperlink ref="R71" r:id="rId75" xr:uid="{00000000-0004-0000-0600-00004A000000}"/>
    <hyperlink ref="R84" r:id="rId76" xr:uid="{00000000-0004-0000-0600-00004B000000}"/>
    <hyperlink ref="R93" r:id="rId77" xr:uid="{00000000-0004-0000-0600-00004C000000}"/>
    <hyperlink ref="R52" r:id="rId78" display="http://ksp15.ru/%d0%b4%d0%b5%d1%8f%d1%82%d0%b5%d0%bb%d1%8c%d0%bd%d0%be%d1%81%d1%82%d1%8c/%d0%b3%d0%be%d0%b4%d0%be%d0%b2%d1%8b%d0%b5-%d0%bf%d0%bb%d0%b0%d0%bd%d1%8b/" xr:uid="{00000000-0004-0000-0600-00004D000000}"/>
    <hyperlink ref="R54" r:id="rId79" xr:uid="{00000000-0004-0000-0600-00004E000000}"/>
    <hyperlink ref="R92" r:id="rId80" xr:uid="{00000000-0004-0000-0600-00004F000000}"/>
    <hyperlink ref="R48" r:id="rId81" xr:uid="{00000000-0004-0000-0600-000050000000}"/>
    <hyperlink ref="R72" r:id="rId82" xr:uid="{00000000-0004-0000-0600-000051000000}"/>
    <hyperlink ref="R46" r:id="rId83" xr:uid="{00000000-0004-0000-0600-000052000000}"/>
  </hyperlinks>
  <pageMargins left="0.7" right="0.7" top="0.75" bottom="0.75" header="0.31496062992126" footer="0.31496062992126"/>
  <pageSetup paperSize="9" scale="75" fitToHeight="3" orientation="landscape"/>
  <headerFooter>
    <oddFooter>&amp;C&amp;A&amp;R&amp;P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7</vt:i4>
      </vt:variant>
      <vt:variant>
        <vt:lpstr>Именованные диапазоны</vt:lpstr>
      </vt:variant>
      <vt:variant>
        <vt:i4>17</vt:i4>
      </vt:variant>
    </vt:vector>
  </HeadingPairs>
  <TitlesOfParts>
    <vt:vector size="24" baseType="lpstr">
      <vt:lpstr>Рейтинг (раздел 8)</vt:lpstr>
      <vt:lpstr>Оценка (раздел 8)</vt:lpstr>
      <vt:lpstr>Методика</vt:lpstr>
      <vt:lpstr>8.1</vt:lpstr>
      <vt:lpstr>8.2</vt:lpstr>
      <vt:lpstr>8.3</vt:lpstr>
      <vt:lpstr>8.4</vt:lpstr>
      <vt:lpstr>Методика!_Hlk56176859</vt:lpstr>
      <vt:lpstr>Методика!_Hlk56177175</vt:lpstr>
      <vt:lpstr>Методика!_Toc262689</vt:lpstr>
      <vt:lpstr>Методика!_Toc67321829</vt:lpstr>
      <vt:lpstr>'8.1'!Заголовки_для_печати</vt:lpstr>
      <vt:lpstr>'8.2'!Заголовки_для_печати</vt:lpstr>
      <vt:lpstr>'8.3'!Заголовки_для_печати</vt:lpstr>
      <vt:lpstr>'8.4'!Заголовки_для_печати</vt:lpstr>
      <vt:lpstr>'Оценка (раздел 8)'!Заголовки_для_печати</vt:lpstr>
      <vt:lpstr>'Рейтинг (раздел 8)'!Заголовки_для_печати</vt:lpstr>
      <vt:lpstr>'8.1'!Область_печати</vt:lpstr>
      <vt:lpstr>'8.2'!Область_печати</vt:lpstr>
      <vt:lpstr>'8.3'!Область_печати</vt:lpstr>
      <vt:lpstr>'8.4'!Область_печати</vt:lpstr>
      <vt:lpstr>Методика!Область_печати</vt:lpstr>
      <vt:lpstr>'Оценка (раздел 8)'!Область_печати</vt:lpstr>
      <vt:lpstr>'Рейтинг (раздел 8)'!Область_печати</vt:lpstr>
    </vt:vector>
  </TitlesOfParts>
  <Manager/>
  <Company>НИФИ</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Тимофеева Ольга Ивановна</cp:lastModifiedBy>
  <cp:lastPrinted>2021-07-28T11:35:56Z</cp:lastPrinted>
  <dcterms:created xsi:type="dcterms:W3CDTF">2017-12-27T08:47:04Z</dcterms:created>
  <dcterms:modified xsi:type="dcterms:W3CDTF">2023-04-25T09:46:02Z</dcterms:modified>
  <cp:category/>
</cp:coreProperties>
</file>