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48" firstSheet="1" activeTab="1"/>
  </bookViews>
  <sheets>
    <sheet name="Rating (Section 8)" sheetId="1" r:id="rId1"/>
    <sheet name="Assessment (Section 8)" sheetId="2" r:id="rId2"/>
    <sheet name="Technique (Section 8)" sheetId="3" r:id="rId3"/>
    <sheet name="8.1" sheetId="4" r:id="rId4"/>
    <sheet name="8.2" sheetId="5" r:id="rId5"/>
    <sheet name="8.3" sheetId="6" r:id="rId6"/>
    <sheet name="8.4" sheetId="7" r:id="rId7"/>
    <sheet name="8.5" sheetId="8" r:id="rId8"/>
  </sheets>
  <externalReferences>
    <externalReference r:id="rId11"/>
  </externalReferences>
  <definedNames>
    <definedName name="_Toc510692586" localSheetId="2">'Technique (Section 8)'!$B$4</definedName>
    <definedName name="_xlfn.RANK.EQ" hidden="1">#NAME?</definedName>
    <definedName name="_xlnm._FilterDatabase" localSheetId="3" hidden="1">'8.1'!$A$10:$I$102</definedName>
    <definedName name="_xlnm._FilterDatabase" localSheetId="4" hidden="1">'8.2'!$A$10:$I$10</definedName>
    <definedName name="_xlnm._FilterDatabase" localSheetId="5" hidden="1">'8.3'!$A$10:$E$10</definedName>
    <definedName name="_xlnm._FilterDatabase" localSheetId="6" hidden="1">'8.4'!$A$10:$K$10</definedName>
    <definedName name="_xlnm._FilterDatabase" localSheetId="7" hidden="1">'8.5'!$A$10:$K$102</definedName>
    <definedName name="_xlnm._FilterDatabase" localSheetId="1" hidden="1">'Assessment (Section 8)'!$A$7:$J$7</definedName>
    <definedName name="Выбор_1.1">'[1]1.1'!$C$5:$C$8</definedName>
    <definedName name="_xlnm.Print_Titles" localSheetId="3">'8.1'!$4:$7</definedName>
    <definedName name="_xlnm.Print_Titles" localSheetId="4">'8.2'!$4:$7</definedName>
    <definedName name="_xlnm.Print_Titles" localSheetId="5">'8.3'!$4:$7</definedName>
    <definedName name="_xlnm.Print_Titles" localSheetId="6">'8.4'!$4:$7</definedName>
    <definedName name="_xlnm.Print_Titles" localSheetId="7">'8.5'!$4:$7</definedName>
    <definedName name="_xlnm.Print_Titles" localSheetId="1">'Assessment (Section 8)'!$4:$4</definedName>
    <definedName name="_xlnm.Print_Titles" localSheetId="0">'Rating (Section 8)'!$4:$4</definedName>
    <definedName name="_xlnm.Print_Area" localSheetId="3">'8.1'!$A$1:$I$102</definedName>
    <definedName name="_xlnm.Print_Area" localSheetId="4">'8.2'!$A$1:$I$102</definedName>
    <definedName name="_xlnm.Print_Area" localSheetId="5">'8.3'!$A$1:$E$102</definedName>
    <definedName name="_xlnm.Print_Area" localSheetId="6">'8.4'!$A$1:$K$102</definedName>
    <definedName name="_xlnm.Print_Area" localSheetId="7">'8.5'!$A$4:$K$102</definedName>
    <definedName name="_xlnm.Print_Area" localSheetId="1">'Assessment (Section 8)'!$A$1:$J$99</definedName>
    <definedName name="_xlnm.Print_Area" localSheetId="0">'Rating (Section 8)'!$A$1:$I$96</definedName>
    <definedName name="_xlnm.Print_Area" localSheetId="2">'Technique (Section 8)'!$A$1:$F$3</definedName>
  </definedNames>
  <calcPr fullCalcOnLoad="1"/>
</workbook>
</file>

<file path=xl/sharedStrings.xml><?xml version="1.0" encoding="utf-8"?>
<sst xmlns="http://schemas.openxmlformats.org/spreadsheetml/2006/main" count="826" uniqueCount="180">
  <si>
    <t>К1</t>
  </si>
  <si>
    <t>%</t>
  </si>
  <si>
    <t>Бюджетные</t>
  </si>
  <si>
    <t>8.1</t>
  </si>
  <si>
    <t>8.2</t>
  </si>
  <si>
    <t>8.3</t>
  </si>
  <si>
    <t>8.4</t>
  </si>
  <si>
    <t>8.5</t>
  </si>
  <si>
    <t>The official site of the Russian Federation for placement of information on the public (municipal) institutions (bus.gov.ru)</t>
  </si>
  <si>
    <t>On April 25, 2018 - for planned targets for 2018, on June 14, 2017 - for the actual indicators for 2017</t>
  </si>
  <si>
    <t>Information source:</t>
  </si>
  <si>
    <t>Date of assessment:</t>
  </si>
  <si>
    <t>Name of the territorial subject of the Russian Federation</t>
  </si>
  <si>
    <t>The place across the Russian Federation</t>
  </si>
  <si>
    <t>% of the maximum number of points according to section 8</t>
  </si>
  <si>
    <t>Total according to section 8</t>
  </si>
  <si>
    <t>Unit of measure</t>
  </si>
  <si>
    <t>Maximum number of points</t>
  </si>
  <si>
    <t>place</t>
  </si>
  <si>
    <t>points</t>
  </si>
  <si>
    <t>Group 1: very high level of openness of the budget data (80% and more from the greatest possible number of points)</t>
  </si>
  <si>
    <t>Group 2: high level of openness of the budget data (60-79,9% of the maximum number of points)</t>
  </si>
  <si>
    <t>Group 3: average level of openness of the budget data (40-59,9% of the maximum number of points)</t>
  </si>
  <si>
    <t>Group 4: low level of openness of the budget data (20-39,9% of the maximum number of points)</t>
  </si>
  <si>
    <t>Group 5: very low level of openness of the budget data (0-19,9% of the maximum number of points)</t>
  </si>
  <si>
    <t>Bryansk Region</t>
  </si>
  <si>
    <t>Vladimir Region</t>
  </si>
  <si>
    <t>Voronezh Region</t>
  </si>
  <si>
    <t>Ivanovo Region</t>
  </si>
  <si>
    <t>Orel Region</t>
  </si>
  <si>
    <t>Tambov Region</t>
  </si>
  <si>
    <t>Komi Republic</t>
  </si>
  <si>
    <t>St. Petersburg</t>
  </si>
  <si>
    <t>Krasnodar Territory</t>
  </si>
  <si>
    <t>Republic of Mari El</t>
  </si>
  <si>
    <t>Chuvash Republic</t>
  </si>
  <si>
    <t>Orenburg Region</t>
  </si>
  <si>
    <t>Saratov Region</t>
  </si>
  <si>
    <t>Ulyanovsk Region</t>
  </si>
  <si>
    <t>Khanty-Mansi Autonomous Area – Yugra</t>
  </si>
  <si>
    <t>Yamal-Nenets Autonomous Area</t>
  </si>
  <si>
    <t>Republic of Altai</t>
  </si>
  <si>
    <t>Novosibirsk Region</t>
  </si>
  <si>
    <t>Primorye Territory</t>
  </si>
  <si>
    <t>Amur Region</t>
  </si>
  <si>
    <t>Kursk Region</t>
  </si>
  <si>
    <t>Tula Region</t>
  </si>
  <si>
    <t>Kaliningrad Region</t>
  </si>
  <si>
    <t>Leningrad Region</t>
  </si>
  <si>
    <t>Murmansk Region</t>
  </si>
  <si>
    <t>Republic of Kalmykia</t>
  </si>
  <si>
    <t>Stavropol Territory</t>
  </si>
  <si>
    <t>Republic of Bashkortostan</t>
  </si>
  <si>
    <t>Udmurtian Republic</t>
  </si>
  <si>
    <t>Samara Region</t>
  </si>
  <si>
    <t>Republic of Buryatia</t>
  </si>
  <si>
    <t>Republic of Tuva</t>
  </si>
  <si>
    <t>Irkutsk Region</t>
  </si>
  <si>
    <t>Khabarovsk Territory</t>
  </si>
  <si>
    <t>Sakhalin Region</t>
  </si>
  <si>
    <t>Ryazan Region</t>
  </si>
  <si>
    <t>Tver Region</t>
  </si>
  <si>
    <t>Vologda Region</t>
  </si>
  <si>
    <t>Republic of Adygeya</t>
  </si>
  <si>
    <t>Republic of Crimea</t>
  </si>
  <si>
    <t>Kabardino-Balkarian Republic</t>
  </si>
  <si>
    <t>Nizhny Novgorod Region</t>
  </si>
  <si>
    <t>Penza Region</t>
  </si>
  <si>
    <t>Tyumen Region</t>
  </si>
  <si>
    <t>Krasnoyarsk Territory</t>
  </si>
  <si>
    <t>Omsk Region</t>
  </si>
  <si>
    <t>Yaroslavl Region</t>
  </si>
  <si>
    <t>Republic of Karelia</t>
  </si>
  <si>
    <t>Volgograd Region</t>
  </si>
  <si>
    <t>Perm Territory</t>
  </si>
  <si>
    <t>Sverdlovsk Region</t>
  </si>
  <si>
    <t>Altai Territory</t>
  </si>
  <si>
    <t>Tomsk Region</t>
  </si>
  <si>
    <t>Pskov Region</t>
  </si>
  <si>
    <t>Belgorod Region</t>
  </si>
  <si>
    <t>Chelyabinsk Region</t>
  </si>
  <si>
    <t>Kamchatka Territory</t>
  </si>
  <si>
    <t>Kaluga Region</t>
  </si>
  <si>
    <t>Smolensk Region</t>
  </si>
  <si>
    <t>Arkhangelsk Region</t>
  </si>
  <si>
    <t>Astrakhan Region</t>
  </si>
  <si>
    <t>Rostov Region</t>
  </si>
  <si>
    <t>Karachayevo-Circassian Republic</t>
  </si>
  <si>
    <t>Trans-Baikal Territory</t>
  </si>
  <si>
    <t>Kemerovo Region</t>
  </si>
  <si>
    <t>Kostroma Region</t>
  </si>
  <si>
    <t>Moscow Region</t>
  </si>
  <si>
    <t>Nenets Autonomous Area</t>
  </si>
  <si>
    <t>Kurgan Region</t>
  </si>
  <si>
    <t>Sevastopol</t>
  </si>
  <si>
    <t>Magadan Region</t>
  </si>
  <si>
    <t>Jewish Autonomous Region</t>
  </si>
  <si>
    <t>Lipetsk Region</t>
  </si>
  <si>
    <t>Novgorod Region</t>
  </si>
  <si>
    <t>Republic of Mordovia</t>
  </si>
  <si>
    <t>Republic of Khakassia</t>
  </si>
  <si>
    <t>Kirov Region</t>
  </si>
  <si>
    <t>Republic of Sakha (Yakutia)</t>
  </si>
  <si>
    <t>Republic of Daghestan</t>
  </si>
  <si>
    <t>Moscow</t>
  </si>
  <si>
    <t>Republic of North Ossetia – Alania</t>
  </si>
  <si>
    <t>Chechen Republic</t>
  </si>
  <si>
    <t>Republic of Ingushetia</t>
  </si>
  <si>
    <t>Republic of Tatarstan</t>
  </si>
  <si>
    <t>Chukotka Autonomous Area</t>
  </si>
  <si>
    <t>The place on the federal district</t>
  </si>
  <si>
    <t>Central Federal District</t>
  </si>
  <si>
    <t>Northwestern Federal District</t>
  </si>
  <si>
    <t>Southern Federal District</t>
  </si>
  <si>
    <t>North Caucasian Federal District</t>
  </si>
  <si>
    <t>Privolzhsky Federal District</t>
  </si>
  <si>
    <t>Ural Federal District</t>
  </si>
  <si>
    <t>Siberian Federal District</t>
  </si>
  <si>
    <t>Far Eastern Federal District</t>
  </si>
  <si>
    <t>8.1. How many state-financed and autonomous institutions of the RF constituent entity have published the government orders for 2018 (in percentage to the total state-financed and autonomous institutions of the RF constituent entity) on the official RF website for the information on the government (municipal) authorities (www.bus.gov.ru)?</t>
  </si>
  <si>
    <t>8.2. How many state-financed and autonomous institutions of the RF constituent entity have published the business plans for 2018 (in percentage to the total state-financed and autonomous institutions of the RF constituent entity) on the official RF website for the information on the government (municipal) authorities (www.bus.gov.ru)?</t>
  </si>
  <si>
    <t>8.3. How many public agencies of the RF constituent entity have published the budget estimates for 2018 (in percentage to the total public agencies of the RF constituent entity) on the official RF website for the information on the government (municipal) authorities (www.bus.gov.ru)?</t>
  </si>
  <si>
    <t>8.4. How many state-financed, public and autonomous institutions of the RF constituent entity have published the Records of Performance and Reports on Utilization of the assigned State-Owned Property for 2017 (in percentage to the total state-financed, public and autonomous institutions of the RF constituent entity) on the official RF website for the information on the government (municipal) authorities (www.bus.gov.ru)?</t>
  </si>
  <si>
    <t>8.5. How many state-financed, public and autonomous institutions of the RF constituent entity have published the balance sheets (form 0503130 for public institutions; form 0503730 for state-financed and autonomous institutions) for 2017 (in percentage to the total state-financed, public and autonomous institutions of the RF constituent entity) on the official RF website for the information on the government (municipal) institutions (www.bus.gov.ru)?</t>
  </si>
  <si>
    <r>
      <t>The rating of territorial subjects of the Russian Federation according to the section 8 "Public information on activities of Government institutions"</t>
    </r>
    <r>
      <rPr>
        <sz val="9"/>
        <color indexed="8"/>
        <rFont val="Times New Roman"/>
        <family val="1"/>
      </rPr>
      <t xml:space="preserve"> (group by the gained number of points)</t>
    </r>
  </si>
  <si>
    <t>The rating of territorial subjects of the Russian Federation according to the section 8 "Public information on activities of Government institutions" (group by the gained number of points)</t>
  </si>
  <si>
    <t>QUESTIONNAIRE FOR THE BUDGET TRANSPARENCY RANKING OF THE CONSTITUENT ENTITIES OF THE RUSSIAN FEDERATION IN 2018</t>
  </si>
  <si>
    <t xml:space="preserve">Questions and selective answers </t>
  </si>
  <si>
    <t>№ subparagraph</t>
  </si>
  <si>
    <t>Points</t>
  </si>
  <si>
    <t>Decreasing factors</t>
  </si>
  <si>
    <t>К2</t>
  </si>
  <si>
    <t>К3</t>
  </si>
  <si>
    <t>The section targets will be ranked based on the statistical reports on “Monitoring of data publishing on the official website as divided by agencies of the RF constituent and municipal entities” published on the official website for state (municipal) agencies’ data (www.bus.gov.ru). Regulations of the presentation and posting of the information on the government (municipal) authorities on the above website are established by the Law of Russia’s Ministry of Finance No86n dated July 21, 2011,</t>
  </si>
  <si>
    <t>“On Approval of the Procedure of the Information Presentation by Government (Municipal) Authority, its Posting on the Official Website and on the Website Management”.</t>
  </si>
  <si>
    <t xml:space="preserve">The autonomous structural subdivisions (branches, representative offices) are not taken into account when calculating the targets. </t>
  </si>
  <si>
    <t xml:space="preserve">The targets 8.1-8.3 are ranked by April 01, 2018 at the earliest; the targets 8.4-8.5 are ranked by June 01, 2018 at the earliest. </t>
  </si>
  <si>
    <t>When ranking the targets of section 8, the calculated values are rounded up to one decimal place under the mathematical rounding rules.</t>
  </si>
  <si>
    <t>How many state-financed and autonomous institutions of the RF constituent entity have published the government orders for 2018 (in percentage to the total state-financed and autonomous institutions of the RF constituent entity) on the official RF website for the information on the government (municipal) authorities (www.bus.gov.ru)?</t>
  </si>
  <si>
    <t xml:space="preserve">The target rating scale is set with due account of the possibility for the state-financed and autonomous institutions being compulsory insurance health facilities to operate in compulsory health insurance under the contracts for delivery and payment of compulsory insurance health care. </t>
  </si>
  <si>
    <t xml:space="preserve">90% and more </t>
  </si>
  <si>
    <t xml:space="preserve">85% and more </t>
  </si>
  <si>
    <t xml:space="preserve">75% and more </t>
  </si>
  <si>
    <t xml:space="preserve">Less than 75% </t>
  </si>
  <si>
    <t>How many state-financed and autonomous institutions of the RF constituent entity have published the business plans for 2018 (in percentage to the total state-financed and autonomous institutions of the RF constituent entity) on the official RF website for the information on the government (municipal) authorities (www.bus.gov.ru)?</t>
  </si>
  <si>
    <t xml:space="preserve">95% and more </t>
  </si>
  <si>
    <t xml:space="preserve">80% and more </t>
  </si>
  <si>
    <t xml:space="preserve">Less than 80% </t>
  </si>
  <si>
    <t>How many public agencies of the RF constituent entity have published the budget estimates for 2018 (in percentage to the total public agencies of the RF constituent entity) on the official RF website for the information on the government (municipal) authorities (www.bus.gov.ru)?</t>
  </si>
  <si>
    <t>How many state-financed, public and autonomous institutions of the RF constituent entity have published the Records of Performance and Reports on Utilization of the assigned State-Owned Property for 2017 (in percentage to the total state-financed, public and autonomous institutions of the RF constituent entity) on the official RF website for the information on the government (municipal) authorities (www.bus.gov.ru)?</t>
  </si>
  <si>
    <t>How many state-financed, public and autonomous institutions of the RF constituent entity have published the balance sheets (form 0503130 for public institutions; form 0503730 for state-financed and autonomous institutions) for 2017 (in percentage to the total state-financed, public and autonomous institutions of the RF constituent entity) on the official RF website for the information on the government (municipal) institutions (www.bus.gov.ru)?</t>
  </si>
  <si>
    <t>Section 8.    Public information on activities of Government institutions</t>
  </si>
  <si>
    <t>Basic data and assessment of an indicator 8.1 "How many state-financed and autonomous institutions of the RF constituent entity have published the government orders for 2018 (in percentage to the total state-financed and autonomous institutions of the RF constituent entity) on the official RF website for the information on the government (municipal) authorities (www.bus.gov.ru)?"</t>
  </si>
  <si>
    <t>Basic data and assessment of an indicator 8.2 "How many state-financed and autonomous institutions of the RF constituent entity have published the business plans for 2018 (in percentage to the total state-financed and autonomous institutions of the RF constituent entity) on the official RF website for the information on the government (municipal) authorities (www.bus.gov.ru)?"</t>
  </si>
  <si>
    <t>Basic data and assessment of an indicator 8.3 "How many public agencies of the RF constituent entity have published the budget estimates for 2018 (in percentage to the total public agencies of the RF constituent entity) on the official RF website for the information on the government (municipal) authorities (www.bus.gov.ru)?"</t>
  </si>
  <si>
    <t>Basic data and assessment of an indicator 8.4 "How many state-financed, public and autonomous institutions of the RF constituent entity have published the Records of Performance and Reports on Utilization of the assigned State-Owned Property for 2017 (in percentage to the total state-financed, public and autonomous institutions of the RF constituent entity) on the official RF website for the information on the government (municipal) authorities (www.bus.gov.ru)?"</t>
  </si>
  <si>
    <t>Basic data and assessment of an indicator 8.5 "How many state-financed, public and autonomous institutions of the RF constituent entity have published the balance sheets (form 0503130 for public institutions; form 0503730 for state-financed and autonomous institutions) for 2017 (in percentage to the total state-financed, public and autonomous institutions of the RF constituent entity) on the official RF website for the information on the government (municipal) institutions (www.bus.gov.ru)?"</t>
  </si>
  <si>
    <t>April 25, 2018</t>
  </si>
  <si>
    <t>Assessment of an indicator 8.1</t>
  </si>
  <si>
    <t>Total quantity of the public budgetary and autonomous institutions of the territorial subject of the Russian Federation</t>
  </si>
  <si>
    <t>including</t>
  </si>
  <si>
    <t>autonomous</t>
  </si>
  <si>
    <t xml:space="preserve">budget </t>
  </si>
  <si>
    <t>The number of the public budgetary and autonomous institutions of the territorial subject of the Russian Federation which posted on the official site the Russian Federation for placement of information on the public (municipal) institutions (bus.gov.ru) the state tasks for 2018</t>
  </si>
  <si>
    <t>Assessment of an indicator 8.2</t>
  </si>
  <si>
    <t xml:space="preserve">Total quantity of the public budgetary and autonomous institutions of the territorial subject of the Russian Federation </t>
  </si>
  <si>
    <t>The number of the public budgetary and autonomous institutions of the territorial subject of the Russian Federation which posted on the official site the Russian Federation for placement of information on the public (municipal) institutions (bus.gov.ru) plans of financial and economic activities for 2018</t>
  </si>
  <si>
    <t>Assessment of an indicator 8.3</t>
  </si>
  <si>
    <t>Number of state organizations of the territorial subject of the Russian Federation</t>
  </si>
  <si>
    <t>The number of the state organizations of the territorial subject of the Russian Federation which posted on the official site the Russian Federation for placement of information on the public (municipal) institutions (www.bus.gov.ru) indicators of the budget estimate for 2018</t>
  </si>
  <si>
    <t>Assessment of an indicator 8.4</t>
  </si>
  <si>
    <t>Total quantity of the public budgetary, autonomous and state institutions of the territorial subject of the Russian Federation</t>
  </si>
  <si>
    <t>June 14, 2018</t>
  </si>
  <si>
    <t>state</t>
  </si>
  <si>
    <t>The number of the public budgetary, autonomous and state institutions of the territorial subject of the Russian Federation which posted on the official site the Russian Federation for placement of information on the public (municipal) institutions (www.bus.gov.ru) reports on results of activities and on use of the state-owned property assigned to them for 2017</t>
  </si>
  <si>
    <t>Assessment of an indicator 8.5</t>
  </si>
  <si>
    <t>The number of the public state, budgetary and autonomous institutions of the territorial subject of the Russian Federation which posted on the official site the Russian Federation for placement of information on the public (municipal) institutions (bus.gov.ru) balance of organization (a form 0503130 for state organizations; a form 0503730 for budgetary and autonomous institutions) for 2017</t>
  </si>
  <si>
    <t>autonomous (form 0503730)</t>
  </si>
  <si>
    <t>budget (form 0503730)</t>
  </si>
  <si>
    <t>state (form 0503130)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</si>
</sst>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67">
    <font>
      <sz val="11"/>
      <color theme="1"/>
      <name val="Calibri"/>
      <family val="2"/>
    </font>
    <font>
      <sz val="11"/>
      <color indexed="8"/>
      <name val="Calibri"/>
      <family val="2"/>
    </font>
    <font>
      <sz val="10"/>
      <name val="Arial"/>
      <family val="2"/>
    </font>
    <font>
      <b/>
      <sz val="9"/>
      <name val="Times New Roman"/>
      <family val="1"/>
    </font>
    <font>
      <sz val="9"/>
      <name val="Times New Roman"/>
      <family val="1"/>
    </font>
    <font>
      <i/>
      <sz val="9"/>
      <name val="Times New Roman"/>
      <family val="1"/>
    </font>
    <font>
      <b/>
      <i/>
      <sz val="9"/>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8"/>
      <name val="Calibri"/>
      <family val="2"/>
    </font>
    <font>
      <i/>
      <sz val="10"/>
      <color indexed="8"/>
      <name val="Calibri"/>
      <family val="2"/>
    </font>
    <font>
      <b/>
      <sz val="10"/>
      <color indexed="8"/>
      <name val="Calibri"/>
      <family val="2"/>
    </font>
    <font>
      <sz val="9"/>
      <color indexed="8"/>
      <name val="Calibri"/>
      <family val="2"/>
    </font>
    <font>
      <sz val="10"/>
      <color indexed="60"/>
      <name val="Calibri"/>
      <family val="2"/>
    </font>
    <font>
      <sz val="10"/>
      <name val="Calibri"/>
      <family val="2"/>
    </font>
    <font>
      <i/>
      <sz val="9"/>
      <color indexed="8"/>
      <name val="Times New Roman"/>
      <family val="1"/>
    </font>
    <font>
      <b/>
      <sz val="9"/>
      <color indexed="8"/>
      <name val="Times New Roman"/>
      <family val="1"/>
    </font>
    <font>
      <sz val="9"/>
      <name val="Calibri"/>
      <family val="2"/>
    </font>
    <font>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i/>
      <sz val="10"/>
      <color theme="1"/>
      <name val="Calibri"/>
      <family val="2"/>
    </font>
    <font>
      <b/>
      <sz val="10"/>
      <color theme="1"/>
      <name val="Calibri"/>
      <family val="2"/>
    </font>
    <font>
      <sz val="9"/>
      <color theme="1"/>
      <name val="Calibri"/>
      <family val="2"/>
    </font>
    <font>
      <sz val="10"/>
      <color rgb="FFC00000"/>
      <name val="Calibri"/>
      <family val="2"/>
    </font>
    <font>
      <i/>
      <sz val="9"/>
      <color theme="1"/>
      <name val="Times New Roman"/>
      <family val="1"/>
    </font>
    <font>
      <sz val="9"/>
      <color rgb="FF000000"/>
      <name val="Times New Roman"/>
      <family val="1"/>
    </font>
    <font>
      <b/>
      <sz val="9"/>
      <color theme="1"/>
      <name val="Times New Roman"/>
      <family val="1"/>
    </font>
    <font>
      <sz val="9"/>
      <color theme="1"/>
      <name val="Times New Roman"/>
      <family val="1"/>
    </font>
    <font>
      <b/>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style="thin">
        <color rgb="FFA6A6A6"/>
      </left>
      <right style="thin">
        <color rgb="FFA6A6A6"/>
      </right>
      <top style="thin">
        <color rgb="FFA6A6A6"/>
      </top>
      <bottom style="thin">
        <color rgb="FFA6A6A6"/>
      </bottom>
    </border>
    <border>
      <left style="thin">
        <color rgb="FFA6A6A6"/>
      </left>
      <right style="thin">
        <color rgb="FFA6A6A6"/>
      </right>
      <top style="thin">
        <color rgb="FFA6A6A6"/>
      </top>
      <bottom>
        <color indexed="63"/>
      </bottom>
    </border>
    <border>
      <left style="thin">
        <color rgb="FFA6A6A6"/>
      </left>
      <right style="thin">
        <color rgb="FFA6A6A6"/>
      </right>
      <top>
        <color indexed="63"/>
      </top>
      <bottom>
        <color indexed="63"/>
      </bottom>
    </border>
    <border>
      <left style="thin">
        <color rgb="FFA6A6A6"/>
      </left>
      <right style="thin">
        <color rgb="FFA6A6A6"/>
      </right>
      <top>
        <color indexed="63"/>
      </top>
      <bottom style="thin">
        <color rgb="FFA6A6A6"/>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color indexed="63"/>
      </bottom>
    </border>
    <border>
      <left>
        <color indexed="63"/>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12">
    <xf numFmtId="0" fontId="0"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center"/>
    </xf>
    <xf numFmtId="4" fontId="57" fillId="0" borderId="0" xfId="0" applyNumberFormat="1" applyFont="1" applyAlignment="1">
      <alignment/>
    </xf>
    <xf numFmtId="0" fontId="57" fillId="0" borderId="0" xfId="0" applyFont="1" applyAlignment="1">
      <alignment wrapText="1"/>
    </xf>
    <xf numFmtId="0" fontId="57" fillId="0" borderId="0" xfId="0" applyFont="1" applyFill="1" applyAlignment="1">
      <alignment/>
    </xf>
    <xf numFmtId="0" fontId="3" fillId="33" borderId="10" xfId="0" applyFont="1" applyFill="1" applyBorder="1" applyAlignment="1">
      <alignment horizontal="center" vertical="center" wrapText="1"/>
    </xf>
    <xf numFmtId="0" fontId="59" fillId="0" borderId="0" xfId="0" applyFont="1" applyAlignment="1">
      <alignment wrapText="1"/>
    </xf>
    <xf numFmtId="173" fontId="3" fillId="33" borderId="10" xfId="0" applyNumberFormat="1" applyFont="1" applyFill="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vertical="center"/>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1" xfId="0" applyFont="1" applyFill="1" applyBorder="1" applyAlignment="1">
      <alignment vertical="center" wrapText="1"/>
    </xf>
    <xf numFmtId="0" fontId="60" fillId="0" borderId="11" xfId="0" applyFont="1" applyBorder="1" applyAlignment="1">
      <alignment horizontal="center" vertical="center" wrapText="1"/>
    </xf>
    <xf numFmtId="0" fontId="6"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10" xfId="0" applyNumberFormat="1" applyFont="1" applyFill="1" applyBorder="1" applyAlignment="1">
      <alignment horizontal="center" vertical="center" wrapText="1"/>
    </xf>
    <xf numFmtId="173" fontId="4" fillId="0" borderId="10" xfId="60" applyNumberFormat="1" applyFont="1" applyBorder="1" applyAlignment="1">
      <alignment horizontal="center" vertical="center" wrapText="1"/>
    </xf>
    <xf numFmtId="173" fontId="4" fillId="0" borderId="10" xfId="0" applyNumberFormat="1" applyFont="1" applyBorder="1" applyAlignment="1">
      <alignment horizontal="center" vertical="center" wrapText="1"/>
    </xf>
    <xf numFmtId="0" fontId="61" fillId="0" borderId="0" xfId="0" applyFont="1" applyAlignment="1">
      <alignment/>
    </xf>
    <xf numFmtId="3" fontId="32" fillId="0" borderId="0" xfId="0" applyNumberFormat="1" applyFont="1" applyAlignment="1">
      <alignment/>
    </xf>
    <xf numFmtId="0" fontId="57" fillId="0" borderId="0" xfId="0" applyFont="1" applyAlignment="1">
      <alignment horizontal="right"/>
    </xf>
    <xf numFmtId="49" fontId="4" fillId="33"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173" fontId="6" fillId="33" borderId="10" xfId="0" applyNumberFormat="1" applyFont="1" applyFill="1" applyBorder="1" applyAlignment="1">
      <alignment horizontal="center" vertical="center" wrapText="1"/>
    </xf>
    <xf numFmtId="173" fontId="62" fillId="0" borderId="10" xfId="0" applyNumberFormat="1" applyFont="1" applyBorder="1" applyAlignment="1">
      <alignment horizontal="center" vertical="center" wrapText="1"/>
    </xf>
    <xf numFmtId="0" fontId="3" fillId="33" borderId="10" xfId="0" applyNumberFormat="1" applyFont="1" applyFill="1" applyBorder="1" applyAlignment="1">
      <alignment horizontal="center" vertical="center" wrapText="1"/>
    </xf>
    <xf numFmtId="173" fontId="63" fillId="0" borderId="10" xfId="53" applyNumberFormat="1" applyFont="1" applyFill="1" applyBorder="1" applyAlignment="1">
      <alignment horizontal="center" vertical="center" wrapText="1"/>
      <protection/>
    </xf>
    <xf numFmtId="172" fontId="6" fillId="33" borderId="10" xfId="0" applyNumberFormat="1" applyFont="1" applyFill="1" applyBorder="1" applyAlignment="1">
      <alignment horizontal="center" vertical="center" wrapText="1"/>
    </xf>
    <xf numFmtId="172" fontId="3" fillId="0" borderId="10" xfId="53" applyNumberFormat="1" applyFont="1" applyFill="1" applyBorder="1" applyAlignment="1">
      <alignment horizontal="center" vertical="center"/>
      <protection/>
    </xf>
    <xf numFmtId="0" fontId="60" fillId="0" borderId="11" xfId="0" applyFont="1" applyBorder="1" applyAlignment="1">
      <alignment horizontal="center" vertical="center" wrapText="1"/>
    </xf>
    <xf numFmtId="3" fontId="61" fillId="0" borderId="0" xfId="0" applyNumberFormat="1" applyFont="1" applyAlignment="1">
      <alignment/>
    </xf>
    <xf numFmtId="173" fontId="57" fillId="0" borderId="0" xfId="0" applyNumberFormat="1" applyFont="1" applyAlignment="1">
      <alignment wrapText="1"/>
    </xf>
    <xf numFmtId="0" fontId="64" fillId="0" borderId="0" xfId="0" applyFont="1" applyAlignment="1">
      <alignment horizontal="left" vertical="center" wrapText="1"/>
    </xf>
    <xf numFmtId="0" fontId="3" fillId="7" borderId="10" xfId="0" applyFont="1" applyFill="1" applyBorder="1" applyAlignment="1">
      <alignment vertical="center" wrapText="1"/>
    </xf>
    <xf numFmtId="172" fontId="64" fillId="7" borderId="10" xfId="0" applyNumberFormat="1" applyFont="1" applyFill="1" applyBorder="1" applyAlignment="1">
      <alignment horizontal="center" vertical="center" wrapText="1"/>
    </xf>
    <xf numFmtId="49" fontId="3" fillId="7" borderId="10" xfId="0" applyNumberFormat="1" applyFont="1" applyFill="1" applyBorder="1" applyAlignment="1">
      <alignment vertical="center" wrapText="1"/>
    </xf>
    <xf numFmtId="173" fontId="3" fillId="7" borderId="10" xfId="0" applyNumberFormat="1" applyFont="1" applyFill="1" applyBorder="1" applyAlignment="1">
      <alignment horizontal="center" vertical="center" wrapText="1"/>
    </xf>
    <xf numFmtId="173" fontId="63" fillId="7" borderId="10" xfId="53" applyNumberFormat="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4" fillId="0" borderId="10" xfId="0" applyFont="1" applyFill="1" applyBorder="1" applyAlignment="1">
      <alignment vertical="center" wrapText="1"/>
    </xf>
    <xf numFmtId="17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172" fontId="3" fillId="7" borderId="10" xfId="0" applyNumberFormat="1" applyFont="1" applyFill="1" applyBorder="1" applyAlignment="1">
      <alignment horizontal="center" vertical="center"/>
    </xf>
    <xf numFmtId="173" fontId="4" fillId="7" borderId="10" xfId="60" applyNumberFormat="1" applyFont="1" applyFill="1" applyBorder="1" applyAlignment="1">
      <alignment horizontal="center" vertical="center" wrapText="1"/>
    </xf>
    <xf numFmtId="3" fontId="4" fillId="7" borderId="10" xfId="0" applyNumberFormat="1" applyFont="1" applyFill="1" applyBorder="1" applyAlignment="1">
      <alignment horizontal="center" vertical="center" wrapText="1"/>
    </xf>
    <xf numFmtId="173" fontId="4" fillId="7" borderId="10" xfId="0" applyNumberFormat="1" applyFont="1" applyFill="1" applyBorder="1" applyAlignment="1">
      <alignment horizontal="center" vertical="center" wrapText="1"/>
    </xf>
    <xf numFmtId="172" fontId="3" fillId="7" borderId="10" xfId="53" applyNumberFormat="1" applyFont="1" applyFill="1" applyBorder="1" applyAlignment="1">
      <alignment horizontal="center" vertical="center"/>
      <protection/>
    </xf>
    <xf numFmtId="0" fontId="4" fillId="0" borderId="12" xfId="0" applyFont="1" applyBorder="1" applyAlignment="1">
      <alignment horizontal="center" vertical="center" wrapText="1"/>
    </xf>
    <xf numFmtId="0" fontId="5" fillId="0" borderId="12" xfId="0" applyFont="1" applyBorder="1" applyAlignment="1">
      <alignment horizontal="left" vertical="center" wrapText="1" indent="1"/>
    </xf>
    <xf numFmtId="49" fontId="4" fillId="0" borderId="12" xfId="0" applyNumberFormat="1" applyFont="1" applyBorder="1" applyAlignment="1">
      <alignment horizontal="center" vertical="center" wrapText="1"/>
    </xf>
    <xf numFmtId="49" fontId="0" fillId="0" borderId="0" xfId="0" applyNumberFormat="1" applyAlignment="1">
      <alignment/>
    </xf>
    <xf numFmtId="0" fontId="3" fillId="0" borderId="12" xfId="0" applyFont="1" applyBorder="1" applyAlignment="1">
      <alignment horizontal="justify" vertical="center" wrapText="1"/>
    </xf>
    <xf numFmtId="0" fontId="3" fillId="0" borderId="13" xfId="0" applyFont="1" applyBorder="1" applyAlignment="1">
      <alignment vertical="center" wrapText="1"/>
    </xf>
    <xf numFmtId="0" fontId="4" fillId="0" borderId="14" xfId="42" applyFont="1" applyBorder="1" applyAlignment="1">
      <alignment horizontal="justify" vertical="center" wrapText="1"/>
    </xf>
    <xf numFmtId="0" fontId="4" fillId="0" borderId="14" xfId="0" applyFont="1" applyBorder="1" applyAlignment="1">
      <alignment horizontal="justify" vertical="center" wrapText="1"/>
    </xf>
    <xf numFmtId="0" fontId="4" fillId="0" borderId="15" xfId="0" applyFont="1" applyBorder="1" applyAlignment="1">
      <alignment horizontal="justify" vertical="center" wrapText="1"/>
    </xf>
    <xf numFmtId="0" fontId="3" fillId="0" borderId="13" xfId="0" applyFont="1" applyBorder="1" applyAlignment="1">
      <alignment horizontal="justify" vertical="center" wrapText="1"/>
    </xf>
    <xf numFmtId="173" fontId="57" fillId="0" borderId="0" xfId="0" applyNumberFormat="1" applyFont="1" applyAlignment="1">
      <alignment/>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2" fontId="57" fillId="0" borderId="0" xfId="0" applyNumberFormat="1" applyFont="1" applyAlignment="1">
      <alignment/>
    </xf>
    <xf numFmtId="0" fontId="65" fillId="0" borderId="0" xfId="0" applyFont="1" applyAlignment="1">
      <alignment horizontal="left" vertical="center" wrapText="1"/>
    </xf>
    <xf numFmtId="0" fontId="65" fillId="0" borderId="12" xfId="0" applyFont="1" applyBorder="1" applyAlignment="1">
      <alignment horizontal="center" vertical="center" wrapText="1"/>
    </xf>
    <xf numFmtId="0" fontId="3" fillId="33" borderId="1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66" fillId="0" borderId="0" xfId="0" applyFont="1" applyAlignment="1">
      <alignment horizontal="center" vertical="center" wrapText="1"/>
    </xf>
    <xf numFmtId="0" fontId="60" fillId="0" borderId="0" xfId="0" applyFont="1" applyAlignment="1">
      <alignment horizontal="center" wrapText="1"/>
    </xf>
    <xf numFmtId="0" fontId="0" fillId="0" borderId="0" xfId="0" applyAlignment="1">
      <alignment wrapText="1"/>
    </xf>
    <xf numFmtId="0" fontId="65" fillId="0" borderId="0" xfId="0" applyFont="1" applyAlignment="1">
      <alignment horizontal="left" vertical="center" wrapText="1"/>
    </xf>
    <xf numFmtId="0" fontId="0" fillId="0" borderId="0" xfId="0" applyFont="1" applyAlignment="1">
      <alignment wrapText="1"/>
    </xf>
    <xf numFmtId="0" fontId="4" fillId="0" borderId="17" xfId="0" applyFont="1" applyBorder="1" applyAlignment="1">
      <alignment horizontal="left" vertical="center" wrapText="1"/>
    </xf>
    <xf numFmtId="0" fontId="35" fillId="0" borderId="17" xfId="0" applyFont="1" applyBorder="1" applyAlignment="1">
      <alignment horizontal="left" vertical="center" wrapText="1"/>
    </xf>
    <xf numFmtId="0" fontId="36" fillId="0" borderId="17" xfId="0" applyFont="1" applyBorder="1" applyAlignment="1">
      <alignment wrapText="1"/>
    </xf>
    <xf numFmtId="49" fontId="64" fillId="0" borderId="0" xfId="0" applyNumberFormat="1" applyFont="1" applyAlignment="1">
      <alignment horizontal="center" vertical="center"/>
    </xf>
    <xf numFmtId="0" fontId="64" fillId="0" borderId="0" xfId="0" applyFont="1" applyAlignment="1">
      <alignment horizontal="center" vertical="center"/>
    </xf>
    <xf numFmtId="49" fontId="65" fillId="0" borderId="12" xfId="0" applyNumberFormat="1" applyFont="1" applyBorder="1" applyAlignment="1">
      <alignment horizontal="center" vertical="center" wrapText="1"/>
    </xf>
    <xf numFmtId="0" fontId="65" fillId="0" borderId="12"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60" fillId="0" borderId="21" xfId="0" applyFont="1" applyBorder="1" applyAlignment="1">
      <alignment horizontal="center" vertical="center" wrapText="1"/>
    </xf>
    <xf numFmtId="0" fontId="60" fillId="0" borderId="11" xfId="0" applyFont="1" applyBorder="1" applyAlignment="1">
      <alignment horizontal="center" vertical="center" wrapText="1"/>
    </xf>
    <xf numFmtId="3" fontId="4" fillId="33" borderId="20" xfId="0" applyNumberFormat="1" applyFont="1" applyFill="1" applyBorder="1" applyAlignment="1">
      <alignment horizontal="center" vertical="center" wrapText="1"/>
    </xf>
    <xf numFmtId="0" fontId="64" fillId="0" borderId="0" xfId="0" applyFont="1" applyAlignment="1">
      <alignment horizontal="left" vertical="center" wrapText="1"/>
    </xf>
    <xf numFmtId="0" fontId="46" fillId="0" borderId="0" xfId="0" applyFont="1" applyAlignment="1">
      <alignment wrapText="1"/>
    </xf>
    <xf numFmtId="0" fontId="3" fillId="0" borderId="0" xfId="0" applyFont="1" applyAlignment="1">
      <alignment horizontal="center" vertical="center" wrapText="1"/>
    </xf>
    <xf numFmtId="3" fontId="4" fillId="33" borderId="18"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4" fillId="33" borderId="21" xfId="0" applyFont="1" applyFill="1" applyBorder="1"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vertical="center" wrapText="1"/>
    </xf>
    <xf numFmtId="0" fontId="0" fillId="0" borderId="0" xfId="0" applyAlignment="1">
      <alignment/>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0" fillId="0" borderId="0" xfId="0"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dmin\LOCALS~1\Temp\Rar$DI81.109\&#1056;&#1072;&#1079;&#1076;&#1077;&#1083;%201%202015%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98"/>
  <sheetViews>
    <sheetView zoomScale="70" zoomScaleNormal="70" zoomScalePageLayoutView="0" workbookViewId="0" topLeftCell="A1">
      <selection activeCell="F18" sqref="F18"/>
    </sheetView>
  </sheetViews>
  <sheetFormatPr defaultColWidth="9.140625" defaultRowHeight="15"/>
  <cols>
    <col min="1" max="1" width="35.421875" style="5" customWidth="1"/>
    <col min="2" max="2" width="12.7109375" style="5" customWidth="1"/>
    <col min="3" max="3" width="13.8515625" style="8" customWidth="1"/>
    <col min="4" max="4" width="12.7109375" style="5" customWidth="1"/>
    <col min="5" max="5" width="24.140625" style="5" customWidth="1"/>
    <col min="6" max="6" width="24.57421875" style="5" customWidth="1"/>
    <col min="7" max="7" width="21.00390625" style="5" customWidth="1"/>
    <col min="8" max="8" width="28.421875" style="5" customWidth="1"/>
    <col min="9" max="9" width="28.57421875" style="5" customWidth="1"/>
    <col min="10" max="16384" width="9.140625" style="5" customWidth="1"/>
  </cols>
  <sheetData>
    <row r="1" spans="1:9" ht="24" customHeight="1">
      <c r="A1" s="75" t="s">
        <v>124</v>
      </c>
      <c r="B1" s="75"/>
      <c r="C1" s="75"/>
      <c r="D1" s="75"/>
      <c r="E1" s="76"/>
      <c r="F1" s="76"/>
      <c r="G1" s="77"/>
      <c r="H1" s="77"/>
      <c r="I1" s="77"/>
    </row>
    <row r="2" spans="1:9" ht="14.25" customHeight="1">
      <c r="A2" s="37" t="s">
        <v>10</v>
      </c>
      <c r="B2" s="78" t="s">
        <v>8</v>
      </c>
      <c r="C2" s="78"/>
      <c r="D2" s="78"/>
      <c r="E2" s="78"/>
      <c r="F2" s="78"/>
      <c r="G2" s="79"/>
      <c r="H2" s="79"/>
      <c r="I2" s="79"/>
    </row>
    <row r="3" spans="1:9" ht="15" customHeight="1">
      <c r="A3" s="37" t="s">
        <v>11</v>
      </c>
      <c r="B3" s="80" t="s">
        <v>9</v>
      </c>
      <c r="C3" s="81"/>
      <c r="D3" s="81"/>
      <c r="E3" s="81"/>
      <c r="F3" s="81"/>
      <c r="G3" s="82"/>
      <c r="H3" s="82"/>
      <c r="I3" s="82"/>
    </row>
    <row r="4" spans="1:9" ht="185.25" customHeight="1">
      <c r="A4" s="66" t="s">
        <v>12</v>
      </c>
      <c r="B4" s="70" t="s">
        <v>13</v>
      </c>
      <c r="C4" s="70" t="s">
        <v>14</v>
      </c>
      <c r="D4" s="70" t="s">
        <v>15</v>
      </c>
      <c r="E4" s="66" t="s">
        <v>119</v>
      </c>
      <c r="F4" s="66" t="s">
        <v>120</v>
      </c>
      <c r="G4" s="66" t="s">
        <v>121</v>
      </c>
      <c r="H4" s="26" t="s">
        <v>122</v>
      </c>
      <c r="I4" s="26" t="s">
        <v>123</v>
      </c>
    </row>
    <row r="5" spans="1:9" ht="15" customHeight="1">
      <c r="A5" s="71" t="s">
        <v>16</v>
      </c>
      <c r="B5" s="73" t="s">
        <v>18</v>
      </c>
      <c r="C5" s="18" t="s">
        <v>1</v>
      </c>
      <c r="D5" s="18" t="s">
        <v>19</v>
      </c>
      <c r="E5" s="27" t="s">
        <v>19</v>
      </c>
      <c r="F5" s="27" t="s">
        <v>19</v>
      </c>
      <c r="G5" s="27" t="s">
        <v>19</v>
      </c>
      <c r="H5" s="27" t="s">
        <v>19</v>
      </c>
      <c r="I5" s="27" t="s">
        <v>19</v>
      </c>
    </row>
    <row r="6" spans="1:9" ht="15" customHeight="1">
      <c r="A6" s="72" t="s">
        <v>17</v>
      </c>
      <c r="B6" s="18"/>
      <c r="C6" s="18"/>
      <c r="D6" s="28">
        <f>SUM(E6:I6)</f>
        <v>15</v>
      </c>
      <c r="E6" s="29">
        <v>3</v>
      </c>
      <c r="F6" s="29">
        <v>3</v>
      </c>
      <c r="G6" s="29">
        <v>3</v>
      </c>
      <c r="H6" s="29">
        <v>3</v>
      </c>
      <c r="I6" s="29">
        <v>3</v>
      </c>
    </row>
    <row r="7" spans="1:9" ht="15" customHeight="1">
      <c r="A7" s="63" t="s">
        <v>20</v>
      </c>
      <c r="B7" s="18"/>
      <c r="C7" s="18"/>
      <c r="D7" s="28"/>
      <c r="E7" s="29"/>
      <c r="F7" s="29"/>
      <c r="G7" s="29"/>
      <c r="H7" s="29"/>
      <c r="I7" s="29"/>
    </row>
    <row r="8" spans="1:9" ht="15" customHeight="1">
      <c r="A8" s="19" t="s">
        <v>25</v>
      </c>
      <c r="B8" s="30" t="str">
        <f aca="true" t="shared" si="0" ref="B8:B39">RANK(C8,$C$8:$C$96)&amp;IF(COUNTIF($C$8:$C$96,C8)&gt;1,"-"&amp;RANK(C8,$C$8:$C$96)+COUNTIF($C$8:$C$96,C8)-1,"")</f>
        <v>1-20</v>
      </c>
      <c r="C8" s="9">
        <f aca="true" t="shared" si="1" ref="C8:C39">D8/$D$6*100</f>
        <v>100</v>
      </c>
      <c r="D8" s="9">
        <f aca="true" t="shared" si="2" ref="D8:D39">SUM(E8:I8)</f>
        <v>15</v>
      </c>
      <c r="E8" s="31">
        <f>'8.1'!C12</f>
        <v>3</v>
      </c>
      <c r="F8" s="31">
        <f>'8.2'!C12</f>
        <v>3</v>
      </c>
      <c r="G8" s="31">
        <f>'8.3'!C12</f>
        <v>3</v>
      </c>
      <c r="H8" s="31">
        <f>'8.4'!C12</f>
        <v>3</v>
      </c>
      <c r="I8" s="31">
        <f>'8.5'!C12</f>
        <v>3</v>
      </c>
    </row>
    <row r="9" spans="1:9" ht="15" customHeight="1">
      <c r="A9" s="19" t="s">
        <v>26</v>
      </c>
      <c r="B9" s="30" t="str">
        <f t="shared" si="0"/>
        <v>1-20</v>
      </c>
      <c r="C9" s="9">
        <f t="shared" si="1"/>
        <v>100</v>
      </c>
      <c r="D9" s="9">
        <f t="shared" si="2"/>
        <v>15</v>
      </c>
      <c r="E9" s="31">
        <f>'8.1'!C13</f>
        <v>3</v>
      </c>
      <c r="F9" s="31">
        <f>'8.2'!C13</f>
        <v>3</v>
      </c>
      <c r="G9" s="31">
        <f>'8.3'!C13</f>
        <v>3</v>
      </c>
      <c r="H9" s="31">
        <f>'8.4'!C13</f>
        <v>3</v>
      </c>
      <c r="I9" s="31">
        <f>'8.5'!C13</f>
        <v>3</v>
      </c>
    </row>
    <row r="10" spans="1:9" ht="15" customHeight="1">
      <c r="A10" s="19" t="s">
        <v>27</v>
      </c>
      <c r="B10" s="30" t="str">
        <f t="shared" si="0"/>
        <v>1-20</v>
      </c>
      <c r="C10" s="9">
        <f t="shared" si="1"/>
        <v>100</v>
      </c>
      <c r="D10" s="9">
        <f t="shared" si="2"/>
        <v>15</v>
      </c>
      <c r="E10" s="31">
        <f>'8.1'!C14</f>
        <v>3</v>
      </c>
      <c r="F10" s="31">
        <f>'8.2'!C14</f>
        <v>3</v>
      </c>
      <c r="G10" s="31">
        <f>'8.3'!C14</f>
        <v>3</v>
      </c>
      <c r="H10" s="31">
        <f>'8.4'!C14</f>
        <v>3</v>
      </c>
      <c r="I10" s="31">
        <f>'8.5'!C14</f>
        <v>3</v>
      </c>
    </row>
    <row r="11" spans="1:9" ht="15" customHeight="1">
      <c r="A11" s="19" t="s">
        <v>28</v>
      </c>
      <c r="B11" s="30" t="str">
        <f t="shared" si="0"/>
        <v>1-20</v>
      </c>
      <c r="C11" s="9">
        <f t="shared" si="1"/>
        <v>100</v>
      </c>
      <c r="D11" s="9">
        <f t="shared" si="2"/>
        <v>15</v>
      </c>
      <c r="E11" s="31">
        <f>'8.1'!C15</f>
        <v>3</v>
      </c>
      <c r="F11" s="31">
        <f>'8.2'!C15</f>
        <v>3</v>
      </c>
      <c r="G11" s="31">
        <f>'8.3'!C15</f>
        <v>3</v>
      </c>
      <c r="H11" s="31">
        <f>'8.4'!C15</f>
        <v>3</v>
      </c>
      <c r="I11" s="31">
        <f>'8.5'!C15</f>
        <v>3</v>
      </c>
    </row>
    <row r="12" spans="1:9" ht="15" customHeight="1">
      <c r="A12" s="19" t="s">
        <v>29</v>
      </c>
      <c r="B12" s="30" t="str">
        <f t="shared" si="0"/>
        <v>1-20</v>
      </c>
      <c r="C12" s="9">
        <f t="shared" si="1"/>
        <v>100</v>
      </c>
      <c r="D12" s="9">
        <f t="shared" si="2"/>
        <v>15</v>
      </c>
      <c r="E12" s="31">
        <f>'8.1'!C21</f>
        <v>3</v>
      </c>
      <c r="F12" s="31">
        <f>'8.2'!C21</f>
        <v>3</v>
      </c>
      <c r="G12" s="31">
        <f>'8.3'!C21</f>
        <v>3</v>
      </c>
      <c r="H12" s="31">
        <f>'8.4'!C21</f>
        <v>3</v>
      </c>
      <c r="I12" s="31">
        <f>'8.5'!C21</f>
        <v>3</v>
      </c>
    </row>
    <row r="13" spans="1:9" ht="15" customHeight="1">
      <c r="A13" s="19" t="s">
        <v>30</v>
      </c>
      <c r="B13" s="30" t="str">
        <f t="shared" si="0"/>
        <v>1-20</v>
      </c>
      <c r="C13" s="9">
        <f t="shared" si="1"/>
        <v>100</v>
      </c>
      <c r="D13" s="9">
        <f t="shared" si="2"/>
        <v>15</v>
      </c>
      <c r="E13" s="31">
        <f>'8.1'!C24</f>
        <v>3</v>
      </c>
      <c r="F13" s="31">
        <f>'8.2'!C24</f>
        <v>3</v>
      </c>
      <c r="G13" s="31">
        <f>'8.3'!C24</f>
        <v>3</v>
      </c>
      <c r="H13" s="31">
        <f>'8.4'!C24</f>
        <v>3</v>
      </c>
      <c r="I13" s="31">
        <f>'8.5'!C24</f>
        <v>3</v>
      </c>
    </row>
    <row r="14" spans="1:9" ht="15" customHeight="1">
      <c r="A14" s="44" t="s">
        <v>31</v>
      </c>
      <c r="B14" s="30" t="str">
        <f t="shared" si="0"/>
        <v>1-20</v>
      </c>
      <c r="C14" s="9">
        <f t="shared" si="1"/>
        <v>100</v>
      </c>
      <c r="D14" s="9">
        <f t="shared" si="2"/>
        <v>15</v>
      </c>
      <c r="E14" s="31">
        <f>'8.1'!C31</f>
        <v>3</v>
      </c>
      <c r="F14" s="31">
        <f>'8.2'!C31</f>
        <v>3</v>
      </c>
      <c r="G14" s="31">
        <f>'8.3'!C31</f>
        <v>3</v>
      </c>
      <c r="H14" s="31">
        <f>'8.4'!C31</f>
        <v>3</v>
      </c>
      <c r="I14" s="31">
        <f>'8.5'!C31</f>
        <v>3</v>
      </c>
    </row>
    <row r="15" spans="1:9" ht="15" customHeight="1">
      <c r="A15" s="44" t="s">
        <v>32</v>
      </c>
      <c r="B15" s="30" t="str">
        <f t="shared" si="0"/>
        <v>1-20</v>
      </c>
      <c r="C15" s="9">
        <f t="shared" si="1"/>
        <v>100</v>
      </c>
      <c r="D15" s="9">
        <f t="shared" si="2"/>
        <v>15</v>
      </c>
      <c r="E15" s="31">
        <f>'8.1'!C39</f>
        <v>3</v>
      </c>
      <c r="F15" s="31">
        <f>'8.2'!C39</f>
        <v>3</v>
      </c>
      <c r="G15" s="31">
        <f>'8.3'!C39</f>
        <v>3</v>
      </c>
      <c r="H15" s="31">
        <f>'8.4'!C39</f>
        <v>3</v>
      </c>
      <c r="I15" s="31">
        <f>'8.5'!C39</f>
        <v>3</v>
      </c>
    </row>
    <row r="16" spans="1:9" ht="15" customHeight="1">
      <c r="A16" s="19" t="s">
        <v>33</v>
      </c>
      <c r="B16" s="30" t="str">
        <f t="shared" si="0"/>
        <v>1-20</v>
      </c>
      <c r="C16" s="9">
        <f t="shared" si="1"/>
        <v>100</v>
      </c>
      <c r="D16" s="9">
        <f t="shared" si="2"/>
        <v>15</v>
      </c>
      <c r="E16" s="31">
        <f>'8.1'!C45</f>
        <v>3</v>
      </c>
      <c r="F16" s="31">
        <f>'8.2'!C45</f>
        <v>3</v>
      </c>
      <c r="G16" s="31">
        <f>'8.3'!C45</f>
        <v>3</v>
      </c>
      <c r="H16" s="31">
        <f>'8.4'!C45</f>
        <v>3</v>
      </c>
      <c r="I16" s="31">
        <f>'8.5'!C45</f>
        <v>3</v>
      </c>
    </row>
    <row r="17" spans="1:9" ht="15" customHeight="1">
      <c r="A17" s="19" t="s">
        <v>34</v>
      </c>
      <c r="B17" s="30" t="str">
        <f t="shared" si="0"/>
        <v>1-20</v>
      </c>
      <c r="C17" s="9">
        <f t="shared" si="1"/>
        <v>100</v>
      </c>
      <c r="D17" s="9">
        <f t="shared" si="2"/>
        <v>15</v>
      </c>
      <c r="E17" s="31">
        <f>'8.1'!C60</f>
        <v>3</v>
      </c>
      <c r="F17" s="31">
        <f>'8.2'!C60</f>
        <v>3</v>
      </c>
      <c r="G17" s="31">
        <f>'8.3'!C60</f>
        <v>3</v>
      </c>
      <c r="H17" s="31">
        <f>'8.4'!C60</f>
        <v>3</v>
      </c>
      <c r="I17" s="31">
        <f>'8.5'!C60</f>
        <v>3</v>
      </c>
    </row>
    <row r="18" spans="1:9" ht="15" customHeight="1">
      <c r="A18" s="19" t="s">
        <v>35</v>
      </c>
      <c r="B18" s="30" t="str">
        <f t="shared" si="0"/>
        <v>1-20</v>
      </c>
      <c r="C18" s="9">
        <f t="shared" si="1"/>
        <v>100</v>
      </c>
      <c r="D18" s="9">
        <f t="shared" si="2"/>
        <v>15</v>
      </c>
      <c r="E18" s="31">
        <f>'8.1'!C64</f>
        <v>3</v>
      </c>
      <c r="F18" s="31">
        <f>'8.2'!C64</f>
        <v>3</v>
      </c>
      <c r="G18" s="31">
        <f>'8.3'!C64</f>
        <v>3</v>
      </c>
      <c r="H18" s="31">
        <f>'8.4'!C64</f>
        <v>3</v>
      </c>
      <c r="I18" s="31">
        <f>'8.5'!C64</f>
        <v>3</v>
      </c>
    </row>
    <row r="19" spans="1:9" ht="15" customHeight="1">
      <c r="A19" s="44" t="s">
        <v>36</v>
      </c>
      <c r="B19" s="30" t="str">
        <f t="shared" si="0"/>
        <v>1-20</v>
      </c>
      <c r="C19" s="9">
        <f t="shared" si="1"/>
        <v>100</v>
      </c>
      <c r="D19" s="9">
        <f t="shared" si="2"/>
        <v>15</v>
      </c>
      <c r="E19" s="31">
        <f>'8.1'!C68</f>
        <v>3</v>
      </c>
      <c r="F19" s="31">
        <f>'8.2'!C68</f>
        <v>3</v>
      </c>
      <c r="G19" s="31">
        <f>'8.3'!C68</f>
        <v>3</v>
      </c>
      <c r="H19" s="31">
        <f>'8.4'!C68</f>
        <v>3</v>
      </c>
      <c r="I19" s="31">
        <f>'8.5'!C68</f>
        <v>3</v>
      </c>
    </row>
    <row r="20" spans="1:9" ht="15" customHeight="1">
      <c r="A20" s="44" t="s">
        <v>37</v>
      </c>
      <c r="B20" s="30" t="str">
        <f t="shared" si="0"/>
        <v>1-20</v>
      </c>
      <c r="C20" s="9">
        <f t="shared" si="1"/>
        <v>100</v>
      </c>
      <c r="D20" s="9">
        <f t="shared" si="2"/>
        <v>15</v>
      </c>
      <c r="E20" s="31">
        <f>'8.1'!C71</f>
        <v>3</v>
      </c>
      <c r="F20" s="31">
        <f>'8.2'!C71</f>
        <v>3</v>
      </c>
      <c r="G20" s="31">
        <f>'8.3'!C71</f>
        <v>3</v>
      </c>
      <c r="H20" s="31">
        <f>'8.4'!C71</f>
        <v>3</v>
      </c>
      <c r="I20" s="31">
        <f>'8.5'!C71</f>
        <v>3</v>
      </c>
    </row>
    <row r="21" spans="1:9" ht="15" customHeight="1">
      <c r="A21" s="19" t="s">
        <v>38</v>
      </c>
      <c r="B21" s="30" t="str">
        <f t="shared" si="0"/>
        <v>1-20</v>
      </c>
      <c r="C21" s="9">
        <f t="shared" si="1"/>
        <v>100</v>
      </c>
      <c r="D21" s="9">
        <f t="shared" si="2"/>
        <v>15</v>
      </c>
      <c r="E21" s="31">
        <f>'8.1'!C72</f>
        <v>3</v>
      </c>
      <c r="F21" s="31">
        <f>'8.2'!C72</f>
        <v>3</v>
      </c>
      <c r="G21" s="31">
        <f>'8.3'!C72</f>
        <v>3</v>
      </c>
      <c r="H21" s="31">
        <f>'8.4'!C72</f>
        <v>3</v>
      </c>
      <c r="I21" s="31">
        <f>'8.5'!C72</f>
        <v>3</v>
      </c>
    </row>
    <row r="22" spans="1:9" ht="15" customHeight="1">
      <c r="A22" s="19" t="s">
        <v>39</v>
      </c>
      <c r="B22" s="30" t="str">
        <f t="shared" si="0"/>
        <v>1-20</v>
      </c>
      <c r="C22" s="9">
        <f t="shared" si="1"/>
        <v>100</v>
      </c>
      <c r="D22" s="9">
        <f t="shared" si="2"/>
        <v>15</v>
      </c>
      <c r="E22" s="31">
        <f>'8.1'!C78</f>
        <v>3</v>
      </c>
      <c r="F22" s="31">
        <f>'8.2'!C78</f>
        <v>3</v>
      </c>
      <c r="G22" s="31">
        <f>'8.3'!C78</f>
        <v>3</v>
      </c>
      <c r="H22" s="31">
        <f>'8.4'!C78</f>
        <v>3</v>
      </c>
      <c r="I22" s="31">
        <f>'8.5'!C78</f>
        <v>3</v>
      </c>
    </row>
    <row r="23" spans="1:9" ht="15" customHeight="1">
      <c r="A23" s="19" t="s">
        <v>40</v>
      </c>
      <c r="B23" s="30" t="str">
        <f t="shared" si="0"/>
        <v>1-20</v>
      </c>
      <c r="C23" s="9">
        <f t="shared" si="1"/>
        <v>100</v>
      </c>
      <c r="D23" s="9">
        <f t="shared" si="2"/>
        <v>15</v>
      </c>
      <c r="E23" s="31">
        <f>'8.1'!C79</f>
        <v>3</v>
      </c>
      <c r="F23" s="31">
        <f>'8.2'!C79</f>
        <v>3</v>
      </c>
      <c r="G23" s="31">
        <f>'8.3'!C79</f>
        <v>3</v>
      </c>
      <c r="H23" s="31">
        <f>'8.4'!C79</f>
        <v>3</v>
      </c>
      <c r="I23" s="31">
        <f>'8.5'!C79</f>
        <v>3</v>
      </c>
    </row>
    <row r="24" spans="1:9" ht="15" customHeight="1">
      <c r="A24" s="19" t="s">
        <v>41</v>
      </c>
      <c r="B24" s="30" t="str">
        <f t="shared" si="0"/>
        <v>1-20</v>
      </c>
      <c r="C24" s="9">
        <f t="shared" si="1"/>
        <v>100</v>
      </c>
      <c r="D24" s="9">
        <f t="shared" si="2"/>
        <v>15</v>
      </c>
      <c r="E24" s="31">
        <f>'8.1'!C81</f>
        <v>3</v>
      </c>
      <c r="F24" s="31">
        <f>'8.2'!C81</f>
        <v>3</v>
      </c>
      <c r="G24" s="31">
        <f>'8.3'!C81</f>
        <v>3</v>
      </c>
      <c r="H24" s="31">
        <f>'8.4'!C81</f>
        <v>3</v>
      </c>
      <c r="I24" s="31">
        <f>'8.5'!C81</f>
        <v>3</v>
      </c>
    </row>
    <row r="25" spans="1:9" ht="15" customHeight="1">
      <c r="A25" s="19" t="s">
        <v>42</v>
      </c>
      <c r="B25" s="30" t="str">
        <f t="shared" si="0"/>
        <v>1-20</v>
      </c>
      <c r="C25" s="9">
        <f t="shared" si="1"/>
        <v>100</v>
      </c>
      <c r="D25" s="9">
        <f t="shared" si="2"/>
        <v>15</v>
      </c>
      <c r="E25" s="31">
        <f>'8.1'!C90</f>
        <v>3</v>
      </c>
      <c r="F25" s="31">
        <f>'8.2'!C90</f>
        <v>3</v>
      </c>
      <c r="G25" s="31">
        <f>'8.3'!C90</f>
        <v>3</v>
      </c>
      <c r="H25" s="31">
        <f>'8.4'!C90</f>
        <v>3</v>
      </c>
      <c r="I25" s="31">
        <f>'8.5'!C90</f>
        <v>3</v>
      </c>
    </row>
    <row r="26" spans="1:9" ht="15" customHeight="1">
      <c r="A26" s="19" t="s">
        <v>43</v>
      </c>
      <c r="B26" s="30" t="str">
        <f t="shared" si="0"/>
        <v>1-20</v>
      </c>
      <c r="C26" s="9">
        <f t="shared" si="1"/>
        <v>100</v>
      </c>
      <c r="D26" s="9">
        <f t="shared" si="2"/>
        <v>15</v>
      </c>
      <c r="E26" s="31">
        <f>'8.1'!C96</f>
        <v>3</v>
      </c>
      <c r="F26" s="31">
        <f>'8.2'!C96</f>
        <v>3</v>
      </c>
      <c r="G26" s="31">
        <f>'8.3'!C96</f>
        <v>3</v>
      </c>
      <c r="H26" s="31">
        <f>'8.4'!C96</f>
        <v>3</v>
      </c>
      <c r="I26" s="31">
        <f>'8.5'!C96</f>
        <v>3</v>
      </c>
    </row>
    <row r="27" spans="1:9" ht="15" customHeight="1">
      <c r="A27" s="19" t="s">
        <v>44</v>
      </c>
      <c r="B27" s="30" t="str">
        <f t="shared" si="0"/>
        <v>1-20</v>
      </c>
      <c r="C27" s="9">
        <f t="shared" si="1"/>
        <v>100</v>
      </c>
      <c r="D27" s="9">
        <f t="shared" si="2"/>
        <v>15</v>
      </c>
      <c r="E27" s="31">
        <f>'8.1'!C98</f>
        <v>3</v>
      </c>
      <c r="F27" s="31">
        <f>'8.2'!C98</f>
        <v>3</v>
      </c>
      <c r="G27" s="31">
        <f>'8.3'!C98</f>
        <v>3</v>
      </c>
      <c r="H27" s="31">
        <f>'8.4'!C98</f>
        <v>3</v>
      </c>
      <c r="I27" s="31">
        <f>'8.5'!C98</f>
        <v>3</v>
      </c>
    </row>
    <row r="28" spans="1:9" ht="15" customHeight="1">
      <c r="A28" s="19" t="s">
        <v>45</v>
      </c>
      <c r="B28" s="30" t="str">
        <f t="shared" si="0"/>
        <v>21-35</v>
      </c>
      <c r="C28" s="9">
        <f t="shared" si="1"/>
        <v>93.33333333333333</v>
      </c>
      <c r="D28" s="9">
        <f t="shared" si="2"/>
        <v>14</v>
      </c>
      <c r="E28" s="31">
        <f>'8.1'!C18</f>
        <v>3</v>
      </c>
      <c r="F28" s="31">
        <f>'8.2'!C18</f>
        <v>3</v>
      </c>
      <c r="G28" s="31">
        <f>'8.3'!C18</f>
        <v>2</v>
      </c>
      <c r="H28" s="31">
        <f>'8.4'!C18</f>
        <v>3</v>
      </c>
      <c r="I28" s="31">
        <f>'8.5'!C18</f>
        <v>3</v>
      </c>
    </row>
    <row r="29" spans="1:9" ht="15" customHeight="1">
      <c r="A29" s="19" t="s">
        <v>46</v>
      </c>
      <c r="B29" s="30" t="str">
        <f t="shared" si="0"/>
        <v>21-35</v>
      </c>
      <c r="C29" s="9">
        <f t="shared" si="1"/>
        <v>93.33333333333333</v>
      </c>
      <c r="D29" s="9">
        <f t="shared" si="2"/>
        <v>14</v>
      </c>
      <c r="E29" s="31">
        <f>'8.1'!C26</f>
        <v>3</v>
      </c>
      <c r="F29" s="31">
        <f>'8.2'!C26</f>
        <v>3</v>
      </c>
      <c r="G29" s="31">
        <f>'8.3'!C26</f>
        <v>2</v>
      </c>
      <c r="H29" s="31">
        <f>'8.4'!C26</f>
        <v>3</v>
      </c>
      <c r="I29" s="31">
        <f>'8.5'!C26</f>
        <v>3</v>
      </c>
    </row>
    <row r="30" spans="1:9" ht="15" customHeight="1">
      <c r="A30" s="19" t="s">
        <v>47</v>
      </c>
      <c r="B30" s="30" t="str">
        <f t="shared" si="0"/>
        <v>21-35</v>
      </c>
      <c r="C30" s="9">
        <f t="shared" si="1"/>
        <v>93.33333333333333</v>
      </c>
      <c r="D30" s="9">
        <f t="shared" si="2"/>
        <v>14</v>
      </c>
      <c r="E30" s="31">
        <f>'8.1'!C34</f>
        <v>3</v>
      </c>
      <c r="F30" s="31">
        <f>'8.2'!C34</f>
        <v>3</v>
      </c>
      <c r="G30" s="31">
        <f>'8.3'!C34</f>
        <v>2</v>
      </c>
      <c r="H30" s="31">
        <f>'8.4'!C34</f>
        <v>3</v>
      </c>
      <c r="I30" s="31">
        <f>'8.5'!C34</f>
        <v>3</v>
      </c>
    </row>
    <row r="31" spans="1:9" ht="15" customHeight="1">
      <c r="A31" s="19" t="s">
        <v>48</v>
      </c>
      <c r="B31" s="30" t="str">
        <f t="shared" si="0"/>
        <v>21-35</v>
      </c>
      <c r="C31" s="9">
        <f t="shared" si="1"/>
        <v>93.33333333333333</v>
      </c>
      <c r="D31" s="9">
        <f t="shared" si="2"/>
        <v>14</v>
      </c>
      <c r="E31" s="31">
        <f>'8.1'!C35</f>
        <v>3</v>
      </c>
      <c r="F31" s="31">
        <f>'8.2'!C35</f>
        <v>3</v>
      </c>
      <c r="G31" s="31">
        <f>'8.3'!C35</f>
        <v>2</v>
      </c>
      <c r="H31" s="31">
        <f>'8.4'!C35</f>
        <v>3</v>
      </c>
      <c r="I31" s="31">
        <f>'8.5'!C35</f>
        <v>3</v>
      </c>
    </row>
    <row r="32" spans="1:9" ht="15" customHeight="1">
      <c r="A32" s="44" t="s">
        <v>49</v>
      </c>
      <c r="B32" s="30" t="str">
        <f t="shared" si="0"/>
        <v>21-35</v>
      </c>
      <c r="C32" s="9">
        <f t="shared" si="1"/>
        <v>93.33333333333333</v>
      </c>
      <c r="D32" s="9">
        <f t="shared" si="2"/>
        <v>14</v>
      </c>
      <c r="E32" s="31">
        <f>'8.1'!C36</f>
        <v>2</v>
      </c>
      <c r="F32" s="31">
        <f>'8.2'!C36</f>
        <v>3</v>
      </c>
      <c r="G32" s="31">
        <f>'8.3'!C36</f>
        <v>3</v>
      </c>
      <c r="H32" s="31">
        <f>'8.4'!C36</f>
        <v>3</v>
      </c>
      <c r="I32" s="31">
        <f>'8.5'!C36</f>
        <v>3</v>
      </c>
    </row>
    <row r="33" spans="1:9" ht="15" customHeight="1">
      <c r="A33" s="19" t="s">
        <v>50</v>
      </c>
      <c r="B33" s="30" t="str">
        <f t="shared" si="0"/>
        <v>21-35</v>
      </c>
      <c r="C33" s="9">
        <f t="shared" si="1"/>
        <v>93.33333333333333</v>
      </c>
      <c r="D33" s="9">
        <f t="shared" si="2"/>
        <v>14</v>
      </c>
      <c r="E33" s="31">
        <f>'8.1'!C43</f>
        <v>3</v>
      </c>
      <c r="F33" s="31">
        <f>'8.2'!C43</f>
        <v>3</v>
      </c>
      <c r="G33" s="31">
        <f>'8.3'!C43</f>
        <v>3</v>
      </c>
      <c r="H33" s="31">
        <f>'8.4'!C43</f>
        <v>2</v>
      </c>
      <c r="I33" s="31">
        <f>'8.5'!C43</f>
        <v>3</v>
      </c>
    </row>
    <row r="34" spans="1:9" ht="15" customHeight="1">
      <c r="A34" s="19" t="s">
        <v>51</v>
      </c>
      <c r="B34" s="30" t="str">
        <f t="shared" si="0"/>
        <v>21-35</v>
      </c>
      <c r="C34" s="9">
        <f t="shared" si="1"/>
        <v>93.33333333333333</v>
      </c>
      <c r="D34" s="9">
        <f t="shared" si="2"/>
        <v>14</v>
      </c>
      <c r="E34" s="31">
        <f>'8.1'!C57</f>
        <v>2</v>
      </c>
      <c r="F34" s="31">
        <f>'8.2'!C57</f>
        <v>3</v>
      </c>
      <c r="G34" s="31">
        <f>'8.3'!C57</f>
        <v>3</v>
      </c>
      <c r="H34" s="31">
        <f>'8.4'!C57</f>
        <v>3</v>
      </c>
      <c r="I34" s="31">
        <f>'8.5'!C57</f>
        <v>3</v>
      </c>
    </row>
    <row r="35" spans="1:9" ht="15" customHeight="1">
      <c r="A35" s="19" t="s">
        <v>52</v>
      </c>
      <c r="B35" s="30" t="str">
        <f t="shared" si="0"/>
        <v>21-35</v>
      </c>
      <c r="C35" s="9">
        <f t="shared" si="1"/>
        <v>93.33333333333333</v>
      </c>
      <c r="D35" s="9">
        <f t="shared" si="2"/>
        <v>14</v>
      </c>
      <c r="E35" s="31">
        <f>'8.1'!C59</f>
        <v>3</v>
      </c>
      <c r="F35" s="31">
        <f>'8.2'!C59</f>
        <v>3</v>
      </c>
      <c r="G35" s="31">
        <f>'8.3'!C59</f>
        <v>2</v>
      </c>
      <c r="H35" s="31">
        <f>'8.4'!C59</f>
        <v>3</v>
      </c>
      <c r="I35" s="31">
        <f>'8.5'!C59</f>
        <v>3</v>
      </c>
    </row>
    <row r="36" spans="1:9" ht="15" customHeight="1">
      <c r="A36" s="19" t="s">
        <v>53</v>
      </c>
      <c r="B36" s="30" t="str">
        <f t="shared" si="0"/>
        <v>21-35</v>
      </c>
      <c r="C36" s="9">
        <f t="shared" si="1"/>
        <v>93.33333333333333</v>
      </c>
      <c r="D36" s="9">
        <f t="shared" si="2"/>
        <v>14</v>
      </c>
      <c r="E36" s="31">
        <f>'8.1'!C63</f>
        <v>3</v>
      </c>
      <c r="F36" s="31">
        <f>'8.2'!C63</f>
        <v>3</v>
      </c>
      <c r="G36" s="31">
        <f>'8.3'!C63</f>
        <v>2</v>
      </c>
      <c r="H36" s="31">
        <f>'8.4'!C63</f>
        <v>3</v>
      </c>
      <c r="I36" s="31">
        <f>'8.5'!C63</f>
        <v>3</v>
      </c>
    </row>
    <row r="37" spans="1:9" ht="15" customHeight="1">
      <c r="A37" s="44" t="s">
        <v>54</v>
      </c>
      <c r="B37" s="30" t="str">
        <f t="shared" si="0"/>
        <v>21-35</v>
      </c>
      <c r="C37" s="9">
        <f t="shared" si="1"/>
        <v>93.33333333333333</v>
      </c>
      <c r="D37" s="9">
        <f t="shared" si="2"/>
        <v>14</v>
      </c>
      <c r="E37" s="31">
        <f>'8.1'!C70</f>
        <v>3</v>
      </c>
      <c r="F37" s="31">
        <f>'8.2'!C70</f>
        <v>3</v>
      </c>
      <c r="G37" s="31">
        <f>'8.3'!C70</f>
        <v>2</v>
      </c>
      <c r="H37" s="31">
        <f>'8.4'!C70</f>
        <v>3</v>
      </c>
      <c r="I37" s="31">
        <f>'8.5'!C70</f>
        <v>3</v>
      </c>
    </row>
    <row r="38" spans="1:9" ht="15" customHeight="1">
      <c r="A38" s="19" t="s">
        <v>55</v>
      </c>
      <c r="B38" s="30" t="str">
        <f t="shared" si="0"/>
        <v>21-35</v>
      </c>
      <c r="C38" s="9">
        <f t="shared" si="1"/>
        <v>93.33333333333333</v>
      </c>
      <c r="D38" s="9">
        <f t="shared" si="2"/>
        <v>14</v>
      </c>
      <c r="E38" s="31">
        <f>'8.1'!C82</f>
        <v>3</v>
      </c>
      <c r="F38" s="31">
        <f>'8.2'!C82</f>
        <v>3</v>
      </c>
      <c r="G38" s="31">
        <f>'8.3'!C82</f>
        <v>2</v>
      </c>
      <c r="H38" s="31">
        <f>'8.4'!C82</f>
        <v>3</v>
      </c>
      <c r="I38" s="31">
        <f>'8.5'!C82</f>
        <v>3</v>
      </c>
    </row>
    <row r="39" spans="1:9" ht="15" customHeight="1">
      <c r="A39" s="19" t="s">
        <v>56</v>
      </c>
      <c r="B39" s="30" t="str">
        <f t="shared" si="0"/>
        <v>21-35</v>
      </c>
      <c r="C39" s="9">
        <f t="shared" si="1"/>
        <v>93.33333333333333</v>
      </c>
      <c r="D39" s="9">
        <f t="shared" si="2"/>
        <v>14</v>
      </c>
      <c r="E39" s="31">
        <f>'8.1'!C83</f>
        <v>3</v>
      </c>
      <c r="F39" s="31">
        <f>'8.2'!C83</f>
        <v>3</v>
      </c>
      <c r="G39" s="31">
        <f>'8.3'!C83</f>
        <v>2</v>
      </c>
      <c r="H39" s="31">
        <f>'8.4'!C83</f>
        <v>3</v>
      </c>
      <c r="I39" s="31">
        <f>'8.5'!C83</f>
        <v>3</v>
      </c>
    </row>
    <row r="40" spans="1:9" ht="15" customHeight="1">
      <c r="A40" s="19" t="s">
        <v>57</v>
      </c>
      <c r="B40" s="30" t="str">
        <f aca="true" t="shared" si="3" ref="B40:B60">RANK(C40,$C$8:$C$96)&amp;IF(COUNTIF($C$8:$C$96,C40)&gt;1,"-"&amp;RANK(C40,$C$8:$C$96)+COUNTIF($C$8:$C$96,C40)-1,"")</f>
        <v>21-35</v>
      </c>
      <c r="C40" s="9">
        <f aca="true" t="shared" si="4" ref="C40:C60">D40/$D$6*100</f>
        <v>93.33333333333333</v>
      </c>
      <c r="D40" s="9">
        <f aca="true" t="shared" si="5" ref="D40:D60">SUM(E40:I40)</f>
        <v>14</v>
      </c>
      <c r="E40" s="31">
        <f>'8.1'!C88</f>
        <v>3</v>
      </c>
      <c r="F40" s="31">
        <f>'8.2'!C88</f>
        <v>3</v>
      </c>
      <c r="G40" s="31">
        <f>'8.3'!C88</f>
        <v>2</v>
      </c>
      <c r="H40" s="31">
        <f>'8.4'!C88</f>
        <v>3</v>
      </c>
      <c r="I40" s="31">
        <f>'8.5'!C88</f>
        <v>3</v>
      </c>
    </row>
    <row r="41" spans="1:9" ht="15" customHeight="1">
      <c r="A41" s="19" t="s">
        <v>58</v>
      </c>
      <c r="B41" s="30" t="str">
        <f t="shared" si="3"/>
        <v>21-35</v>
      </c>
      <c r="C41" s="9">
        <f t="shared" si="4"/>
        <v>93.33333333333333</v>
      </c>
      <c r="D41" s="9">
        <f t="shared" si="5"/>
        <v>14</v>
      </c>
      <c r="E41" s="31">
        <f>'8.1'!C97</f>
        <v>3</v>
      </c>
      <c r="F41" s="31">
        <f>'8.2'!C97</f>
        <v>3</v>
      </c>
      <c r="G41" s="31">
        <f>'8.3'!C97</f>
        <v>2</v>
      </c>
      <c r="H41" s="31">
        <f>'8.4'!C97</f>
        <v>3</v>
      </c>
      <c r="I41" s="31">
        <f>'8.5'!C97</f>
        <v>3</v>
      </c>
    </row>
    <row r="42" spans="1:9" ht="15" customHeight="1">
      <c r="A42" s="19" t="s">
        <v>59</v>
      </c>
      <c r="B42" s="30" t="str">
        <f t="shared" si="3"/>
        <v>21-35</v>
      </c>
      <c r="C42" s="9">
        <f t="shared" si="4"/>
        <v>93.33333333333333</v>
      </c>
      <c r="D42" s="9">
        <f t="shared" si="5"/>
        <v>14</v>
      </c>
      <c r="E42" s="31">
        <f>'8.1'!C100</f>
        <v>3</v>
      </c>
      <c r="F42" s="31">
        <f>'8.2'!C100</f>
        <v>3</v>
      </c>
      <c r="G42" s="31">
        <f>'8.3'!C100</f>
        <v>3</v>
      </c>
      <c r="H42" s="31">
        <f>'8.4'!C100</f>
        <v>2</v>
      </c>
      <c r="I42" s="31">
        <f>'8.5'!C100</f>
        <v>3</v>
      </c>
    </row>
    <row r="43" spans="1:9" ht="15" customHeight="1">
      <c r="A43" s="19" t="s">
        <v>60</v>
      </c>
      <c r="B43" s="30" t="str">
        <f t="shared" si="3"/>
        <v>36-46</v>
      </c>
      <c r="C43" s="9">
        <f t="shared" si="4"/>
        <v>86.66666666666667</v>
      </c>
      <c r="D43" s="9">
        <f t="shared" si="5"/>
        <v>13</v>
      </c>
      <c r="E43" s="31">
        <f>'8.1'!C22</f>
        <v>2</v>
      </c>
      <c r="F43" s="31">
        <f>'8.2'!C22</f>
        <v>3</v>
      </c>
      <c r="G43" s="31">
        <f>'8.3'!C22</f>
        <v>3</v>
      </c>
      <c r="H43" s="31">
        <f>'8.4'!C22</f>
        <v>3</v>
      </c>
      <c r="I43" s="31">
        <f>'8.5'!C22</f>
        <v>2</v>
      </c>
    </row>
    <row r="44" spans="1:9" ht="15" customHeight="1">
      <c r="A44" s="19" t="s">
        <v>61</v>
      </c>
      <c r="B44" s="30" t="str">
        <f t="shared" si="3"/>
        <v>36-46</v>
      </c>
      <c r="C44" s="9">
        <f t="shared" si="4"/>
        <v>86.66666666666667</v>
      </c>
      <c r="D44" s="9">
        <f t="shared" si="5"/>
        <v>13</v>
      </c>
      <c r="E44" s="31">
        <f>'8.1'!C25</f>
        <v>2</v>
      </c>
      <c r="F44" s="31">
        <f>'8.2'!C25</f>
        <v>2</v>
      </c>
      <c r="G44" s="31">
        <f>'8.3'!C25</f>
        <v>3</v>
      </c>
      <c r="H44" s="31">
        <f>'8.4'!C25</f>
        <v>3</v>
      </c>
      <c r="I44" s="31">
        <f>'8.5'!C25</f>
        <v>3</v>
      </c>
    </row>
    <row r="45" spans="1:9" ht="15" customHeight="1">
      <c r="A45" s="19" t="s">
        <v>62</v>
      </c>
      <c r="B45" s="30" t="str">
        <f t="shared" si="3"/>
        <v>36-46</v>
      </c>
      <c r="C45" s="9">
        <f t="shared" si="4"/>
        <v>86.66666666666667</v>
      </c>
      <c r="D45" s="9">
        <f t="shared" si="5"/>
        <v>13</v>
      </c>
      <c r="E45" s="31">
        <f>'8.1'!C33</f>
        <v>2</v>
      </c>
      <c r="F45" s="31">
        <f>'8.2'!C33</f>
        <v>3</v>
      </c>
      <c r="G45" s="31">
        <f>'8.3'!C33</f>
        <v>3</v>
      </c>
      <c r="H45" s="31">
        <f>'8.4'!C33</f>
        <v>2</v>
      </c>
      <c r="I45" s="31">
        <f>'8.5'!C33</f>
        <v>3</v>
      </c>
    </row>
    <row r="46" spans="1:9" ht="15" customHeight="1">
      <c r="A46" s="19" t="s">
        <v>63</v>
      </c>
      <c r="B46" s="30" t="str">
        <f t="shared" si="3"/>
        <v>36-46</v>
      </c>
      <c r="C46" s="9">
        <f t="shared" si="4"/>
        <v>86.66666666666667</v>
      </c>
      <c r="D46" s="9">
        <f t="shared" si="5"/>
        <v>13</v>
      </c>
      <c r="E46" s="31">
        <f>'8.1'!C42</f>
        <v>3</v>
      </c>
      <c r="F46" s="31">
        <f>'8.2'!C42</f>
        <v>2</v>
      </c>
      <c r="G46" s="31">
        <f>'8.3'!C42</f>
        <v>2</v>
      </c>
      <c r="H46" s="31">
        <f>'8.4'!C42</f>
        <v>3</v>
      </c>
      <c r="I46" s="31">
        <f>'8.5'!C42</f>
        <v>3</v>
      </c>
    </row>
    <row r="47" spans="1:9" ht="15" customHeight="1">
      <c r="A47" s="19" t="s">
        <v>64</v>
      </c>
      <c r="B47" s="30" t="str">
        <f t="shared" si="3"/>
        <v>36-46</v>
      </c>
      <c r="C47" s="9">
        <f t="shared" si="4"/>
        <v>86.66666666666667</v>
      </c>
      <c r="D47" s="9">
        <f t="shared" si="5"/>
        <v>13</v>
      </c>
      <c r="E47" s="31">
        <f>'8.1'!C44</f>
        <v>2</v>
      </c>
      <c r="F47" s="31">
        <f>'8.2'!C44</f>
        <v>2</v>
      </c>
      <c r="G47" s="31">
        <f>'8.3'!C44</f>
        <v>3</v>
      </c>
      <c r="H47" s="31">
        <f>'8.4'!C44</f>
        <v>3</v>
      </c>
      <c r="I47" s="31">
        <f>'8.5'!C44</f>
        <v>3</v>
      </c>
    </row>
    <row r="48" spans="1:9" ht="15" customHeight="1">
      <c r="A48" s="19" t="s">
        <v>65</v>
      </c>
      <c r="B48" s="30" t="str">
        <f t="shared" si="3"/>
        <v>36-46</v>
      </c>
      <c r="C48" s="9">
        <f t="shared" si="4"/>
        <v>86.66666666666667</v>
      </c>
      <c r="D48" s="9">
        <f t="shared" si="5"/>
        <v>13</v>
      </c>
      <c r="E48" s="31">
        <f>'8.1'!C53</f>
        <v>3</v>
      </c>
      <c r="F48" s="31">
        <f>'8.2'!C53</f>
        <v>3</v>
      </c>
      <c r="G48" s="31">
        <f>'8.3'!C53</f>
        <v>3</v>
      </c>
      <c r="H48" s="31">
        <f>'8.4'!C53</f>
        <v>1</v>
      </c>
      <c r="I48" s="31">
        <f>'8.5'!C53</f>
        <v>3</v>
      </c>
    </row>
    <row r="49" spans="1:9" ht="15" customHeight="1">
      <c r="A49" s="44" t="s">
        <v>66</v>
      </c>
      <c r="B49" s="30" t="str">
        <f t="shared" si="3"/>
        <v>36-46</v>
      </c>
      <c r="C49" s="9">
        <f t="shared" si="4"/>
        <v>86.66666666666667</v>
      </c>
      <c r="D49" s="9">
        <f t="shared" si="5"/>
        <v>13</v>
      </c>
      <c r="E49" s="31">
        <f>'8.1'!C67</f>
        <v>3</v>
      </c>
      <c r="F49" s="31">
        <f>'8.2'!C67</f>
        <v>2</v>
      </c>
      <c r="G49" s="31">
        <f>'8.3'!C67</f>
        <v>3</v>
      </c>
      <c r="H49" s="31">
        <f>'8.4'!C67</f>
        <v>2</v>
      </c>
      <c r="I49" s="31">
        <f>'8.5'!C67</f>
        <v>3</v>
      </c>
    </row>
    <row r="50" spans="1:9" ht="15" customHeight="1">
      <c r="A50" s="44" t="s">
        <v>67</v>
      </c>
      <c r="B50" s="30" t="str">
        <f t="shared" si="3"/>
        <v>36-46</v>
      </c>
      <c r="C50" s="9">
        <f t="shared" si="4"/>
        <v>86.66666666666667</v>
      </c>
      <c r="D50" s="9">
        <f t="shared" si="5"/>
        <v>13</v>
      </c>
      <c r="E50" s="31">
        <f>'8.1'!C69</f>
        <v>2</v>
      </c>
      <c r="F50" s="31">
        <f>'8.2'!C69</f>
        <v>2</v>
      </c>
      <c r="G50" s="31">
        <f>'8.3'!C69</f>
        <v>3</v>
      </c>
      <c r="H50" s="31">
        <f>'8.4'!C69</f>
        <v>3</v>
      </c>
      <c r="I50" s="31">
        <f>'8.5'!C69</f>
        <v>3</v>
      </c>
    </row>
    <row r="51" spans="1:9" ht="15" customHeight="1">
      <c r="A51" s="19" t="s">
        <v>68</v>
      </c>
      <c r="B51" s="30" t="str">
        <f t="shared" si="3"/>
        <v>36-46</v>
      </c>
      <c r="C51" s="9">
        <f t="shared" si="4"/>
        <v>86.66666666666667</v>
      </c>
      <c r="D51" s="9">
        <f t="shared" si="5"/>
        <v>13</v>
      </c>
      <c r="E51" s="31">
        <f>'8.1'!C76</f>
        <v>1</v>
      </c>
      <c r="F51" s="31">
        <f>'8.2'!C76</f>
        <v>3</v>
      </c>
      <c r="G51" s="31">
        <f>'8.3'!C76</f>
        <v>3</v>
      </c>
      <c r="H51" s="31">
        <f>'8.4'!C76</f>
        <v>3</v>
      </c>
      <c r="I51" s="31">
        <f>'8.5'!C76</f>
        <v>3</v>
      </c>
    </row>
    <row r="52" spans="1:9" ht="15" customHeight="1">
      <c r="A52" s="19" t="s">
        <v>69</v>
      </c>
      <c r="B52" s="30" t="str">
        <f t="shared" si="3"/>
        <v>36-46</v>
      </c>
      <c r="C52" s="9">
        <f t="shared" si="4"/>
        <v>86.66666666666667</v>
      </c>
      <c r="D52" s="9">
        <f t="shared" si="5"/>
        <v>13</v>
      </c>
      <c r="E52" s="31">
        <f>'8.1'!C87</f>
        <v>3</v>
      </c>
      <c r="F52" s="31">
        <f>'8.2'!C87</f>
        <v>2</v>
      </c>
      <c r="G52" s="31">
        <f>'8.3'!C87</f>
        <v>2</v>
      </c>
      <c r="H52" s="31">
        <f>'8.4'!C87</f>
        <v>3</v>
      </c>
      <c r="I52" s="31">
        <f>'8.5'!C87</f>
        <v>3</v>
      </c>
    </row>
    <row r="53" spans="1:9" ht="15" customHeight="1">
      <c r="A53" s="44" t="s">
        <v>70</v>
      </c>
      <c r="B53" s="30" t="str">
        <f t="shared" si="3"/>
        <v>36-46</v>
      </c>
      <c r="C53" s="9">
        <f t="shared" si="4"/>
        <v>86.66666666666667</v>
      </c>
      <c r="D53" s="9">
        <f t="shared" si="5"/>
        <v>13</v>
      </c>
      <c r="E53" s="31">
        <f>'8.1'!C91</f>
        <v>2</v>
      </c>
      <c r="F53" s="31">
        <f>'8.2'!C91</f>
        <v>2</v>
      </c>
      <c r="G53" s="31">
        <f>'8.3'!C91</f>
        <v>3</v>
      </c>
      <c r="H53" s="31">
        <f>'8.4'!C91</f>
        <v>3</v>
      </c>
      <c r="I53" s="31">
        <f>'8.5'!C91</f>
        <v>3</v>
      </c>
    </row>
    <row r="54" spans="1:9" ht="15" customHeight="1">
      <c r="A54" s="19" t="s">
        <v>71</v>
      </c>
      <c r="B54" s="30" t="str">
        <f t="shared" si="3"/>
        <v>47-53</v>
      </c>
      <c r="C54" s="9">
        <f t="shared" si="4"/>
        <v>80</v>
      </c>
      <c r="D54" s="9">
        <f t="shared" si="5"/>
        <v>12</v>
      </c>
      <c r="E54" s="31">
        <f>'8.1'!C27</f>
        <v>0</v>
      </c>
      <c r="F54" s="31">
        <f>'8.2'!C27</f>
        <v>3</v>
      </c>
      <c r="G54" s="31">
        <f>'8.3'!C27</f>
        <v>3</v>
      </c>
      <c r="H54" s="31">
        <f>'8.4'!C27</f>
        <v>3</v>
      </c>
      <c r="I54" s="31">
        <f>'8.5'!C27</f>
        <v>3</v>
      </c>
    </row>
    <row r="55" spans="1:9" ht="15" customHeight="1">
      <c r="A55" s="19" t="s">
        <v>72</v>
      </c>
      <c r="B55" s="30" t="str">
        <f t="shared" si="3"/>
        <v>47-53</v>
      </c>
      <c r="C55" s="9">
        <f t="shared" si="4"/>
        <v>80</v>
      </c>
      <c r="D55" s="9">
        <f t="shared" si="5"/>
        <v>12</v>
      </c>
      <c r="E55" s="31">
        <f>'8.1'!C30</f>
        <v>3</v>
      </c>
      <c r="F55" s="31">
        <f>'8.2'!C30</f>
        <v>3</v>
      </c>
      <c r="G55" s="31">
        <f>'8.3'!C30</f>
        <v>1</v>
      </c>
      <c r="H55" s="31">
        <f>'8.4'!C30</f>
        <v>2</v>
      </c>
      <c r="I55" s="31">
        <f>'8.5'!C30</f>
        <v>3</v>
      </c>
    </row>
    <row r="56" spans="1:9" ht="15" customHeight="1">
      <c r="A56" s="19" t="s">
        <v>73</v>
      </c>
      <c r="B56" s="30" t="str">
        <f t="shared" si="3"/>
        <v>47-53</v>
      </c>
      <c r="C56" s="9">
        <f t="shared" si="4"/>
        <v>80</v>
      </c>
      <c r="D56" s="9">
        <f t="shared" si="5"/>
        <v>12</v>
      </c>
      <c r="E56" s="31">
        <f>'8.1'!C47</f>
        <v>1</v>
      </c>
      <c r="F56" s="31">
        <f>'8.2'!C47</f>
        <v>3</v>
      </c>
      <c r="G56" s="31">
        <f>'8.3'!C47</f>
        <v>2</v>
      </c>
      <c r="H56" s="31">
        <f>'8.4'!C47</f>
        <v>3</v>
      </c>
      <c r="I56" s="31">
        <f>'8.5'!C47</f>
        <v>3</v>
      </c>
    </row>
    <row r="57" spans="1:9" ht="15" customHeight="1">
      <c r="A57" s="44" t="s">
        <v>74</v>
      </c>
      <c r="B57" s="30" t="str">
        <f t="shared" si="3"/>
        <v>47-53</v>
      </c>
      <c r="C57" s="9">
        <f t="shared" si="4"/>
        <v>80</v>
      </c>
      <c r="D57" s="9">
        <f t="shared" si="5"/>
        <v>12</v>
      </c>
      <c r="E57" s="31">
        <f>'8.1'!C65</f>
        <v>2</v>
      </c>
      <c r="F57" s="31">
        <f>'8.2'!C65</f>
        <v>2</v>
      </c>
      <c r="G57" s="31">
        <f>'8.3'!C65</f>
        <v>2</v>
      </c>
      <c r="H57" s="31">
        <f>'8.4'!C65</f>
        <v>3</v>
      </c>
      <c r="I57" s="31">
        <f>'8.5'!C65</f>
        <v>3</v>
      </c>
    </row>
    <row r="58" spans="1:9" ht="15" customHeight="1">
      <c r="A58" s="19" t="s">
        <v>75</v>
      </c>
      <c r="B58" s="30" t="str">
        <f t="shared" si="3"/>
        <v>47-53</v>
      </c>
      <c r="C58" s="9">
        <f t="shared" si="4"/>
        <v>80</v>
      </c>
      <c r="D58" s="9">
        <f t="shared" si="5"/>
        <v>12</v>
      </c>
      <c r="E58" s="31">
        <f>'8.1'!C75</f>
        <v>2</v>
      </c>
      <c r="F58" s="31">
        <f>'8.2'!C75</f>
        <v>2</v>
      </c>
      <c r="G58" s="31">
        <f>'8.3'!C75</f>
        <v>3</v>
      </c>
      <c r="H58" s="31">
        <f>'8.4'!C75</f>
        <v>2</v>
      </c>
      <c r="I58" s="31">
        <f>'8.5'!C75</f>
        <v>3</v>
      </c>
    </row>
    <row r="59" spans="1:9" ht="15" customHeight="1">
      <c r="A59" s="19" t="s">
        <v>76</v>
      </c>
      <c r="B59" s="30" t="str">
        <f t="shared" si="3"/>
        <v>47-53</v>
      </c>
      <c r="C59" s="9">
        <f t="shared" si="4"/>
        <v>80</v>
      </c>
      <c r="D59" s="9">
        <f t="shared" si="5"/>
        <v>12</v>
      </c>
      <c r="E59" s="31">
        <f>'8.1'!C85</f>
        <v>3</v>
      </c>
      <c r="F59" s="31">
        <f>'8.2'!C85</f>
        <v>3</v>
      </c>
      <c r="G59" s="31">
        <f>'8.3'!C85</f>
        <v>0</v>
      </c>
      <c r="H59" s="31">
        <f>'8.4'!C85</f>
        <v>3</v>
      </c>
      <c r="I59" s="31">
        <f>'8.5'!C85</f>
        <v>3</v>
      </c>
    </row>
    <row r="60" spans="1:9" ht="15" customHeight="1">
      <c r="A60" s="19" t="s">
        <v>77</v>
      </c>
      <c r="B60" s="30" t="str">
        <f t="shared" si="3"/>
        <v>47-53</v>
      </c>
      <c r="C60" s="9">
        <f t="shared" si="4"/>
        <v>80</v>
      </c>
      <c r="D60" s="9">
        <f t="shared" si="5"/>
        <v>12</v>
      </c>
      <c r="E60" s="31">
        <f>'8.1'!C92</f>
        <v>3</v>
      </c>
      <c r="F60" s="31">
        <f>'8.2'!C92</f>
        <v>1</v>
      </c>
      <c r="G60" s="31">
        <f>'8.3'!C92</f>
        <v>2</v>
      </c>
      <c r="H60" s="31">
        <f>'8.4'!C92</f>
        <v>3</v>
      </c>
      <c r="I60" s="31">
        <f>'8.5'!C92</f>
        <v>3</v>
      </c>
    </row>
    <row r="61" spans="1:9" ht="15" customHeight="1">
      <c r="A61" s="64" t="s">
        <v>21</v>
      </c>
      <c r="B61" s="30"/>
      <c r="C61" s="9"/>
      <c r="D61" s="9"/>
      <c r="E61" s="31"/>
      <c r="F61" s="31"/>
      <c r="G61" s="31"/>
      <c r="H61" s="31"/>
      <c r="I61" s="31"/>
    </row>
    <row r="62" spans="1:9" ht="15" customHeight="1">
      <c r="A62" s="44" t="s">
        <v>78</v>
      </c>
      <c r="B62" s="30" t="str">
        <f aca="true" t="shared" si="6" ref="B62:B73">RANK(C62,$C$8:$C$96)&amp;IF(COUNTIF($C$8:$C$96,C62)&gt;1,"-"&amp;RANK(C62,$C$8:$C$96)+COUNTIF($C$8:$C$96,C62)-1,"")</f>
        <v>54</v>
      </c>
      <c r="C62" s="9">
        <f aca="true" t="shared" si="7" ref="C62:C73">D62/$D$6*100</f>
        <v>73.33333333333333</v>
      </c>
      <c r="D62" s="9">
        <f aca="true" t="shared" si="8" ref="D62:D73">SUM(E62:I62)</f>
        <v>11</v>
      </c>
      <c r="E62" s="31">
        <f>'8.1'!C38</f>
        <v>0</v>
      </c>
      <c r="F62" s="31">
        <f>'8.2'!C38</f>
        <v>2</v>
      </c>
      <c r="G62" s="31">
        <f>'8.3'!C38</f>
        <v>3</v>
      </c>
      <c r="H62" s="31">
        <f>'8.4'!C38</f>
        <v>3</v>
      </c>
      <c r="I62" s="31">
        <f>'8.5'!C38</f>
        <v>3</v>
      </c>
    </row>
    <row r="63" spans="1:9" ht="15" customHeight="1">
      <c r="A63" s="19" t="s">
        <v>79</v>
      </c>
      <c r="B63" s="30" t="str">
        <f t="shared" si="6"/>
        <v>55-57</v>
      </c>
      <c r="C63" s="9">
        <f t="shared" si="7"/>
        <v>66.66666666666666</v>
      </c>
      <c r="D63" s="9">
        <f t="shared" si="8"/>
        <v>10</v>
      </c>
      <c r="E63" s="31">
        <f>'8.1'!C11</f>
        <v>2</v>
      </c>
      <c r="F63" s="31">
        <f>'8.2'!C11</f>
        <v>2</v>
      </c>
      <c r="G63" s="31">
        <f>'8.3'!C11</f>
        <v>2</v>
      </c>
      <c r="H63" s="31">
        <f>'8.4'!C11</f>
        <v>1</v>
      </c>
      <c r="I63" s="31">
        <f>'8.5'!C11</f>
        <v>3</v>
      </c>
    </row>
    <row r="64" spans="1:9" ht="15" customHeight="1">
      <c r="A64" s="19" t="s">
        <v>80</v>
      </c>
      <c r="B64" s="30" t="str">
        <f t="shared" si="6"/>
        <v>55-57</v>
      </c>
      <c r="C64" s="9">
        <f t="shared" si="7"/>
        <v>66.66666666666666</v>
      </c>
      <c r="D64" s="9">
        <f t="shared" si="8"/>
        <v>10</v>
      </c>
      <c r="E64" s="31">
        <f>'8.1'!C77</f>
        <v>1</v>
      </c>
      <c r="F64" s="31">
        <f>'8.2'!C77</f>
        <v>3</v>
      </c>
      <c r="G64" s="31">
        <f>'8.3'!C77</f>
        <v>1</v>
      </c>
      <c r="H64" s="31">
        <f>'8.4'!C77</f>
        <v>2</v>
      </c>
      <c r="I64" s="31">
        <f>'8.5'!C77</f>
        <v>3</v>
      </c>
    </row>
    <row r="65" spans="1:9" ht="15" customHeight="1">
      <c r="A65" s="19" t="s">
        <v>81</v>
      </c>
      <c r="B65" s="30" t="str">
        <f t="shared" si="6"/>
        <v>55-57</v>
      </c>
      <c r="C65" s="9">
        <f t="shared" si="7"/>
        <v>66.66666666666666</v>
      </c>
      <c r="D65" s="9">
        <f t="shared" si="8"/>
        <v>10</v>
      </c>
      <c r="E65" s="31">
        <f>'8.1'!C95</f>
        <v>3</v>
      </c>
      <c r="F65" s="31">
        <f>'8.2'!C95</f>
        <v>3</v>
      </c>
      <c r="G65" s="31">
        <f>'8.3'!C95</f>
        <v>1</v>
      </c>
      <c r="H65" s="31">
        <f>'8.4'!C95</f>
        <v>1</v>
      </c>
      <c r="I65" s="31">
        <f>'8.5'!C95</f>
        <v>2</v>
      </c>
    </row>
    <row r="66" spans="1:9" ht="15" customHeight="1">
      <c r="A66" s="19" t="s">
        <v>82</v>
      </c>
      <c r="B66" s="30" t="str">
        <f t="shared" si="6"/>
        <v>58-65</v>
      </c>
      <c r="C66" s="9">
        <f t="shared" si="7"/>
        <v>60</v>
      </c>
      <c r="D66" s="9">
        <f t="shared" si="8"/>
        <v>9</v>
      </c>
      <c r="E66" s="31">
        <f>'8.1'!C16</f>
        <v>2</v>
      </c>
      <c r="F66" s="31">
        <f>'8.2'!C16</f>
        <v>2</v>
      </c>
      <c r="G66" s="31">
        <f>'8.3'!C16</f>
        <v>0</v>
      </c>
      <c r="H66" s="31">
        <f>'8.4'!C16</f>
        <v>2</v>
      </c>
      <c r="I66" s="31">
        <f>'8.5'!C16</f>
        <v>3</v>
      </c>
    </row>
    <row r="67" spans="1:9" ht="15" customHeight="1">
      <c r="A67" s="19" t="s">
        <v>83</v>
      </c>
      <c r="B67" s="30" t="str">
        <f t="shared" si="6"/>
        <v>58-65</v>
      </c>
      <c r="C67" s="9">
        <f t="shared" si="7"/>
        <v>60</v>
      </c>
      <c r="D67" s="9">
        <f t="shared" si="8"/>
        <v>9</v>
      </c>
      <c r="E67" s="31">
        <f>'8.1'!C23</f>
        <v>1</v>
      </c>
      <c r="F67" s="31">
        <f>'8.2'!C23</f>
        <v>1</v>
      </c>
      <c r="G67" s="31">
        <f>'8.3'!C23</f>
        <v>2</v>
      </c>
      <c r="H67" s="31">
        <f>'8.4'!C23</f>
        <v>2</v>
      </c>
      <c r="I67" s="31">
        <f>'8.5'!C23</f>
        <v>3</v>
      </c>
    </row>
    <row r="68" spans="1:9" ht="15" customHeight="1">
      <c r="A68" s="19" t="s">
        <v>84</v>
      </c>
      <c r="B68" s="30" t="str">
        <f t="shared" si="6"/>
        <v>58-65</v>
      </c>
      <c r="C68" s="9">
        <f t="shared" si="7"/>
        <v>60</v>
      </c>
      <c r="D68" s="9">
        <f t="shared" si="8"/>
        <v>9</v>
      </c>
      <c r="E68" s="31">
        <f>'8.1'!C32</f>
        <v>0</v>
      </c>
      <c r="F68" s="31">
        <f>'8.2'!C32</f>
        <v>2</v>
      </c>
      <c r="G68" s="31">
        <f>'8.3'!C32</f>
        <v>2</v>
      </c>
      <c r="H68" s="31">
        <f>'8.4'!C32</f>
        <v>2</v>
      </c>
      <c r="I68" s="31">
        <f>'8.5'!C32</f>
        <v>3</v>
      </c>
    </row>
    <row r="69" spans="1:9" ht="15" customHeight="1">
      <c r="A69" s="19" t="s">
        <v>85</v>
      </c>
      <c r="B69" s="30" t="str">
        <f t="shared" si="6"/>
        <v>58-65</v>
      </c>
      <c r="C69" s="9">
        <f t="shared" si="7"/>
        <v>60</v>
      </c>
      <c r="D69" s="9">
        <f t="shared" si="8"/>
        <v>9</v>
      </c>
      <c r="E69" s="31">
        <f>'8.1'!C46</f>
        <v>1</v>
      </c>
      <c r="F69" s="31">
        <f>'8.2'!C46</f>
        <v>1</v>
      </c>
      <c r="G69" s="31">
        <f>'8.3'!C46</f>
        <v>2</v>
      </c>
      <c r="H69" s="31">
        <f>'8.4'!C46</f>
        <v>2</v>
      </c>
      <c r="I69" s="31">
        <f>'8.5'!C46</f>
        <v>3</v>
      </c>
    </row>
    <row r="70" spans="1:9" ht="15" customHeight="1">
      <c r="A70" s="19" t="s">
        <v>86</v>
      </c>
      <c r="B70" s="30" t="str">
        <f t="shared" si="6"/>
        <v>58-65</v>
      </c>
      <c r="C70" s="9">
        <f t="shared" si="7"/>
        <v>60</v>
      </c>
      <c r="D70" s="9">
        <f t="shared" si="8"/>
        <v>9</v>
      </c>
      <c r="E70" s="31">
        <f>'8.1'!C48</f>
        <v>1</v>
      </c>
      <c r="F70" s="31">
        <f>'8.2'!C48</f>
        <v>1</v>
      </c>
      <c r="G70" s="31">
        <f>'8.3'!C48</f>
        <v>2</v>
      </c>
      <c r="H70" s="31">
        <f>'8.4'!C48</f>
        <v>2</v>
      </c>
      <c r="I70" s="31">
        <f>'8.5'!C48</f>
        <v>3</v>
      </c>
    </row>
    <row r="71" spans="1:9" ht="15" customHeight="1">
      <c r="A71" s="19" t="s">
        <v>87</v>
      </c>
      <c r="B71" s="30" t="str">
        <f t="shared" si="6"/>
        <v>58-65</v>
      </c>
      <c r="C71" s="9">
        <f t="shared" si="7"/>
        <v>60</v>
      </c>
      <c r="D71" s="9">
        <f t="shared" si="8"/>
        <v>9</v>
      </c>
      <c r="E71" s="31">
        <f>'8.1'!C54</f>
        <v>0</v>
      </c>
      <c r="F71" s="31">
        <f>'8.2'!C54</f>
        <v>2</v>
      </c>
      <c r="G71" s="31">
        <f>'8.3'!C54</f>
        <v>1</v>
      </c>
      <c r="H71" s="31">
        <f>'8.4'!C54</f>
        <v>3</v>
      </c>
      <c r="I71" s="31">
        <f>'8.5'!C54</f>
        <v>3</v>
      </c>
    </row>
    <row r="72" spans="1:9" ht="15" customHeight="1">
      <c r="A72" s="19" t="s">
        <v>88</v>
      </c>
      <c r="B72" s="30" t="str">
        <f t="shared" si="6"/>
        <v>58-65</v>
      </c>
      <c r="C72" s="9">
        <f t="shared" si="7"/>
        <v>60</v>
      </c>
      <c r="D72" s="9">
        <f t="shared" si="8"/>
        <v>9</v>
      </c>
      <c r="E72" s="31">
        <f>'8.1'!C86</f>
        <v>2</v>
      </c>
      <c r="F72" s="31">
        <f>'8.2'!C86</f>
        <v>2</v>
      </c>
      <c r="G72" s="31">
        <f>'8.3'!C86</f>
        <v>0</v>
      </c>
      <c r="H72" s="31">
        <f>'8.4'!C86</f>
        <v>2</v>
      </c>
      <c r="I72" s="31">
        <f>'8.5'!C86</f>
        <v>3</v>
      </c>
    </row>
    <row r="73" spans="1:9" ht="15" customHeight="1">
      <c r="A73" s="19" t="s">
        <v>89</v>
      </c>
      <c r="B73" s="30" t="str">
        <f t="shared" si="6"/>
        <v>58-65</v>
      </c>
      <c r="C73" s="9">
        <f t="shared" si="7"/>
        <v>60</v>
      </c>
      <c r="D73" s="9">
        <f t="shared" si="8"/>
        <v>9</v>
      </c>
      <c r="E73" s="31">
        <f>'8.1'!C89</f>
        <v>1</v>
      </c>
      <c r="F73" s="31">
        <f>'8.2'!C89</f>
        <v>3</v>
      </c>
      <c r="G73" s="31">
        <f>'8.3'!C89</f>
        <v>0</v>
      </c>
      <c r="H73" s="31">
        <f>'8.4'!C89</f>
        <v>2</v>
      </c>
      <c r="I73" s="31">
        <f>'8.5'!C89</f>
        <v>3</v>
      </c>
    </row>
    <row r="74" spans="1:9" ht="15" customHeight="1">
      <c r="A74" s="63" t="s">
        <v>22</v>
      </c>
      <c r="B74" s="30"/>
      <c r="C74" s="9"/>
      <c r="D74" s="9"/>
      <c r="E74" s="31"/>
      <c r="F74" s="31"/>
      <c r="G74" s="31"/>
      <c r="H74" s="31"/>
      <c r="I74" s="31"/>
    </row>
    <row r="75" spans="1:9" ht="15" customHeight="1">
      <c r="A75" s="19" t="s">
        <v>90</v>
      </c>
      <c r="B75" s="30" t="str">
        <f aca="true" t="shared" si="9" ref="B75:B85">RANK(C75,$C$8:$C$96)&amp;IF(COUNTIF($C$8:$C$96,C75)&gt;1,"-"&amp;RANK(C75,$C$8:$C$96)+COUNTIF($C$8:$C$96,C75)-1,"")</f>
        <v>66-69</v>
      </c>
      <c r="C75" s="9">
        <f aca="true" t="shared" si="10" ref="C75:C85">D75/$D$6*100</f>
        <v>53.333333333333336</v>
      </c>
      <c r="D75" s="9">
        <f aca="true" t="shared" si="11" ref="D75:D85">SUM(E75:I75)</f>
        <v>8</v>
      </c>
      <c r="E75" s="31">
        <f>'8.1'!C17</f>
        <v>1</v>
      </c>
      <c r="F75" s="31">
        <f>'8.2'!C17</f>
        <v>1</v>
      </c>
      <c r="G75" s="31">
        <f>'8.3'!C17</f>
        <v>1</v>
      </c>
      <c r="H75" s="31">
        <f>'8.4'!C17</f>
        <v>2</v>
      </c>
      <c r="I75" s="31">
        <f>'8.5'!C17</f>
        <v>3</v>
      </c>
    </row>
    <row r="76" spans="1:9" ht="15" customHeight="1">
      <c r="A76" s="19" t="s">
        <v>91</v>
      </c>
      <c r="B76" s="30" t="str">
        <f t="shared" si="9"/>
        <v>66-69</v>
      </c>
      <c r="C76" s="9">
        <f t="shared" si="10"/>
        <v>53.333333333333336</v>
      </c>
      <c r="D76" s="9">
        <f t="shared" si="11"/>
        <v>8</v>
      </c>
      <c r="E76" s="31">
        <f>'8.1'!C20</f>
        <v>1</v>
      </c>
      <c r="F76" s="31">
        <f>'8.2'!C20</f>
        <v>2</v>
      </c>
      <c r="G76" s="31">
        <f>'8.3'!C20</f>
        <v>2</v>
      </c>
      <c r="H76" s="31">
        <f>'8.4'!C20</f>
        <v>1</v>
      </c>
      <c r="I76" s="31">
        <f>'8.5'!C20</f>
        <v>2</v>
      </c>
    </row>
    <row r="77" spans="1:9" ht="15" customHeight="1">
      <c r="A77" s="19" t="s">
        <v>92</v>
      </c>
      <c r="B77" s="30" t="str">
        <f t="shared" si="9"/>
        <v>66-69</v>
      </c>
      <c r="C77" s="9">
        <f t="shared" si="10"/>
        <v>53.333333333333336</v>
      </c>
      <c r="D77" s="9">
        <f t="shared" si="11"/>
        <v>8</v>
      </c>
      <c r="E77" s="31">
        <f>'8.1'!C40</f>
        <v>1</v>
      </c>
      <c r="F77" s="31">
        <f>'8.2'!C40</f>
        <v>1</v>
      </c>
      <c r="G77" s="31">
        <f>'8.3'!C40</f>
        <v>0</v>
      </c>
      <c r="H77" s="31">
        <f>'8.4'!C40</f>
        <v>3</v>
      </c>
      <c r="I77" s="31">
        <f>'8.5'!C40</f>
        <v>3</v>
      </c>
    </row>
    <row r="78" spans="1:9" ht="15" customHeight="1">
      <c r="A78" s="19" t="s">
        <v>93</v>
      </c>
      <c r="B78" s="30" t="str">
        <f t="shared" si="9"/>
        <v>66-69</v>
      </c>
      <c r="C78" s="9">
        <f t="shared" si="10"/>
        <v>53.333333333333336</v>
      </c>
      <c r="D78" s="9">
        <f t="shared" si="11"/>
        <v>8</v>
      </c>
      <c r="E78" s="31">
        <f>'8.1'!C74</f>
        <v>1</v>
      </c>
      <c r="F78" s="31">
        <f>'8.2'!C74</f>
        <v>2</v>
      </c>
      <c r="G78" s="31">
        <f>'8.3'!C74</f>
        <v>1</v>
      </c>
      <c r="H78" s="31">
        <f>'8.4'!C74</f>
        <v>1</v>
      </c>
      <c r="I78" s="31">
        <f>'8.5'!C74</f>
        <v>3</v>
      </c>
    </row>
    <row r="79" spans="1:9" ht="15" customHeight="1">
      <c r="A79" s="19" t="s">
        <v>94</v>
      </c>
      <c r="B79" s="30" t="str">
        <f t="shared" si="9"/>
        <v>70-72</v>
      </c>
      <c r="C79" s="9">
        <f t="shared" si="10"/>
        <v>46.666666666666664</v>
      </c>
      <c r="D79" s="9">
        <f t="shared" si="11"/>
        <v>7</v>
      </c>
      <c r="E79" s="31">
        <f>'8.1'!C49</f>
        <v>2</v>
      </c>
      <c r="F79" s="31">
        <f>'8.2'!C49</f>
        <v>3</v>
      </c>
      <c r="G79" s="31">
        <f>'8.3'!C49</f>
        <v>0</v>
      </c>
      <c r="H79" s="31">
        <f>'8.4'!C49</f>
        <v>0</v>
      </c>
      <c r="I79" s="31">
        <f>'8.5'!C49</f>
        <v>2</v>
      </c>
    </row>
    <row r="80" spans="1:9" ht="15" customHeight="1">
      <c r="A80" s="19" t="s">
        <v>95</v>
      </c>
      <c r="B80" s="30" t="str">
        <f t="shared" si="9"/>
        <v>70-72</v>
      </c>
      <c r="C80" s="9">
        <f t="shared" si="10"/>
        <v>46.666666666666664</v>
      </c>
      <c r="D80" s="9">
        <f t="shared" si="11"/>
        <v>7</v>
      </c>
      <c r="E80" s="31">
        <f>'8.1'!C99</f>
        <v>2</v>
      </c>
      <c r="F80" s="31">
        <f>'8.2'!C99</f>
        <v>1</v>
      </c>
      <c r="G80" s="31">
        <f>'8.3'!C99</f>
        <v>1</v>
      </c>
      <c r="H80" s="31">
        <f>'8.4'!C99</f>
        <v>1</v>
      </c>
      <c r="I80" s="31">
        <f>'8.5'!C99</f>
        <v>2</v>
      </c>
    </row>
    <row r="81" spans="1:9" ht="15" customHeight="1">
      <c r="A81" s="19" t="s">
        <v>96</v>
      </c>
      <c r="B81" s="30" t="str">
        <f t="shared" si="9"/>
        <v>70-72</v>
      </c>
      <c r="C81" s="9">
        <f t="shared" si="10"/>
        <v>46.666666666666664</v>
      </c>
      <c r="D81" s="9">
        <f t="shared" si="11"/>
        <v>7</v>
      </c>
      <c r="E81" s="31">
        <f>'8.1'!C101</f>
        <v>1</v>
      </c>
      <c r="F81" s="31">
        <f>'8.2'!C101</f>
        <v>1</v>
      </c>
      <c r="G81" s="31">
        <f>'8.3'!C101</f>
        <v>1</v>
      </c>
      <c r="H81" s="31">
        <f>'8.4'!C101</f>
        <v>2</v>
      </c>
      <c r="I81" s="31">
        <f>'8.5'!C101</f>
        <v>2</v>
      </c>
    </row>
    <row r="82" spans="1:9" ht="15" customHeight="1">
      <c r="A82" s="19" t="s">
        <v>97</v>
      </c>
      <c r="B82" s="30" t="str">
        <f t="shared" si="9"/>
        <v>73-76</v>
      </c>
      <c r="C82" s="9">
        <f t="shared" si="10"/>
        <v>40</v>
      </c>
      <c r="D82" s="9">
        <f t="shared" si="11"/>
        <v>6</v>
      </c>
      <c r="E82" s="31">
        <f>'8.1'!C19</f>
        <v>1</v>
      </c>
      <c r="F82" s="31">
        <f>'8.2'!C19</f>
        <v>1</v>
      </c>
      <c r="G82" s="31">
        <f>'8.3'!C19</f>
        <v>0</v>
      </c>
      <c r="H82" s="31">
        <f>'8.4'!C19</f>
        <v>2</v>
      </c>
      <c r="I82" s="31">
        <f>'8.5'!C19</f>
        <v>2</v>
      </c>
    </row>
    <row r="83" spans="1:9" ht="15" customHeight="1">
      <c r="A83" s="44" t="s">
        <v>98</v>
      </c>
      <c r="B83" s="30" t="str">
        <f t="shared" si="9"/>
        <v>73-76</v>
      </c>
      <c r="C83" s="9">
        <f t="shared" si="10"/>
        <v>40</v>
      </c>
      <c r="D83" s="9">
        <f t="shared" si="11"/>
        <v>6</v>
      </c>
      <c r="E83" s="31">
        <f>'8.1'!C37</f>
        <v>1</v>
      </c>
      <c r="F83" s="31">
        <f>'8.2'!C37</f>
        <v>1</v>
      </c>
      <c r="G83" s="31">
        <f>'8.3'!C37</f>
        <v>1</v>
      </c>
      <c r="H83" s="31">
        <f>'8.4'!C37</f>
        <v>1</v>
      </c>
      <c r="I83" s="31">
        <f>'8.5'!C37</f>
        <v>2</v>
      </c>
    </row>
    <row r="84" spans="1:9" ht="15" customHeight="1">
      <c r="A84" s="19" t="s">
        <v>99</v>
      </c>
      <c r="B84" s="30" t="str">
        <f t="shared" si="9"/>
        <v>73-76</v>
      </c>
      <c r="C84" s="9">
        <f t="shared" si="10"/>
        <v>40</v>
      </c>
      <c r="D84" s="9">
        <f t="shared" si="11"/>
        <v>6</v>
      </c>
      <c r="E84" s="31">
        <f>'8.1'!C61</f>
        <v>0</v>
      </c>
      <c r="F84" s="31">
        <f>'8.2'!C61</f>
        <v>0</v>
      </c>
      <c r="G84" s="31">
        <f>'8.3'!C61</f>
        <v>0</v>
      </c>
      <c r="H84" s="31">
        <f>'8.4'!C61</f>
        <v>3</v>
      </c>
      <c r="I84" s="31">
        <f>'8.5'!C61</f>
        <v>3</v>
      </c>
    </row>
    <row r="85" spans="1:9" ht="15" customHeight="1">
      <c r="A85" s="19" t="s">
        <v>100</v>
      </c>
      <c r="B85" s="30" t="str">
        <f t="shared" si="9"/>
        <v>73-76</v>
      </c>
      <c r="C85" s="9">
        <f t="shared" si="10"/>
        <v>40</v>
      </c>
      <c r="D85" s="9">
        <f t="shared" si="11"/>
        <v>6</v>
      </c>
      <c r="E85" s="31">
        <f>'8.1'!C84</f>
        <v>0</v>
      </c>
      <c r="F85" s="31">
        <f>'8.2'!C84</f>
        <v>1</v>
      </c>
      <c r="G85" s="31">
        <f>'8.3'!C84</f>
        <v>1</v>
      </c>
      <c r="H85" s="31">
        <f>'8.4'!C84</f>
        <v>2</v>
      </c>
      <c r="I85" s="31">
        <f>'8.5'!C84</f>
        <v>2</v>
      </c>
    </row>
    <row r="86" spans="1:9" ht="15" customHeight="1">
      <c r="A86" s="63" t="s">
        <v>23</v>
      </c>
      <c r="B86" s="30"/>
      <c r="C86" s="9"/>
      <c r="D86" s="9"/>
      <c r="E86" s="31"/>
      <c r="F86" s="31"/>
      <c r="G86" s="31"/>
      <c r="H86" s="31"/>
      <c r="I86" s="31"/>
    </row>
    <row r="87" spans="1:9" ht="15" customHeight="1">
      <c r="A87" s="44" t="s">
        <v>101</v>
      </c>
      <c r="B87" s="30" t="str">
        <f>RANK(C87,$C$8:$C$96)&amp;IF(COUNTIF($C$8:$C$96,C87)&gt;1,"-"&amp;RANK(C87,$C$8:$C$96)+COUNTIF($C$8:$C$96,C87)-1,"")</f>
        <v>77-78</v>
      </c>
      <c r="C87" s="9">
        <f>D87/$D$6*100</f>
        <v>33.33333333333333</v>
      </c>
      <c r="D87" s="9">
        <f>SUM(E87:I87)</f>
        <v>5</v>
      </c>
      <c r="E87" s="31">
        <f>'8.1'!C66</f>
        <v>0</v>
      </c>
      <c r="F87" s="31">
        <f>'8.2'!C66</f>
        <v>1</v>
      </c>
      <c r="G87" s="31">
        <f>'8.3'!C66</f>
        <v>1</v>
      </c>
      <c r="H87" s="31">
        <f>'8.4'!C66</f>
        <v>1</v>
      </c>
      <c r="I87" s="31">
        <f>'8.5'!C66</f>
        <v>2</v>
      </c>
    </row>
    <row r="88" spans="1:9" ht="15" customHeight="1">
      <c r="A88" s="19" t="s">
        <v>102</v>
      </c>
      <c r="B88" s="30" t="str">
        <f>RANK(C88,$C$8:$C$96)&amp;IF(COUNTIF($C$8:$C$96,C88)&gt;1,"-"&amp;RANK(C88,$C$8:$C$96)+COUNTIF($C$8:$C$96,C88)-1,"")</f>
        <v>77-78</v>
      </c>
      <c r="C88" s="9">
        <f>D88/$D$6*100</f>
        <v>33.33333333333333</v>
      </c>
      <c r="D88" s="9">
        <f>SUM(E88:I88)</f>
        <v>5</v>
      </c>
      <c r="E88" s="31">
        <f>'8.1'!C94</f>
        <v>0</v>
      </c>
      <c r="F88" s="31">
        <f>'8.2'!C94</f>
        <v>0</v>
      </c>
      <c r="G88" s="31">
        <f>'8.3'!C94</f>
        <v>2</v>
      </c>
      <c r="H88" s="31">
        <f>'8.4'!C94</f>
        <v>1</v>
      </c>
      <c r="I88" s="31">
        <f>'8.5'!C94</f>
        <v>2</v>
      </c>
    </row>
    <row r="89" spans="1:9" ht="15" customHeight="1">
      <c r="A89" s="19" t="s">
        <v>103</v>
      </c>
      <c r="B89" s="30" t="str">
        <f>RANK(C89,$C$8:$C$96)&amp;IF(COUNTIF($C$8:$C$96,C89)&gt;1,"-"&amp;RANK(C89,$C$8:$C$96)+COUNTIF($C$8:$C$96,C89)-1,"")</f>
        <v>79</v>
      </c>
      <c r="C89" s="9">
        <f>D89/$D$6*100</f>
        <v>20</v>
      </c>
      <c r="D89" s="9">
        <f>SUM(E89:I89)</f>
        <v>3</v>
      </c>
      <c r="E89" s="31">
        <f>'8.1'!C51</f>
        <v>2</v>
      </c>
      <c r="F89" s="31">
        <f>'8.2'!C51</f>
        <v>1</v>
      </c>
      <c r="G89" s="31">
        <f>'8.3'!C51</f>
        <v>0</v>
      </c>
      <c r="H89" s="31">
        <f>'8.4'!C51</f>
        <v>0</v>
      </c>
      <c r="I89" s="31">
        <f>'8.5'!C51</f>
        <v>0</v>
      </c>
    </row>
    <row r="90" spans="1:9" ht="15" customHeight="1">
      <c r="A90" s="63" t="s">
        <v>24</v>
      </c>
      <c r="B90" s="30"/>
      <c r="C90" s="9"/>
      <c r="D90" s="9"/>
      <c r="E90" s="31"/>
      <c r="F90" s="31"/>
      <c r="G90" s="31"/>
      <c r="H90" s="31"/>
      <c r="I90" s="31"/>
    </row>
    <row r="91" spans="1:9" ht="15" customHeight="1">
      <c r="A91" s="19" t="s">
        <v>104</v>
      </c>
      <c r="B91" s="30" t="str">
        <f aca="true" t="shared" si="12" ref="B91:B96">RANK(C91,$C$8:$C$96)&amp;IF(COUNTIF($C$8:$C$96,C91)&gt;1,"-"&amp;RANK(C91,$C$8:$C$96)+COUNTIF($C$8:$C$96,C91)-1,"")</f>
        <v>80</v>
      </c>
      <c r="C91" s="9">
        <f aca="true" t="shared" si="13" ref="C91:C96">D91/$D$6*100</f>
        <v>13.333333333333334</v>
      </c>
      <c r="D91" s="9">
        <f aca="true" t="shared" si="14" ref="D91:D96">SUM(E91:I91)</f>
        <v>2</v>
      </c>
      <c r="E91" s="31">
        <f>'8.1'!C28</f>
        <v>0</v>
      </c>
      <c r="F91" s="31">
        <f>'8.2'!C28</f>
        <v>2</v>
      </c>
      <c r="G91" s="31">
        <f>'8.3'!C28</f>
        <v>0</v>
      </c>
      <c r="H91" s="31">
        <f>'8.4'!C28</f>
        <v>0</v>
      </c>
      <c r="I91" s="31">
        <f>'8.5'!C28</f>
        <v>0</v>
      </c>
    </row>
    <row r="92" spans="1:9" ht="15" customHeight="1">
      <c r="A92" s="19" t="s">
        <v>105</v>
      </c>
      <c r="B92" s="30" t="str">
        <f t="shared" si="12"/>
        <v>81-82</v>
      </c>
      <c r="C92" s="9">
        <f t="shared" si="13"/>
        <v>6.666666666666667</v>
      </c>
      <c r="D92" s="9">
        <f t="shared" si="14"/>
        <v>1</v>
      </c>
      <c r="E92" s="31">
        <f>'8.1'!C55</f>
        <v>0</v>
      </c>
      <c r="F92" s="31">
        <f>'8.2'!C55</f>
        <v>1</v>
      </c>
      <c r="G92" s="31">
        <f>'8.3'!C55</f>
        <v>0</v>
      </c>
      <c r="H92" s="31">
        <f>'8.4'!C55</f>
        <v>0</v>
      </c>
      <c r="I92" s="31">
        <f>'8.5'!C55</f>
        <v>0</v>
      </c>
    </row>
    <row r="93" spans="1:9" ht="15" customHeight="1">
      <c r="A93" s="19" t="s">
        <v>106</v>
      </c>
      <c r="B93" s="30" t="str">
        <f t="shared" si="12"/>
        <v>81-82</v>
      </c>
      <c r="C93" s="9">
        <f t="shared" si="13"/>
        <v>6.666666666666667</v>
      </c>
      <c r="D93" s="9">
        <f t="shared" si="14"/>
        <v>1</v>
      </c>
      <c r="E93" s="31">
        <f>'8.1'!C56</f>
        <v>0</v>
      </c>
      <c r="F93" s="31">
        <f>'8.2'!C56</f>
        <v>1</v>
      </c>
      <c r="G93" s="31">
        <f>'8.3'!C56</f>
        <v>0</v>
      </c>
      <c r="H93" s="31">
        <f>'8.4'!C56</f>
        <v>0</v>
      </c>
      <c r="I93" s="31">
        <f>'8.5'!C56</f>
        <v>0</v>
      </c>
    </row>
    <row r="94" spans="1:9" ht="15" customHeight="1">
      <c r="A94" s="19" t="s">
        <v>107</v>
      </c>
      <c r="B94" s="30" t="str">
        <f t="shared" si="12"/>
        <v>83-85</v>
      </c>
      <c r="C94" s="9">
        <f t="shared" si="13"/>
        <v>0</v>
      </c>
      <c r="D94" s="9">
        <f t="shared" si="14"/>
        <v>0</v>
      </c>
      <c r="E94" s="31">
        <f>'8.1'!C52</f>
        <v>0</v>
      </c>
      <c r="F94" s="31">
        <f>'8.2'!C52</f>
        <v>0</v>
      </c>
      <c r="G94" s="31">
        <f>'8.3'!C52</f>
        <v>0</v>
      </c>
      <c r="H94" s="31">
        <f>'8.4'!C52</f>
        <v>0</v>
      </c>
      <c r="I94" s="31">
        <f>'8.5'!C52</f>
        <v>0</v>
      </c>
    </row>
    <row r="95" spans="1:9" ht="15" customHeight="1">
      <c r="A95" s="19" t="s">
        <v>108</v>
      </c>
      <c r="B95" s="30" t="str">
        <f t="shared" si="12"/>
        <v>83-85</v>
      </c>
      <c r="C95" s="9">
        <f t="shared" si="13"/>
        <v>0</v>
      </c>
      <c r="D95" s="9">
        <f t="shared" si="14"/>
        <v>0</v>
      </c>
      <c r="E95" s="31">
        <f>'8.1'!C62</f>
        <v>0</v>
      </c>
      <c r="F95" s="31">
        <f>'8.2'!C62</f>
        <v>0</v>
      </c>
      <c r="G95" s="31">
        <f>'8.3'!C62</f>
        <v>0</v>
      </c>
      <c r="H95" s="31">
        <f>'8.4'!C62</f>
        <v>0</v>
      </c>
      <c r="I95" s="31">
        <f>'8.5'!C62</f>
        <v>0</v>
      </c>
    </row>
    <row r="96" spans="1:9" ht="15" customHeight="1">
      <c r="A96" s="19" t="s">
        <v>109</v>
      </c>
      <c r="B96" s="30" t="str">
        <f t="shared" si="12"/>
        <v>83-85</v>
      </c>
      <c r="C96" s="9">
        <f t="shared" si="13"/>
        <v>0</v>
      </c>
      <c r="D96" s="9">
        <f t="shared" si="14"/>
        <v>0</v>
      </c>
      <c r="E96" s="31">
        <f>'8.1'!C102</f>
        <v>0</v>
      </c>
      <c r="F96" s="31">
        <f>'8.2'!C102</f>
        <v>0</v>
      </c>
      <c r="G96" s="31">
        <f>'8.3'!C102</f>
        <v>0</v>
      </c>
      <c r="H96" s="31">
        <f>'8.4'!C102</f>
        <v>0</v>
      </c>
      <c r="I96" s="31">
        <f>'8.5'!C102</f>
        <v>0</v>
      </c>
    </row>
    <row r="98" spans="3:4" ht="12.75">
      <c r="C98" s="36"/>
      <c r="D98" s="36"/>
    </row>
  </sheetData>
  <sheetProtection/>
  <mergeCells count="3">
    <mergeCell ref="A1:I1"/>
    <mergeCell ref="B2:I2"/>
    <mergeCell ref="B3:I3"/>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7" r:id="rId1"/>
  <headerFooter>
    <oddFooter>&amp;C&amp;A&amp;R&amp;P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01"/>
  <sheetViews>
    <sheetView tabSelected="1" zoomScale="70" zoomScaleNormal="70" zoomScalePageLayoutView="0" workbookViewId="0" topLeftCell="A1">
      <selection activeCell="E7" sqref="E7"/>
    </sheetView>
  </sheetViews>
  <sheetFormatPr defaultColWidth="9.140625" defaultRowHeight="15"/>
  <cols>
    <col min="1" max="1" width="35.421875" style="5" customWidth="1"/>
    <col min="2" max="2" width="12.7109375" style="5" customWidth="1"/>
    <col min="3" max="3" width="12.7109375" style="8" customWidth="1"/>
    <col min="4" max="4" width="13.8515625" style="8" customWidth="1"/>
    <col min="5" max="5" width="12.7109375" style="5" customWidth="1"/>
    <col min="6" max="6" width="24.140625" style="5" customWidth="1"/>
    <col min="7" max="7" width="24.57421875" style="5" customWidth="1"/>
    <col min="8" max="8" width="21.00390625" style="5" customWidth="1"/>
    <col min="9" max="9" width="28.421875" style="5" customWidth="1"/>
    <col min="10" max="10" width="28.57421875" style="5" customWidth="1"/>
    <col min="11" max="16384" width="9.140625" style="5" customWidth="1"/>
  </cols>
  <sheetData>
    <row r="1" spans="1:10" ht="24" customHeight="1">
      <c r="A1" s="75" t="s">
        <v>125</v>
      </c>
      <c r="B1" s="75"/>
      <c r="C1" s="75"/>
      <c r="D1" s="75"/>
      <c r="E1" s="75"/>
      <c r="F1" s="76"/>
      <c r="G1" s="76"/>
      <c r="H1" s="77"/>
      <c r="I1" s="77"/>
      <c r="J1" s="77"/>
    </row>
    <row r="2" spans="1:10" ht="14.25" customHeight="1">
      <c r="A2" s="37" t="s">
        <v>10</v>
      </c>
      <c r="B2" s="78" t="s">
        <v>8</v>
      </c>
      <c r="C2" s="78"/>
      <c r="D2" s="78"/>
      <c r="E2" s="78"/>
      <c r="F2" s="78"/>
      <c r="G2" s="78"/>
      <c r="H2" s="79"/>
      <c r="I2" s="79"/>
      <c r="J2" s="79"/>
    </row>
    <row r="3" spans="1:10" ht="15" customHeight="1">
      <c r="A3" s="37" t="s">
        <v>11</v>
      </c>
      <c r="B3" s="80" t="s">
        <v>9</v>
      </c>
      <c r="C3" s="80"/>
      <c r="D3" s="81"/>
      <c r="E3" s="81"/>
      <c r="F3" s="81"/>
      <c r="G3" s="81"/>
      <c r="H3" s="82"/>
      <c r="I3" s="82"/>
      <c r="J3" s="82"/>
    </row>
    <row r="4" spans="1:10" ht="185.25" customHeight="1">
      <c r="A4" s="66" t="s">
        <v>12</v>
      </c>
      <c r="B4" s="70" t="s">
        <v>13</v>
      </c>
      <c r="C4" s="70" t="s">
        <v>110</v>
      </c>
      <c r="D4" s="70" t="s">
        <v>14</v>
      </c>
      <c r="E4" s="70" t="s">
        <v>15</v>
      </c>
      <c r="F4" s="66" t="s">
        <v>119</v>
      </c>
      <c r="G4" s="66" t="s">
        <v>120</v>
      </c>
      <c r="H4" s="66" t="s">
        <v>121</v>
      </c>
      <c r="I4" s="26" t="s">
        <v>122</v>
      </c>
      <c r="J4" s="26" t="s">
        <v>123</v>
      </c>
    </row>
    <row r="5" spans="1:10" ht="15" customHeight="1">
      <c r="A5" s="71" t="s">
        <v>16</v>
      </c>
      <c r="B5" s="73" t="s">
        <v>18</v>
      </c>
      <c r="C5" s="73" t="s">
        <v>18</v>
      </c>
      <c r="D5" s="18" t="s">
        <v>1</v>
      </c>
      <c r="E5" s="18" t="s">
        <v>19</v>
      </c>
      <c r="F5" s="27" t="s">
        <v>19</v>
      </c>
      <c r="G5" s="27" t="s">
        <v>19</v>
      </c>
      <c r="H5" s="27" t="s">
        <v>19</v>
      </c>
      <c r="I5" s="27" t="s">
        <v>19</v>
      </c>
      <c r="J5" s="27" t="s">
        <v>19</v>
      </c>
    </row>
    <row r="6" spans="1:10" ht="15" customHeight="1">
      <c r="A6" s="72" t="s">
        <v>17</v>
      </c>
      <c r="B6" s="18"/>
      <c r="C6" s="18"/>
      <c r="D6" s="18"/>
      <c r="E6" s="28">
        <f>SUM(F6:J6)</f>
        <v>15</v>
      </c>
      <c r="F6" s="29">
        <v>3</v>
      </c>
      <c r="G6" s="29">
        <v>3</v>
      </c>
      <c r="H6" s="29">
        <v>3</v>
      </c>
      <c r="I6" s="29">
        <v>3</v>
      </c>
      <c r="J6" s="29">
        <v>3</v>
      </c>
    </row>
    <row r="7" spans="1:10" ht="15" customHeight="1">
      <c r="A7" s="38" t="s">
        <v>111</v>
      </c>
      <c r="B7" s="38"/>
      <c r="C7" s="38"/>
      <c r="D7" s="38"/>
      <c r="E7" s="38"/>
      <c r="F7" s="39"/>
      <c r="G7" s="39"/>
      <c r="H7" s="39"/>
      <c r="I7" s="39"/>
      <c r="J7" s="39"/>
    </row>
    <row r="8" spans="1:10" ht="15" customHeight="1">
      <c r="A8" s="19" t="s">
        <v>79</v>
      </c>
      <c r="B8" s="30" t="str">
        <f aca="true" t="shared" si="0" ref="B8:B25">RANK(D8,$D$8:$D$99)&amp;IF(COUNTIF($D$8:$D$99,D8)&gt;1,"-"&amp;RANK(D8,$D$8:$D$99)+COUNTIF($D$8:$D$99,D8)-1,"")</f>
        <v>55-57</v>
      </c>
      <c r="C8" s="7" t="str">
        <f aca="true" t="shared" si="1" ref="C8:C25">RANK(D8,$D$8:$D$25)&amp;IF(COUNTIF($D$8:$D$25,D8)&gt;1,"-"&amp;RANK(D8,$D$8:$D$25)+COUNTIF($D$8:$D$25,D8)-1,"")</f>
        <v>12</v>
      </c>
      <c r="D8" s="9">
        <f aca="true" t="shared" si="2" ref="D8:D25">E8/$E$6*100</f>
        <v>66.66666666666666</v>
      </c>
      <c r="E8" s="9">
        <f aca="true" t="shared" si="3" ref="E8:E25">SUM(F8:J8)</f>
        <v>10</v>
      </c>
      <c r="F8" s="31">
        <f>'8.1'!C11</f>
        <v>2</v>
      </c>
      <c r="G8" s="31">
        <f>'8.2'!C11</f>
        <v>2</v>
      </c>
      <c r="H8" s="31">
        <f>'8.3'!C11</f>
        <v>2</v>
      </c>
      <c r="I8" s="31">
        <f>'8.4'!C11</f>
        <v>1</v>
      </c>
      <c r="J8" s="31">
        <f>'8.5'!C11</f>
        <v>3</v>
      </c>
    </row>
    <row r="9" spans="1:10" ht="15" customHeight="1">
      <c r="A9" s="19" t="s">
        <v>25</v>
      </c>
      <c r="B9" s="30" t="str">
        <f t="shared" si="0"/>
        <v>1-20</v>
      </c>
      <c r="C9" s="7" t="str">
        <f t="shared" si="1"/>
        <v>1-6</v>
      </c>
      <c r="D9" s="9">
        <f t="shared" si="2"/>
        <v>100</v>
      </c>
      <c r="E9" s="9">
        <f t="shared" si="3"/>
        <v>15</v>
      </c>
      <c r="F9" s="31">
        <f>'8.1'!C12</f>
        <v>3</v>
      </c>
      <c r="G9" s="31">
        <f>'8.2'!C12</f>
        <v>3</v>
      </c>
      <c r="H9" s="31">
        <f>'8.3'!C12</f>
        <v>3</v>
      </c>
      <c r="I9" s="31">
        <f>'8.4'!C12</f>
        <v>3</v>
      </c>
      <c r="J9" s="31">
        <f>'8.5'!C12</f>
        <v>3</v>
      </c>
    </row>
    <row r="10" spans="1:10" ht="15" customHeight="1">
      <c r="A10" s="19" t="s">
        <v>26</v>
      </c>
      <c r="B10" s="30" t="str">
        <f t="shared" si="0"/>
        <v>1-20</v>
      </c>
      <c r="C10" s="7" t="str">
        <f t="shared" si="1"/>
        <v>1-6</v>
      </c>
      <c r="D10" s="9">
        <f t="shared" si="2"/>
        <v>100</v>
      </c>
      <c r="E10" s="9">
        <f t="shared" si="3"/>
        <v>15</v>
      </c>
      <c r="F10" s="31">
        <f>'8.1'!C13</f>
        <v>3</v>
      </c>
      <c r="G10" s="31">
        <f>'8.2'!C13</f>
        <v>3</v>
      </c>
      <c r="H10" s="31">
        <f>'8.3'!C13</f>
        <v>3</v>
      </c>
      <c r="I10" s="31">
        <f>'8.4'!C13</f>
        <v>3</v>
      </c>
      <c r="J10" s="31">
        <f>'8.5'!C13</f>
        <v>3</v>
      </c>
    </row>
    <row r="11" spans="1:10" ht="15" customHeight="1">
      <c r="A11" s="19" t="s">
        <v>27</v>
      </c>
      <c r="B11" s="30" t="str">
        <f t="shared" si="0"/>
        <v>1-20</v>
      </c>
      <c r="C11" s="7" t="str">
        <f t="shared" si="1"/>
        <v>1-6</v>
      </c>
      <c r="D11" s="9">
        <f t="shared" si="2"/>
        <v>100</v>
      </c>
      <c r="E11" s="9">
        <f t="shared" si="3"/>
        <v>15</v>
      </c>
      <c r="F11" s="31">
        <f>'8.1'!C14</f>
        <v>3</v>
      </c>
      <c r="G11" s="31">
        <f>'8.2'!C14</f>
        <v>3</v>
      </c>
      <c r="H11" s="31">
        <f>'8.3'!C14</f>
        <v>3</v>
      </c>
      <c r="I11" s="31">
        <f>'8.4'!C14</f>
        <v>3</v>
      </c>
      <c r="J11" s="31">
        <f>'8.5'!C14</f>
        <v>3</v>
      </c>
    </row>
    <row r="12" spans="1:10" ht="15" customHeight="1">
      <c r="A12" s="19" t="s">
        <v>28</v>
      </c>
      <c r="B12" s="30" t="str">
        <f t="shared" si="0"/>
        <v>1-20</v>
      </c>
      <c r="C12" s="7" t="str">
        <f t="shared" si="1"/>
        <v>1-6</v>
      </c>
      <c r="D12" s="9">
        <f t="shared" si="2"/>
        <v>100</v>
      </c>
      <c r="E12" s="9">
        <f t="shared" si="3"/>
        <v>15</v>
      </c>
      <c r="F12" s="31">
        <f>'8.1'!C15</f>
        <v>3</v>
      </c>
      <c r="G12" s="31">
        <f>'8.2'!C15</f>
        <v>3</v>
      </c>
      <c r="H12" s="31">
        <f>'8.3'!C15</f>
        <v>3</v>
      </c>
      <c r="I12" s="31">
        <f>'8.4'!C15</f>
        <v>3</v>
      </c>
      <c r="J12" s="31">
        <f>'8.5'!C15</f>
        <v>3</v>
      </c>
    </row>
    <row r="13" spans="1:10" ht="15" customHeight="1">
      <c r="A13" s="19" t="s">
        <v>82</v>
      </c>
      <c r="B13" s="30" t="str">
        <f t="shared" si="0"/>
        <v>58-65</v>
      </c>
      <c r="C13" s="7" t="str">
        <f t="shared" si="1"/>
        <v>13-14</v>
      </c>
      <c r="D13" s="9">
        <f t="shared" si="2"/>
        <v>60</v>
      </c>
      <c r="E13" s="9">
        <f t="shared" si="3"/>
        <v>9</v>
      </c>
      <c r="F13" s="31">
        <f>'8.1'!C16</f>
        <v>2</v>
      </c>
      <c r="G13" s="31">
        <f>'8.2'!C16</f>
        <v>2</v>
      </c>
      <c r="H13" s="31">
        <f>'8.3'!C16</f>
        <v>0</v>
      </c>
      <c r="I13" s="31">
        <f>'8.4'!C16</f>
        <v>2</v>
      </c>
      <c r="J13" s="31">
        <f>'8.5'!C16</f>
        <v>3</v>
      </c>
    </row>
    <row r="14" spans="1:10" ht="15" customHeight="1">
      <c r="A14" s="19" t="s">
        <v>90</v>
      </c>
      <c r="B14" s="30" t="str">
        <f t="shared" si="0"/>
        <v>66-69</v>
      </c>
      <c r="C14" s="43" t="str">
        <f t="shared" si="1"/>
        <v>15-16</v>
      </c>
      <c r="D14" s="9">
        <f t="shared" si="2"/>
        <v>53.333333333333336</v>
      </c>
      <c r="E14" s="9">
        <f t="shared" si="3"/>
        <v>8</v>
      </c>
      <c r="F14" s="31">
        <f>'8.1'!C17</f>
        <v>1</v>
      </c>
      <c r="G14" s="31">
        <f>'8.2'!C17</f>
        <v>1</v>
      </c>
      <c r="H14" s="31">
        <f>'8.3'!C17</f>
        <v>1</v>
      </c>
      <c r="I14" s="31">
        <f>'8.4'!C17</f>
        <v>2</v>
      </c>
      <c r="J14" s="31">
        <f>'8.5'!C17</f>
        <v>3</v>
      </c>
    </row>
    <row r="15" spans="1:10" ht="15" customHeight="1">
      <c r="A15" s="19" t="s">
        <v>45</v>
      </c>
      <c r="B15" s="30" t="str">
        <f t="shared" si="0"/>
        <v>21-35</v>
      </c>
      <c r="C15" s="43" t="str">
        <f t="shared" si="1"/>
        <v>7-8</v>
      </c>
      <c r="D15" s="9">
        <f t="shared" si="2"/>
        <v>93.33333333333333</v>
      </c>
      <c r="E15" s="9">
        <f t="shared" si="3"/>
        <v>14</v>
      </c>
      <c r="F15" s="31">
        <f>'8.1'!C18</f>
        <v>3</v>
      </c>
      <c r="G15" s="31">
        <f>'8.2'!C18</f>
        <v>3</v>
      </c>
      <c r="H15" s="31">
        <f>'8.3'!C18</f>
        <v>2</v>
      </c>
      <c r="I15" s="31">
        <f>'8.4'!C18</f>
        <v>3</v>
      </c>
      <c r="J15" s="31">
        <f>'8.5'!C18</f>
        <v>3</v>
      </c>
    </row>
    <row r="16" spans="1:10" ht="15" customHeight="1">
      <c r="A16" s="19" t="s">
        <v>97</v>
      </c>
      <c r="B16" s="30" t="str">
        <f t="shared" si="0"/>
        <v>73-76</v>
      </c>
      <c r="C16" s="43" t="str">
        <f t="shared" si="1"/>
        <v>17</v>
      </c>
      <c r="D16" s="9">
        <f t="shared" si="2"/>
        <v>40</v>
      </c>
      <c r="E16" s="9">
        <f t="shared" si="3"/>
        <v>6</v>
      </c>
      <c r="F16" s="31">
        <f>'8.1'!C19</f>
        <v>1</v>
      </c>
      <c r="G16" s="31">
        <f>'8.2'!C19</f>
        <v>1</v>
      </c>
      <c r="H16" s="31">
        <f>'8.3'!C19</f>
        <v>0</v>
      </c>
      <c r="I16" s="31">
        <f>'8.4'!C19</f>
        <v>2</v>
      </c>
      <c r="J16" s="31">
        <f>'8.5'!C19</f>
        <v>2</v>
      </c>
    </row>
    <row r="17" spans="1:10" ht="15" customHeight="1">
      <c r="A17" s="19" t="s">
        <v>91</v>
      </c>
      <c r="B17" s="30" t="str">
        <f t="shared" si="0"/>
        <v>66-69</v>
      </c>
      <c r="C17" s="43" t="str">
        <f t="shared" si="1"/>
        <v>15-16</v>
      </c>
      <c r="D17" s="9">
        <f t="shared" si="2"/>
        <v>53.333333333333336</v>
      </c>
      <c r="E17" s="9">
        <f t="shared" si="3"/>
        <v>8</v>
      </c>
      <c r="F17" s="31">
        <f>'8.1'!C20</f>
        <v>1</v>
      </c>
      <c r="G17" s="31">
        <f>'8.2'!C20</f>
        <v>2</v>
      </c>
      <c r="H17" s="31">
        <f>'8.3'!C20</f>
        <v>2</v>
      </c>
      <c r="I17" s="31">
        <f>'8.4'!C20</f>
        <v>1</v>
      </c>
      <c r="J17" s="31">
        <f>'8.5'!C20</f>
        <v>2</v>
      </c>
    </row>
    <row r="18" spans="1:10" ht="15" customHeight="1">
      <c r="A18" s="19" t="s">
        <v>29</v>
      </c>
      <c r="B18" s="30" t="str">
        <f t="shared" si="0"/>
        <v>1-20</v>
      </c>
      <c r="C18" s="43" t="str">
        <f t="shared" si="1"/>
        <v>1-6</v>
      </c>
      <c r="D18" s="9">
        <f t="shared" si="2"/>
        <v>100</v>
      </c>
      <c r="E18" s="9">
        <f t="shared" si="3"/>
        <v>15</v>
      </c>
      <c r="F18" s="31">
        <f>'8.1'!C21</f>
        <v>3</v>
      </c>
      <c r="G18" s="31">
        <f>'8.2'!C21</f>
        <v>3</v>
      </c>
      <c r="H18" s="31">
        <f>'8.3'!C21</f>
        <v>3</v>
      </c>
      <c r="I18" s="31">
        <f>'8.4'!C21</f>
        <v>3</v>
      </c>
      <c r="J18" s="31">
        <f>'8.5'!C21</f>
        <v>3</v>
      </c>
    </row>
    <row r="19" spans="1:10" ht="15" customHeight="1">
      <c r="A19" s="19" t="s">
        <v>60</v>
      </c>
      <c r="B19" s="30" t="str">
        <f t="shared" si="0"/>
        <v>36-46</v>
      </c>
      <c r="C19" s="43" t="str">
        <f t="shared" si="1"/>
        <v>9-10</v>
      </c>
      <c r="D19" s="9">
        <f t="shared" si="2"/>
        <v>86.66666666666667</v>
      </c>
      <c r="E19" s="9">
        <f t="shared" si="3"/>
        <v>13</v>
      </c>
      <c r="F19" s="31">
        <f>'8.1'!C22</f>
        <v>2</v>
      </c>
      <c r="G19" s="31">
        <f>'8.2'!C22</f>
        <v>3</v>
      </c>
      <c r="H19" s="31">
        <f>'8.3'!C22</f>
        <v>3</v>
      </c>
      <c r="I19" s="31">
        <f>'8.4'!C22</f>
        <v>3</v>
      </c>
      <c r="J19" s="31">
        <f>'8.5'!C22</f>
        <v>2</v>
      </c>
    </row>
    <row r="20" spans="1:10" ht="15" customHeight="1">
      <c r="A20" s="19" t="s">
        <v>83</v>
      </c>
      <c r="B20" s="30" t="str">
        <f t="shared" si="0"/>
        <v>58-65</v>
      </c>
      <c r="C20" s="43" t="str">
        <f t="shared" si="1"/>
        <v>13-14</v>
      </c>
      <c r="D20" s="9">
        <f t="shared" si="2"/>
        <v>60</v>
      </c>
      <c r="E20" s="9">
        <f t="shared" si="3"/>
        <v>9</v>
      </c>
      <c r="F20" s="31">
        <f>'8.1'!C23</f>
        <v>1</v>
      </c>
      <c r="G20" s="31">
        <f>'8.2'!C23</f>
        <v>1</v>
      </c>
      <c r="H20" s="31">
        <f>'8.3'!C23</f>
        <v>2</v>
      </c>
      <c r="I20" s="31">
        <f>'8.4'!C23</f>
        <v>2</v>
      </c>
      <c r="J20" s="31">
        <f>'8.5'!C23</f>
        <v>3</v>
      </c>
    </row>
    <row r="21" spans="1:10" ht="15" customHeight="1">
      <c r="A21" s="19" t="s">
        <v>30</v>
      </c>
      <c r="B21" s="30" t="str">
        <f t="shared" si="0"/>
        <v>1-20</v>
      </c>
      <c r="C21" s="43" t="str">
        <f t="shared" si="1"/>
        <v>1-6</v>
      </c>
      <c r="D21" s="9">
        <f t="shared" si="2"/>
        <v>100</v>
      </c>
      <c r="E21" s="9">
        <f t="shared" si="3"/>
        <v>15</v>
      </c>
      <c r="F21" s="31">
        <f>'8.1'!C24</f>
        <v>3</v>
      </c>
      <c r="G21" s="31">
        <f>'8.2'!C24</f>
        <v>3</v>
      </c>
      <c r="H21" s="31">
        <f>'8.3'!C24</f>
        <v>3</v>
      </c>
      <c r="I21" s="31">
        <f>'8.4'!C24</f>
        <v>3</v>
      </c>
      <c r="J21" s="31">
        <f>'8.5'!C24</f>
        <v>3</v>
      </c>
    </row>
    <row r="22" spans="1:10" ht="15" customHeight="1">
      <c r="A22" s="19" t="s">
        <v>61</v>
      </c>
      <c r="B22" s="30" t="str">
        <f t="shared" si="0"/>
        <v>36-46</v>
      </c>
      <c r="C22" s="43" t="str">
        <f t="shared" si="1"/>
        <v>9-10</v>
      </c>
      <c r="D22" s="9">
        <f t="shared" si="2"/>
        <v>86.66666666666667</v>
      </c>
      <c r="E22" s="9">
        <f t="shared" si="3"/>
        <v>13</v>
      </c>
      <c r="F22" s="31">
        <f>'8.1'!C25</f>
        <v>2</v>
      </c>
      <c r="G22" s="31">
        <f>'8.2'!C25</f>
        <v>2</v>
      </c>
      <c r="H22" s="31">
        <f>'8.3'!C25</f>
        <v>3</v>
      </c>
      <c r="I22" s="31">
        <f>'8.4'!C25</f>
        <v>3</v>
      </c>
      <c r="J22" s="31">
        <f>'8.5'!C25</f>
        <v>3</v>
      </c>
    </row>
    <row r="23" spans="1:10" ht="15" customHeight="1">
      <c r="A23" s="44" t="s">
        <v>46</v>
      </c>
      <c r="B23" s="30" t="str">
        <f t="shared" si="0"/>
        <v>21-35</v>
      </c>
      <c r="C23" s="43" t="str">
        <f t="shared" si="1"/>
        <v>7-8</v>
      </c>
      <c r="D23" s="9">
        <f t="shared" si="2"/>
        <v>93.33333333333333</v>
      </c>
      <c r="E23" s="9">
        <f t="shared" si="3"/>
        <v>14</v>
      </c>
      <c r="F23" s="31">
        <f>'8.1'!C26</f>
        <v>3</v>
      </c>
      <c r="G23" s="31">
        <f>'8.2'!C26</f>
        <v>3</v>
      </c>
      <c r="H23" s="31">
        <f>'8.3'!C26</f>
        <v>2</v>
      </c>
      <c r="I23" s="31">
        <f>'8.4'!C26</f>
        <v>3</v>
      </c>
      <c r="J23" s="31">
        <f>'8.5'!C26</f>
        <v>3</v>
      </c>
    </row>
    <row r="24" spans="1:10" ht="15" customHeight="1">
      <c r="A24" s="19" t="s">
        <v>71</v>
      </c>
      <c r="B24" s="30" t="str">
        <f t="shared" si="0"/>
        <v>47-53</v>
      </c>
      <c r="C24" s="43" t="str">
        <f t="shared" si="1"/>
        <v>11</v>
      </c>
      <c r="D24" s="9">
        <f t="shared" si="2"/>
        <v>80</v>
      </c>
      <c r="E24" s="9">
        <f t="shared" si="3"/>
        <v>12</v>
      </c>
      <c r="F24" s="31">
        <f>'8.1'!C27</f>
        <v>0</v>
      </c>
      <c r="G24" s="31">
        <f>'8.2'!C27</f>
        <v>3</v>
      </c>
      <c r="H24" s="31">
        <f>'8.3'!C27</f>
        <v>3</v>
      </c>
      <c r="I24" s="31">
        <f>'8.4'!C27</f>
        <v>3</v>
      </c>
      <c r="J24" s="31">
        <f>'8.5'!C27</f>
        <v>3</v>
      </c>
    </row>
    <row r="25" spans="1:10" ht="15" customHeight="1">
      <c r="A25" s="19" t="s">
        <v>104</v>
      </c>
      <c r="B25" s="30" t="str">
        <f t="shared" si="0"/>
        <v>80</v>
      </c>
      <c r="C25" s="43" t="str">
        <f t="shared" si="1"/>
        <v>18</v>
      </c>
      <c r="D25" s="9">
        <f t="shared" si="2"/>
        <v>13.333333333333334</v>
      </c>
      <c r="E25" s="9">
        <f t="shared" si="3"/>
        <v>2</v>
      </c>
      <c r="F25" s="31">
        <f>'8.1'!C28</f>
        <v>0</v>
      </c>
      <c r="G25" s="31">
        <f>'8.2'!C28</f>
        <v>2</v>
      </c>
      <c r="H25" s="31">
        <f>'8.3'!C28</f>
        <v>0</v>
      </c>
      <c r="I25" s="31">
        <f>'8.4'!C28</f>
        <v>0</v>
      </c>
      <c r="J25" s="31">
        <f>'8.5'!C28</f>
        <v>0</v>
      </c>
    </row>
    <row r="26" spans="1:10" ht="15" customHeight="1">
      <c r="A26" s="38" t="s">
        <v>112</v>
      </c>
      <c r="B26" s="40"/>
      <c r="C26" s="38"/>
      <c r="D26" s="41"/>
      <c r="E26" s="41"/>
      <c r="F26" s="42"/>
      <c r="G26" s="42"/>
      <c r="H26" s="42"/>
      <c r="I26" s="42"/>
      <c r="J26" s="42"/>
    </row>
    <row r="27" spans="1:10" ht="15" customHeight="1">
      <c r="A27" s="19" t="s">
        <v>72</v>
      </c>
      <c r="B27" s="30" t="str">
        <f aca="true" t="shared" si="4" ref="B27:B37">RANK(D27,$D$8:$D$99)&amp;IF(COUNTIF($D$8:$D$99,D27)&gt;1,"-"&amp;RANK(D27,$D$8:$D$99)+COUNTIF($D$8:$D$99,D27)-1,"")</f>
        <v>47-53</v>
      </c>
      <c r="C27" s="30" t="str">
        <f aca="true" t="shared" si="5" ref="C27:C37">RANK(D27,$D$27:$D$37)&amp;IF(COUNTIF($D$27:$D$37,D27)&gt;1,"-"&amp;RANK(D27,$D$27:$D$37)+COUNTIF($D$27:$D$37,D27)-1,"")</f>
        <v>7</v>
      </c>
      <c r="D27" s="9">
        <f aca="true" t="shared" si="6" ref="D27:D37">E27/$E$6*100</f>
        <v>80</v>
      </c>
      <c r="E27" s="9">
        <f aca="true" t="shared" si="7" ref="E27:E37">SUM(F27:J27)</f>
        <v>12</v>
      </c>
      <c r="F27" s="31">
        <f>'8.1'!C30</f>
        <v>3</v>
      </c>
      <c r="G27" s="31">
        <f>'8.2'!C30</f>
        <v>3</v>
      </c>
      <c r="H27" s="31">
        <f>'8.3'!C30</f>
        <v>1</v>
      </c>
      <c r="I27" s="31">
        <f>'8.4'!C30</f>
        <v>2</v>
      </c>
      <c r="J27" s="31">
        <f>'8.5'!C30</f>
        <v>3</v>
      </c>
    </row>
    <row r="28" spans="1:10" ht="15" customHeight="1">
      <c r="A28" s="44" t="s">
        <v>31</v>
      </c>
      <c r="B28" s="30" t="str">
        <f t="shared" si="4"/>
        <v>1-20</v>
      </c>
      <c r="C28" s="30" t="str">
        <f t="shared" si="5"/>
        <v>1-2</v>
      </c>
      <c r="D28" s="9">
        <f t="shared" si="6"/>
        <v>100</v>
      </c>
      <c r="E28" s="9">
        <f t="shared" si="7"/>
        <v>15</v>
      </c>
      <c r="F28" s="31">
        <f>'8.1'!C31</f>
        <v>3</v>
      </c>
      <c r="G28" s="31">
        <f>'8.2'!C31</f>
        <v>3</v>
      </c>
      <c r="H28" s="31">
        <f>'8.3'!C31</f>
        <v>3</v>
      </c>
      <c r="I28" s="31">
        <f>'8.4'!C31</f>
        <v>3</v>
      </c>
      <c r="J28" s="31">
        <f>'8.5'!C31</f>
        <v>3</v>
      </c>
    </row>
    <row r="29" spans="1:10" ht="15" customHeight="1">
      <c r="A29" s="19" t="s">
        <v>84</v>
      </c>
      <c r="B29" s="30" t="str">
        <f t="shared" si="4"/>
        <v>58-65</v>
      </c>
      <c r="C29" s="30" t="str">
        <f t="shared" si="5"/>
        <v>9</v>
      </c>
      <c r="D29" s="9">
        <f t="shared" si="6"/>
        <v>60</v>
      </c>
      <c r="E29" s="9">
        <f t="shared" si="7"/>
        <v>9</v>
      </c>
      <c r="F29" s="31">
        <f>'8.1'!C32</f>
        <v>0</v>
      </c>
      <c r="G29" s="31">
        <f>'8.2'!C32</f>
        <v>2</v>
      </c>
      <c r="H29" s="31">
        <f>'8.3'!C32</f>
        <v>2</v>
      </c>
      <c r="I29" s="31">
        <f>'8.4'!C32</f>
        <v>2</v>
      </c>
      <c r="J29" s="31">
        <f>'8.5'!C32</f>
        <v>3</v>
      </c>
    </row>
    <row r="30" spans="1:10" ht="15" customHeight="1">
      <c r="A30" s="19" t="s">
        <v>62</v>
      </c>
      <c r="B30" s="30" t="str">
        <f t="shared" si="4"/>
        <v>36-46</v>
      </c>
      <c r="C30" s="30" t="str">
        <f t="shared" si="5"/>
        <v>6</v>
      </c>
      <c r="D30" s="9">
        <f t="shared" si="6"/>
        <v>86.66666666666667</v>
      </c>
      <c r="E30" s="9">
        <f t="shared" si="7"/>
        <v>13</v>
      </c>
      <c r="F30" s="31">
        <f>'8.1'!C33</f>
        <v>2</v>
      </c>
      <c r="G30" s="31">
        <f>'8.2'!C33</f>
        <v>3</v>
      </c>
      <c r="H30" s="31">
        <f>'8.3'!C33</f>
        <v>3</v>
      </c>
      <c r="I30" s="31">
        <f>'8.4'!C33</f>
        <v>2</v>
      </c>
      <c r="J30" s="31">
        <f>'8.5'!C33</f>
        <v>3</v>
      </c>
    </row>
    <row r="31" spans="1:10" ht="15" customHeight="1">
      <c r="A31" s="19" t="s">
        <v>47</v>
      </c>
      <c r="B31" s="30" t="str">
        <f t="shared" si="4"/>
        <v>21-35</v>
      </c>
      <c r="C31" s="30" t="str">
        <f t="shared" si="5"/>
        <v>3-5</v>
      </c>
      <c r="D31" s="9">
        <f t="shared" si="6"/>
        <v>93.33333333333333</v>
      </c>
      <c r="E31" s="9">
        <f t="shared" si="7"/>
        <v>14</v>
      </c>
      <c r="F31" s="31">
        <f>'8.1'!C34</f>
        <v>3</v>
      </c>
      <c r="G31" s="31">
        <f>'8.2'!C34</f>
        <v>3</v>
      </c>
      <c r="H31" s="31">
        <f>'8.3'!C34</f>
        <v>2</v>
      </c>
      <c r="I31" s="31">
        <f>'8.4'!C34</f>
        <v>3</v>
      </c>
      <c r="J31" s="31">
        <f>'8.5'!C34</f>
        <v>3</v>
      </c>
    </row>
    <row r="32" spans="1:10" ht="15" customHeight="1">
      <c r="A32" s="19" t="s">
        <v>48</v>
      </c>
      <c r="B32" s="30" t="str">
        <f t="shared" si="4"/>
        <v>21-35</v>
      </c>
      <c r="C32" s="30" t="str">
        <f t="shared" si="5"/>
        <v>3-5</v>
      </c>
      <c r="D32" s="9">
        <f t="shared" si="6"/>
        <v>93.33333333333333</v>
      </c>
      <c r="E32" s="9">
        <f t="shared" si="7"/>
        <v>14</v>
      </c>
      <c r="F32" s="31">
        <f>'8.1'!C35</f>
        <v>3</v>
      </c>
      <c r="G32" s="31">
        <f>'8.2'!C35</f>
        <v>3</v>
      </c>
      <c r="H32" s="31">
        <f>'8.3'!C35</f>
        <v>2</v>
      </c>
      <c r="I32" s="31">
        <f>'8.4'!C35</f>
        <v>3</v>
      </c>
      <c r="J32" s="31">
        <f>'8.5'!C35</f>
        <v>3</v>
      </c>
    </row>
    <row r="33" spans="1:10" ht="15" customHeight="1">
      <c r="A33" s="44" t="s">
        <v>49</v>
      </c>
      <c r="B33" s="30" t="str">
        <f t="shared" si="4"/>
        <v>21-35</v>
      </c>
      <c r="C33" s="30" t="str">
        <f t="shared" si="5"/>
        <v>3-5</v>
      </c>
      <c r="D33" s="9">
        <f t="shared" si="6"/>
        <v>93.33333333333333</v>
      </c>
      <c r="E33" s="9">
        <f t="shared" si="7"/>
        <v>14</v>
      </c>
      <c r="F33" s="31">
        <f>'8.1'!C36</f>
        <v>2</v>
      </c>
      <c r="G33" s="31">
        <f>'8.2'!C36</f>
        <v>3</v>
      </c>
      <c r="H33" s="31">
        <f>'8.3'!C36</f>
        <v>3</v>
      </c>
      <c r="I33" s="31">
        <f>'8.4'!C36</f>
        <v>3</v>
      </c>
      <c r="J33" s="31">
        <f>'8.5'!C36</f>
        <v>3</v>
      </c>
    </row>
    <row r="34" spans="1:10" ht="15" customHeight="1">
      <c r="A34" s="44" t="s">
        <v>98</v>
      </c>
      <c r="B34" s="30" t="str">
        <f t="shared" si="4"/>
        <v>73-76</v>
      </c>
      <c r="C34" s="30" t="str">
        <f t="shared" si="5"/>
        <v>11</v>
      </c>
      <c r="D34" s="9">
        <f t="shared" si="6"/>
        <v>40</v>
      </c>
      <c r="E34" s="9">
        <f t="shared" si="7"/>
        <v>6</v>
      </c>
      <c r="F34" s="31">
        <f>'8.1'!C37</f>
        <v>1</v>
      </c>
      <c r="G34" s="31">
        <f>'8.2'!C37</f>
        <v>1</v>
      </c>
      <c r="H34" s="31">
        <f>'8.3'!C37</f>
        <v>1</v>
      </c>
      <c r="I34" s="31">
        <f>'8.4'!C37</f>
        <v>1</v>
      </c>
      <c r="J34" s="31">
        <f>'8.5'!C37</f>
        <v>2</v>
      </c>
    </row>
    <row r="35" spans="1:10" ht="15" customHeight="1">
      <c r="A35" s="44" t="s">
        <v>78</v>
      </c>
      <c r="B35" s="30" t="str">
        <f t="shared" si="4"/>
        <v>54</v>
      </c>
      <c r="C35" s="30" t="str">
        <f t="shared" si="5"/>
        <v>8</v>
      </c>
      <c r="D35" s="9">
        <f t="shared" si="6"/>
        <v>73.33333333333333</v>
      </c>
      <c r="E35" s="9">
        <f t="shared" si="7"/>
        <v>11</v>
      </c>
      <c r="F35" s="31">
        <f>'8.1'!C38</f>
        <v>0</v>
      </c>
      <c r="G35" s="31">
        <f>'8.2'!C38</f>
        <v>2</v>
      </c>
      <c r="H35" s="31">
        <f>'8.3'!C38</f>
        <v>3</v>
      </c>
      <c r="I35" s="31">
        <f>'8.4'!C38</f>
        <v>3</v>
      </c>
      <c r="J35" s="31">
        <f>'8.5'!C38</f>
        <v>3</v>
      </c>
    </row>
    <row r="36" spans="1:10" ht="15" customHeight="1">
      <c r="A36" s="44" t="s">
        <v>32</v>
      </c>
      <c r="B36" s="30" t="str">
        <f t="shared" si="4"/>
        <v>1-20</v>
      </c>
      <c r="C36" s="30" t="str">
        <f t="shared" si="5"/>
        <v>1-2</v>
      </c>
      <c r="D36" s="9">
        <f t="shared" si="6"/>
        <v>100</v>
      </c>
      <c r="E36" s="9">
        <f t="shared" si="7"/>
        <v>15</v>
      </c>
      <c r="F36" s="31">
        <f>'8.1'!C39</f>
        <v>3</v>
      </c>
      <c r="G36" s="31">
        <f>'8.2'!C39</f>
        <v>3</v>
      </c>
      <c r="H36" s="31">
        <f>'8.3'!C39</f>
        <v>3</v>
      </c>
      <c r="I36" s="31">
        <f>'8.4'!C39</f>
        <v>3</v>
      </c>
      <c r="J36" s="31">
        <f>'8.5'!C39</f>
        <v>3</v>
      </c>
    </row>
    <row r="37" spans="1:10" ht="15" customHeight="1">
      <c r="A37" s="19" t="s">
        <v>92</v>
      </c>
      <c r="B37" s="30" t="str">
        <f t="shared" si="4"/>
        <v>66-69</v>
      </c>
      <c r="C37" s="30" t="str">
        <f t="shared" si="5"/>
        <v>10</v>
      </c>
      <c r="D37" s="9">
        <f t="shared" si="6"/>
        <v>53.333333333333336</v>
      </c>
      <c r="E37" s="9">
        <f t="shared" si="7"/>
        <v>8</v>
      </c>
      <c r="F37" s="31">
        <f>'8.1'!C40</f>
        <v>1</v>
      </c>
      <c r="G37" s="31">
        <f>'8.2'!C40</f>
        <v>1</v>
      </c>
      <c r="H37" s="31">
        <f>'8.3'!C40</f>
        <v>0</v>
      </c>
      <c r="I37" s="31">
        <f>'8.4'!C40</f>
        <v>3</v>
      </c>
      <c r="J37" s="31">
        <f>'8.5'!C40</f>
        <v>3</v>
      </c>
    </row>
    <row r="38" spans="1:10" ht="15" customHeight="1">
      <c r="A38" s="38" t="s">
        <v>113</v>
      </c>
      <c r="B38" s="40"/>
      <c r="C38" s="38"/>
      <c r="D38" s="41"/>
      <c r="E38" s="41"/>
      <c r="F38" s="42"/>
      <c r="G38" s="42"/>
      <c r="H38" s="42"/>
      <c r="I38" s="42"/>
      <c r="J38" s="42"/>
    </row>
    <row r="39" spans="1:10" ht="15" customHeight="1">
      <c r="A39" s="19" t="s">
        <v>63</v>
      </c>
      <c r="B39" s="30" t="str">
        <f aca="true" t="shared" si="8" ref="B39:B46">RANK(D39,$D$8:$D$99)&amp;IF(COUNTIF($D$8:$D$99,D39)&gt;1,"-"&amp;RANK(D39,$D$8:$D$99)+COUNTIF($D$8:$D$99,D39)-1,"")</f>
        <v>36-46</v>
      </c>
      <c r="C39" s="30" t="str">
        <f aca="true" t="shared" si="9" ref="C39:C46">RANK(D39,$D$39:$D$46)&amp;IF(COUNTIF($D$39:$D$46,D39)&gt;1,"-"&amp;RANK(D39,$D$39:$D$46)+COUNTIF($D$39:$D$46,D39)-1,"")</f>
        <v>3-4</v>
      </c>
      <c r="D39" s="9">
        <f aca="true" t="shared" si="10" ref="D39:D46">E39/$E$6*100</f>
        <v>86.66666666666667</v>
      </c>
      <c r="E39" s="9">
        <f aca="true" t="shared" si="11" ref="E39:E46">SUM(F39:J39)</f>
        <v>13</v>
      </c>
      <c r="F39" s="31">
        <f>'8.1'!C42</f>
        <v>3</v>
      </c>
      <c r="G39" s="31">
        <f>'8.2'!C42</f>
        <v>2</v>
      </c>
      <c r="H39" s="31">
        <f>'8.3'!C42</f>
        <v>2</v>
      </c>
      <c r="I39" s="31">
        <f>'8.4'!C42</f>
        <v>3</v>
      </c>
      <c r="J39" s="31">
        <f>'8.5'!C42</f>
        <v>3</v>
      </c>
    </row>
    <row r="40" spans="1:10" ht="15" customHeight="1">
      <c r="A40" s="19" t="s">
        <v>50</v>
      </c>
      <c r="B40" s="30" t="str">
        <f t="shared" si="8"/>
        <v>21-35</v>
      </c>
      <c r="C40" s="30" t="str">
        <f t="shared" si="9"/>
        <v>2</v>
      </c>
      <c r="D40" s="9">
        <f t="shared" si="10"/>
        <v>93.33333333333333</v>
      </c>
      <c r="E40" s="9">
        <f t="shared" si="11"/>
        <v>14</v>
      </c>
      <c r="F40" s="31">
        <f>'8.1'!C43</f>
        <v>3</v>
      </c>
      <c r="G40" s="31">
        <f>'8.2'!C43</f>
        <v>3</v>
      </c>
      <c r="H40" s="31">
        <f>'8.3'!C43</f>
        <v>3</v>
      </c>
      <c r="I40" s="31">
        <f>'8.4'!C43</f>
        <v>2</v>
      </c>
      <c r="J40" s="31">
        <f>'8.5'!C43</f>
        <v>3</v>
      </c>
    </row>
    <row r="41" spans="1:10" ht="15" customHeight="1">
      <c r="A41" s="19" t="s">
        <v>64</v>
      </c>
      <c r="B41" s="30" t="str">
        <f t="shared" si="8"/>
        <v>36-46</v>
      </c>
      <c r="C41" s="30" t="str">
        <f t="shared" si="9"/>
        <v>3-4</v>
      </c>
      <c r="D41" s="9">
        <f t="shared" si="10"/>
        <v>86.66666666666667</v>
      </c>
      <c r="E41" s="9">
        <f t="shared" si="11"/>
        <v>13</v>
      </c>
      <c r="F41" s="31">
        <f>'8.1'!C44</f>
        <v>2</v>
      </c>
      <c r="G41" s="31">
        <f>'8.2'!C44</f>
        <v>2</v>
      </c>
      <c r="H41" s="31">
        <f>'8.3'!C44</f>
        <v>3</v>
      </c>
      <c r="I41" s="31">
        <f>'8.4'!C44</f>
        <v>3</v>
      </c>
      <c r="J41" s="31">
        <f>'8.5'!C44</f>
        <v>3</v>
      </c>
    </row>
    <row r="42" spans="1:10" ht="15" customHeight="1">
      <c r="A42" s="19" t="s">
        <v>33</v>
      </c>
      <c r="B42" s="30" t="str">
        <f t="shared" si="8"/>
        <v>1-20</v>
      </c>
      <c r="C42" s="30" t="str">
        <f t="shared" si="9"/>
        <v>1</v>
      </c>
      <c r="D42" s="9">
        <f t="shared" si="10"/>
        <v>100</v>
      </c>
      <c r="E42" s="9">
        <f t="shared" si="11"/>
        <v>15</v>
      </c>
      <c r="F42" s="31">
        <f>'8.1'!C45</f>
        <v>3</v>
      </c>
      <c r="G42" s="31">
        <f>'8.2'!C45</f>
        <v>3</v>
      </c>
      <c r="H42" s="31">
        <f>'8.3'!C45</f>
        <v>3</v>
      </c>
      <c r="I42" s="31">
        <f>'8.4'!C45</f>
        <v>3</v>
      </c>
      <c r="J42" s="31">
        <f>'8.5'!C45</f>
        <v>3</v>
      </c>
    </row>
    <row r="43" spans="1:10" ht="15" customHeight="1">
      <c r="A43" s="19" t="s">
        <v>85</v>
      </c>
      <c r="B43" s="30" t="str">
        <f t="shared" si="8"/>
        <v>58-65</v>
      </c>
      <c r="C43" s="30" t="str">
        <f t="shared" si="9"/>
        <v>6-7</v>
      </c>
      <c r="D43" s="9">
        <f t="shared" si="10"/>
        <v>60</v>
      </c>
      <c r="E43" s="9">
        <f t="shared" si="11"/>
        <v>9</v>
      </c>
      <c r="F43" s="31">
        <f>'8.1'!C46</f>
        <v>1</v>
      </c>
      <c r="G43" s="31">
        <f>'8.2'!C46</f>
        <v>1</v>
      </c>
      <c r="H43" s="31">
        <f>'8.3'!C46</f>
        <v>2</v>
      </c>
      <c r="I43" s="31">
        <f>'8.4'!C46</f>
        <v>2</v>
      </c>
      <c r="J43" s="31">
        <f>'8.5'!C46</f>
        <v>3</v>
      </c>
    </row>
    <row r="44" spans="1:10" ht="15" customHeight="1">
      <c r="A44" s="19" t="s">
        <v>73</v>
      </c>
      <c r="B44" s="30" t="str">
        <f t="shared" si="8"/>
        <v>47-53</v>
      </c>
      <c r="C44" s="30" t="str">
        <f t="shared" si="9"/>
        <v>5</v>
      </c>
      <c r="D44" s="9">
        <f t="shared" si="10"/>
        <v>80</v>
      </c>
      <c r="E44" s="9">
        <f t="shared" si="11"/>
        <v>12</v>
      </c>
      <c r="F44" s="31">
        <f>'8.1'!C47</f>
        <v>1</v>
      </c>
      <c r="G44" s="31">
        <f>'8.2'!C47</f>
        <v>3</v>
      </c>
      <c r="H44" s="31">
        <f>'8.3'!C47</f>
        <v>2</v>
      </c>
      <c r="I44" s="31">
        <f>'8.4'!C47</f>
        <v>3</v>
      </c>
      <c r="J44" s="31">
        <f>'8.5'!C47</f>
        <v>3</v>
      </c>
    </row>
    <row r="45" spans="1:10" ht="15" customHeight="1">
      <c r="A45" s="19" t="s">
        <v>86</v>
      </c>
      <c r="B45" s="30" t="str">
        <f t="shared" si="8"/>
        <v>58-65</v>
      </c>
      <c r="C45" s="30" t="str">
        <f t="shared" si="9"/>
        <v>6-7</v>
      </c>
      <c r="D45" s="9">
        <f t="shared" si="10"/>
        <v>60</v>
      </c>
      <c r="E45" s="9">
        <f t="shared" si="11"/>
        <v>9</v>
      </c>
      <c r="F45" s="31">
        <f>'8.1'!C48</f>
        <v>1</v>
      </c>
      <c r="G45" s="31">
        <f>'8.2'!C48</f>
        <v>1</v>
      </c>
      <c r="H45" s="31">
        <f>'8.3'!C48</f>
        <v>2</v>
      </c>
      <c r="I45" s="31">
        <f>'8.4'!C48</f>
        <v>2</v>
      </c>
      <c r="J45" s="31">
        <f>'8.5'!C48</f>
        <v>3</v>
      </c>
    </row>
    <row r="46" spans="1:10" ht="15" customHeight="1">
      <c r="A46" s="19" t="s">
        <v>94</v>
      </c>
      <c r="B46" s="30" t="str">
        <f t="shared" si="8"/>
        <v>70-72</v>
      </c>
      <c r="C46" s="30" t="str">
        <f t="shared" si="9"/>
        <v>8</v>
      </c>
      <c r="D46" s="9">
        <f t="shared" si="10"/>
        <v>46.666666666666664</v>
      </c>
      <c r="E46" s="9">
        <f t="shared" si="11"/>
        <v>7</v>
      </c>
      <c r="F46" s="31">
        <f>'8.1'!C49</f>
        <v>2</v>
      </c>
      <c r="G46" s="31">
        <f>'8.2'!C49</f>
        <v>3</v>
      </c>
      <c r="H46" s="31">
        <f>'8.3'!C49</f>
        <v>0</v>
      </c>
      <c r="I46" s="31">
        <f>'8.4'!C49</f>
        <v>0</v>
      </c>
      <c r="J46" s="31">
        <f>'8.5'!C49</f>
        <v>2</v>
      </c>
    </row>
    <row r="47" spans="1:10" ht="15" customHeight="1">
      <c r="A47" s="38" t="s">
        <v>114</v>
      </c>
      <c r="B47" s="40"/>
      <c r="C47" s="38"/>
      <c r="D47" s="41"/>
      <c r="E47" s="41"/>
      <c r="F47" s="42"/>
      <c r="G47" s="42"/>
      <c r="H47" s="42"/>
      <c r="I47" s="42"/>
      <c r="J47" s="42"/>
    </row>
    <row r="48" spans="1:10" ht="15" customHeight="1">
      <c r="A48" s="19" t="s">
        <v>103</v>
      </c>
      <c r="B48" s="30" t="str">
        <f aca="true" t="shared" si="12" ref="B48:B54">RANK(D48,$D$8:$D$99)&amp;IF(COUNTIF($D$8:$D$99,D48)&gt;1,"-"&amp;RANK(D48,$D$8:$D$99)+COUNTIF($D$8:$D$99,D48)-1,"")</f>
        <v>79</v>
      </c>
      <c r="C48" s="30" t="str">
        <f aca="true" t="shared" si="13" ref="C48:C54">RANK(D48,$D$48:$D$54)&amp;IF(COUNTIF($D$48:$D$54,D48)&gt;1,"-"&amp;RANK(D48,$D$48:$D$54)+COUNTIF($D$48:$D$54,D48)-1,"")</f>
        <v>4</v>
      </c>
      <c r="D48" s="9">
        <f aca="true" t="shared" si="14" ref="D48:D54">E48/$E$6*100</f>
        <v>20</v>
      </c>
      <c r="E48" s="9">
        <f aca="true" t="shared" si="15" ref="E48:E54">SUM(F48:J48)</f>
        <v>3</v>
      </c>
      <c r="F48" s="31">
        <f>'8.1'!C51</f>
        <v>2</v>
      </c>
      <c r="G48" s="31">
        <f>'8.2'!C51</f>
        <v>1</v>
      </c>
      <c r="H48" s="31">
        <f>'8.3'!C51</f>
        <v>0</v>
      </c>
      <c r="I48" s="31">
        <f>'8.4'!C51</f>
        <v>0</v>
      </c>
      <c r="J48" s="31">
        <f>'8.5'!C51</f>
        <v>0</v>
      </c>
    </row>
    <row r="49" spans="1:10" ht="15" customHeight="1">
      <c r="A49" s="19" t="s">
        <v>107</v>
      </c>
      <c r="B49" s="30" t="str">
        <f t="shared" si="12"/>
        <v>83-85</v>
      </c>
      <c r="C49" s="30" t="str">
        <f t="shared" si="13"/>
        <v>7</v>
      </c>
      <c r="D49" s="9">
        <f t="shared" si="14"/>
        <v>0</v>
      </c>
      <c r="E49" s="9">
        <f t="shared" si="15"/>
        <v>0</v>
      </c>
      <c r="F49" s="31">
        <f>'8.1'!C52</f>
        <v>0</v>
      </c>
      <c r="G49" s="31">
        <f>'8.2'!C52</f>
        <v>0</v>
      </c>
      <c r="H49" s="31">
        <f>'8.3'!C52</f>
        <v>0</v>
      </c>
      <c r="I49" s="31">
        <f>'8.4'!C52</f>
        <v>0</v>
      </c>
      <c r="J49" s="31">
        <f>'8.5'!C52</f>
        <v>0</v>
      </c>
    </row>
    <row r="50" spans="1:10" ht="15" customHeight="1">
      <c r="A50" s="19" t="s">
        <v>65</v>
      </c>
      <c r="B50" s="30" t="str">
        <f t="shared" si="12"/>
        <v>36-46</v>
      </c>
      <c r="C50" s="30" t="str">
        <f t="shared" si="13"/>
        <v>2</v>
      </c>
      <c r="D50" s="9">
        <f t="shared" si="14"/>
        <v>86.66666666666667</v>
      </c>
      <c r="E50" s="9">
        <f t="shared" si="15"/>
        <v>13</v>
      </c>
      <c r="F50" s="31">
        <f>'8.1'!C53</f>
        <v>3</v>
      </c>
      <c r="G50" s="31">
        <f>'8.2'!C53</f>
        <v>3</v>
      </c>
      <c r="H50" s="31">
        <f>'8.3'!C53</f>
        <v>3</v>
      </c>
      <c r="I50" s="31">
        <f>'8.4'!C53</f>
        <v>1</v>
      </c>
      <c r="J50" s="31">
        <f>'8.5'!C53</f>
        <v>3</v>
      </c>
    </row>
    <row r="51" spans="1:10" ht="15" customHeight="1">
      <c r="A51" s="19" t="s">
        <v>87</v>
      </c>
      <c r="B51" s="30" t="str">
        <f t="shared" si="12"/>
        <v>58-65</v>
      </c>
      <c r="C51" s="30" t="str">
        <f t="shared" si="13"/>
        <v>3</v>
      </c>
      <c r="D51" s="9">
        <f t="shared" si="14"/>
        <v>60</v>
      </c>
      <c r="E51" s="9">
        <f t="shared" si="15"/>
        <v>9</v>
      </c>
      <c r="F51" s="31">
        <f>'8.1'!C54</f>
        <v>0</v>
      </c>
      <c r="G51" s="31">
        <f>'8.2'!C54</f>
        <v>2</v>
      </c>
      <c r="H51" s="31">
        <f>'8.3'!C54</f>
        <v>1</v>
      </c>
      <c r="I51" s="31">
        <f>'8.4'!C54</f>
        <v>3</v>
      </c>
      <c r="J51" s="31">
        <f>'8.5'!C54</f>
        <v>3</v>
      </c>
    </row>
    <row r="52" spans="1:10" ht="15" customHeight="1">
      <c r="A52" s="19" t="s">
        <v>105</v>
      </c>
      <c r="B52" s="30" t="str">
        <f t="shared" si="12"/>
        <v>81-82</v>
      </c>
      <c r="C52" s="30" t="str">
        <f t="shared" si="13"/>
        <v>5-6</v>
      </c>
      <c r="D52" s="9">
        <f t="shared" si="14"/>
        <v>6.666666666666667</v>
      </c>
      <c r="E52" s="9">
        <f t="shared" si="15"/>
        <v>1</v>
      </c>
      <c r="F52" s="31">
        <f>'8.1'!C55</f>
        <v>0</v>
      </c>
      <c r="G52" s="31">
        <f>'8.2'!C55</f>
        <v>1</v>
      </c>
      <c r="H52" s="31">
        <f>'8.3'!C55</f>
        <v>0</v>
      </c>
      <c r="I52" s="31">
        <f>'8.4'!C55</f>
        <v>0</v>
      </c>
      <c r="J52" s="31">
        <f>'8.5'!C55</f>
        <v>0</v>
      </c>
    </row>
    <row r="53" spans="1:10" ht="15" customHeight="1">
      <c r="A53" s="19" t="s">
        <v>106</v>
      </c>
      <c r="B53" s="30" t="str">
        <f t="shared" si="12"/>
        <v>81-82</v>
      </c>
      <c r="C53" s="30" t="str">
        <f t="shared" si="13"/>
        <v>5-6</v>
      </c>
      <c r="D53" s="9">
        <f t="shared" si="14"/>
        <v>6.666666666666667</v>
      </c>
      <c r="E53" s="9">
        <f t="shared" si="15"/>
        <v>1</v>
      </c>
      <c r="F53" s="31">
        <f>'8.1'!C56</f>
        <v>0</v>
      </c>
      <c r="G53" s="31">
        <f>'8.2'!C56</f>
        <v>1</v>
      </c>
      <c r="H53" s="31">
        <f>'8.3'!C56</f>
        <v>0</v>
      </c>
      <c r="I53" s="31">
        <f>'8.4'!C56</f>
        <v>0</v>
      </c>
      <c r="J53" s="31">
        <f>'8.5'!C56</f>
        <v>0</v>
      </c>
    </row>
    <row r="54" spans="1:10" ht="15" customHeight="1">
      <c r="A54" s="19" t="s">
        <v>51</v>
      </c>
      <c r="B54" s="30" t="str">
        <f t="shared" si="12"/>
        <v>21-35</v>
      </c>
      <c r="C54" s="30" t="str">
        <f t="shared" si="13"/>
        <v>1</v>
      </c>
      <c r="D54" s="9">
        <f t="shared" si="14"/>
        <v>93.33333333333333</v>
      </c>
      <c r="E54" s="9">
        <f t="shared" si="15"/>
        <v>14</v>
      </c>
      <c r="F54" s="31">
        <f>'8.1'!C57</f>
        <v>2</v>
      </c>
      <c r="G54" s="31">
        <f>'8.2'!C57</f>
        <v>3</v>
      </c>
      <c r="H54" s="31">
        <f>'8.3'!C57</f>
        <v>3</v>
      </c>
      <c r="I54" s="31">
        <f>'8.4'!C57</f>
        <v>3</v>
      </c>
      <c r="J54" s="31">
        <f>'8.5'!C57</f>
        <v>3</v>
      </c>
    </row>
    <row r="55" spans="1:10" ht="15" customHeight="1">
      <c r="A55" s="38" t="s">
        <v>115</v>
      </c>
      <c r="B55" s="40"/>
      <c r="C55" s="40"/>
      <c r="D55" s="41"/>
      <c r="E55" s="41"/>
      <c r="F55" s="42"/>
      <c r="G55" s="42"/>
      <c r="H55" s="42"/>
      <c r="I55" s="42"/>
      <c r="J55" s="42"/>
    </row>
    <row r="56" spans="1:10" ht="15" customHeight="1">
      <c r="A56" s="19" t="s">
        <v>52</v>
      </c>
      <c r="B56" s="30" t="str">
        <f aca="true" t="shared" si="16" ref="B56:B69">RANK(D56,$D$8:$D$99)&amp;IF(COUNTIF($D$8:$D$99,D56)&gt;1,"-"&amp;RANK(D56,$D$8:$D$99)+COUNTIF($D$8:$D$99,D56)-1,"")</f>
        <v>21-35</v>
      </c>
      <c r="C56" s="30" t="str">
        <f aca="true" t="shared" si="17" ref="C56:C69">RANK(D56,$D$56:$D$69)&amp;IF(COUNTIF($D$56:$D$69,D56)&gt;1,"-"&amp;RANK(D56,$D$56:$D$69)+COUNTIF($D$56:$D$69,D56)-1,"")</f>
        <v>6-8</v>
      </c>
      <c r="D56" s="9">
        <f aca="true" t="shared" si="18" ref="D56:D69">E56/$E$6*100</f>
        <v>93.33333333333333</v>
      </c>
      <c r="E56" s="9">
        <f aca="true" t="shared" si="19" ref="E56:E69">SUM(F56:J56)</f>
        <v>14</v>
      </c>
      <c r="F56" s="31">
        <f>'8.1'!C59</f>
        <v>3</v>
      </c>
      <c r="G56" s="31">
        <f>'8.2'!C59</f>
        <v>3</v>
      </c>
      <c r="H56" s="31">
        <f>'8.3'!C59</f>
        <v>2</v>
      </c>
      <c r="I56" s="31">
        <f>'8.4'!C59</f>
        <v>3</v>
      </c>
      <c r="J56" s="31">
        <f>'8.5'!C59</f>
        <v>3</v>
      </c>
    </row>
    <row r="57" spans="1:10" ht="15" customHeight="1">
      <c r="A57" s="19" t="s">
        <v>34</v>
      </c>
      <c r="B57" s="30" t="str">
        <f t="shared" si="16"/>
        <v>1-20</v>
      </c>
      <c r="C57" s="30" t="str">
        <f t="shared" si="17"/>
        <v>1-5</v>
      </c>
      <c r="D57" s="9">
        <f t="shared" si="18"/>
        <v>100</v>
      </c>
      <c r="E57" s="9">
        <f t="shared" si="19"/>
        <v>15</v>
      </c>
      <c r="F57" s="31">
        <f>'8.1'!C60</f>
        <v>3</v>
      </c>
      <c r="G57" s="31">
        <f>'8.2'!C60</f>
        <v>3</v>
      </c>
      <c r="H57" s="31">
        <f>'8.3'!C60</f>
        <v>3</v>
      </c>
      <c r="I57" s="31">
        <f>'8.4'!C60</f>
        <v>3</v>
      </c>
      <c r="J57" s="31">
        <f>'8.5'!C60</f>
        <v>3</v>
      </c>
    </row>
    <row r="58" spans="1:10" ht="15" customHeight="1">
      <c r="A58" s="19" t="s">
        <v>99</v>
      </c>
      <c r="B58" s="30" t="str">
        <f t="shared" si="16"/>
        <v>73-76</v>
      </c>
      <c r="C58" s="30" t="str">
        <f t="shared" si="17"/>
        <v>12</v>
      </c>
      <c r="D58" s="9">
        <f t="shared" si="18"/>
        <v>40</v>
      </c>
      <c r="E58" s="9">
        <f t="shared" si="19"/>
        <v>6</v>
      </c>
      <c r="F58" s="31">
        <f>'8.1'!C61</f>
        <v>0</v>
      </c>
      <c r="G58" s="31">
        <f>'8.2'!C61</f>
        <v>0</v>
      </c>
      <c r="H58" s="31">
        <f>'8.3'!C61</f>
        <v>0</v>
      </c>
      <c r="I58" s="31">
        <f>'8.4'!C61</f>
        <v>3</v>
      </c>
      <c r="J58" s="31">
        <f>'8.5'!C61</f>
        <v>3</v>
      </c>
    </row>
    <row r="59" spans="1:10" ht="15" customHeight="1">
      <c r="A59" s="19" t="s">
        <v>108</v>
      </c>
      <c r="B59" s="30" t="str">
        <f t="shared" si="16"/>
        <v>83-85</v>
      </c>
      <c r="C59" s="30" t="str">
        <f t="shared" si="17"/>
        <v>14</v>
      </c>
      <c r="D59" s="9">
        <f t="shared" si="18"/>
        <v>0</v>
      </c>
      <c r="E59" s="9">
        <f t="shared" si="19"/>
        <v>0</v>
      </c>
      <c r="F59" s="31">
        <f>'8.1'!C62</f>
        <v>0</v>
      </c>
      <c r="G59" s="31">
        <f>'8.2'!C62</f>
        <v>0</v>
      </c>
      <c r="H59" s="31">
        <f>'8.3'!C62</f>
        <v>0</v>
      </c>
      <c r="I59" s="31">
        <f>'8.4'!C62</f>
        <v>0</v>
      </c>
      <c r="J59" s="31">
        <f>'8.5'!C62</f>
        <v>0</v>
      </c>
    </row>
    <row r="60" spans="1:10" ht="15" customHeight="1">
      <c r="A60" s="19" t="s">
        <v>53</v>
      </c>
      <c r="B60" s="30" t="str">
        <f t="shared" si="16"/>
        <v>21-35</v>
      </c>
      <c r="C60" s="30" t="str">
        <f t="shared" si="17"/>
        <v>6-8</v>
      </c>
      <c r="D60" s="9">
        <f t="shared" si="18"/>
        <v>93.33333333333333</v>
      </c>
      <c r="E60" s="9">
        <f t="shared" si="19"/>
        <v>14</v>
      </c>
      <c r="F60" s="31">
        <f>'8.1'!C63</f>
        <v>3</v>
      </c>
      <c r="G60" s="31">
        <f>'8.2'!C63</f>
        <v>3</v>
      </c>
      <c r="H60" s="31">
        <f>'8.3'!C63</f>
        <v>2</v>
      </c>
      <c r="I60" s="31">
        <f>'8.4'!C63</f>
        <v>3</v>
      </c>
      <c r="J60" s="31">
        <f>'8.5'!C63</f>
        <v>3</v>
      </c>
    </row>
    <row r="61" spans="1:10" ht="15" customHeight="1">
      <c r="A61" s="19" t="s">
        <v>35</v>
      </c>
      <c r="B61" s="30" t="str">
        <f t="shared" si="16"/>
        <v>1-20</v>
      </c>
      <c r="C61" s="30" t="str">
        <f t="shared" si="17"/>
        <v>1-5</v>
      </c>
      <c r="D61" s="9">
        <f t="shared" si="18"/>
        <v>100</v>
      </c>
      <c r="E61" s="9">
        <f t="shared" si="19"/>
        <v>15</v>
      </c>
      <c r="F61" s="31">
        <f>'8.1'!C64</f>
        <v>3</v>
      </c>
      <c r="G61" s="31">
        <f>'8.2'!C64</f>
        <v>3</v>
      </c>
      <c r="H61" s="31">
        <f>'8.3'!C64</f>
        <v>3</v>
      </c>
      <c r="I61" s="31">
        <f>'8.4'!C64</f>
        <v>3</v>
      </c>
      <c r="J61" s="31">
        <f>'8.5'!C64</f>
        <v>3</v>
      </c>
    </row>
    <row r="62" spans="1:10" ht="15" customHeight="1">
      <c r="A62" s="44" t="s">
        <v>74</v>
      </c>
      <c r="B62" s="30" t="str">
        <f t="shared" si="16"/>
        <v>47-53</v>
      </c>
      <c r="C62" s="30" t="str">
        <f t="shared" si="17"/>
        <v>11</v>
      </c>
      <c r="D62" s="9">
        <f t="shared" si="18"/>
        <v>80</v>
      </c>
      <c r="E62" s="9">
        <f t="shared" si="19"/>
        <v>12</v>
      </c>
      <c r="F62" s="31">
        <f>'8.1'!C65</f>
        <v>2</v>
      </c>
      <c r="G62" s="31">
        <f>'8.2'!C65</f>
        <v>2</v>
      </c>
      <c r="H62" s="31">
        <f>'8.3'!C65</f>
        <v>2</v>
      </c>
      <c r="I62" s="31">
        <f>'8.4'!C65</f>
        <v>3</v>
      </c>
      <c r="J62" s="31">
        <f>'8.5'!C65</f>
        <v>3</v>
      </c>
    </row>
    <row r="63" spans="1:10" ht="15" customHeight="1">
      <c r="A63" s="44" t="s">
        <v>101</v>
      </c>
      <c r="B63" s="30" t="str">
        <f t="shared" si="16"/>
        <v>77-78</v>
      </c>
      <c r="C63" s="30" t="str">
        <f t="shared" si="17"/>
        <v>13</v>
      </c>
      <c r="D63" s="9">
        <f t="shared" si="18"/>
        <v>33.33333333333333</v>
      </c>
      <c r="E63" s="9">
        <f t="shared" si="19"/>
        <v>5</v>
      </c>
      <c r="F63" s="31">
        <f>'8.1'!C66</f>
        <v>0</v>
      </c>
      <c r="G63" s="31">
        <f>'8.2'!C66</f>
        <v>1</v>
      </c>
      <c r="H63" s="31">
        <f>'8.3'!C66</f>
        <v>1</v>
      </c>
      <c r="I63" s="31">
        <f>'8.4'!C66</f>
        <v>1</v>
      </c>
      <c r="J63" s="31">
        <f>'8.5'!C66</f>
        <v>2</v>
      </c>
    </row>
    <row r="64" spans="1:10" ht="15" customHeight="1">
      <c r="A64" s="44" t="s">
        <v>66</v>
      </c>
      <c r="B64" s="30" t="str">
        <f t="shared" si="16"/>
        <v>36-46</v>
      </c>
      <c r="C64" s="30" t="str">
        <f t="shared" si="17"/>
        <v>9-10</v>
      </c>
      <c r="D64" s="9">
        <f t="shared" si="18"/>
        <v>86.66666666666667</v>
      </c>
      <c r="E64" s="9">
        <f t="shared" si="19"/>
        <v>13</v>
      </c>
      <c r="F64" s="31">
        <f>'8.1'!C67</f>
        <v>3</v>
      </c>
      <c r="G64" s="31">
        <f>'8.2'!C67</f>
        <v>2</v>
      </c>
      <c r="H64" s="31">
        <f>'8.3'!C67</f>
        <v>3</v>
      </c>
      <c r="I64" s="31">
        <f>'8.4'!C67</f>
        <v>2</v>
      </c>
      <c r="J64" s="31">
        <f>'8.5'!C67</f>
        <v>3</v>
      </c>
    </row>
    <row r="65" spans="1:10" ht="15" customHeight="1">
      <c r="A65" s="44" t="s">
        <v>36</v>
      </c>
      <c r="B65" s="30" t="str">
        <f t="shared" si="16"/>
        <v>1-20</v>
      </c>
      <c r="C65" s="30" t="str">
        <f t="shared" si="17"/>
        <v>1-5</v>
      </c>
      <c r="D65" s="9">
        <f t="shared" si="18"/>
        <v>100</v>
      </c>
      <c r="E65" s="9">
        <f t="shared" si="19"/>
        <v>15</v>
      </c>
      <c r="F65" s="31">
        <f>'8.1'!C68</f>
        <v>3</v>
      </c>
      <c r="G65" s="31">
        <f>'8.2'!C68</f>
        <v>3</v>
      </c>
      <c r="H65" s="31">
        <f>'8.3'!C68</f>
        <v>3</v>
      </c>
      <c r="I65" s="31">
        <f>'8.4'!C68</f>
        <v>3</v>
      </c>
      <c r="J65" s="31">
        <f>'8.5'!C68</f>
        <v>3</v>
      </c>
    </row>
    <row r="66" spans="1:10" ht="15" customHeight="1">
      <c r="A66" s="44" t="s">
        <v>67</v>
      </c>
      <c r="B66" s="30" t="str">
        <f t="shared" si="16"/>
        <v>36-46</v>
      </c>
      <c r="C66" s="30" t="str">
        <f t="shared" si="17"/>
        <v>9-10</v>
      </c>
      <c r="D66" s="9">
        <f t="shared" si="18"/>
        <v>86.66666666666667</v>
      </c>
      <c r="E66" s="9">
        <f t="shared" si="19"/>
        <v>13</v>
      </c>
      <c r="F66" s="31">
        <f>'8.1'!C69</f>
        <v>2</v>
      </c>
      <c r="G66" s="31">
        <f>'8.2'!C69</f>
        <v>2</v>
      </c>
      <c r="H66" s="31">
        <f>'8.3'!C69</f>
        <v>3</v>
      </c>
      <c r="I66" s="31">
        <f>'8.4'!C69</f>
        <v>3</v>
      </c>
      <c r="J66" s="31">
        <f>'8.5'!C69</f>
        <v>3</v>
      </c>
    </row>
    <row r="67" spans="1:10" ht="15" customHeight="1">
      <c r="A67" s="44" t="s">
        <v>54</v>
      </c>
      <c r="B67" s="30" t="str">
        <f t="shared" si="16"/>
        <v>21-35</v>
      </c>
      <c r="C67" s="30" t="str">
        <f t="shared" si="17"/>
        <v>6-8</v>
      </c>
      <c r="D67" s="9">
        <f t="shared" si="18"/>
        <v>93.33333333333333</v>
      </c>
      <c r="E67" s="9">
        <f t="shared" si="19"/>
        <v>14</v>
      </c>
      <c r="F67" s="31">
        <f>'8.1'!C70</f>
        <v>3</v>
      </c>
      <c r="G67" s="31">
        <f>'8.2'!C70</f>
        <v>3</v>
      </c>
      <c r="H67" s="31">
        <f>'8.3'!C70</f>
        <v>2</v>
      </c>
      <c r="I67" s="31">
        <f>'8.4'!C70</f>
        <v>3</v>
      </c>
      <c r="J67" s="31">
        <f>'8.5'!C70</f>
        <v>3</v>
      </c>
    </row>
    <row r="68" spans="1:10" ht="15" customHeight="1">
      <c r="A68" s="44" t="s">
        <v>37</v>
      </c>
      <c r="B68" s="30" t="str">
        <f t="shared" si="16"/>
        <v>1-20</v>
      </c>
      <c r="C68" s="30" t="str">
        <f t="shared" si="17"/>
        <v>1-5</v>
      </c>
      <c r="D68" s="9">
        <f t="shared" si="18"/>
        <v>100</v>
      </c>
      <c r="E68" s="9">
        <f t="shared" si="19"/>
        <v>15</v>
      </c>
      <c r="F68" s="31">
        <f>'8.1'!C71</f>
        <v>3</v>
      </c>
      <c r="G68" s="31">
        <f>'8.2'!C71</f>
        <v>3</v>
      </c>
      <c r="H68" s="31">
        <f>'8.3'!C71</f>
        <v>3</v>
      </c>
      <c r="I68" s="31">
        <f>'8.4'!C71</f>
        <v>3</v>
      </c>
      <c r="J68" s="31">
        <f>'8.5'!C71</f>
        <v>3</v>
      </c>
    </row>
    <row r="69" spans="1:10" ht="15" customHeight="1">
      <c r="A69" s="19" t="s">
        <v>38</v>
      </c>
      <c r="B69" s="30" t="str">
        <f t="shared" si="16"/>
        <v>1-20</v>
      </c>
      <c r="C69" s="30" t="str">
        <f t="shared" si="17"/>
        <v>1-5</v>
      </c>
      <c r="D69" s="9">
        <f t="shared" si="18"/>
        <v>100</v>
      </c>
      <c r="E69" s="9">
        <f t="shared" si="19"/>
        <v>15</v>
      </c>
      <c r="F69" s="31">
        <f>'8.1'!C72</f>
        <v>3</v>
      </c>
      <c r="G69" s="31">
        <f>'8.2'!C72</f>
        <v>3</v>
      </c>
      <c r="H69" s="31">
        <f>'8.3'!C72</f>
        <v>3</v>
      </c>
      <c r="I69" s="31">
        <f>'8.4'!C72</f>
        <v>3</v>
      </c>
      <c r="J69" s="31">
        <f>'8.5'!C72</f>
        <v>3</v>
      </c>
    </row>
    <row r="70" spans="1:10" ht="15" customHeight="1">
      <c r="A70" s="38" t="s">
        <v>116</v>
      </c>
      <c r="B70" s="40"/>
      <c r="C70" s="40"/>
      <c r="D70" s="41"/>
      <c r="E70" s="41"/>
      <c r="F70" s="42"/>
      <c r="G70" s="42"/>
      <c r="H70" s="42"/>
      <c r="I70" s="42"/>
      <c r="J70" s="42"/>
    </row>
    <row r="71" spans="1:10" ht="15" customHeight="1">
      <c r="A71" s="19" t="s">
        <v>93</v>
      </c>
      <c r="B71" s="30" t="str">
        <f aca="true" t="shared" si="20" ref="B71:B76">RANK(D71,$D$8:$D$99)&amp;IF(COUNTIF($D$8:$D$99,D71)&gt;1,"-"&amp;RANK(D71,$D$8:$D$99)+COUNTIF($D$8:$D$99,D71)-1,"")</f>
        <v>66-69</v>
      </c>
      <c r="C71" s="30" t="str">
        <f aca="true" t="shared" si="21" ref="C71:C76">RANK(D71,$D$71:$D$76)&amp;IF(COUNTIF($D$71:$D$76,D71)&gt;1,"-"&amp;RANK(D71,$D$71:$D$76)+COUNTIF($D$71:$D$76,D71)-1,"")</f>
        <v>6</v>
      </c>
      <c r="D71" s="9">
        <f aca="true" t="shared" si="22" ref="D71:D76">E71/$E$6*100</f>
        <v>53.333333333333336</v>
      </c>
      <c r="E71" s="9">
        <f aca="true" t="shared" si="23" ref="E71:E76">SUM(F71:J71)</f>
        <v>8</v>
      </c>
      <c r="F71" s="31">
        <f>'8.1'!C74</f>
        <v>1</v>
      </c>
      <c r="G71" s="31">
        <f>'8.2'!C74</f>
        <v>2</v>
      </c>
      <c r="H71" s="31">
        <f>'8.3'!C74</f>
        <v>1</v>
      </c>
      <c r="I71" s="31">
        <f>'8.4'!C74</f>
        <v>1</v>
      </c>
      <c r="J71" s="31">
        <f>'8.5'!C74</f>
        <v>3</v>
      </c>
    </row>
    <row r="72" spans="1:10" ht="15" customHeight="1">
      <c r="A72" s="19" t="s">
        <v>75</v>
      </c>
      <c r="B72" s="30" t="str">
        <f t="shared" si="20"/>
        <v>47-53</v>
      </c>
      <c r="C72" s="30" t="str">
        <f t="shared" si="21"/>
        <v>4</v>
      </c>
      <c r="D72" s="9">
        <f t="shared" si="22"/>
        <v>80</v>
      </c>
      <c r="E72" s="9">
        <f t="shared" si="23"/>
        <v>12</v>
      </c>
      <c r="F72" s="31">
        <f>'8.1'!C75</f>
        <v>2</v>
      </c>
      <c r="G72" s="31">
        <f>'8.2'!C75</f>
        <v>2</v>
      </c>
      <c r="H72" s="31">
        <f>'8.3'!C75</f>
        <v>3</v>
      </c>
      <c r="I72" s="31">
        <f>'8.4'!C75</f>
        <v>2</v>
      </c>
      <c r="J72" s="31">
        <f>'8.5'!C75</f>
        <v>3</v>
      </c>
    </row>
    <row r="73" spans="1:10" ht="15" customHeight="1">
      <c r="A73" s="19" t="s">
        <v>68</v>
      </c>
      <c r="B73" s="30" t="str">
        <f t="shared" si="20"/>
        <v>36-46</v>
      </c>
      <c r="C73" s="30" t="str">
        <f t="shared" si="21"/>
        <v>3</v>
      </c>
      <c r="D73" s="9">
        <f t="shared" si="22"/>
        <v>86.66666666666667</v>
      </c>
      <c r="E73" s="9">
        <f t="shared" si="23"/>
        <v>13</v>
      </c>
      <c r="F73" s="31">
        <f>'8.1'!C76</f>
        <v>1</v>
      </c>
      <c r="G73" s="31">
        <f>'8.2'!C76</f>
        <v>3</v>
      </c>
      <c r="H73" s="31">
        <f>'8.3'!C76</f>
        <v>3</v>
      </c>
      <c r="I73" s="31">
        <f>'8.4'!C76</f>
        <v>3</v>
      </c>
      <c r="J73" s="31">
        <f>'8.5'!C76</f>
        <v>3</v>
      </c>
    </row>
    <row r="74" spans="1:10" ht="15" customHeight="1">
      <c r="A74" s="19" t="s">
        <v>80</v>
      </c>
      <c r="B74" s="30" t="str">
        <f t="shared" si="20"/>
        <v>55-57</v>
      </c>
      <c r="C74" s="30" t="str">
        <f t="shared" si="21"/>
        <v>5</v>
      </c>
      <c r="D74" s="9">
        <f t="shared" si="22"/>
        <v>66.66666666666666</v>
      </c>
      <c r="E74" s="9">
        <f t="shared" si="23"/>
        <v>10</v>
      </c>
      <c r="F74" s="31">
        <f>'8.1'!C77</f>
        <v>1</v>
      </c>
      <c r="G74" s="31">
        <f>'8.2'!C77</f>
        <v>3</v>
      </c>
      <c r="H74" s="31">
        <f>'8.3'!C77</f>
        <v>1</v>
      </c>
      <c r="I74" s="31">
        <f>'8.4'!C77</f>
        <v>2</v>
      </c>
      <c r="J74" s="31">
        <f>'8.5'!C77</f>
        <v>3</v>
      </c>
    </row>
    <row r="75" spans="1:10" ht="15" customHeight="1">
      <c r="A75" s="19" t="s">
        <v>39</v>
      </c>
      <c r="B75" s="30" t="str">
        <f t="shared" si="20"/>
        <v>1-20</v>
      </c>
      <c r="C75" s="30" t="str">
        <f t="shared" si="21"/>
        <v>1-2</v>
      </c>
      <c r="D75" s="9">
        <f t="shared" si="22"/>
        <v>100</v>
      </c>
      <c r="E75" s="9">
        <f t="shared" si="23"/>
        <v>15</v>
      </c>
      <c r="F75" s="31">
        <f>'8.1'!C78</f>
        <v>3</v>
      </c>
      <c r="G75" s="31">
        <f>'8.2'!C78</f>
        <v>3</v>
      </c>
      <c r="H75" s="31">
        <f>'8.3'!C78</f>
        <v>3</v>
      </c>
      <c r="I75" s="31">
        <f>'8.4'!C78</f>
        <v>3</v>
      </c>
      <c r="J75" s="31">
        <f>'8.5'!C78</f>
        <v>3</v>
      </c>
    </row>
    <row r="76" spans="1:10" ht="15" customHeight="1">
      <c r="A76" s="19" t="s">
        <v>40</v>
      </c>
      <c r="B76" s="30" t="str">
        <f t="shared" si="20"/>
        <v>1-20</v>
      </c>
      <c r="C76" s="30" t="str">
        <f t="shared" si="21"/>
        <v>1-2</v>
      </c>
      <c r="D76" s="9">
        <f t="shared" si="22"/>
        <v>100</v>
      </c>
      <c r="E76" s="9">
        <f t="shared" si="23"/>
        <v>15</v>
      </c>
      <c r="F76" s="31">
        <f>'8.1'!C79</f>
        <v>3</v>
      </c>
      <c r="G76" s="31">
        <f>'8.2'!C79</f>
        <v>3</v>
      </c>
      <c r="H76" s="31">
        <f>'8.3'!C79</f>
        <v>3</v>
      </c>
      <c r="I76" s="31">
        <f>'8.4'!C79</f>
        <v>3</v>
      </c>
      <c r="J76" s="31">
        <f>'8.5'!C79</f>
        <v>3</v>
      </c>
    </row>
    <row r="77" spans="1:10" ht="15" customHeight="1">
      <c r="A77" s="38" t="s">
        <v>117</v>
      </c>
      <c r="B77" s="40"/>
      <c r="C77" s="40"/>
      <c r="D77" s="41"/>
      <c r="E77" s="41"/>
      <c r="F77" s="42"/>
      <c r="G77" s="42"/>
      <c r="H77" s="42"/>
      <c r="I77" s="42"/>
      <c r="J77" s="42"/>
    </row>
    <row r="78" spans="1:10" ht="15" customHeight="1">
      <c r="A78" s="19" t="s">
        <v>41</v>
      </c>
      <c r="B78" s="30" t="str">
        <f aca="true" t="shared" si="24" ref="B78:B89">RANK(D78,$D$8:$D$99)&amp;IF(COUNTIF($D$8:$D$99,D78)&gt;1,"-"&amp;RANK(D78,$D$8:$D$99)+COUNTIF($D$8:$D$99,D78)-1,"")</f>
        <v>1-20</v>
      </c>
      <c r="C78" s="30" t="str">
        <f aca="true" t="shared" si="25" ref="C78:C89">RANK(D78,$D$78:$D$89)&amp;IF(COUNTIF($D$78:$D$89,D78)&gt;1,"-"&amp;RANK(D78,$D$78:$D$89)+COUNTIF($D$78:$D$89,D78)-1,"")</f>
        <v>1-2</v>
      </c>
      <c r="D78" s="9">
        <f aca="true" t="shared" si="26" ref="D78:D89">E78/$E$6*100</f>
        <v>100</v>
      </c>
      <c r="E78" s="9">
        <f aca="true" t="shared" si="27" ref="E78:E89">SUM(F78:J78)</f>
        <v>15</v>
      </c>
      <c r="F78" s="31">
        <f>'8.1'!C81</f>
        <v>3</v>
      </c>
      <c r="G78" s="31">
        <f>'8.2'!C81</f>
        <v>3</v>
      </c>
      <c r="H78" s="31">
        <f>'8.3'!C81</f>
        <v>3</v>
      </c>
      <c r="I78" s="31">
        <f>'8.4'!C81</f>
        <v>3</v>
      </c>
      <c r="J78" s="31">
        <f>'8.5'!C81</f>
        <v>3</v>
      </c>
    </row>
    <row r="79" spans="1:10" ht="15" customHeight="1">
      <c r="A79" s="19" t="s">
        <v>55</v>
      </c>
      <c r="B79" s="30" t="str">
        <f t="shared" si="24"/>
        <v>21-35</v>
      </c>
      <c r="C79" s="30" t="str">
        <f t="shared" si="25"/>
        <v>3-5</v>
      </c>
      <c r="D79" s="9">
        <f t="shared" si="26"/>
        <v>93.33333333333333</v>
      </c>
      <c r="E79" s="9">
        <f t="shared" si="27"/>
        <v>14</v>
      </c>
      <c r="F79" s="31">
        <f>'8.1'!C82</f>
        <v>3</v>
      </c>
      <c r="G79" s="31">
        <f>'8.2'!C82</f>
        <v>3</v>
      </c>
      <c r="H79" s="31">
        <f>'8.3'!C82</f>
        <v>2</v>
      </c>
      <c r="I79" s="31">
        <f>'8.4'!C82</f>
        <v>3</v>
      </c>
      <c r="J79" s="31">
        <f>'8.5'!C82</f>
        <v>3</v>
      </c>
    </row>
    <row r="80" spans="1:10" ht="15" customHeight="1">
      <c r="A80" s="19" t="s">
        <v>56</v>
      </c>
      <c r="B80" s="30" t="str">
        <f t="shared" si="24"/>
        <v>21-35</v>
      </c>
      <c r="C80" s="30" t="str">
        <f t="shared" si="25"/>
        <v>3-5</v>
      </c>
      <c r="D80" s="9">
        <f t="shared" si="26"/>
        <v>93.33333333333333</v>
      </c>
      <c r="E80" s="9">
        <f t="shared" si="27"/>
        <v>14</v>
      </c>
      <c r="F80" s="31">
        <f>'8.1'!C83</f>
        <v>3</v>
      </c>
      <c r="G80" s="31">
        <f>'8.2'!C83</f>
        <v>3</v>
      </c>
      <c r="H80" s="31">
        <f>'8.3'!C83</f>
        <v>2</v>
      </c>
      <c r="I80" s="31">
        <f>'8.4'!C83</f>
        <v>3</v>
      </c>
      <c r="J80" s="31">
        <f>'8.5'!C83</f>
        <v>3</v>
      </c>
    </row>
    <row r="81" spans="1:10" ht="15" customHeight="1">
      <c r="A81" s="19" t="s">
        <v>100</v>
      </c>
      <c r="B81" s="30" t="str">
        <f t="shared" si="24"/>
        <v>73-76</v>
      </c>
      <c r="C81" s="30" t="str">
        <f t="shared" si="25"/>
        <v>12</v>
      </c>
      <c r="D81" s="9">
        <f t="shared" si="26"/>
        <v>40</v>
      </c>
      <c r="E81" s="9">
        <f t="shared" si="27"/>
        <v>6</v>
      </c>
      <c r="F81" s="31">
        <f>'8.1'!C84</f>
        <v>0</v>
      </c>
      <c r="G81" s="31">
        <f>'8.2'!C84</f>
        <v>1</v>
      </c>
      <c r="H81" s="31">
        <f>'8.3'!C84</f>
        <v>1</v>
      </c>
      <c r="I81" s="31">
        <f>'8.4'!C84</f>
        <v>2</v>
      </c>
      <c r="J81" s="31">
        <f>'8.5'!C84</f>
        <v>2</v>
      </c>
    </row>
    <row r="82" spans="1:10" ht="15" customHeight="1">
      <c r="A82" s="19" t="s">
        <v>76</v>
      </c>
      <c r="B82" s="30" t="str">
        <f t="shared" si="24"/>
        <v>47-53</v>
      </c>
      <c r="C82" s="30" t="str">
        <f t="shared" si="25"/>
        <v>8-9</v>
      </c>
      <c r="D82" s="9">
        <f t="shared" si="26"/>
        <v>80</v>
      </c>
      <c r="E82" s="9">
        <f t="shared" si="27"/>
        <v>12</v>
      </c>
      <c r="F82" s="31">
        <f>'8.1'!C85</f>
        <v>3</v>
      </c>
      <c r="G82" s="31">
        <f>'8.2'!C85</f>
        <v>3</v>
      </c>
      <c r="H82" s="31">
        <f>'8.3'!C85</f>
        <v>0</v>
      </c>
      <c r="I82" s="31">
        <f>'8.4'!C85</f>
        <v>3</v>
      </c>
      <c r="J82" s="31">
        <f>'8.5'!C85</f>
        <v>3</v>
      </c>
    </row>
    <row r="83" spans="1:10" ht="15" customHeight="1">
      <c r="A83" s="19" t="s">
        <v>88</v>
      </c>
      <c r="B83" s="30" t="str">
        <f t="shared" si="24"/>
        <v>58-65</v>
      </c>
      <c r="C83" s="30" t="str">
        <f t="shared" si="25"/>
        <v>10-11</v>
      </c>
      <c r="D83" s="9">
        <f t="shared" si="26"/>
        <v>60</v>
      </c>
      <c r="E83" s="9">
        <f t="shared" si="27"/>
        <v>9</v>
      </c>
      <c r="F83" s="31">
        <f>'8.1'!C86</f>
        <v>2</v>
      </c>
      <c r="G83" s="31">
        <f>'8.2'!C86</f>
        <v>2</v>
      </c>
      <c r="H83" s="31">
        <f>'8.3'!C86</f>
        <v>0</v>
      </c>
      <c r="I83" s="31">
        <f>'8.4'!C86</f>
        <v>2</v>
      </c>
      <c r="J83" s="31">
        <f>'8.5'!C86</f>
        <v>3</v>
      </c>
    </row>
    <row r="84" spans="1:10" ht="15" customHeight="1">
      <c r="A84" s="19" t="s">
        <v>69</v>
      </c>
      <c r="B84" s="30" t="str">
        <f t="shared" si="24"/>
        <v>36-46</v>
      </c>
      <c r="C84" s="30" t="str">
        <f t="shared" si="25"/>
        <v>6-7</v>
      </c>
      <c r="D84" s="9">
        <f t="shared" si="26"/>
        <v>86.66666666666667</v>
      </c>
      <c r="E84" s="9">
        <f t="shared" si="27"/>
        <v>13</v>
      </c>
      <c r="F84" s="31">
        <f>'8.1'!C87</f>
        <v>3</v>
      </c>
      <c r="G84" s="31">
        <f>'8.2'!C87</f>
        <v>2</v>
      </c>
      <c r="H84" s="31">
        <f>'8.3'!C87</f>
        <v>2</v>
      </c>
      <c r="I84" s="31">
        <f>'8.4'!C87</f>
        <v>3</v>
      </c>
      <c r="J84" s="31">
        <f>'8.5'!C87</f>
        <v>3</v>
      </c>
    </row>
    <row r="85" spans="1:10" ht="15" customHeight="1">
      <c r="A85" s="19" t="s">
        <v>57</v>
      </c>
      <c r="B85" s="30" t="str">
        <f t="shared" si="24"/>
        <v>21-35</v>
      </c>
      <c r="C85" s="30" t="str">
        <f t="shared" si="25"/>
        <v>3-5</v>
      </c>
      <c r="D85" s="9">
        <f t="shared" si="26"/>
        <v>93.33333333333333</v>
      </c>
      <c r="E85" s="9">
        <f t="shared" si="27"/>
        <v>14</v>
      </c>
      <c r="F85" s="31">
        <f>'8.1'!C88</f>
        <v>3</v>
      </c>
      <c r="G85" s="31">
        <f>'8.2'!C88</f>
        <v>3</v>
      </c>
      <c r="H85" s="31">
        <f>'8.3'!C88</f>
        <v>2</v>
      </c>
      <c r="I85" s="31">
        <f>'8.4'!C88</f>
        <v>3</v>
      </c>
      <c r="J85" s="31">
        <f>'8.5'!C88</f>
        <v>3</v>
      </c>
    </row>
    <row r="86" spans="1:10" ht="15" customHeight="1">
      <c r="A86" s="19" t="s">
        <v>89</v>
      </c>
      <c r="B86" s="30" t="str">
        <f t="shared" si="24"/>
        <v>58-65</v>
      </c>
      <c r="C86" s="30" t="str">
        <f t="shared" si="25"/>
        <v>10-11</v>
      </c>
      <c r="D86" s="9">
        <f t="shared" si="26"/>
        <v>60</v>
      </c>
      <c r="E86" s="9">
        <f t="shared" si="27"/>
        <v>9</v>
      </c>
      <c r="F86" s="31">
        <f>'8.1'!C89</f>
        <v>1</v>
      </c>
      <c r="G86" s="31">
        <f>'8.2'!C89</f>
        <v>3</v>
      </c>
      <c r="H86" s="31">
        <f>'8.3'!C89</f>
        <v>0</v>
      </c>
      <c r="I86" s="31">
        <f>'8.4'!C89</f>
        <v>2</v>
      </c>
      <c r="J86" s="31">
        <f>'8.5'!C89</f>
        <v>3</v>
      </c>
    </row>
    <row r="87" spans="1:10" ht="15" customHeight="1">
      <c r="A87" s="19" t="s">
        <v>42</v>
      </c>
      <c r="B87" s="30" t="str">
        <f t="shared" si="24"/>
        <v>1-20</v>
      </c>
      <c r="C87" s="30" t="str">
        <f t="shared" si="25"/>
        <v>1-2</v>
      </c>
      <c r="D87" s="9">
        <f t="shared" si="26"/>
        <v>100</v>
      </c>
      <c r="E87" s="9">
        <f t="shared" si="27"/>
        <v>15</v>
      </c>
      <c r="F87" s="31">
        <f>'8.1'!C90</f>
        <v>3</v>
      </c>
      <c r="G87" s="31">
        <f>'8.2'!C90</f>
        <v>3</v>
      </c>
      <c r="H87" s="31">
        <f>'8.3'!C90</f>
        <v>3</v>
      </c>
      <c r="I87" s="31">
        <f>'8.4'!C90</f>
        <v>3</v>
      </c>
      <c r="J87" s="31">
        <f>'8.5'!C90</f>
        <v>3</v>
      </c>
    </row>
    <row r="88" spans="1:10" ht="15" customHeight="1">
      <c r="A88" s="44" t="s">
        <v>70</v>
      </c>
      <c r="B88" s="30" t="str">
        <f t="shared" si="24"/>
        <v>36-46</v>
      </c>
      <c r="C88" s="30" t="str">
        <f t="shared" si="25"/>
        <v>6-7</v>
      </c>
      <c r="D88" s="9">
        <f t="shared" si="26"/>
        <v>86.66666666666667</v>
      </c>
      <c r="E88" s="9">
        <f t="shared" si="27"/>
        <v>13</v>
      </c>
      <c r="F88" s="31">
        <f>'8.1'!C91</f>
        <v>2</v>
      </c>
      <c r="G88" s="31">
        <f>'8.2'!C91</f>
        <v>2</v>
      </c>
      <c r="H88" s="31">
        <f>'8.3'!C91</f>
        <v>3</v>
      </c>
      <c r="I88" s="31">
        <f>'8.4'!C91</f>
        <v>3</v>
      </c>
      <c r="J88" s="31">
        <f>'8.5'!C91</f>
        <v>3</v>
      </c>
    </row>
    <row r="89" spans="1:10" ht="15" customHeight="1">
      <c r="A89" s="19" t="s">
        <v>77</v>
      </c>
      <c r="B89" s="30" t="str">
        <f t="shared" si="24"/>
        <v>47-53</v>
      </c>
      <c r="C89" s="30" t="str">
        <f t="shared" si="25"/>
        <v>8-9</v>
      </c>
      <c r="D89" s="9">
        <f t="shared" si="26"/>
        <v>80</v>
      </c>
      <c r="E89" s="9">
        <f t="shared" si="27"/>
        <v>12</v>
      </c>
      <c r="F89" s="31">
        <f>'8.1'!C92</f>
        <v>3</v>
      </c>
      <c r="G89" s="31">
        <f>'8.2'!C92</f>
        <v>1</v>
      </c>
      <c r="H89" s="31">
        <f>'8.3'!C92</f>
        <v>2</v>
      </c>
      <c r="I89" s="31">
        <f>'8.4'!C92</f>
        <v>3</v>
      </c>
      <c r="J89" s="31">
        <f>'8.5'!C92</f>
        <v>3</v>
      </c>
    </row>
    <row r="90" spans="1:10" ht="15" customHeight="1">
      <c r="A90" s="38" t="s">
        <v>118</v>
      </c>
      <c r="B90" s="40"/>
      <c r="C90" s="40"/>
      <c r="D90" s="41"/>
      <c r="E90" s="41"/>
      <c r="F90" s="42"/>
      <c r="G90" s="42"/>
      <c r="H90" s="42"/>
      <c r="I90" s="42"/>
      <c r="J90" s="42"/>
    </row>
    <row r="91" spans="1:10" ht="15" customHeight="1">
      <c r="A91" s="19" t="s">
        <v>102</v>
      </c>
      <c r="B91" s="30" t="str">
        <f aca="true" t="shared" si="28" ref="B91:B99">RANK(D91,$D$8:$D$99)&amp;IF(COUNTIF($D$8:$D$99,D91)&gt;1,"-"&amp;RANK(D91,$D$8:$D$99)+COUNTIF($D$8:$D$99,D91)-1,"")</f>
        <v>77-78</v>
      </c>
      <c r="C91" s="30" t="str">
        <f aca="true" t="shared" si="29" ref="C91:C99">RANK(D91,$D$91:$D$99)&amp;IF(COUNTIF($D$91:$D$99,D91)&gt;1,"-"&amp;RANK(D91,$D$91:$D$99)+COUNTIF($D$91:$D$99,D91)-1,"")</f>
        <v>8</v>
      </c>
      <c r="D91" s="9">
        <f aca="true" t="shared" si="30" ref="D91:D99">E91/$E$6*100</f>
        <v>33.33333333333333</v>
      </c>
      <c r="E91" s="9">
        <f aca="true" t="shared" si="31" ref="E91:E99">SUM(F91:J91)</f>
        <v>5</v>
      </c>
      <c r="F91" s="31">
        <f>'8.1'!C94</f>
        <v>0</v>
      </c>
      <c r="G91" s="31">
        <f>'8.2'!C94</f>
        <v>0</v>
      </c>
      <c r="H91" s="31">
        <f>'8.3'!C94</f>
        <v>2</v>
      </c>
      <c r="I91" s="31">
        <f>'8.4'!C94</f>
        <v>1</v>
      </c>
      <c r="J91" s="31">
        <f>'8.5'!C94</f>
        <v>2</v>
      </c>
    </row>
    <row r="92" spans="1:10" ht="15" customHeight="1">
      <c r="A92" s="19" t="s">
        <v>81</v>
      </c>
      <c r="B92" s="30" t="str">
        <f t="shared" si="28"/>
        <v>55-57</v>
      </c>
      <c r="C92" s="30" t="str">
        <f t="shared" si="29"/>
        <v>5</v>
      </c>
      <c r="D92" s="9">
        <f t="shared" si="30"/>
        <v>66.66666666666666</v>
      </c>
      <c r="E92" s="9">
        <f t="shared" si="31"/>
        <v>10</v>
      </c>
      <c r="F92" s="31">
        <f>'8.1'!C95</f>
        <v>3</v>
      </c>
      <c r="G92" s="31">
        <f>'8.2'!C95</f>
        <v>3</v>
      </c>
      <c r="H92" s="31">
        <f>'8.3'!C95</f>
        <v>1</v>
      </c>
      <c r="I92" s="31">
        <f>'8.4'!C95</f>
        <v>1</v>
      </c>
      <c r="J92" s="31">
        <f>'8.5'!C95</f>
        <v>2</v>
      </c>
    </row>
    <row r="93" spans="1:10" ht="15" customHeight="1">
      <c r="A93" s="19" t="s">
        <v>43</v>
      </c>
      <c r="B93" s="30" t="str">
        <f t="shared" si="28"/>
        <v>1-20</v>
      </c>
      <c r="C93" s="30" t="str">
        <f t="shared" si="29"/>
        <v>1-2</v>
      </c>
      <c r="D93" s="9">
        <f t="shared" si="30"/>
        <v>100</v>
      </c>
      <c r="E93" s="9">
        <f t="shared" si="31"/>
        <v>15</v>
      </c>
      <c r="F93" s="31">
        <f>'8.1'!C96</f>
        <v>3</v>
      </c>
      <c r="G93" s="31">
        <f>'8.2'!C96</f>
        <v>3</v>
      </c>
      <c r="H93" s="31">
        <f>'8.3'!C96</f>
        <v>3</v>
      </c>
      <c r="I93" s="31">
        <f>'8.4'!C96</f>
        <v>3</v>
      </c>
      <c r="J93" s="31">
        <f>'8.5'!C96</f>
        <v>3</v>
      </c>
    </row>
    <row r="94" spans="1:10" ht="15" customHeight="1">
      <c r="A94" s="19" t="s">
        <v>58</v>
      </c>
      <c r="B94" s="30" t="str">
        <f t="shared" si="28"/>
        <v>21-35</v>
      </c>
      <c r="C94" s="30" t="str">
        <f t="shared" si="29"/>
        <v>3-4</v>
      </c>
      <c r="D94" s="9">
        <f t="shared" si="30"/>
        <v>93.33333333333333</v>
      </c>
      <c r="E94" s="9">
        <f t="shared" si="31"/>
        <v>14</v>
      </c>
      <c r="F94" s="31">
        <f>'8.1'!C97</f>
        <v>3</v>
      </c>
      <c r="G94" s="31">
        <f>'8.2'!C97</f>
        <v>3</v>
      </c>
      <c r="H94" s="31">
        <f>'8.3'!C97</f>
        <v>2</v>
      </c>
      <c r="I94" s="31">
        <f>'8.4'!C97</f>
        <v>3</v>
      </c>
      <c r="J94" s="31">
        <f>'8.5'!C97</f>
        <v>3</v>
      </c>
    </row>
    <row r="95" spans="1:10" ht="15" customHeight="1">
      <c r="A95" s="19" t="s">
        <v>44</v>
      </c>
      <c r="B95" s="30" t="str">
        <f t="shared" si="28"/>
        <v>1-20</v>
      </c>
      <c r="C95" s="30" t="str">
        <f t="shared" si="29"/>
        <v>1-2</v>
      </c>
      <c r="D95" s="9">
        <f t="shared" si="30"/>
        <v>100</v>
      </c>
      <c r="E95" s="9">
        <f t="shared" si="31"/>
        <v>15</v>
      </c>
      <c r="F95" s="31">
        <f>'8.1'!C98</f>
        <v>3</v>
      </c>
      <c r="G95" s="31">
        <f>'8.2'!C98</f>
        <v>3</v>
      </c>
      <c r="H95" s="31">
        <f>'8.3'!C98</f>
        <v>3</v>
      </c>
      <c r="I95" s="31">
        <f>'8.4'!C98</f>
        <v>3</v>
      </c>
      <c r="J95" s="31">
        <f>'8.5'!C98</f>
        <v>3</v>
      </c>
    </row>
    <row r="96" spans="1:10" ht="15" customHeight="1">
      <c r="A96" s="19" t="s">
        <v>95</v>
      </c>
      <c r="B96" s="30" t="str">
        <f t="shared" si="28"/>
        <v>70-72</v>
      </c>
      <c r="C96" s="30" t="str">
        <f t="shared" si="29"/>
        <v>6-7</v>
      </c>
      <c r="D96" s="9">
        <f t="shared" si="30"/>
        <v>46.666666666666664</v>
      </c>
      <c r="E96" s="9">
        <f t="shared" si="31"/>
        <v>7</v>
      </c>
      <c r="F96" s="31">
        <f>'8.1'!C99</f>
        <v>2</v>
      </c>
      <c r="G96" s="31">
        <f>'8.2'!C99</f>
        <v>1</v>
      </c>
      <c r="H96" s="31">
        <f>'8.3'!C99</f>
        <v>1</v>
      </c>
      <c r="I96" s="31">
        <f>'8.4'!C99</f>
        <v>1</v>
      </c>
      <c r="J96" s="31">
        <f>'8.5'!C99</f>
        <v>2</v>
      </c>
    </row>
    <row r="97" spans="1:10" ht="15" customHeight="1">
      <c r="A97" s="19" t="s">
        <v>59</v>
      </c>
      <c r="B97" s="30" t="str">
        <f t="shared" si="28"/>
        <v>21-35</v>
      </c>
      <c r="C97" s="30" t="str">
        <f t="shared" si="29"/>
        <v>3-4</v>
      </c>
      <c r="D97" s="9">
        <f t="shared" si="30"/>
        <v>93.33333333333333</v>
      </c>
      <c r="E97" s="9">
        <f t="shared" si="31"/>
        <v>14</v>
      </c>
      <c r="F97" s="31">
        <f>'8.1'!C100</f>
        <v>3</v>
      </c>
      <c r="G97" s="31">
        <f>'8.2'!C100</f>
        <v>3</v>
      </c>
      <c r="H97" s="31">
        <f>'8.3'!C100</f>
        <v>3</v>
      </c>
      <c r="I97" s="31">
        <f>'8.4'!C100</f>
        <v>2</v>
      </c>
      <c r="J97" s="31">
        <f>'8.5'!C100</f>
        <v>3</v>
      </c>
    </row>
    <row r="98" spans="1:10" ht="15" customHeight="1">
      <c r="A98" s="19" t="s">
        <v>96</v>
      </c>
      <c r="B98" s="30" t="str">
        <f t="shared" si="28"/>
        <v>70-72</v>
      </c>
      <c r="C98" s="30" t="str">
        <f t="shared" si="29"/>
        <v>6-7</v>
      </c>
      <c r="D98" s="9">
        <f t="shared" si="30"/>
        <v>46.666666666666664</v>
      </c>
      <c r="E98" s="9">
        <f t="shared" si="31"/>
        <v>7</v>
      </c>
      <c r="F98" s="31">
        <f>'8.1'!C101</f>
        <v>1</v>
      </c>
      <c r="G98" s="31">
        <f>'8.2'!C101</f>
        <v>1</v>
      </c>
      <c r="H98" s="31">
        <f>'8.3'!C101</f>
        <v>1</v>
      </c>
      <c r="I98" s="31">
        <f>'8.4'!C101</f>
        <v>2</v>
      </c>
      <c r="J98" s="31">
        <f>'8.5'!C101</f>
        <v>2</v>
      </c>
    </row>
    <row r="99" spans="1:10" ht="15" customHeight="1">
      <c r="A99" s="19" t="s">
        <v>109</v>
      </c>
      <c r="B99" s="30" t="str">
        <f t="shared" si="28"/>
        <v>83-85</v>
      </c>
      <c r="C99" s="30" t="str">
        <f t="shared" si="29"/>
        <v>9</v>
      </c>
      <c r="D99" s="9">
        <f t="shared" si="30"/>
        <v>0</v>
      </c>
      <c r="E99" s="9">
        <f t="shared" si="31"/>
        <v>0</v>
      </c>
      <c r="F99" s="31">
        <f>'8.1'!C102</f>
        <v>0</v>
      </c>
      <c r="G99" s="31">
        <f>'8.2'!C102</f>
        <v>0</v>
      </c>
      <c r="H99" s="31">
        <f>'8.3'!C102</f>
        <v>0</v>
      </c>
      <c r="I99" s="31">
        <f>'8.4'!C102</f>
        <v>0</v>
      </c>
      <c r="J99" s="31">
        <f>'8.5'!C102</f>
        <v>0</v>
      </c>
    </row>
    <row r="100" spans="4:5" ht="12.75">
      <c r="D100" s="36"/>
      <c r="E100" s="36"/>
    </row>
    <row r="101" spans="4:5" ht="12.75">
      <c r="D101" s="36"/>
      <c r="E101" s="36"/>
    </row>
  </sheetData>
  <sheetProtection/>
  <autoFilter ref="A7:J7"/>
  <mergeCells count="3">
    <mergeCell ref="B2:J2"/>
    <mergeCell ref="B3:J3"/>
    <mergeCell ref="A1:J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7" r:id="rId1"/>
  <headerFooter>
    <oddFooter>&amp;C&amp;A&amp;R&amp;P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zoomScale="85" zoomScaleNormal="85" zoomScaleSheetLayoutView="100" zoomScalePageLayoutView="0" workbookViewId="0" topLeftCell="A1">
      <selection activeCell="B19" sqref="B19"/>
    </sheetView>
  </sheetViews>
  <sheetFormatPr defaultColWidth="9.140625" defaultRowHeight="15"/>
  <cols>
    <col min="1" max="1" width="5.140625" style="55" customWidth="1"/>
    <col min="2" max="2" width="116.28125" style="0" customWidth="1"/>
    <col min="3" max="3" width="8.00390625" style="0" customWidth="1"/>
  </cols>
  <sheetData>
    <row r="1" spans="1:6" ht="18.75" customHeight="1">
      <c r="A1" s="83" t="s">
        <v>126</v>
      </c>
      <c r="B1" s="84"/>
      <c r="C1" s="84"/>
      <c r="D1" s="84"/>
      <c r="E1" s="84"/>
      <c r="F1" s="84"/>
    </row>
    <row r="2" spans="1:6" ht="14.25" customHeight="1">
      <c r="A2" s="85" t="s">
        <v>128</v>
      </c>
      <c r="B2" s="86" t="s">
        <v>127</v>
      </c>
      <c r="C2" s="86" t="s">
        <v>129</v>
      </c>
      <c r="D2" s="86" t="s">
        <v>130</v>
      </c>
      <c r="E2" s="86"/>
      <c r="F2" s="86"/>
    </row>
    <row r="3" spans="1:6" ht="27" customHeight="1">
      <c r="A3" s="85"/>
      <c r="B3" s="86"/>
      <c r="C3" s="86"/>
      <c r="D3" s="69" t="s">
        <v>0</v>
      </c>
      <c r="E3" s="69" t="s">
        <v>131</v>
      </c>
      <c r="F3" s="69" t="s">
        <v>132</v>
      </c>
    </row>
    <row r="4" spans="1:6" ht="15">
      <c r="A4" s="87">
        <v>8</v>
      </c>
      <c r="B4" s="57" t="s">
        <v>151</v>
      </c>
      <c r="C4" s="88">
        <v>15</v>
      </c>
      <c r="D4" s="88"/>
      <c r="E4" s="88"/>
      <c r="F4" s="88"/>
    </row>
    <row r="5" spans="1:6" ht="48">
      <c r="A5" s="87"/>
      <c r="B5" s="58" t="s">
        <v>133</v>
      </c>
      <c r="C5" s="88"/>
      <c r="D5" s="88"/>
      <c r="E5" s="88"/>
      <c r="F5" s="88"/>
    </row>
    <row r="6" spans="1:6" ht="24">
      <c r="A6" s="87"/>
      <c r="B6" s="59" t="s">
        <v>134</v>
      </c>
      <c r="C6" s="88"/>
      <c r="D6" s="88"/>
      <c r="E6" s="88"/>
      <c r="F6" s="88"/>
    </row>
    <row r="7" spans="1:6" ht="15">
      <c r="A7" s="87"/>
      <c r="B7" s="59" t="s">
        <v>135</v>
      </c>
      <c r="C7" s="88"/>
      <c r="D7" s="88"/>
      <c r="E7" s="88"/>
      <c r="F7" s="88"/>
    </row>
    <row r="8" spans="1:6" ht="15">
      <c r="A8" s="87"/>
      <c r="B8" s="59" t="s">
        <v>136</v>
      </c>
      <c r="C8" s="88"/>
      <c r="D8" s="88"/>
      <c r="E8" s="88"/>
      <c r="F8" s="88"/>
    </row>
    <row r="9" spans="1:6" ht="15">
      <c r="A9" s="87"/>
      <c r="B9" s="60" t="s">
        <v>137</v>
      </c>
      <c r="C9" s="88"/>
      <c r="D9" s="88"/>
      <c r="E9" s="88"/>
      <c r="F9" s="88"/>
    </row>
    <row r="10" spans="1:6" ht="36">
      <c r="A10" s="89" t="s">
        <v>3</v>
      </c>
      <c r="B10" s="61" t="s">
        <v>138</v>
      </c>
      <c r="C10" s="88"/>
      <c r="D10" s="88"/>
      <c r="E10" s="88"/>
      <c r="F10" s="88"/>
    </row>
    <row r="11" spans="1:6" ht="24">
      <c r="A11" s="89"/>
      <c r="B11" s="60" t="s">
        <v>139</v>
      </c>
      <c r="C11" s="88"/>
      <c r="D11" s="88"/>
      <c r="E11" s="88"/>
      <c r="F11" s="88"/>
    </row>
    <row r="12" spans="1:6" ht="15">
      <c r="A12" s="54"/>
      <c r="B12" s="53" t="s">
        <v>140</v>
      </c>
      <c r="C12" s="52">
        <v>3</v>
      </c>
      <c r="D12" s="52"/>
      <c r="E12" s="52"/>
      <c r="F12" s="52"/>
    </row>
    <row r="13" spans="1:6" ht="15">
      <c r="A13" s="54"/>
      <c r="B13" s="53" t="s">
        <v>141</v>
      </c>
      <c r="C13" s="52">
        <v>2</v>
      </c>
      <c r="D13" s="52"/>
      <c r="E13" s="52"/>
      <c r="F13" s="52"/>
    </row>
    <row r="14" spans="1:6" ht="15">
      <c r="A14" s="54"/>
      <c r="B14" s="53" t="s">
        <v>142</v>
      </c>
      <c r="C14" s="52">
        <v>1</v>
      </c>
      <c r="D14" s="52"/>
      <c r="E14" s="52"/>
      <c r="F14" s="52"/>
    </row>
    <row r="15" spans="1:6" ht="15">
      <c r="A15" s="54"/>
      <c r="B15" s="53" t="s">
        <v>143</v>
      </c>
      <c r="C15" s="52">
        <v>0</v>
      </c>
      <c r="D15" s="52"/>
      <c r="E15" s="52"/>
      <c r="F15" s="52"/>
    </row>
    <row r="16" spans="1:6" ht="36">
      <c r="A16" s="54" t="s">
        <v>4</v>
      </c>
      <c r="B16" s="56" t="s">
        <v>144</v>
      </c>
      <c r="C16" s="52"/>
      <c r="D16" s="52"/>
      <c r="E16" s="52"/>
      <c r="F16" s="52"/>
    </row>
    <row r="17" spans="1:6" ht="15">
      <c r="A17" s="54"/>
      <c r="B17" s="53" t="s">
        <v>145</v>
      </c>
      <c r="C17" s="52">
        <v>3</v>
      </c>
      <c r="D17" s="52"/>
      <c r="E17" s="52"/>
      <c r="F17" s="52"/>
    </row>
    <row r="18" spans="1:6" ht="15">
      <c r="A18" s="54"/>
      <c r="B18" s="53" t="s">
        <v>140</v>
      </c>
      <c r="C18" s="52">
        <v>2</v>
      </c>
      <c r="D18" s="52"/>
      <c r="E18" s="52"/>
      <c r="F18" s="52"/>
    </row>
    <row r="19" spans="1:6" ht="15">
      <c r="A19" s="54"/>
      <c r="B19" s="53" t="s">
        <v>146</v>
      </c>
      <c r="C19" s="52">
        <v>1</v>
      </c>
      <c r="D19" s="52"/>
      <c r="E19" s="52"/>
      <c r="F19" s="52"/>
    </row>
    <row r="20" spans="1:6" ht="15">
      <c r="A20" s="54"/>
      <c r="B20" s="53" t="s">
        <v>147</v>
      </c>
      <c r="C20" s="52">
        <v>0</v>
      </c>
      <c r="D20" s="52"/>
      <c r="E20" s="52"/>
      <c r="F20" s="52"/>
    </row>
    <row r="21" spans="1:6" ht="24">
      <c r="A21" s="54" t="s">
        <v>5</v>
      </c>
      <c r="B21" s="56" t="s">
        <v>148</v>
      </c>
      <c r="C21" s="52"/>
      <c r="D21" s="52"/>
      <c r="E21" s="52"/>
      <c r="F21" s="52"/>
    </row>
    <row r="22" spans="1:6" ht="15">
      <c r="A22" s="54"/>
      <c r="B22" s="53" t="s">
        <v>145</v>
      </c>
      <c r="C22" s="52">
        <v>3</v>
      </c>
      <c r="D22" s="52"/>
      <c r="E22" s="52"/>
      <c r="F22" s="52"/>
    </row>
    <row r="23" spans="1:6" ht="15">
      <c r="A23" s="54"/>
      <c r="B23" s="53" t="s">
        <v>140</v>
      </c>
      <c r="C23" s="52">
        <v>2</v>
      </c>
      <c r="D23" s="52"/>
      <c r="E23" s="52"/>
      <c r="F23" s="52"/>
    </row>
    <row r="24" spans="1:6" ht="15">
      <c r="A24" s="54"/>
      <c r="B24" s="53" t="s">
        <v>146</v>
      </c>
      <c r="C24" s="52">
        <v>1</v>
      </c>
      <c r="D24" s="52"/>
      <c r="E24" s="52"/>
      <c r="F24" s="52"/>
    </row>
    <row r="25" spans="1:6" ht="15">
      <c r="A25" s="54"/>
      <c r="B25" s="53" t="s">
        <v>147</v>
      </c>
      <c r="C25" s="52">
        <v>0</v>
      </c>
      <c r="D25" s="52"/>
      <c r="E25" s="52"/>
      <c r="F25" s="52"/>
    </row>
    <row r="26" spans="1:6" ht="36">
      <c r="A26" s="54" t="s">
        <v>6</v>
      </c>
      <c r="B26" s="56" t="s">
        <v>149</v>
      </c>
      <c r="C26" s="52"/>
      <c r="D26" s="52"/>
      <c r="E26" s="52"/>
      <c r="F26" s="52"/>
    </row>
    <row r="27" spans="1:6" ht="15">
      <c r="A27" s="54"/>
      <c r="B27" s="53" t="s">
        <v>145</v>
      </c>
      <c r="C27" s="52">
        <v>3</v>
      </c>
      <c r="D27" s="52"/>
      <c r="E27" s="52"/>
      <c r="F27" s="52"/>
    </row>
    <row r="28" spans="1:6" ht="15">
      <c r="A28" s="54"/>
      <c r="B28" s="53" t="s">
        <v>140</v>
      </c>
      <c r="C28" s="52">
        <v>2</v>
      </c>
      <c r="D28" s="52"/>
      <c r="E28" s="52"/>
      <c r="F28" s="52"/>
    </row>
    <row r="29" spans="1:6" ht="15">
      <c r="A29" s="54"/>
      <c r="B29" s="53" t="s">
        <v>146</v>
      </c>
      <c r="C29" s="52">
        <v>1</v>
      </c>
      <c r="D29" s="52"/>
      <c r="E29" s="52"/>
      <c r="F29" s="52"/>
    </row>
    <row r="30" spans="1:6" ht="15">
      <c r="A30" s="54"/>
      <c r="B30" s="53" t="s">
        <v>147</v>
      </c>
      <c r="C30" s="52">
        <v>0</v>
      </c>
      <c r="D30" s="52"/>
      <c r="E30" s="52"/>
      <c r="F30" s="52"/>
    </row>
    <row r="31" spans="1:6" ht="36">
      <c r="A31" s="54" t="s">
        <v>7</v>
      </c>
      <c r="B31" s="56" t="s">
        <v>150</v>
      </c>
      <c r="C31" s="52"/>
      <c r="D31" s="52"/>
      <c r="E31" s="52"/>
      <c r="F31" s="52"/>
    </row>
    <row r="32" spans="1:6" ht="15">
      <c r="A32" s="54"/>
      <c r="B32" s="53" t="s">
        <v>145</v>
      </c>
      <c r="C32" s="52">
        <v>3</v>
      </c>
      <c r="D32" s="52"/>
      <c r="E32" s="52"/>
      <c r="F32" s="52"/>
    </row>
    <row r="33" spans="1:6" ht="15">
      <c r="A33" s="54"/>
      <c r="B33" s="53" t="s">
        <v>140</v>
      </c>
      <c r="C33" s="52">
        <v>2</v>
      </c>
      <c r="D33" s="52"/>
      <c r="E33" s="52"/>
      <c r="F33" s="52"/>
    </row>
    <row r="34" spans="1:6" ht="15">
      <c r="A34" s="54"/>
      <c r="B34" s="53" t="s">
        <v>146</v>
      </c>
      <c r="C34" s="52">
        <v>1</v>
      </c>
      <c r="D34" s="52"/>
      <c r="E34" s="52"/>
      <c r="F34" s="52"/>
    </row>
    <row r="35" spans="1:6" ht="15">
      <c r="A35" s="54"/>
      <c r="B35" s="53" t="s">
        <v>147</v>
      </c>
      <c r="C35" s="52">
        <v>0</v>
      </c>
      <c r="D35" s="52"/>
      <c r="E35" s="52"/>
      <c r="F35" s="52"/>
    </row>
  </sheetData>
  <sheetProtection/>
  <mergeCells count="15">
    <mergeCell ref="A10:A11"/>
    <mergeCell ref="C10:C11"/>
    <mergeCell ref="D10:D11"/>
    <mergeCell ref="E10:E11"/>
    <mergeCell ref="F10:F11"/>
    <mergeCell ref="A1:F1"/>
    <mergeCell ref="A2:A3"/>
    <mergeCell ref="B2:B3"/>
    <mergeCell ref="C2:C3"/>
    <mergeCell ref="D2:F2"/>
    <mergeCell ref="A4:A9"/>
    <mergeCell ref="C4:C9"/>
    <mergeCell ref="D4:D9"/>
    <mergeCell ref="E4:E9"/>
    <mergeCell ref="F4:F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headerFoot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1"/>
  <sheetViews>
    <sheetView zoomScale="70" zoomScaleNormal="70" zoomScaleSheetLayoutView="100" zoomScalePageLayoutView="0" workbookViewId="0" topLeftCell="A1">
      <pane xSplit="1" ySplit="9" topLeftCell="B28" activePane="bottomRight" state="frozen"/>
      <selection pane="topLeft" activeCell="A1" sqref="A1"/>
      <selection pane="topRight" activeCell="B1" sqref="B1"/>
      <selection pane="bottomLeft" activeCell="A10" sqref="A10"/>
      <selection pane="bottomRight" activeCell="B32" sqref="B32"/>
    </sheetView>
  </sheetViews>
  <sheetFormatPr defaultColWidth="9.140625" defaultRowHeight="15"/>
  <cols>
    <col min="1" max="1" width="34.57421875" style="2" customWidth="1"/>
    <col min="2" max="2" width="43.57421875" style="2" customWidth="1"/>
    <col min="3" max="3" width="14.57421875" style="2" customWidth="1"/>
    <col min="4" max="4" width="13.57421875" style="2" customWidth="1"/>
    <col min="5" max="6" width="9.7109375" style="2" customWidth="1"/>
    <col min="7" max="7" width="20.57421875" style="2" customWidth="1"/>
    <col min="8" max="9" width="9.7109375" style="2" customWidth="1"/>
    <col min="10" max="16384" width="9.140625" style="2" customWidth="1"/>
  </cols>
  <sheetData>
    <row r="1" spans="1:9" s="1" customFormat="1" ht="42.75" customHeight="1">
      <c r="A1" s="98" t="s">
        <v>152</v>
      </c>
      <c r="B1" s="98"/>
      <c r="C1" s="98"/>
      <c r="D1" s="98"/>
      <c r="E1" s="76"/>
      <c r="F1" s="76"/>
      <c r="G1" s="76"/>
      <c r="H1" s="76"/>
      <c r="I1" s="76"/>
    </row>
    <row r="2" spans="1:10" ht="15" customHeight="1">
      <c r="A2" s="68" t="s">
        <v>10</v>
      </c>
      <c r="B2" s="96" t="s">
        <v>8</v>
      </c>
      <c r="C2" s="96"/>
      <c r="D2" s="96"/>
      <c r="E2" s="96"/>
      <c r="F2" s="96"/>
      <c r="G2" s="96"/>
      <c r="H2" s="97"/>
      <c r="I2" s="97"/>
      <c r="J2" s="97"/>
    </row>
    <row r="3" spans="1:9" ht="15" customHeight="1">
      <c r="A3" s="68" t="s">
        <v>11</v>
      </c>
      <c r="B3" s="11" t="s">
        <v>157</v>
      </c>
      <c r="C3" s="10"/>
      <c r="D3" s="11"/>
      <c r="F3" s="11"/>
      <c r="G3" s="11"/>
      <c r="H3" s="11"/>
      <c r="I3" s="10"/>
    </row>
    <row r="4" spans="1:9" ht="99" customHeight="1">
      <c r="A4" s="92" t="s">
        <v>12</v>
      </c>
      <c r="B4" s="12" t="str">
        <f>'Assessment (Section 8)'!F4</f>
        <v>8.1. How many state-financed and autonomous institutions of the RF constituent entity have published the government orders for 2018 (in percentage to the total state-financed and autonomous institutions of the RF constituent entity) on the official RF website for the information on the government (municipal) authorities (www.bus.gov.ru)?</v>
      </c>
      <c r="C4" s="13" t="s">
        <v>158</v>
      </c>
      <c r="D4" s="92" t="s">
        <v>159</v>
      </c>
      <c r="E4" s="90" t="s">
        <v>160</v>
      </c>
      <c r="F4" s="91"/>
      <c r="G4" s="92" t="s">
        <v>163</v>
      </c>
      <c r="H4" s="99" t="s">
        <v>160</v>
      </c>
      <c r="I4" s="100"/>
    </row>
    <row r="5" spans="1:9" ht="15" customHeight="1">
      <c r="A5" s="93"/>
      <c r="B5" s="12" t="str">
        <f>'Technique (Section 8)'!B12</f>
        <v>90% and more </v>
      </c>
      <c r="C5" s="101" t="s">
        <v>19</v>
      </c>
      <c r="D5" s="93"/>
      <c r="E5" s="95" t="s">
        <v>161</v>
      </c>
      <c r="F5" s="95" t="s">
        <v>162</v>
      </c>
      <c r="G5" s="93"/>
      <c r="H5" s="95" t="s">
        <v>161</v>
      </c>
      <c r="I5" s="95" t="s">
        <v>162</v>
      </c>
    </row>
    <row r="6" spans="1:9" ht="15" customHeight="1">
      <c r="A6" s="93"/>
      <c r="B6" s="12" t="str">
        <f>'Technique (Section 8)'!B13</f>
        <v>85% and more </v>
      </c>
      <c r="C6" s="101"/>
      <c r="D6" s="93"/>
      <c r="E6" s="93"/>
      <c r="F6" s="93"/>
      <c r="G6" s="93"/>
      <c r="H6" s="93"/>
      <c r="I6" s="93"/>
    </row>
    <row r="7" spans="1:9" s="3" customFormat="1" ht="15" customHeight="1">
      <c r="A7" s="93"/>
      <c r="B7" s="12" t="str">
        <f>'Technique (Section 8)'!B14</f>
        <v>75% and more </v>
      </c>
      <c r="C7" s="101"/>
      <c r="D7" s="93"/>
      <c r="E7" s="93"/>
      <c r="F7" s="93"/>
      <c r="G7" s="93"/>
      <c r="H7" s="93"/>
      <c r="I7" s="93"/>
    </row>
    <row r="8" spans="1:9" s="3" customFormat="1" ht="15" customHeight="1">
      <c r="A8" s="94"/>
      <c r="B8" s="12" t="str">
        <f>'Technique (Section 8)'!B15</f>
        <v>Less than 75% </v>
      </c>
      <c r="C8" s="101"/>
      <c r="D8" s="94"/>
      <c r="E8" s="94"/>
      <c r="F8" s="94" t="s">
        <v>2</v>
      </c>
      <c r="G8" s="94"/>
      <c r="H8" s="94"/>
      <c r="I8" s="94" t="s">
        <v>2</v>
      </c>
    </row>
    <row r="9" spans="1:9" s="3" customFormat="1" ht="15" customHeight="1">
      <c r="A9" s="74" t="s">
        <v>17</v>
      </c>
      <c r="B9" s="12"/>
      <c r="C9" s="32">
        <v>3</v>
      </c>
      <c r="D9" s="16"/>
      <c r="E9" s="17"/>
      <c r="F9" s="17"/>
      <c r="G9" s="17"/>
      <c r="H9" s="17"/>
      <c r="I9" s="17"/>
    </row>
    <row r="10" spans="1:9" s="6" customFormat="1" ht="15" customHeight="1">
      <c r="A10" s="38" t="s">
        <v>111</v>
      </c>
      <c r="B10" s="47"/>
      <c r="C10" s="47"/>
      <c r="D10" s="38"/>
      <c r="E10" s="38"/>
      <c r="F10" s="38"/>
      <c r="G10" s="38"/>
      <c r="H10" s="38"/>
      <c r="I10" s="38"/>
    </row>
    <row r="11" spans="1:9" ht="15" customHeight="1">
      <c r="A11" s="19" t="s">
        <v>79</v>
      </c>
      <c r="B11" s="21">
        <f aca="true" t="shared" si="0" ref="B11:B28">G11/D11*100</f>
        <v>85.92964824120602</v>
      </c>
      <c r="C11" s="33">
        <f>IF(B11&gt;=90,3,IF(B11&gt;=85,2,IF(B11&gt;=75,1,0)))</f>
        <v>2</v>
      </c>
      <c r="D11" s="14">
        <v>199</v>
      </c>
      <c r="E11" s="14">
        <v>65</v>
      </c>
      <c r="F11" s="14">
        <v>134</v>
      </c>
      <c r="G11" s="14">
        <f aca="true" t="shared" si="1" ref="G11:G28">SUM(H11:I11)</f>
        <v>171</v>
      </c>
      <c r="H11" s="20">
        <v>48</v>
      </c>
      <c r="I11" s="20">
        <v>123</v>
      </c>
    </row>
    <row r="12" spans="1:9" ht="15" customHeight="1">
      <c r="A12" s="19" t="s">
        <v>25</v>
      </c>
      <c r="B12" s="21">
        <f t="shared" si="0"/>
        <v>93.72822299651567</v>
      </c>
      <c r="C12" s="33">
        <f aca="true" t="shared" si="2" ref="C12:C75">IF(B12&gt;=90,3,IF(B12&gt;=85,2,IF(B12&gt;=75,1,0)))</f>
        <v>3</v>
      </c>
      <c r="D12" s="14">
        <f aca="true" t="shared" si="3" ref="D12:D28">SUM(E12:F12)</f>
        <v>287</v>
      </c>
      <c r="E12" s="14">
        <v>73</v>
      </c>
      <c r="F12" s="14">
        <v>214</v>
      </c>
      <c r="G12" s="14">
        <f t="shared" si="1"/>
        <v>269</v>
      </c>
      <c r="H12" s="20">
        <v>65</v>
      </c>
      <c r="I12" s="20">
        <v>204</v>
      </c>
    </row>
    <row r="13" spans="1:9" ht="15" customHeight="1">
      <c r="A13" s="19" t="s">
        <v>26</v>
      </c>
      <c r="B13" s="21">
        <f t="shared" si="0"/>
        <v>98.17351598173516</v>
      </c>
      <c r="C13" s="33">
        <f t="shared" si="2"/>
        <v>3</v>
      </c>
      <c r="D13" s="14">
        <f t="shared" si="3"/>
        <v>219</v>
      </c>
      <c r="E13" s="14">
        <v>24</v>
      </c>
      <c r="F13" s="14">
        <v>195</v>
      </c>
      <c r="G13" s="14">
        <f t="shared" si="1"/>
        <v>215</v>
      </c>
      <c r="H13" s="20">
        <v>23</v>
      </c>
      <c r="I13" s="20">
        <v>192</v>
      </c>
    </row>
    <row r="14" spans="1:9" ht="15" customHeight="1">
      <c r="A14" s="19" t="s">
        <v>27</v>
      </c>
      <c r="B14" s="21">
        <f t="shared" si="0"/>
        <v>95.68106312292359</v>
      </c>
      <c r="C14" s="33">
        <f t="shared" si="2"/>
        <v>3</v>
      </c>
      <c r="D14" s="14">
        <f t="shared" si="3"/>
        <v>301</v>
      </c>
      <c r="E14" s="14">
        <v>33</v>
      </c>
      <c r="F14" s="14">
        <v>268</v>
      </c>
      <c r="G14" s="14">
        <f t="shared" si="1"/>
        <v>288</v>
      </c>
      <c r="H14" s="20">
        <v>29</v>
      </c>
      <c r="I14" s="20">
        <v>259</v>
      </c>
    </row>
    <row r="15" spans="1:9" ht="15" customHeight="1">
      <c r="A15" s="19" t="s">
        <v>28</v>
      </c>
      <c r="B15" s="21">
        <f t="shared" si="0"/>
        <v>95.93023255813954</v>
      </c>
      <c r="C15" s="33">
        <f t="shared" si="2"/>
        <v>3</v>
      </c>
      <c r="D15" s="14">
        <f t="shared" si="3"/>
        <v>172</v>
      </c>
      <c r="E15" s="14">
        <v>8</v>
      </c>
      <c r="F15" s="14">
        <v>164</v>
      </c>
      <c r="G15" s="14">
        <f t="shared" si="1"/>
        <v>165</v>
      </c>
      <c r="H15" s="20">
        <v>7</v>
      </c>
      <c r="I15" s="20">
        <v>158</v>
      </c>
    </row>
    <row r="16" spans="1:9" ht="15" customHeight="1">
      <c r="A16" s="19" t="s">
        <v>82</v>
      </c>
      <c r="B16" s="21">
        <f t="shared" si="0"/>
        <v>89.39393939393939</v>
      </c>
      <c r="C16" s="33">
        <f t="shared" si="2"/>
        <v>2</v>
      </c>
      <c r="D16" s="14">
        <f t="shared" si="3"/>
        <v>198</v>
      </c>
      <c r="E16" s="14">
        <v>34</v>
      </c>
      <c r="F16" s="14">
        <v>164</v>
      </c>
      <c r="G16" s="14">
        <f t="shared" si="1"/>
        <v>177</v>
      </c>
      <c r="H16" s="20">
        <v>26</v>
      </c>
      <c r="I16" s="20">
        <v>151</v>
      </c>
    </row>
    <row r="17" spans="1:9" ht="15" customHeight="1">
      <c r="A17" s="19" t="s">
        <v>90</v>
      </c>
      <c r="B17" s="21">
        <f t="shared" si="0"/>
        <v>79.34272300469483</v>
      </c>
      <c r="C17" s="33">
        <f t="shared" si="2"/>
        <v>1</v>
      </c>
      <c r="D17" s="14">
        <f t="shared" si="3"/>
        <v>213</v>
      </c>
      <c r="E17" s="14">
        <v>9</v>
      </c>
      <c r="F17" s="14">
        <v>204</v>
      </c>
      <c r="G17" s="14">
        <f t="shared" si="1"/>
        <v>169</v>
      </c>
      <c r="H17" s="20">
        <v>4</v>
      </c>
      <c r="I17" s="20">
        <v>165</v>
      </c>
    </row>
    <row r="18" spans="1:9" ht="15" customHeight="1">
      <c r="A18" s="19" t="s">
        <v>45</v>
      </c>
      <c r="B18" s="21">
        <f t="shared" si="0"/>
        <v>95.51020408163265</v>
      </c>
      <c r="C18" s="33">
        <f t="shared" si="2"/>
        <v>3</v>
      </c>
      <c r="D18" s="14">
        <f t="shared" si="3"/>
        <v>245</v>
      </c>
      <c r="E18" s="14">
        <v>42</v>
      </c>
      <c r="F18" s="14">
        <v>203</v>
      </c>
      <c r="G18" s="14">
        <f t="shared" si="1"/>
        <v>234</v>
      </c>
      <c r="H18" s="20">
        <v>38</v>
      </c>
      <c r="I18" s="20">
        <v>196</v>
      </c>
    </row>
    <row r="19" spans="1:9" ht="15" customHeight="1">
      <c r="A19" s="19" t="s">
        <v>97</v>
      </c>
      <c r="B19" s="21">
        <f t="shared" si="0"/>
        <v>81.19266055045871</v>
      </c>
      <c r="C19" s="33">
        <f t="shared" si="2"/>
        <v>1</v>
      </c>
      <c r="D19" s="14">
        <f t="shared" si="3"/>
        <v>218</v>
      </c>
      <c r="E19" s="14">
        <v>34</v>
      </c>
      <c r="F19" s="14">
        <v>184</v>
      </c>
      <c r="G19" s="14">
        <f t="shared" si="1"/>
        <v>177</v>
      </c>
      <c r="H19" s="20">
        <v>29</v>
      </c>
      <c r="I19" s="20">
        <v>148</v>
      </c>
    </row>
    <row r="20" spans="1:9" ht="15" customHeight="1">
      <c r="A20" s="19" t="s">
        <v>91</v>
      </c>
      <c r="B20" s="21">
        <f t="shared" si="0"/>
        <v>81.81818181818183</v>
      </c>
      <c r="C20" s="33">
        <f t="shared" si="2"/>
        <v>1</v>
      </c>
      <c r="D20" s="14">
        <f t="shared" si="3"/>
        <v>616</v>
      </c>
      <c r="E20" s="14">
        <v>168</v>
      </c>
      <c r="F20" s="14">
        <v>448</v>
      </c>
      <c r="G20" s="14">
        <f t="shared" si="1"/>
        <v>504</v>
      </c>
      <c r="H20" s="20">
        <v>133</v>
      </c>
      <c r="I20" s="20">
        <v>371</v>
      </c>
    </row>
    <row r="21" spans="1:9" ht="15" customHeight="1">
      <c r="A21" s="19" t="s">
        <v>29</v>
      </c>
      <c r="B21" s="21">
        <f t="shared" si="0"/>
        <v>94.4206008583691</v>
      </c>
      <c r="C21" s="33">
        <f t="shared" si="2"/>
        <v>3</v>
      </c>
      <c r="D21" s="14">
        <f t="shared" si="3"/>
        <v>233</v>
      </c>
      <c r="E21" s="14">
        <v>33</v>
      </c>
      <c r="F21" s="14">
        <v>200</v>
      </c>
      <c r="G21" s="14">
        <f t="shared" si="1"/>
        <v>220</v>
      </c>
      <c r="H21" s="20">
        <v>27</v>
      </c>
      <c r="I21" s="20">
        <v>193</v>
      </c>
    </row>
    <row r="22" spans="1:9" ht="15" customHeight="1">
      <c r="A22" s="19" t="s">
        <v>60</v>
      </c>
      <c r="B22" s="21">
        <f t="shared" si="0"/>
        <v>89.51612903225806</v>
      </c>
      <c r="C22" s="33">
        <f t="shared" si="2"/>
        <v>2</v>
      </c>
      <c r="D22" s="14">
        <f t="shared" si="3"/>
        <v>248</v>
      </c>
      <c r="E22" s="14">
        <v>42</v>
      </c>
      <c r="F22" s="14">
        <v>206</v>
      </c>
      <c r="G22" s="14">
        <f t="shared" si="1"/>
        <v>222</v>
      </c>
      <c r="H22" s="20">
        <v>41</v>
      </c>
      <c r="I22" s="20">
        <v>181</v>
      </c>
    </row>
    <row r="23" spans="1:9" ht="15" customHeight="1">
      <c r="A23" s="19" t="s">
        <v>83</v>
      </c>
      <c r="B23" s="21">
        <f t="shared" si="0"/>
        <v>77.06422018348624</v>
      </c>
      <c r="C23" s="33">
        <f t="shared" si="2"/>
        <v>1</v>
      </c>
      <c r="D23" s="14">
        <f t="shared" si="3"/>
        <v>218</v>
      </c>
      <c r="E23" s="14">
        <v>18</v>
      </c>
      <c r="F23" s="14">
        <v>200</v>
      </c>
      <c r="G23" s="14">
        <f t="shared" si="1"/>
        <v>168</v>
      </c>
      <c r="H23" s="20">
        <v>11</v>
      </c>
      <c r="I23" s="20">
        <v>157</v>
      </c>
    </row>
    <row r="24" spans="1:9" ht="15" customHeight="1">
      <c r="A24" s="19" t="s">
        <v>30</v>
      </c>
      <c r="B24" s="21">
        <f t="shared" si="0"/>
        <v>99.0909090909091</v>
      </c>
      <c r="C24" s="33">
        <f t="shared" si="2"/>
        <v>3</v>
      </c>
      <c r="D24" s="14">
        <f t="shared" si="3"/>
        <v>220</v>
      </c>
      <c r="E24" s="14">
        <v>42</v>
      </c>
      <c r="F24" s="14">
        <v>178</v>
      </c>
      <c r="G24" s="14">
        <f t="shared" si="1"/>
        <v>218</v>
      </c>
      <c r="H24" s="20">
        <v>42</v>
      </c>
      <c r="I24" s="20">
        <v>176</v>
      </c>
    </row>
    <row r="25" spans="1:9" ht="15" customHeight="1">
      <c r="A25" s="19" t="s">
        <v>61</v>
      </c>
      <c r="B25" s="21">
        <f t="shared" si="0"/>
        <v>89.10891089108911</v>
      </c>
      <c r="C25" s="33">
        <f t="shared" si="2"/>
        <v>2</v>
      </c>
      <c r="D25" s="14">
        <f t="shared" si="3"/>
        <v>303</v>
      </c>
      <c r="E25" s="14">
        <v>6</v>
      </c>
      <c r="F25" s="14">
        <v>297</v>
      </c>
      <c r="G25" s="14">
        <f t="shared" si="1"/>
        <v>270</v>
      </c>
      <c r="H25" s="20">
        <v>5</v>
      </c>
      <c r="I25" s="20">
        <v>265</v>
      </c>
    </row>
    <row r="26" spans="1:9" ht="15" customHeight="1">
      <c r="A26" s="19" t="s">
        <v>46</v>
      </c>
      <c r="B26" s="21">
        <f t="shared" si="0"/>
        <v>96.73913043478261</v>
      </c>
      <c r="C26" s="33">
        <f t="shared" si="2"/>
        <v>3</v>
      </c>
      <c r="D26" s="14">
        <f t="shared" si="3"/>
        <v>184</v>
      </c>
      <c r="E26" s="14">
        <v>20</v>
      </c>
      <c r="F26" s="14">
        <v>164</v>
      </c>
      <c r="G26" s="14">
        <f t="shared" si="1"/>
        <v>178</v>
      </c>
      <c r="H26" s="20">
        <v>17</v>
      </c>
      <c r="I26" s="20">
        <v>161</v>
      </c>
    </row>
    <row r="27" spans="1:9" ht="15" customHeight="1">
      <c r="A27" s="19" t="s">
        <v>71</v>
      </c>
      <c r="B27" s="21">
        <f t="shared" si="0"/>
        <v>4.433497536945813</v>
      </c>
      <c r="C27" s="33">
        <f t="shared" si="2"/>
        <v>0</v>
      </c>
      <c r="D27" s="14">
        <f t="shared" si="3"/>
        <v>203</v>
      </c>
      <c r="E27" s="14">
        <v>36</v>
      </c>
      <c r="F27" s="14">
        <v>167</v>
      </c>
      <c r="G27" s="14">
        <f t="shared" si="1"/>
        <v>9</v>
      </c>
      <c r="H27" s="20">
        <v>4</v>
      </c>
      <c r="I27" s="20">
        <v>5</v>
      </c>
    </row>
    <row r="28" spans="1:9" ht="15" customHeight="1">
      <c r="A28" s="19" t="s">
        <v>104</v>
      </c>
      <c r="B28" s="21">
        <f t="shared" si="0"/>
        <v>46.13050075872534</v>
      </c>
      <c r="C28" s="33">
        <f t="shared" si="2"/>
        <v>0</v>
      </c>
      <c r="D28" s="14">
        <f t="shared" si="3"/>
        <v>1977</v>
      </c>
      <c r="E28" s="14">
        <v>88</v>
      </c>
      <c r="F28" s="14">
        <v>1889</v>
      </c>
      <c r="G28" s="14">
        <f t="shared" si="1"/>
        <v>912</v>
      </c>
      <c r="H28" s="20">
        <v>50</v>
      </c>
      <c r="I28" s="20">
        <v>862</v>
      </c>
    </row>
    <row r="29" spans="1:9" s="6" customFormat="1" ht="15" customHeight="1">
      <c r="A29" s="38" t="s">
        <v>112</v>
      </c>
      <c r="B29" s="48"/>
      <c r="C29" s="49"/>
      <c r="D29" s="49"/>
      <c r="E29" s="49"/>
      <c r="F29" s="49"/>
      <c r="G29" s="49"/>
      <c r="H29" s="49"/>
      <c r="I29" s="49"/>
    </row>
    <row r="30" spans="1:9" ht="15" customHeight="1">
      <c r="A30" s="19" t="s">
        <v>72</v>
      </c>
      <c r="B30" s="21">
        <f aca="true" t="shared" si="4" ref="B30:B40">G30/D30*100</f>
        <v>93.93939393939394</v>
      </c>
      <c r="C30" s="33">
        <f t="shared" si="2"/>
        <v>3</v>
      </c>
      <c r="D30" s="14">
        <f aca="true" t="shared" si="5" ref="D30:D40">SUM(E30:F30)</f>
        <v>132</v>
      </c>
      <c r="E30" s="14">
        <v>22</v>
      </c>
      <c r="F30" s="14">
        <v>110</v>
      </c>
      <c r="G30" s="14">
        <f aca="true" t="shared" si="6" ref="G30:G40">SUM(H30:I30)</f>
        <v>124</v>
      </c>
      <c r="H30" s="20">
        <v>20</v>
      </c>
      <c r="I30" s="20">
        <v>104</v>
      </c>
    </row>
    <row r="31" spans="1:9" ht="15" customHeight="1">
      <c r="A31" s="19" t="s">
        <v>31</v>
      </c>
      <c r="B31" s="21">
        <f t="shared" si="4"/>
        <v>95.46925566343042</v>
      </c>
      <c r="C31" s="33">
        <f t="shared" si="2"/>
        <v>3</v>
      </c>
      <c r="D31" s="14">
        <f t="shared" si="5"/>
        <v>309</v>
      </c>
      <c r="E31" s="14">
        <v>75</v>
      </c>
      <c r="F31" s="14">
        <v>234</v>
      </c>
      <c r="G31" s="14">
        <f t="shared" si="6"/>
        <v>295</v>
      </c>
      <c r="H31" s="20">
        <v>73</v>
      </c>
      <c r="I31" s="20">
        <v>222</v>
      </c>
    </row>
    <row r="32" spans="1:9" ht="15" customHeight="1">
      <c r="A32" s="19" t="s">
        <v>84</v>
      </c>
      <c r="B32" s="21">
        <f t="shared" si="4"/>
        <v>73.98648648648648</v>
      </c>
      <c r="C32" s="33">
        <f t="shared" si="2"/>
        <v>0</v>
      </c>
      <c r="D32" s="14">
        <f t="shared" si="5"/>
        <v>296</v>
      </c>
      <c r="E32" s="14">
        <v>68</v>
      </c>
      <c r="F32" s="14">
        <v>228</v>
      </c>
      <c r="G32" s="14">
        <f t="shared" si="6"/>
        <v>219</v>
      </c>
      <c r="H32" s="20">
        <v>50</v>
      </c>
      <c r="I32" s="20">
        <v>169</v>
      </c>
    </row>
    <row r="33" spans="1:9" ht="15" customHeight="1">
      <c r="A33" s="19" t="s">
        <v>62</v>
      </c>
      <c r="B33" s="21">
        <f t="shared" si="4"/>
        <v>87.31884057971014</v>
      </c>
      <c r="C33" s="33">
        <f t="shared" si="2"/>
        <v>2</v>
      </c>
      <c r="D33" s="14">
        <f t="shared" si="5"/>
        <v>276</v>
      </c>
      <c r="E33" s="14">
        <v>33</v>
      </c>
      <c r="F33" s="14">
        <v>243</v>
      </c>
      <c r="G33" s="14">
        <f t="shared" si="6"/>
        <v>241</v>
      </c>
      <c r="H33" s="20">
        <v>28</v>
      </c>
      <c r="I33" s="20">
        <v>213</v>
      </c>
    </row>
    <row r="34" spans="1:9" ht="15" customHeight="1">
      <c r="A34" s="19" t="s">
        <v>47</v>
      </c>
      <c r="B34" s="21">
        <f t="shared" si="4"/>
        <v>95.67567567567568</v>
      </c>
      <c r="C34" s="33">
        <f t="shared" si="2"/>
        <v>3</v>
      </c>
      <c r="D34" s="14">
        <f t="shared" si="5"/>
        <v>185</v>
      </c>
      <c r="E34" s="14">
        <v>28</v>
      </c>
      <c r="F34" s="14">
        <v>157</v>
      </c>
      <c r="G34" s="14">
        <f t="shared" si="6"/>
        <v>177</v>
      </c>
      <c r="H34" s="20">
        <v>24</v>
      </c>
      <c r="I34" s="20">
        <v>153</v>
      </c>
    </row>
    <row r="35" spans="1:9" ht="15" customHeight="1">
      <c r="A35" s="19" t="s">
        <v>48</v>
      </c>
      <c r="B35" s="21">
        <f t="shared" si="4"/>
        <v>92.36111111111111</v>
      </c>
      <c r="C35" s="33">
        <f t="shared" si="2"/>
        <v>3</v>
      </c>
      <c r="D35" s="14">
        <f t="shared" si="5"/>
        <v>144</v>
      </c>
      <c r="E35" s="14">
        <v>19</v>
      </c>
      <c r="F35" s="14">
        <v>125</v>
      </c>
      <c r="G35" s="14">
        <f t="shared" si="6"/>
        <v>133</v>
      </c>
      <c r="H35" s="20">
        <v>17</v>
      </c>
      <c r="I35" s="20">
        <v>116</v>
      </c>
    </row>
    <row r="36" spans="1:9" ht="15" customHeight="1">
      <c r="A36" s="19" t="s">
        <v>49</v>
      </c>
      <c r="B36" s="21">
        <f t="shared" si="4"/>
        <v>88.48920863309353</v>
      </c>
      <c r="C36" s="33">
        <f t="shared" si="2"/>
        <v>2</v>
      </c>
      <c r="D36" s="14">
        <f t="shared" si="5"/>
        <v>139</v>
      </c>
      <c r="E36" s="14">
        <v>62</v>
      </c>
      <c r="F36" s="14">
        <v>77</v>
      </c>
      <c r="G36" s="14">
        <f t="shared" si="6"/>
        <v>123</v>
      </c>
      <c r="H36" s="20">
        <v>57</v>
      </c>
      <c r="I36" s="20">
        <v>66</v>
      </c>
    </row>
    <row r="37" spans="1:9" ht="15" customHeight="1">
      <c r="A37" s="19" t="s">
        <v>98</v>
      </c>
      <c r="B37" s="21">
        <f t="shared" si="4"/>
        <v>83.73205741626795</v>
      </c>
      <c r="C37" s="33">
        <f t="shared" si="2"/>
        <v>1</v>
      </c>
      <c r="D37" s="14">
        <f t="shared" si="5"/>
        <v>209</v>
      </c>
      <c r="E37" s="14">
        <v>100</v>
      </c>
      <c r="F37" s="14">
        <v>109</v>
      </c>
      <c r="G37" s="14">
        <f t="shared" si="6"/>
        <v>175</v>
      </c>
      <c r="H37" s="20">
        <v>80</v>
      </c>
      <c r="I37" s="20">
        <v>95</v>
      </c>
    </row>
    <row r="38" spans="1:9" ht="15" customHeight="1">
      <c r="A38" s="19" t="s">
        <v>78</v>
      </c>
      <c r="B38" s="21">
        <f t="shared" si="4"/>
        <v>74.83443708609272</v>
      </c>
      <c r="C38" s="33">
        <f t="shared" si="2"/>
        <v>0</v>
      </c>
      <c r="D38" s="14">
        <f t="shared" si="5"/>
        <v>151</v>
      </c>
      <c r="E38" s="14">
        <v>10</v>
      </c>
      <c r="F38" s="14">
        <v>141</v>
      </c>
      <c r="G38" s="14">
        <f t="shared" si="6"/>
        <v>113</v>
      </c>
      <c r="H38" s="20">
        <v>4</v>
      </c>
      <c r="I38" s="20">
        <v>109</v>
      </c>
    </row>
    <row r="39" spans="1:9" ht="15" customHeight="1">
      <c r="A39" s="19" t="s">
        <v>32</v>
      </c>
      <c r="B39" s="21">
        <f t="shared" si="4"/>
        <v>96.30194433854365</v>
      </c>
      <c r="C39" s="33">
        <f t="shared" si="2"/>
        <v>3</v>
      </c>
      <c r="D39" s="14">
        <f t="shared" si="5"/>
        <v>2623</v>
      </c>
      <c r="E39" s="14">
        <v>27</v>
      </c>
      <c r="F39" s="14">
        <v>2596</v>
      </c>
      <c r="G39" s="14">
        <f t="shared" si="6"/>
        <v>2526</v>
      </c>
      <c r="H39" s="20">
        <v>23</v>
      </c>
      <c r="I39" s="20">
        <v>2503</v>
      </c>
    </row>
    <row r="40" spans="1:9" ht="15" customHeight="1">
      <c r="A40" s="19" t="s">
        <v>92</v>
      </c>
      <c r="B40" s="21">
        <f t="shared" si="4"/>
        <v>77.47747747747748</v>
      </c>
      <c r="C40" s="33">
        <f t="shared" si="2"/>
        <v>1</v>
      </c>
      <c r="D40" s="14">
        <f t="shared" si="5"/>
        <v>111</v>
      </c>
      <c r="E40" s="14">
        <v>0</v>
      </c>
      <c r="F40" s="14">
        <v>111</v>
      </c>
      <c r="G40" s="14">
        <f t="shared" si="6"/>
        <v>86</v>
      </c>
      <c r="H40" s="20">
        <v>0</v>
      </c>
      <c r="I40" s="20">
        <v>86</v>
      </c>
    </row>
    <row r="41" spans="1:9" s="6" customFormat="1" ht="15" customHeight="1">
      <c r="A41" s="38" t="s">
        <v>113</v>
      </c>
      <c r="B41" s="48"/>
      <c r="C41" s="49"/>
      <c r="D41" s="49"/>
      <c r="E41" s="49"/>
      <c r="F41" s="49"/>
      <c r="G41" s="49"/>
      <c r="H41" s="49"/>
      <c r="I41" s="49"/>
    </row>
    <row r="42" spans="1:9" ht="15" customHeight="1">
      <c r="A42" s="19" t="s">
        <v>63</v>
      </c>
      <c r="B42" s="21">
        <f aca="true" t="shared" si="7" ref="B42:B49">G42/D42*100</f>
        <v>95.7983193277311</v>
      </c>
      <c r="C42" s="33">
        <f t="shared" si="2"/>
        <v>3</v>
      </c>
      <c r="D42" s="14">
        <f aca="true" t="shared" si="8" ref="D42:D49">SUM(E42:F42)</f>
        <v>119</v>
      </c>
      <c r="E42" s="14">
        <v>6</v>
      </c>
      <c r="F42" s="14">
        <v>113</v>
      </c>
      <c r="G42" s="14">
        <f aca="true" t="shared" si="9" ref="G42:G49">SUM(H42:I42)</f>
        <v>114</v>
      </c>
      <c r="H42" s="20">
        <v>6</v>
      </c>
      <c r="I42" s="20">
        <v>108</v>
      </c>
    </row>
    <row r="43" spans="1:9" ht="15" customHeight="1">
      <c r="A43" s="19" t="s">
        <v>50</v>
      </c>
      <c r="B43" s="21">
        <f t="shared" si="7"/>
        <v>94.9579831932773</v>
      </c>
      <c r="C43" s="33">
        <f t="shared" si="2"/>
        <v>3</v>
      </c>
      <c r="D43" s="14">
        <f t="shared" si="8"/>
        <v>119</v>
      </c>
      <c r="E43" s="14">
        <v>9</v>
      </c>
      <c r="F43" s="14">
        <v>110</v>
      </c>
      <c r="G43" s="14">
        <f t="shared" si="9"/>
        <v>113</v>
      </c>
      <c r="H43" s="20">
        <v>8</v>
      </c>
      <c r="I43" s="20">
        <v>105</v>
      </c>
    </row>
    <row r="44" spans="1:9" ht="15" customHeight="1">
      <c r="A44" s="19" t="s">
        <v>64</v>
      </c>
      <c r="B44" s="21">
        <f t="shared" si="7"/>
        <v>85.86666666666667</v>
      </c>
      <c r="C44" s="33">
        <f t="shared" si="2"/>
        <v>2</v>
      </c>
      <c r="D44" s="14">
        <f t="shared" si="8"/>
        <v>375</v>
      </c>
      <c r="E44" s="14">
        <v>48</v>
      </c>
      <c r="F44" s="14">
        <v>327</v>
      </c>
      <c r="G44" s="14">
        <f t="shared" si="9"/>
        <v>322</v>
      </c>
      <c r="H44" s="20">
        <v>32</v>
      </c>
      <c r="I44" s="20">
        <v>290</v>
      </c>
    </row>
    <row r="45" spans="1:9" ht="15" customHeight="1">
      <c r="A45" s="19" t="s">
        <v>33</v>
      </c>
      <c r="B45" s="21">
        <f t="shared" si="7"/>
        <v>98.16091954022988</v>
      </c>
      <c r="C45" s="33">
        <f t="shared" si="2"/>
        <v>3</v>
      </c>
      <c r="D45" s="14">
        <f t="shared" si="8"/>
        <v>435</v>
      </c>
      <c r="E45" s="14">
        <v>26</v>
      </c>
      <c r="F45" s="14">
        <v>409</v>
      </c>
      <c r="G45" s="14">
        <f t="shared" si="9"/>
        <v>427</v>
      </c>
      <c r="H45" s="20">
        <v>23</v>
      </c>
      <c r="I45" s="20">
        <v>404</v>
      </c>
    </row>
    <row r="46" spans="1:9" ht="15" customHeight="1">
      <c r="A46" s="19" t="s">
        <v>85</v>
      </c>
      <c r="B46" s="21">
        <f t="shared" si="7"/>
        <v>82.73809523809523</v>
      </c>
      <c r="C46" s="33">
        <f t="shared" si="2"/>
        <v>1</v>
      </c>
      <c r="D46" s="14">
        <f t="shared" si="8"/>
        <v>168</v>
      </c>
      <c r="E46" s="14">
        <v>50</v>
      </c>
      <c r="F46" s="14">
        <v>118</v>
      </c>
      <c r="G46" s="14">
        <f t="shared" si="9"/>
        <v>139</v>
      </c>
      <c r="H46" s="20">
        <v>36</v>
      </c>
      <c r="I46" s="20">
        <v>103</v>
      </c>
    </row>
    <row r="47" spans="1:9" ht="15" customHeight="1">
      <c r="A47" s="19" t="s">
        <v>73</v>
      </c>
      <c r="B47" s="21">
        <f t="shared" si="7"/>
        <v>84.19354838709677</v>
      </c>
      <c r="C47" s="33">
        <f t="shared" si="2"/>
        <v>1</v>
      </c>
      <c r="D47" s="14">
        <f t="shared" si="8"/>
        <v>310</v>
      </c>
      <c r="E47" s="14">
        <v>47</v>
      </c>
      <c r="F47" s="14">
        <v>263</v>
      </c>
      <c r="G47" s="14">
        <f t="shared" si="9"/>
        <v>261</v>
      </c>
      <c r="H47" s="20">
        <v>25</v>
      </c>
      <c r="I47" s="20">
        <v>236</v>
      </c>
    </row>
    <row r="48" spans="1:9" ht="15" customHeight="1">
      <c r="A48" s="19" t="s">
        <v>86</v>
      </c>
      <c r="B48" s="21">
        <f t="shared" si="7"/>
        <v>77.20364741641338</v>
      </c>
      <c r="C48" s="33">
        <f t="shared" si="2"/>
        <v>1</v>
      </c>
      <c r="D48" s="14">
        <f t="shared" si="8"/>
        <v>329</v>
      </c>
      <c r="E48" s="14">
        <v>34</v>
      </c>
      <c r="F48" s="14">
        <v>295</v>
      </c>
      <c r="G48" s="14">
        <f t="shared" si="9"/>
        <v>254</v>
      </c>
      <c r="H48" s="20">
        <v>24</v>
      </c>
      <c r="I48" s="20">
        <v>230</v>
      </c>
    </row>
    <row r="49" spans="1:9" ht="15" customHeight="1">
      <c r="A49" s="19" t="s">
        <v>94</v>
      </c>
      <c r="B49" s="21">
        <f t="shared" si="7"/>
        <v>86.77685950413223</v>
      </c>
      <c r="C49" s="33">
        <f t="shared" si="2"/>
        <v>2</v>
      </c>
      <c r="D49" s="14">
        <f t="shared" si="8"/>
        <v>242</v>
      </c>
      <c r="E49" s="14">
        <v>8</v>
      </c>
      <c r="F49" s="14">
        <v>234</v>
      </c>
      <c r="G49" s="14">
        <f t="shared" si="9"/>
        <v>210</v>
      </c>
      <c r="H49" s="20">
        <v>7</v>
      </c>
      <c r="I49" s="20">
        <v>203</v>
      </c>
    </row>
    <row r="50" spans="1:9" s="6" customFormat="1" ht="15" customHeight="1">
      <c r="A50" s="38" t="s">
        <v>114</v>
      </c>
      <c r="B50" s="48"/>
      <c r="C50" s="49"/>
      <c r="D50" s="49"/>
      <c r="E50" s="49"/>
      <c r="F50" s="49"/>
      <c r="G50" s="49"/>
      <c r="H50" s="49"/>
      <c r="I50" s="49"/>
    </row>
    <row r="51" spans="1:9" ht="15" customHeight="1">
      <c r="A51" s="19" t="s">
        <v>103</v>
      </c>
      <c r="B51" s="21">
        <f aca="true" t="shared" si="10" ref="B51:B57">G51/D51*100</f>
        <v>86.92307692307692</v>
      </c>
      <c r="C51" s="33">
        <f t="shared" si="2"/>
        <v>2</v>
      </c>
      <c r="D51" s="14">
        <f aca="true" t="shared" si="11" ref="D51:D57">SUM(E51:F51)</f>
        <v>520</v>
      </c>
      <c r="E51" s="14">
        <v>18</v>
      </c>
      <c r="F51" s="14">
        <v>502</v>
      </c>
      <c r="G51" s="14">
        <f aca="true" t="shared" si="12" ref="G51:G57">SUM(H51:I51)</f>
        <v>452</v>
      </c>
      <c r="H51" s="20">
        <v>7</v>
      </c>
      <c r="I51" s="20">
        <v>445</v>
      </c>
    </row>
    <row r="52" spans="1:9" ht="15" customHeight="1">
      <c r="A52" s="19" t="s">
        <v>107</v>
      </c>
      <c r="B52" s="21">
        <f t="shared" si="10"/>
        <v>53.591160220994475</v>
      </c>
      <c r="C52" s="33">
        <f t="shared" si="2"/>
        <v>0</v>
      </c>
      <c r="D52" s="14">
        <f t="shared" si="11"/>
        <v>181</v>
      </c>
      <c r="E52" s="14">
        <v>9</v>
      </c>
      <c r="F52" s="14">
        <v>172</v>
      </c>
      <c r="G52" s="14">
        <f t="shared" si="12"/>
        <v>97</v>
      </c>
      <c r="H52" s="20">
        <v>5</v>
      </c>
      <c r="I52" s="20">
        <v>92</v>
      </c>
    </row>
    <row r="53" spans="1:9" ht="15" customHeight="1">
      <c r="A53" s="19" t="s">
        <v>65</v>
      </c>
      <c r="B53" s="21">
        <f t="shared" si="10"/>
        <v>98.24561403508771</v>
      </c>
      <c r="C53" s="33">
        <f t="shared" si="2"/>
        <v>3</v>
      </c>
      <c r="D53" s="14">
        <f t="shared" si="11"/>
        <v>57</v>
      </c>
      <c r="E53" s="14">
        <v>5</v>
      </c>
      <c r="F53" s="14">
        <v>52</v>
      </c>
      <c r="G53" s="14">
        <f t="shared" si="12"/>
        <v>56</v>
      </c>
      <c r="H53" s="20">
        <v>5</v>
      </c>
      <c r="I53" s="20">
        <v>51</v>
      </c>
    </row>
    <row r="54" spans="1:9" ht="15" customHeight="1">
      <c r="A54" s="19" t="s">
        <v>87</v>
      </c>
      <c r="B54" s="21">
        <f t="shared" si="10"/>
        <v>71.1864406779661</v>
      </c>
      <c r="C54" s="33">
        <f t="shared" si="2"/>
        <v>0</v>
      </c>
      <c r="D54" s="14">
        <f t="shared" si="11"/>
        <v>118</v>
      </c>
      <c r="E54" s="14">
        <v>7</v>
      </c>
      <c r="F54" s="14">
        <v>111</v>
      </c>
      <c r="G54" s="14">
        <f t="shared" si="12"/>
        <v>84</v>
      </c>
      <c r="H54" s="20">
        <v>2</v>
      </c>
      <c r="I54" s="20">
        <v>82</v>
      </c>
    </row>
    <row r="55" spans="1:9" ht="15" customHeight="1">
      <c r="A55" s="19" t="s">
        <v>105</v>
      </c>
      <c r="B55" s="21">
        <f t="shared" si="10"/>
        <v>50.476190476190474</v>
      </c>
      <c r="C55" s="33">
        <f t="shared" si="2"/>
        <v>0</v>
      </c>
      <c r="D55" s="14">
        <f t="shared" si="11"/>
        <v>210</v>
      </c>
      <c r="E55" s="14">
        <v>16</v>
      </c>
      <c r="F55" s="14">
        <v>194</v>
      </c>
      <c r="G55" s="14">
        <f t="shared" si="12"/>
        <v>106</v>
      </c>
      <c r="H55" s="20">
        <v>5</v>
      </c>
      <c r="I55" s="20">
        <v>101</v>
      </c>
    </row>
    <row r="56" spans="1:9" ht="15" customHeight="1">
      <c r="A56" s="19" t="s">
        <v>106</v>
      </c>
      <c r="B56" s="21">
        <f t="shared" si="10"/>
        <v>65.04559270516718</v>
      </c>
      <c r="C56" s="33">
        <f t="shared" si="2"/>
        <v>0</v>
      </c>
      <c r="D56" s="14">
        <f t="shared" si="11"/>
        <v>329</v>
      </c>
      <c r="E56" s="14">
        <v>34</v>
      </c>
      <c r="F56" s="14">
        <v>295</v>
      </c>
      <c r="G56" s="14">
        <f t="shared" si="12"/>
        <v>214</v>
      </c>
      <c r="H56" s="20">
        <v>20</v>
      </c>
      <c r="I56" s="20">
        <v>194</v>
      </c>
    </row>
    <row r="57" spans="1:9" ht="15" customHeight="1">
      <c r="A57" s="19" t="s">
        <v>51</v>
      </c>
      <c r="B57" s="21">
        <f t="shared" si="10"/>
        <v>85.63049853372434</v>
      </c>
      <c r="C57" s="33">
        <f t="shared" si="2"/>
        <v>2</v>
      </c>
      <c r="D57" s="14">
        <f t="shared" si="11"/>
        <v>341</v>
      </c>
      <c r="E57" s="14">
        <v>18</v>
      </c>
      <c r="F57" s="14">
        <v>323</v>
      </c>
      <c r="G57" s="14">
        <f t="shared" si="12"/>
        <v>292</v>
      </c>
      <c r="H57" s="20">
        <v>8</v>
      </c>
      <c r="I57" s="20">
        <v>284</v>
      </c>
    </row>
    <row r="58" spans="1:9" s="6" customFormat="1" ht="15" customHeight="1">
      <c r="A58" s="38" t="s">
        <v>115</v>
      </c>
      <c r="B58" s="48"/>
      <c r="C58" s="49"/>
      <c r="D58" s="49"/>
      <c r="E58" s="49"/>
      <c r="F58" s="49"/>
      <c r="G58" s="49"/>
      <c r="H58" s="49"/>
      <c r="I58" s="49"/>
    </row>
    <row r="59" spans="1:9" ht="15" customHeight="1">
      <c r="A59" s="19" t="s">
        <v>52</v>
      </c>
      <c r="B59" s="21">
        <f aca="true" t="shared" si="13" ref="B59:B72">G59/D59*100</f>
        <v>93.93939393939394</v>
      </c>
      <c r="C59" s="33">
        <f t="shared" si="2"/>
        <v>3</v>
      </c>
      <c r="D59" s="14">
        <f aca="true" t="shared" si="14" ref="D59:D72">SUM(E59:F59)</f>
        <v>528</v>
      </c>
      <c r="E59" s="14">
        <v>109</v>
      </c>
      <c r="F59" s="14">
        <v>419</v>
      </c>
      <c r="G59" s="14">
        <f aca="true" t="shared" si="15" ref="G59:G72">SUM(H59:I59)</f>
        <v>496</v>
      </c>
      <c r="H59" s="20">
        <v>102</v>
      </c>
      <c r="I59" s="20">
        <v>394</v>
      </c>
    </row>
    <row r="60" spans="1:9" ht="15" customHeight="1">
      <c r="A60" s="19" t="s">
        <v>34</v>
      </c>
      <c r="B60" s="21">
        <f t="shared" si="13"/>
        <v>94.44444444444444</v>
      </c>
      <c r="C60" s="33">
        <f t="shared" si="2"/>
        <v>3</v>
      </c>
      <c r="D60" s="14">
        <f t="shared" si="14"/>
        <v>216</v>
      </c>
      <c r="E60" s="14">
        <v>17</v>
      </c>
      <c r="F60" s="14">
        <v>199</v>
      </c>
      <c r="G60" s="14">
        <f t="shared" si="15"/>
        <v>204</v>
      </c>
      <c r="H60" s="20">
        <v>15</v>
      </c>
      <c r="I60" s="20">
        <v>189</v>
      </c>
    </row>
    <row r="61" spans="1:9" ht="15" customHeight="1">
      <c r="A61" s="19" t="s">
        <v>99</v>
      </c>
      <c r="B61" s="21">
        <f t="shared" si="13"/>
        <v>65.34653465346535</v>
      </c>
      <c r="C61" s="33">
        <f t="shared" si="2"/>
        <v>0</v>
      </c>
      <c r="D61" s="14">
        <f t="shared" si="14"/>
        <v>202</v>
      </c>
      <c r="E61" s="14">
        <v>25</v>
      </c>
      <c r="F61" s="14">
        <v>177</v>
      </c>
      <c r="G61" s="14">
        <f t="shared" si="15"/>
        <v>132</v>
      </c>
      <c r="H61" s="20">
        <v>19</v>
      </c>
      <c r="I61" s="20">
        <v>113</v>
      </c>
    </row>
    <row r="62" spans="1:9" ht="15" customHeight="1">
      <c r="A62" s="19" t="s">
        <v>108</v>
      </c>
      <c r="B62" s="21">
        <f t="shared" si="13"/>
        <v>10.256410256410255</v>
      </c>
      <c r="C62" s="33">
        <f t="shared" si="2"/>
        <v>0</v>
      </c>
      <c r="D62" s="14">
        <f t="shared" si="14"/>
        <v>624</v>
      </c>
      <c r="E62" s="14">
        <v>347</v>
      </c>
      <c r="F62" s="14">
        <v>277</v>
      </c>
      <c r="G62" s="14">
        <f t="shared" si="15"/>
        <v>64</v>
      </c>
      <c r="H62" s="20">
        <v>9</v>
      </c>
      <c r="I62" s="20">
        <v>55</v>
      </c>
    </row>
    <row r="63" spans="1:9" ht="15" customHeight="1">
      <c r="A63" s="19" t="s">
        <v>53</v>
      </c>
      <c r="B63" s="21">
        <f t="shared" si="13"/>
        <v>96.85714285714285</v>
      </c>
      <c r="C63" s="33">
        <f t="shared" si="2"/>
        <v>3</v>
      </c>
      <c r="D63" s="14">
        <f t="shared" si="14"/>
        <v>350</v>
      </c>
      <c r="E63" s="14">
        <v>143</v>
      </c>
      <c r="F63" s="14">
        <v>207</v>
      </c>
      <c r="G63" s="14">
        <f t="shared" si="15"/>
        <v>339</v>
      </c>
      <c r="H63" s="20">
        <v>139</v>
      </c>
      <c r="I63" s="20">
        <v>200</v>
      </c>
    </row>
    <row r="64" spans="1:9" ht="15" customHeight="1">
      <c r="A64" s="19" t="s">
        <v>35</v>
      </c>
      <c r="B64" s="21">
        <f t="shared" si="13"/>
        <v>96.15384615384616</v>
      </c>
      <c r="C64" s="33">
        <f t="shared" si="2"/>
        <v>3</v>
      </c>
      <c r="D64" s="14">
        <f t="shared" si="14"/>
        <v>260</v>
      </c>
      <c r="E64" s="14">
        <v>75</v>
      </c>
      <c r="F64" s="14">
        <v>185</v>
      </c>
      <c r="G64" s="14">
        <f t="shared" si="15"/>
        <v>250</v>
      </c>
      <c r="H64" s="20">
        <v>72</v>
      </c>
      <c r="I64" s="20">
        <v>178</v>
      </c>
    </row>
    <row r="65" spans="1:9" ht="15" customHeight="1">
      <c r="A65" s="19" t="s">
        <v>74</v>
      </c>
      <c r="B65" s="21">
        <f t="shared" si="13"/>
        <v>87.07692307692308</v>
      </c>
      <c r="C65" s="33">
        <f t="shared" si="2"/>
        <v>2</v>
      </c>
      <c r="D65" s="14">
        <f t="shared" si="14"/>
        <v>325</v>
      </c>
      <c r="E65" s="14">
        <v>88</v>
      </c>
      <c r="F65" s="14">
        <v>237</v>
      </c>
      <c r="G65" s="14">
        <f t="shared" si="15"/>
        <v>283</v>
      </c>
      <c r="H65" s="20">
        <v>79</v>
      </c>
      <c r="I65" s="20">
        <v>204</v>
      </c>
    </row>
    <row r="66" spans="1:9" ht="15" customHeight="1">
      <c r="A66" s="19" t="s">
        <v>101</v>
      </c>
      <c r="B66" s="21">
        <f t="shared" si="13"/>
        <v>73.31378299120234</v>
      </c>
      <c r="C66" s="33">
        <f t="shared" si="2"/>
        <v>0</v>
      </c>
      <c r="D66" s="14">
        <f t="shared" si="14"/>
        <v>341</v>
      </c>
      <c r="E66" s="14">
        <v>105</v>
      </c>
      <c r="F66" s="14">
        <v>236</v>
      </c>
      <c r="G66" s="14">
        <f t="shared" si="15"/>
        <v>250</v>
      </c>
      <c r="H66" s="20">
        <v>72</v>
      </c>
      <c r="I66" s="20">
        <v>178</v>
      </c>
    </row>
    <row r="67" spans="1:9" ht="15" customHeight="1">
      <c r="A67" s="19" t="s">
        <v>66</v>
      </c>
      <c r="B67" s="21">
        <f t="shared" si="13"/>
        <v>93.20388349514563</v>
      </c>
      <c r="C67" s="33">
        <f t="shared" si="2"/>
        <v>3</v>
      </c>
      <c r="D67" s="14">
        <f t="shared" si="14"/>
        <v>515</v>
      </c>
      <c r="E67" s="14">
        <v>27</v>
      </c>
      <c r="F67" s="14">
        <v>488</v>
      </c>
      <c r="G67" s="14">
        <f t="shared" si="15"/>
        <v>480</v>
      </c>
      <c r="H67" s="20">
        <v>18</v>
      </c>
      <c r="I67" s="20">
        <v>462</v>
      </c>
    </row>
    <row r="68" spans="1:9" ht="15" customHeight="1">
      <c r="A68" s="19" t="s">
        <v>36</v>
      </c>
      <c r="B68" s="21">
        <f t="shared" si="13"/>
        <v>95.6081081081081</v>
      </c>
      <c r="C68" s="33">
        <f t="shared" si="2"/>
        <v>3</v>
      </c>
      <c r="D68" s="14">
        <f t="shared" si="14"/>
        <v>296</v>
      </c>
      <c r="E68" s="14">
        <v>98</v>
      </c>
      <c r="F68" s="14">
        <v>198</v>
      </c>
      <c r="G68" s="14">
        <f t="shared" si="15"/>
        <v>283</v>
      </c>
      <c r="H68" s="20">
        <v>92</v>
      </c>
      <c r="I68" s="20">
        <v>191</v>
      </c>
    </row>
    <row r="69" spans="1:9" ht="15" customHeight="1">
      <c r="A69" s="19" t="s">
        <v>67</v>
      </c>
      <c r="B69" s="21">
        <f t="shared" si="13"/>
        <v>89.78494623655914</v>
      </c>
      <c r="C69" s="33">
        <f t="shared" si="2"/>
        <v>2</v>
      </c>
      <c r="D69" s="14">
        <f t="shared" si="14"/>
        <v>186</v>
      </c>
      <c r="E69" s="14">
        <v>62</v>
      </c>
      <c r="F69" s="14">
        <v>124</v>
      </c>
      <c r="G69" s="14">
        <f t="shared" si="15"/>
        <v>167</v>
      </c>
      <c r="H69" s="20">
        <v>57</v>
      </c>
      <c r="I69" s="20">
        <v>110</v>
      </c>
    </row>
    <row r="70" spans="1:9" ht="15" customHeight="1">
      <c r="A70" s="19" t="s">
        <v>54</v>
      </c>
      <c r="B70" s="21">
        <f t="shared" si="13"/>
        <v>96.248382923674</v>
      </c>
      <c r="C70" s="33">
        <f t="shared" si="2"/>
        <v>3</v>
      </c>
      <c r="D70" s="14">
        <f t="shared" si="14"/>
        <v>773</v>
      </c>
      <c r="E70" s="14">
        <v>30</v>
      </c>
      <c r="F70" s="14">
        <v>743</v>
      </c>
      <c r="G70" s="14">
        <f t="shared" si="15"/>
        <v>744</v>
      </c>
      <c r="H70" s="20">
        <v>30</v>
      </c>
      <c r="I70" s="20">
        <v>714</v>
      </c>
    </row>
    <row r="71" spans="1:9" ht="15" customHeight="1">
      <c r="A71" s="19" t="s">
        <v>37</v>
      </c>
      <c r="B71" s="21">
        <f t="shared" si="13"/>
        <v>90.78947368421053</v>
      </c>
      <c r="C71" s="33">
        <f t="shared" si="2"/>
        <v>3</v>
      </c>
      <c r="D71" s="14">
        <f t="shared" si="14"/>
        <v>456</v>
      </c>
      <c r="E71" s="14">
        <v>169</v>
      </c>
      <c r="F71" s="14">
        <v>287</v>
      </c>
      <c r="G71" s="14">
        <f t="shared" si="15"/>
        <v>414</v>
      </c>
      <c r="H71" s="20">
        <v>152</v>
      </c>
      <c r="I71" s="20">
        <v>262</v>
      </c>
    </row>
    <row r="72" spans="1:9" ht="15" customHeight="1">
      <c r="A72" s="19" t="s">
        <v>38</v>
      </c>
      <c r="B72" s="21">
        <f t="shared" si="13"/>
        <v>96.3917525773196</v>
      </c>
      <c r="C72" s="33">
        <f t="shared" si="2"/>
        <v>3</v>
      </c>
      <c r="D72" s="14">
        <f t="shared" si="14"/>
        <v>194</v>
      </c>
      <c r="E72" s="14">
        <v>47</v>
      </c>
      <c r="F72" s="14">
        <v>147</v>
      </c>
      <c r="G72" s="14">
        <f t="shared" si="15"/>
        <v>187</v>
      </c>
      <c r="H72" s="20">
        <v>44</v>
      </c>
      <c r="I72" s="20">
        <v>143</v>
      </c>
    </row>
    <row r="73" spans="1:9" s="6" customFormat="1" ht="15" customHeight="1">
      <c r="A73" s="38" t="s">
        <v>116</v>
      </c>
      <c r="B73" s="48"/>
      <c r="C73" s="49"/>
      <c r="D73" s="49"/>
      <c r="E73" s="49"/>
      <c r="F73" s="49"/>
      <c r="G73" s="49"/>
      <c r="H73" s="49"/>
      <c r="I73" s="49"/>
    </row>
    <row r="74" spans="1:9" ht="15" customHeight="1">
      <c r="A74" s="19" t="s">
        <v>93</v>
      </c>
      <c r="B74" s="21">
        <f aca="true" t="shared" si="16" ref="B74:B79">G74/D74*100</f>
        <v>79.36507936507937</v>
      </c>
      <c r="C74" s="33">
        <f t="shared" si="2"/>
        <v>1</v>
      </c>
      <c r="D74" s="14">
        <f aca="true" t="shared" si="17" ref="D74:D79">SUM(E74:F74)</f>
        <v>189</v>
      </c>
      <c r="E74" s="14">
        <v>24</v>
      </c>
      <c r="F74" s="14">
        <v>165</v>
      </c>
      <c r="G74" s="14">
        <f aca="true" t="shared" si="18" ref="G74:G79">SUM(H74:I74)</f>
        <v>150</v>
      </c>
      <c r="H74" s="20">
        <v>13</v>
      </c>
      <c r="I74" s="20">
        <v>137</v>
      </c>
    </row>
    <row r="75" spans="1:9" ht="15" customHeight="1">
      <c r="A75" s="19" t="s">
        <v>75</v>
      </c>
      <c r="B75" s="21">
        <f t="shared" si="16"/>
        <v>86.64192949907236</v>
      </c>
      <c r="C75" s="33">
        <f t="shared" si="2"/>
        <v>2</v>
      </c>
      <c r="D75" s="14">
        <f t="shared" si="17"/>
        <v>539</v>
      </c>
      <c r="E75" s="14">
        <v>296</v>
      </c>
      <c r="F75" s="14">
        <v>243</v>
      </c>
      <c r="G75" s="14">
        <f t="shared" si="18"/>
        <v>467</v>
      </c>
      <c r="H75" s="20">
        <v>239</v>
      </c>
      <c r="I75" s="20">
        <v>228</v>
      </c>
    </row>
    <row r="76" spans="1:9" ht="15" customHeight="1">
      <c r="A76" s="19" t="s">
        <v>68</v>
      </c>
      <c r="B76" s="21">
        <f t="shared" si="16"/>
        <v>81.59509202453987</v>
      </c>
      <c r="C76" s="33">
        <f aca="true" t="shared" si="19" ref="C76:C102">IF(B76&gt;=90,3,IF(B76&gt;=85,2,IF(B76&gt;=75,1,0)))</f>
        <v>1</v>
      </c>
      <c r="D76" s="14">
        <f t="shared" si="17"/>
        <v>163</v>
      </c>
      <c r="E76" s="14">
        <v>125</v>
      </c>
      <c r="F76" s="14">
        <v>38</v>
      </c>
      <c r="G76" s="14">
        <f t="shared" si="18"/>
        <v>133</v>
      </c>
      <c r="H76" s="20">
        <v>113</v>
      </c>
      <c r="I76" s="20">
        <v>20</v>
      </c>
    </row>
    <row r="77" spans="1:9" ht="15" customHeight="1">
      <c r="A77" s="19" t="s">
        <v>80</v>
      </c>
      <c r="B77" s="21">
        <f t="shared" si="16"/>
        <v>76.38888888888889</v>
      </c>
      <c r="C77" s="33">
        <f t="shared" si="19"/>
        <v>1</v>
      </c>
      <c r="D77" s="14">
        <f t="shared" si="17"/>
        <v>288</v>
      </c>
      <c r="E77" s="14">
        <v>7</v>
      </c>
      <c r="F77" s="14">
        <v>281</v>
      </c>
      <c r="G77" s="14">
        <f t="shared" si="18"/>
        <v>220</v>
      </c>
      <c r="H77" s="20">
        <v>3</v>
      </c>
      <c r="I77" s="20">
        <v>217</v>
      </c>
    </row>
    <row r="78" spans="1:9" ht="15" customHeight="1">
      <c r="A78" s="19" t="s">
        <v>39</v>
      </c>
      <c r="B78" s="21">
        <f t="shared" si="16"/>
        <v>99.05660377358491</v>
      </c>
      <c r="C78" s="33">
        <f t="shared" si="19"/>
        <v>3</v>
      </c>
      <c r="D78" s="14">
        <f t="shared" si="17"/>
        <v>212</v>
      </c>
      <c r="E78" s="14">
        <v>34</v>
      </c>
      <c r="F78" s="14">
        <v>178</v>
      </c>
      <c r="G78" s="14">
        <f t="shared" si="18"/>
        <v>210</v>
      </c>
      <c r="H78" s="20">
        <v>33</v>
      </c>
      <c r="I78" s="20">
        <v>177</v>
      </c>
    </row>
    <row r="79" spans="1:9" ht="15" customHeight="1">
      <c r="A79" s="19" t="s">
        <v>40</v>
      </c>
      <c r="B79" s="21">
        <f t="shared" si="16"/>
        <v>96.42857142857143</v>
      </c>
      <c r="C79" s="33">
        <f t="shared" si="19"/>
        <v>3</v>
      </c>
      <c r="D79" s="14">
        <f t="shared" si="17"/>
        <v>84</v>
      </c>
      <c r="E79" s="14">
        <v>17</v>
      </c>
      <c r="F79" s="14">
        <v>67</v>
      </c>
      <c r="G79" s="14">
        <f t="shared" si="18"/>
        <v>81</v>
      </c>
      <c r="H79" s="20">
        <v>17</v>
      </c>
      <c r="I79" s="20">
        <v>64</v>
      </c>
    </row>
    <row r="80" spans="1:9" s="6" customFormat="1" ht="15" customHeight="1">
      <c r="A80" s="38" t="s">
        <v>117</v>
      </c>
      <c r="B80" s="48"/>
      <c r="C80" s="49"/>
      <c r="D80" s="49"/>
      <c r="E80" s="49"/>
      <c r="F80" s="49"/>
      <c r="G80" s="49"/>
      <c r="H80" s="49"/>
      <c r="I80" s="49"/>
    </row>
    <row r="81" spans="1:9" ht="15" customHeight="1">
      <c r="A81" s="19" t="s">
        <v>41</v>
      </c>
      <c r="B81" s="21">
        <f aca="true" t="shared" si="20" ref="B81:B92">G81/D81*100</f>
        <v>100</v>
      </c>
      <c r="C81" s="33">
        <f t="shared" si="19"/>
        <v>3</v>
      </c>
      <c r="D81" s="14">
        <f aca="true" t="shared" si="21" ref="D81:D92">SUM(E81:F81)</f>
        <v>116</v>
      </c>
      <c r="E81" s="14">
        <v>39</v>
      </c>
      <c r="F81" s="14">
        <v>77</v>
      </c>
      <c r="G81" s="14">
        <f aca="true" t="shared" si="22" ref="G81:G92">SUM(H81:I81)</f>
        <v>116</v>
      </c>
      <c r="H81" s="20">
        <v>39</v>
      </c>
      <c r="I81" s="20">
        <v>77</v>
      </c>
    </row>
    <row r="82" spans="1:9" ht="15" customHeight="1">
      <c r="A82" s="19" t="s">
        <v>55</v>
      </c>
      <c r="B82" s="21">
        <f t="shared" si="20"/>
        <v>94.5945945945946</v>
      </c>
      <c r="C82" s="33">
        <f t="shared" si="19"/>
        <v>3</v>
      </c>
      <c r="D82" s="14">
        <f t="shared" si="21"/>
        <v>222</v>
      </c>
      <c r="E82" s="14">
        <v>103</v>
      </c>
      <c r="F82" s="14">
        <v>119</v>
      </c>
      <c r="G82" s="14">
        <f t="shared" si="22"/>
        <v>210</v>
      </c>
      <c r="H82" s="20">
        <v>96</v>
      </c>
      <c r="I82" s="20">
        <v>114</v>
      </c>
    </row>
    <row r="83" spans="1:9" ht="15" customHeight="1">
      <c r="A83" s="19" t="s">
        <v>56</v>
      </c>
      <c r="B83" s="21">
        <f t="shared" si="20"/>
        <v>98.3957219251337</v>
      </c>
      <c r="C83" s="33">
        <f t="shared" si="19"/>
        <v>3</v>
      </c>
      <c r="D83" s="14">
        <f t="shared" si="21"/>
        <v>187</v>
      </c>
      <c r="E83" s="14">
        <v>26</v>
      </c>
      <c r="F83" s="14">
        <v>161</v>
      </c>
      <c r="G83" s="14">
        <f t="shared" si="22"/>
        <v>184</v>
      </c>
      <c r="H83" s="20">
        <v>26</v>
      </c>
      <c r="I83" s="20">
        <v>158</v>
      </c>
    </row>
    <row r="84" spans="1:9" ht="15" customHeight="1">
      <c r="A84" s="19" t="s">
        <v>100</v>
      </c>
      <c r="B84" s="21">
        <f t="shared" si="20"/>
        <v>70.58823529411765</v>
      </c>
      <c r="C84" s="33">
        <f t="shared" si="19"/>
        <v>0</v>
      </c>
      <c r="D84" s="14">
        <f t="shared" si="21"/>
        <v>119</v>
      </c>
      <c r="E84" s="14">
        <v>37</v>
      </c>
      <c r="F84" s="14">
        <v>82</v>
      </c>
      <c r="G84" s="14">
        <f t="shared" si="22"/>
        <v>84</v>
      </c>
      <c r="H84" s="20">
        <v>24</v>
      </c>
      <c r="I84" s="20">
        <v>60</v>
      </c>
    </row>
    <row r="85" spans="1:9" ht="15" customHeight="1">
      <c r="A85" s="19" t="s">
        <v>76</v>
      </c>
      <c r="B85" s="21">
        <f t="shared" si="20"/>
        <v>93.52818371607515</v>
      </c>
      <c r="C85" s="33">
        <f t="shared" si="19"/>
        <v>3</v>
      </c>
      <c r="D85" s="14">
        <f t="shared" si="21"/>
        <v>479</v>
      </c>
      <c r="E85" s="14">
        <v>21</v>
      </c>
      <c r="F85" s="14">
        <v>458</v>
      </c>
      <c r="G85" s="14">
        <f t="shared" si="22"/>
        <v>448</v>
      </c>
      <c r="H85" s="20">
        <v>21</v>
      </c>
      <c r="I85" s="20">
        <v>427</v>
      </c>
    </row>
    <row r="86" spans="1:9" ht="15" customHeight="1">
      <c r="A86" s="19" t="s">
        <v>88</v>
      </c>
      <c r="B86" s="21">
        <f t="shared" si="20"/>
        <v>87.45098039215686</v>
      </c>
      <c r="C86" s="33">
        <f t="shared" si="19"/>
        <v>2</v>
      </c>
      <c r="D86" s="14">
        <f t="shared" si="21"/>
        <v>255</v>
      </c>
      <c r="E86" s="14">
        <v>34</v>
      </c>
      <c r="F86" s="14">
        <v>221</v>
      </c>
      <c r="G86" s="14">
        <f t="shared" si="22"/>
        <v>223</v>
      </c>
      <c r="H86" s="20">
        <v>29</v>
      </c>
      <c r="I86" s="20">
        <v>194</v>
      </c>
    </row>
    <row r="87" spans="1:9" ht="15" customHeight="1">
      <c r="A87" s="19" t="s">
        <v>69</v>
      </c>
      <c r="B87" s="21">
        <f t="shared" si="20"/>
        <v>93.5546875</v>
      </c>
      <c r="C87" s="33">
        <f t="shared" si="19"/>
        <v>3</v>
      </c>
      <c r="D87" s="14">
        <f t="shared" si="21"/>
        <v>512</v>
      </c>
      <c r="E87" s="14">
        <v>111</v>
      </c>
      <c r="F87" s="14">
        <v>401</v>
      </c>
      <c r="G87" s="14">
        <f t="shared" si="22"/>
        <v>479</v>
      </c>
      <c r="H87" s="20">
        <v>103</v>
      </c>
      <c r="I87" s="20">
        <v>376</v>
      </c>
    </row>
    <row r="88" spans="1:9" ht="15" customHeight="1">
      <c r="A88" s="19" t="s">
        <v>57</v>
      </c>
      <c r="B88" s="21">
        <f t="shared" si="20"/>
        <v>95.3551912568306</v>
      </c>
      <c r="C88" s="33">
        <f t="shared" si="19"/>
        <v>3</v>
      </c>
      <c r="D88" s="14">
        <f t="shared" si="21"/>
        <v>366</v>
      </c>
      <c r="E88" s="14">
        <v>101</v>
      </c>
      <c r="F88" s="14">
        <v>265</v>
      </c>
      <c r="G88" s="14">
        <f t="shared" si="22"/>
        <v>349</v>
      </c>
      <c r="H88" s="20">
        <v>90</v>
      </c>
      <c r="I88" s="20">
        <v>259</v>
      </c>
    </row>
    <row r="89" spans="1:9" ht="15" customHeight="1">
      <c r="A89" s="19" t="s">
        <v>89</v>
      </c>
      <c r="B89" s="21">
        <f t="shared" si="20"/>
        <v>84.81375358166189</v>
      </c>
      <c r="C89" s="33">
        <f t="shared" si="19"/>
        <v>1</v>
      </c>
      <c r="D89" s="14">
        <f t="shared" si="21"/>
        <v>349</v>
      </c>
      <c r="E89" s="14">
        <v>78</v>
      </c>
      <c r="F89" s="14">
        <v>271</v>
      </c>
      <c r="G89" s="14">
        <f t="shared" si="22"/>
        <v>296</v>
      </c>
      <c r="H89" s="20">
        <v>60</v>
      </c>
      <c r="I89" s="20">
        <v>236</v>
      </c>
    </row>
    <row r="90" spans="1:9" ht="15" customHeight="1">
      <c r="A90" s="19" t="s">
        <v>42</v>
      </c>
      <c r="B90" s="21">
        <f t="shared" si="20"/>
        <v>96.76470588235294</v>
      </c>
      <c r="C90" s="33">
        <f t="shared" si="19"/>
        <v>3</v>
      </c>
      <c r="D90" s="14">
        <f t="shared" si="21"/>
        <v>340</v>
      </c>
      <c r="E90" s="14">
        <v>125</v>
      </c>
      <c r="F90" s="14">
        <v>215</v>
      </c>
      <c r="G90" s="14">
        <f t="shared" si="22"/>
        <v>329</v>
      </c>
      <c r="H90" s="20">
        <v>119</v>
      </c>
      <c r="I90" s="20">
        <v>210</v>
      </c>
    </row>
    <row r="91" spans="1:9" ht="15" customHeight="1">
      <c r="A91" s="19" t="s">
        <v>70</v>
      </c>
      <c r="B91" s="21">
        <f t="shared" si="20"/>
        <v>88.3248730964467</v>
      </c>
      <c r="C91" s="33">
        <f t="shared" si="19"/>
        <v>2</v>
      </c>
      <c r="D91" s="14">
        <f t="shared" si="21"/>
        <v>394</v>
      </c>
      <c r="E91" s="14">
        <v>43</v>
      </c>
      <c r="F91" s="14">
        <v>351</v>
      </c>
      <c r="G91" s="14">
        <f t="shared" si="22"/>
        <v>348</v>
      </c>
      <c r="H91" s="20">
        <v>38</v>
      </c>
      <c r="I91" s="20">
        <v>310</v>
      </c>
    </row>
    <row r="92" spans="1:9" ht="15" customHeight="1">
      <c r="A92" s="19" t="s">
        <v>77</v>
      </c>
      <c r="B92" s="21">
        <f t="shared" si="20"/>
        <v>92.48554913294798</v>
      </c>
      <c r="C92" s="33">
        <f t="shared" si="19"/>
        <v>3</v>
      </c>
      <c r="D92" s="14">
        <f t="shared" si="21"/>
        <v>173</v>
      </c>
      <c r="E92" s="14">
        <v>64</v>
      </c>
      <c r="F92" s="14">
        <v>109</v>
      </c>
      <c r="G92" s="14">
        <f t="shared" si="22"/>
        <v>160</v>
      </c>
      <c r="H92" s="20">
        <v>58</v>
      </c>
      <c r="I92" s="20">
        <v>102</v>
      </c>
    </row>
    <row r="93" spans="1:9" s="6" customFormat="1" ht="15" customHeight="1">
      <c r="A93" s="38" t="s">
        <v>118</v>
      </c>
      <c r="B93" s="48"/>
      <c r="C93" s="49"/>
      <c r="D93" s="49"/>
      <c r="E93" s="49"/>
      <c r="F93" s="49"/>
      <c r="G93" s="49"/>
      <c r="H93" s="49"/>
      <c r="I93" s="49"/>
    </row>
    <row r="94" spans="1:9" ht="15" customHeight="1">
      <c r="A94" s="19" t="s">
        <v>102</v>
      </c>
      <c r="B94" s="21">
        <f aca="true" t="shared" si="23" ref="B94:B102">G94/D94*100</f>
        <v>73.31378299120234</v>
      </c>
      <c r="C94" s="33">
        <f t="shared" si="19"/>
        <v>0</v>
      </c>
      <c r="D94" s="14">
        <f aca="true" t="shared" si="24" ref="D94:D102">SUM(E94:F94)</f>
        <v>341</v>
      </c>
      <c r="E94" s="14">
        <v>88</v>
      </c>
      <c r="F94" s="14">
        <v>253</v>
      </c>
      <c r="G94" s="14">
        <f aca="true" t="shared" si="25" ref="G94:G102">SUM(H94:I94)</f>
        <v>250</v>
      </c>
      <c r="H94" s="20">
        <v>61</v>
      </c>
      <c r="I94" s="20">
        <v>189</v>
      </c>
    </row>
    <row r="95" spans="1:9" ht="15" customHeight="1">
      <c r="A95" s="19" t="s">
        <v>81</v>
      </c>
      <c r="B95" s="21">
        <f t="shared" si="23"/>
        <v>94.07894736842105</v>
      </c>
      <c r="C95" s="33">
        <f t="shared" si="19"/>
        <v>3</v>
      </c>
      <c r="D95" s="14">
        <f t="shared" si="24"/>
        <v>152</v>
      </c>
      <c r="E95" s="14">
        <v>47</v>
      </c>
      <c r="F95" s="14">
        <v>105</v>
      </c>
      <c r="G95" s="14">
        <f t="shared" si="25"/>
        <v>143</v>
      </c>
      <c r="H95" s="20">
        <v>46</v>
      </c>
      <c r="I95" s="20">
        <v>97</v>
      </c>
    </row>
    <row r="96" spans="1:9" ht="15" customHeight="1">
      <c r="A96" s="19" t="s">
        <v>43</v>
      </c>
      <c r="B96" s="21">
        <f t="shared" si="23"/>
        <v>93.06122448979592</v>
      </c>
      <c r="C96" s="33">
        <f t="shared" si="19"/>
        <v>3</v>
      </c>
      <c r="D96" s="14">
        <f t="shared" si="24"/>
        <v>245</v>
      </c>
      <c r="E96" s="14">
        <v>49</v>
      </c>
      <c r="F96" s="14">
        <v>196</v>
      </c>
      <c r="G96" s="14">
        <f t="shared" si="25"/>
        <v>228</v>
      </c>
      <c r="H96" s="20">
        <v>47</v>
      </c>
      <c r="I96" s="20">
        <v>181</v>
      </c>
    </row>
    <row r="97" spans="1:9" ht="15" customHeight="1">
      <c r="A97" s="19" t="s">
        <v>58</v>
      </c>
      <c r="B97" s="21">
        <f t="shared" si="23"/>
        <v>94.83568075117371</v>
      </c>
      <c r="C97" s="33">
        <f t="shared" si="19"/>
        <v>3</v>
      </c>
      <c r="D97" s="14">
        <f t="shared" si="24"/>
        <v>213</v>
      </c>
      <c r="E97" s="14">
        <v>30</v>
      </c>
      <c r="F97" s="14">
        <v>183</v>
      </c>
      <c r="G97" s="14">
        <f t="shared" si="25"/>
        <v>202</v>
      </c>
      <c r="H97" s="20">
        <v>25</v>
      </c>
      <c r="I97" s="20">
        <v>177</v>
      </c>
    </row>
    <row r="98" spans="1:9" ht="15" customHeight="1">
      <c r="A98" s="19" t="s">
        <v>44</v>
      </c>
      <c r="B98" s="21">
        <f t="shared" si="23"/>
        <v>94.61077844311377</v>
      </c>
      <c r="C98" s="33">
        <f t="shared" si="19"/>
        <v>3</v>
      </c>
      <c r="D98" s="14">
        <f t="shared" si="24"/>
        <v>167</v>
      </c>
      <c r="E98" s="14">
        <v>91</v>
      </c>
      <c r="F98" s="14">
        <v>76</v>
      </c>
      <c r="G98" s="14">
        <f t="shared" si="25"/>
        <v>158</v>
      </c>
      <c r="H98" s="20">
        <v>87</v>
      </c>
      <c r="I98" s="20">
        <v>71</v>
      </c>
    </row>
    <row r="99" spans="1:9" ht="15" customHeight="1">
      <c r="A99" s="19" t="s">
        <v>95</v>
      </c>
      <c r="B99" s="21">
        <f t="shared" si="23"/>
        <v>86.11111111111111</v>
      </c>
      <c r="C99" s="33">
        <f t="shared" si="19"/>
        <v>2</v>
      </c>
      <c r="D99" s="14">
        <f t="shared" si="24"/>
        <v>72</v>
      </c>
      <c r="E99" s="14">
        <v>23</v>
      </c>
      <c r="F99" s="14">
        <v>49</v>
      </c>
      <c r="G99" s="14">
        <f t="shared" si="25"/>
        <v>62</v>
      </c>
      <c r="H99" s="20">
        <v>20</v>
      </c>
      <c r="I99" s="20">
        <v>42</v>
      </c>
    </row>
    <row r="100" spans="1:9" ht="15" customHeight="1">
      <c r="A100" s="19" t="s">
        <v>59</v>
      </c>
      <c r="B100" s="21">
        <f t="shared" si="23"/>
        <v>96.92307692307692</v>
      </c>
      <c r="C100" s="33">
        <f t="shared" si="19"/>
        <v>3</v>
      </c>
      <c r="D100" s="14">
        <f t="shared" si="24"/>
        <v>130</v>
      </c>
      <c r="E100" s="14">
        <v>20</v>
      </c>
      <c r="F100" s="14">
        <v>110</v>
      </c>
      <c r="G100" s="14">
        <f t="shared" si="25"/>
        <v>126</v>
      </c>
      <c r="H100" s="20">
        <v>19</v>
      </c>
      <c r="I100" s="20">
        <v>107</v>
      </c>
    </row>
    <row r="101" spans="1:9" ht="15" customHeight="1">
      <c r="A101" s="19" t="s">
        <v>96</v>
      </c>
      <c r="B101" s="21">
        <f t="shared" si="23"/>
        <v>76.81159420289855</v>
      </c>
      <c r="C101" s="33">
        <f t="shared" si="19"/>
        <v>1</v>
      </c>
      <c r="D101" s="14">
        <f t="shared" si="24"/>
        <v>69</v>
      </c>
      <c r="E101" s="14">
        <v>9</v>
      </c>
      <c r="F101" s="14">
        <v>60</v>
      </c>
      <c r="G101" s="14">
        <f t="shared" si="25"/>
        <v>53</v>
      </c>
      <c r="H101" s="20">
        <v>7</v>
      </c>
      <c r="I101" s="20">
        <v>46</v>
      </c>
    </row>
    <row r="102" spans="1:9" ht="15" customHeight="1">
      <c r="A102" s="19" t="s">
        <v>109</v>
      </c>
      <c r="B102" s="21">
        <f t="shared" si="23"/>
        <v>40</v>
      </c>
      <c r="C102" s="33">
        <f t="shared" si="19"/>
        <v>0</v>
      </c>
      <c r="D102" s="14">
        <f t="shared" si="24"/>
        <v>25</v>
      </c>
      <c r="E102" s="14">
        <v>12</v>
      </c>
      <c r="F102" s="14">
        <v>13</v>
      </c>
      <c r="G102" s="14">
        <f t="shared" si="25"/>
        <v>10</v>
      </c>
      <c r="H102" s="20">
        <v>4</v>
      </c>
      <c r="I102" s="20">
        <v>6</v>
      </c>
    </row>
    <row r="103" spans="1:9" ht="12.75">
      <c r="A103" s="25"/>
      <c r="B103" s="25"/>
      <c r="C103" s="25"/>
      <c r="D103" s="24"/>
      <c r="E103" s="24"/>
      <c r="F103" s="24"/>
      <c r="G103" s="24"/>
      <c r="H103" s="24"/>
      <c r="I103" s="24"/>
    </row>
    <row r="104" spans="4:9" ht="12.75">
      <c r="D104" s="35"/>
      <c r="E104" s="35"/>
      <c r="F104" s="35"/>
      <c r="G104" s="35"/>
      <c r="H104" s="35"/>
      <c r="I104" s="35"/>
    </row>
    <row r="105" ht="12.75">
      <c r="D105" s="23"/>
    </row>
    <row r="106" spans="1:9" ht="12.75">
      <c r="A106" s="4"/>
      <c r="B106" s="4"/>
      <c r="C106" s="4"/>
      <c r="D106" s="4"/>
      <c r="E106" s="4"/>
      <c r="F106" s="4"/>
      <c r="G106" s="4"/>
      <c r="H106" s="4"/>
      <c r="I106" s="4"/>
    </row>
    <row r="113" spans="1:9" ht="12.75">
      <c r="A113" s="4"/>
      <c r="B113" s="4"/>
      <c r="C113" s="4"/>
      <c r="D113" s="4"/>
      <c r="E113" s="4"/>
      <c r="F113" s="4"/>
      <c r="G113" s="4"/>
      <c r="H113" s="4"/>
      <c r="I113" s="4"/>
    </row>
    <row r="117" spans="1:9" ht="12.75">
      <c r="A117" s="4"/>
      <c r="B117" s="4"/>
      <c r="C117" s="4"/>
      <c r="D117" s="4"/>
      <c r="E117" s="4"/>
      <c r="F117" s="4"/>
      <c r="G117" s="4"/>
      <c r="H117" s="4"/>
      <c r="I117" s="4"/>
    </row>
    <row r="120" spans="1:9" ht="12.75">
      <c r="A120" s="4"/>
      <c r="B120" s="4"/>
      <c r="C120" s="4"/>
      <c r="D120" s="4"/>
      <c r="E120" s="4"/>
      <c r="F120" s="4"/>
      <c r="G120" s="4"/>
      <c r="H120" s="4"/>
      <c r="I120" s="4"/>
    </row>
    <row r="124" spans="1:9" ht="12.75">
      <c r="A124" s="4"/>
      <c r="B124" s="4"/>
      <c r="C124" s="4"/>
      <c r="D124" s="4"/>
      <c r="E124" s="4"/>
      <c r="F124" s="4"/>
      <c r="G124" s="4"/>
      <c r="H124" s="4"/>
      <c r="I124" s="4"/>
    </row>
    <row r="127" spans="1:9" ht="12.75">
      <c r="A127" s="4"/>
      <c r="B127" s="4"/>
      <c r="C127" s="4"/>
      <c r="D127" s="4"/>
      <c r="E127" s="4"/>
      <c r="F127" s="4"/>
      <c r="G127" s="4"/>
      <c r="H127" s="4"/>
      <c r="I127" s="4"/>
    </row>
    <row r="131" spans="1:9" ht="12.75">
      <c r="A131" s="4"/>
      <c r="B131" s="4"/>
      <c r="C131" s="4"/>
      <c r="D131" s="4"/>
      <c r="E131" s="4"/>
      <c r="F131" s="4"/>
      <c r="G131" s="4"/>
      <c r="H131" s="4"/>
      <c r="I131" s="4"/>
    </row>
  </sheetData>
  <sheetProtection/>
  <autoFilter ref="A10:I102"/>
  <mergeCells count="12">
    <mergeCell ref="E5:E8"/>
    <mergeCell ref="F5:F8"/>
    <mergeCell ref="E4:F4"/>
    <mergeCell ref="G4:G8"/>
    <mergeCell ref="H5:H8"/>
    <mergeCell ref="B2:J2"/>
    <mergeCell ref="A1:I1"/>
    <mergeCell ref="A4:A8"/>
    <mergeCell ref="I5:I8"/>
    <mergeCell ref="H4:I4"/>
    <mergeCell ref="C5:C8"/>
    <mergeCell ref="D4:D8"/>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8"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31"/>
  <sheetViews>
    <sheetView zoomScale="70" zoomScaleNormal="70" zoomScaleSheetLayoutView="100" zoomScalePageLayoutView="0" workbookViewId="0" topLeftCell="A1">
      <pane ySplit="9" topLeftCell="A31" activePane="bottomLeft" state="frozen"/>
      <selection pane="topLeft" activeCell="A1" sqref="A1"/>
      <selection pane="bottomLeft" activeCell="E5" sqref="E5:F8"/>
    </sheetView>
  </sheetViews>
  <sheetFormatPr defaultColWidth="9.140625" defaultRowHeight="15"/>
  <cols>
    <col min="1" max="1" width="36.00390625" style="2" customWidth="1"/>
    <col min="2" max="2" width="44.140625" style="2" customWidth="1"/>
    <col min="3" max="4" width="14.421875" style="2" customWidth="1"/>
    <col min="5" max="6" width="10.7109375" style="2" customWidth="1"/>
    <col min="7" max="7" width="21.140625" style="2" customWidth="1"/>
    <col min="8" max="9" width="10.7109375" style="2" customWidth="1"/>
    <col min="10" max="16384" width="9.140625" style="2" customWidth="1"/>
  </cols>
  <sheetData>
    <row r="1" spans="1:9" s="1" customFormat="1" ht="40.5" customHeight="1">
      <c r="A1" s="98" t="s">
        <v>153</v>
      </c>
      <c r="B1" s="98"/>
      <c r="C1" s="98"/>
      <c r="D1" s="98"/>
      <c r="E1" s="76"/>
      <c r="F1" s="76"/>
      <c r="G1" s="76"/>
      <c r="H1" s="76"/>
      <c r="I1" s="76"/>
    </row>
    <row r="2" spans="1:10" ht="15" customHeight="1">
      <c r="A2" s="68" t="s">
        <v>10</v>
      </c>
      <c r="B2" s="96" t="s">
        <v>8</v>
      </c>
      <c r="C2" s="96"/>
      <c r="D2" s="96"/>
      <c r="E2" s="96"/>
      <c r="F2" s="96"/>
      <c r="G2" s="96"/>
      <c r="H2" s="97"/>
      <c r="I2" s="97"/>
      <c r="J2" s="97"/>
    </row>
    <row r="3" spans="1:9" ht="15" customHeight="1">
      <c r="A3" s="68" t="s">
        <v>11</v>
      </c>
      <c r="B3" s="11" t="s">
        <v>157</v>
      </c>
      <c r="C3" s="10"/>
      <c r="E3" s="11"/>
      <c r="F3" s="11"/>
      <c r="G3" s="11"/>
      <c r="H3" s="10"/>
      <c r="I3" s="10"/>
    </row>
    <row r="4" spans="1:9" ht="101.25" customHeight="1">
      <c r="A4" s="92" t="str">
        <f>'8.1'!A4:A8</f>
        <v>Name of the territorial subject of the Russian Federation</v>
      </c>
      <c r="B4" s="12" t="str">
        <f>'Assessment (Section 8)'!G4</f>
        <v>8.2. How many state-financed and autonomous institutions of the RF constituent entity have published the business plans for 2018 (in percentage to the total state-financed and autonomous institutions of the RF constituent entity) on the official RF website for the information on the government (municipal) authorities (www.bus.gov.ru)?</v>
      </c>
      <c r="C4" s="70" t="s">
        <v>164</v>
      </c>
      <c r="D4" s="92" t="s">
        <v>165</v>
      </c>
      <c r="E4" s="90" t="s">
        <v>160</v>
      </c>
      <c r="F4" s="102"/>
      <c r="G4" s="92" t="s">
        <v>166</v>
      </c>
      <c r="H4" s="90" t="s">
        <v>160</v>
      </c>
      <c r="I4" s="103"/>
    </row>
    <row r="5" spans="1:9" ht="15" customHeight="1">
      <c r="A5" s="93"/>
      <c r="B5" s="12" t="str">
        <f>'Technique (Section 8)'!B17</f>
        <v>95% and more </v>
      </c>
      <c r="C5" s="101" t="s">
        <v>19</v>
      </c>
      <c r="D5" s="93"/>
      <c r="E5" s="95" t="s">
        <v>161</v>
      </c>
      <c r="F5" s="95" t="s">
        <v>162</v>
      </c>
      <c r="G5" s="93"/>
      <c r="H5" s="95" t="s">
        <v>161</v>
      </c>
      <c r="I5" s="95" t="s">
        <v>162</v>
      </c>
    </row>
    <row r="6" spans="1:9" ht="15" customHeight="1">
      <c r="A6" s="93"/>
      <c r="B6" s="12" t="str">
        <f>'Technique (Section 8)'!B18</f>
        <v>90% and more </v>
      </c>
      <c r="C6" s="101"/>
      <c r="D6" s="93"/>
      <c r="E6" s="93"/>
      <c r="F6" s="93"/>
      <c r="G6" s="93"/>
      <c r="H6" s="93"/>
      <c r="I6" s="93"/>
    </row>
    <row r="7" spans="1:9" s="3" customFormat="1" ht="15" customHeight="1">
      <c r="A7" s="93"/>
      <c r="B7" s="12" t="str">
        <f>'Technique (Section 8)'!B19</f>
        <v>80% and more </v>
      </c>
      <c r="C7" s="101"/>
      <c r="D7" s="93"/>
      <c r="E7" s="93"/>
      <c r="F7" s="93"/>
      <c r="G7" s="93"/>
      <c r="H7" s="93"/>
      <c r="I7" s="93"/>
    </row>
    <row r="8" spans="1:9" s="3" customFormat="1" ht="15" customHeight="1">
      <c r="A8" s="94"/>
      <c r="B8" s="12" t="str">
        <f>'Technique (Section 8)'!B20</f>
        <v>Less than 80% </v>
      </c>
      <c r="C8" s="101"/>
      <c r="D8" s="94"/>
      <c r="E8" s="94"/>
      <c r="F8" s="94" t="s">
        <v>2</v>
      </c>
      <c r="G8" s="94"/>
      <c r="H8" s="94"/>
      <c r="I8" s="94" t="s">
        <v>2</v>
      </c>
    </row>
    <row r="9" spans="1:9" s="3" customFormat="1" ht="15" customHeight="1">
      <c r="A9" s="15" t="str">
        <f>'8.1'!A9</f>
        <v>Maximum number of points</v>
      </c>
      <c r="B9" s="18"/>
      <c r="C9" s="32">
        <v>3</v>
      </c>
      <c r="D9" s="16"/>
      <c r="E9" s="17"/>
      <c r="F9" s="17"/>
      <c r="G9" s="17"/>
      <c r="H9" s="17"/>
      <c r="I9" s="17"/>
    </row>
    <row r="10" spans="1:9" s="6" customFormat="1" ht="15" customHeight="1">
      <c r="A10" s="38" t="s">
        <v>111</v>
      </c>
      <c r="B10" s="47"/>
      <c r="C10" s="47"/>
      <c r="D10" s="38"/>
      <c r="E10" s="38"/>
      <c r="F10" s="38"/>
      <c r="G10" s="38"/>
      <c r="H10" s="38"/>
      <c r="I10" s="38"/>
    </row>
    <row r="11" spans="1:9" ht="15" customHeight="1">
      <c r="A11" s="19" t="s">
        <v>79</v>
      </c>
      <c r="B11" s="22">
        <f aca="true" t="shared" si="0" ref="B11:B28">G11/D11*100</f>
        <v>90.9090909090909</v>
      </c>
      <c r="C11" s="33">
        <f aca="true" t="shared" si="1" ref="C11:C28">IF(B11&gt;=95,3,IF(B11&gt;=90,2,IF(B11&gt;=80,1,0)))</f>
        <v>2</v>
      </c>
      <c r="D11" s="14">
        <f aca="true" t="shared" si="2" ref="D11:D28">SUM(E11:F11)</f>
        <v>198</v>
      </c>
      <c r="E11" s="14">
        <v>65</v>
      </c>
      <c r="F11" s="14">
        <v>133</v>
      </c>
      <c r="G11" s="14">
        <f aca="true" t="shared" si="3" ref="G11:G28">SUM(H11:I11)</f>
        <v>180</v>
      </c>
      <c r="H11" s="14">
        <v>56</v>
      </c>
      <c r="I11" s="14">
        <v>124</v>
      </c>
    </row>
    <row r="12" spans="1:9" ht="15" customHeight="1">
      <c r="A12" s="19" t="s">
        <v>25</v>
      </c>
      <c r="B12" s="22">
        <f t="shared" si="0"/>
        <v>96.16724738675958</v>
      </c>
      <c r="C12" s="33">
        <f t="shared" si="1"/>
        <v>3</v>
      </c>
      <c r="D12" s="14">
        <f t="shared" si="2"/>
        <v>287</v>
      </c>
      <c r="E12" s="14">
        <v>73</v>
      </c>
      <c r="F12" s="14">
        <v>214</v>
      </c>
      <c r="G12" s="14">
        <f t="shared" si="3"/>
        <v>276</v>
      </c>
      <c r="H12" s="14">
        <v>70</v>
      </c>
      <c r="I12" s="14">
        <v>206</v>
      </c>
    </row>
    <row r="13" spans="1:9" ht="15" customHeight="1">
      <c r="A13" s="19" t="s">
        <v>26</v>
      </c>
      <c r="B13" s="22">
        <f t="shared" si="0"/>
        <v>99.08675799086758</v>
      </c>
      <c r="C13" s="33">
        <f t="shared" si="1"/>
        <v>3</v>
      </c>
      <c r="D13" s="14">
        <f t="shared" si="2"/>
        <v>219</v>
      </c>
      <c r="E13" s="14">
        <v>24</v>
      </c>
      <c r="F13" s="14">
        <v>195</v>
      </c>
      <c r="G13" s="14">
        <f t="shared" si="3"/>
        <v>217</v>
      </c>
      <c r="H13" s="14">
        <v>24</v>
      </c>
      <c r="I13" s="14">
        <v>193</v>
      </c>
    </row>
    <row r="14" spans="1:9" ht="15" customHeight="1">
      <c r="A14" s="19" t="s">
        <v>27</v>
      </c>
      <c r="B14" s="22">
        <f t="shared" si="0"/>
        <v>96.01328903654485</v>
      </c>
      <c r="C14" s="33">
        <f t="shared" si="1"/>
        <v>3</v>
      </c>
      <c r="D14" s="14">
        <f t="shared" si="2"/>
        <v>301</v>
      </c>
      <c r="E14" s="14">
        <v>33</v>
      </c>
      <c r="F14" s="14">
        <v>268</v>
      </c>
      <c r="G14" s="14">
        <f t="shared" si="3"/>
        <v>289</v>
      </c>
      <c r="H14" s="14">
        <v>31</v>
      </c>
      <c r="I14" s="14">
        <v>258</v>
      </c>
    </row>
    <row r="15" spans="1:9" ht="15" customHeight="1">
      <c r="A15" s="19" t="s">
        <v>28</v>
      </c>
      <c r="B15" s="22">
        <f t="shared" si="0"/>
        <v>98.83040935672514</v>
      </c>
      <c r="C15" s="33">
        <f t="shared" si="1"/>
        <v>3</v>
      </c>
      <c r="D15" s="14">
        <f t="shared" si="2"/>
        <v>171</v>
      </c>
      <c r="E15" s="14">
        <v>8</v>
      </c>
      <c r="F15" s="14">
        <v>163</v>
      </c>
      <c r="G15" s="14">
        <f t="shared" si="3"/>
        <v>169</v>
      </c>
      <c r="H15" s="14">
        <v>8</v>
      </c>
      <c r="I15" s="14">
        <v>161</v>
      </c>
    </row>
    <row r="16" spans="1:9" ht="15" customHeight="1">
      <c r="A16" s="19" t="s">
        <v>82</v>
      </c>
      <c r="B16" s="22">
        <f t="shared" si="0"/>
        <v>90.86294416243655</v>
      </c>
      <c r="C16" s="33">
        <f t="shared" si="1"/>
        <v>2</v>
      </c>
      <c r="D16" s="14">
        <f t="shared" si="2"/>
        <v>197</v>
      </c>
      <c r="E16" s="14">
        <v>34</v>
      </c>
      <c r="F16" s="14">
        <v>163</v>
      </c>
      <c r="G16" s="14">
        <f t="shared" si="3"/>
        <v>179</v>
      </c>
      <c r="H16" s="14">
        <v>26</v>
      </c>
      <c r="I16" s="14">
        <v>153</v>
      </c>
    </row>
    <row r="17" spans="1:9" ht="15" customHeight="1">
      <c r="A17" s="19" t="s">
        <v>90</v>
      </c>
      <c r="B17" s="22">
        <f t="shared" si="0"/>
        <v>80.28169014084507</v>
      </c>
      <c r="C17" s="33">
        <f t="shared" si="1"/>
        <v>1</v>
      </c>
      <c r="D17" s="14">
        <f t="shared" si="2"/>
        <v>213</v>
      </c>
      <c r="E17" s="14">
        <v>9</v>
      </c>
      <c r="F17" s="14">
        <v>204</v>
      </c>
      <c r="G17" s="14">
        <f t="shared" si="3"/>
        <v>171</v>
      </c>
      <c r="H17" s="14">
        <v>5</v>
      </c>
      <c r="I17" s="14">
        <v>166</v>
      </c>
    </row>
    <row r="18" spans="1:9" ht="15" customHeight="1">
      <c r="A18" s="19" t="s">
        <v>45</v>
      </c>
      <c r="B18" s="22">
        <f t="shared" si="0"/>
        <v>96.3265306122449</v>
      </c>
      <c r="C18" s="33">
        <f t="shared" si="1"/>
        <v>3</v>
      </c>
      <c r="D18" s="14">
        <f t="shared" si="2"/>
        <v>245</v>
      </c>
      <c r="E18" s="14">
        <v>42</v>
      </c>
      <c r="F18" s="14">
        <v>203</v>
      </c>
      <c r="G18" s="14">
        <f t="shared" si="3"/>
        <v>236</v>
      </c>
      <c r="H18" s="14">
        <v>37</v>
      </c>
      <c r="I18" s="14">
        <v>199</v>
      </c>
    </row>
    <row r="19" spans="1:9" ht="15" customHeight="1">
      <c r="A19" s="19" t="s">
        <v>97</v>
      </c>
      <c r="B19" s="22">
        <f t="shared" si="0"/>
        <v>89.44954128440367</v>
      </c>
      <c r="C19" s="33">
        <f t="shared" si="1"/>
        <v>1</v>
      </c>
      <c r="D19" s="14">
        <f t="shared" si="2"/>
        <v>218</v>
      </c>
      <c r="E19" s="14">
        <v>34</v>
      </c>
      <c r="F19" s="14">
        <v>184</v>
      </c>
      <c r="G19" s="14">
        <f t="shared" si="3"/>
        <v>195</v>
      </c>
      <c r="H19" s="14">
        <v>31</v>
      </c>
      <c r="I19" s="14">
        <v>164</v>
      </c>
    </row>
    <row r="20" spans="1:9" ht="15" customHeight="1">
      <c r="A20" s="19" t="s">
        <v>91</v>
      </c>
      <c r="B20" s="22">
        <f t="shared" si="0"/>
        <v>93.15960912052117</v>
      </c>
      <c r="C20" s="33">
        <f t="shared" si="1"/>
        <v>2</v>
      </c>
      <c r="D20" s="14">
        <f t="shared" si="2"/>
        <v>614</v>
      </c>
      <c r="E20" s="14">
        <v>168</v>
      </c>
      <c r="F20" s="14">
        <v>446</v>
      </c>
      <c r="G20" s="14">
        <f t="shared" si="3"/>
        <v>572</v>
      </c>
      <c r="H20" s="14">
        <v>164</v>
      </c>
      <c r="I20" s="14">
        <v>408</v>
      </c>
    </row>
    <row r="21" spans="1:9" ht="15" customHeight="1">
      <c r="A21" s="19" t="s">
        <v>29</v>
      </c>
      <c r="B21" s="22">
        <f t="shared" si="0"/>
        <v>95.27896995708154</v>
      </c>
      <c r="C21" s="33">
        <f t="shared" si="1"/>
        <v>3</v>
      </c>
      <c r="D21" s="14">
        <f t="shared" si="2"/>
        <v>233</v>
      </c>
      <c r="E21" s="14">
        <v>33</v>
      </c>
      <c r="F21" s="14">
        <v>200</v>
      </c>
      <c r="G21" s="14">
        <f t="shared" si="3"/>
        <v>222</v>
      </c>
      <c r="H21" s="14">
        <v>27</v>
      </c>
      <c r="I21" s="14">
        <v>195</v>
      </c>
    </row>
    <row r="22" spans="1:9" ht="15" customHeight="1">
      <c r="A22" s="19" t="s">
        <v>60</v>
      </c>
      <c r="B22" s="22">
        <f t="shared" si="0"/>
        <v>97.57085020242914</v>
      </c>
      <c r="C22" s="33">
        <f t="shared" si="1"/>
        <v>3</v>
      </c>
      <c r="D22" s="14">
        <f t="shared" si="2"/>
        <v>247</v>
      </c>
      <c r="E22" s="14">
        <v>42</v>
      </c>
      <c r="F22" s="14">
        <v>205</v>
      </c>
      <c r="G22" s="14">
        <f t="shared" si="3"/>
        <v>241</v>
      </c>
      <c r="H22" s="14">
        <v>41</v>
      </c>
      <c r="I22" s="14">
        <v>200</v>
      </c>
    </row>
    <row r="23" spans="1:9" ht="15" customHeight="1">
      <c r="A23" s="19" t="s">
        <v>83</v>
      </c>
      <c r="B23" s="22">
        <f t="shared" si="0"/>
        <v>83.02752293577981</v>
      </c>
      <c r="C23" s="33">
        <f t="shared" si="1"/>
        <v>1</v>
      </c>
      <c r="D23" s="14">
        <f t="shared" si="2"/>
        <v>218</v>
      </c>
      <c r="E23" s="14">
        <v>18</v>
      </c>
      <c r="F23" s="14">
        <v>200</v>
      </c>
      <c r="G23" s="14">
        <f t="shared" si="3"/>
        <v>181</v>
      </c>
      <c r="H23" s="14">
        <v>12</v>
      </c>
      <c r="I23" s="14">
        <v>169</v>
      </c>
    </row>
    <row r="24" spans="1:9" ht="15" customHeight="1">
      <c r="A24" s="19" t="s">
        <v>30</v>
      </c>
      <c r="B24" s="22">
        <f t="shared" si="0"/>
        <v>99.0909090909091</v>
      </c>
      <c r="C24" s="33">
        <f t="shared" si="1"/>
        <v>3</v>
      </c>
      <c r="D24" s="14">
        <f t="shared" si="2"/>
        <v>220</v>
      </c>
      <c r="E24" s="14">
        <v>42</v>
      </c>
      <c r="F24" s="14">
        <v>178</v>
      </c>
      <c r="G24" s="14">
        <f t="shared" si="3"/>
        <v>218</v>
      </c>
      <c r="H24" s="14">
        <v>42</v>
      </c>
      <c r="I24" s="14">
        <v>176</v>
      </c>
    </row>
    <row r="25" spans="1:9" ht="15" customHeight="1">
      <c r="A25" s="19" t="s">
        <v>61</v>
      </c>
      <c r="B25" s="22">
        <f t="shared" si="0"/>
        <v>92.73927392739274</v>
      </c>
      <c r="C25" s="33">
        <f t="shared" si="1"/>
        <v>2</v>
      </c>
      <c r="D25" s="14">
        <f t="shared" si="2"/>
        <v>303</v>
      </c>
      <c r="E25" s="14">
        <v>6</v>
      </c>
      <c r="F25" s="14">
        <v>297</v>
      </c>
      <c r="G25" s="14">
        <f t="shared" si="3"/>
        <v>281</v>
      </c>
      <c r="H25" s="14">
        <v>4</v>
      </c>
      <c r="I25" s="14">
        <v>277</v>
      </c>
    </row>
    <row r="26" spans="1:9" ht="15" customHeight="1">
      <c r="A26" s="19" t="s">
        <v>46</v>
      </c>
      <c r="B26" s="22">
        <f t="shared" si="0"/>
        <v>95.62841530054644</v>
      </c>
      <c r="C26" s="33">
        <f t="shared" si="1"/>
        <v>3</v>
      </c>
      <c r="D26" s="14">
        <f t="shared" si="2"/>
        <v>183</v>
      </c>
      <c r="E26" s="14">
        <v>20</v>
      </c>
      <c r="F26" s="14">
        <v>163</v>
      </c>
      <c r="G26" s="14">
        <f t="shared" si="3"/>
        <v>175</v>
      </c>
      <c r="H26" s="14">
        <v>18</v>
      </c>
      <c r="I26" s="14">
        <v>157</v>
      </c>
    </row>
    <row r="27" spans="1:9" ht="15" customHeight="1">
      <c r="A27" s="19" t="s">
        <v>71</v>
      </c>
      <c r="B27" s="22">
        <f t="shared" si="0"/>
        <v>99.50738916256158</v>
      </c>
      <c r="C27" s="33">
        <f t="shared" si="1"/>
        <v>3</v>
      </c>
      <c r="D27" s="14">
        <f t="shared" si="2"/>
        <v>203</v>
      </c>
      <c r="E27" s="14">
        <v>36</v>
      </c>
      <c r="F27" s="14">
        <v>167</v>
      </c>
      <c r="G27" s="14">
        <f t="shared" si="3"/>
        <v>202</v>
      </c>
      <c r="H27" s="14">
        <v>36</v>
      </c>
      <c r="I27" s="14">
        <v>166</v>
      </c>
    </row>
    <row r="28" spans="1:9" ht="15" customHeight="1">
      <c r="A28" s="19" t="s">
        <v>104</v>
      </c>
      <c r="B28" s="22">
        <f t="shared" si="0"/>
        <v>93.0126582278481</v>
      </c>
      <c r="C28" s="33">
        <f t="shared" si="1"/>
        <v>2</v>
      </c>
      <c r="D28" s="14">
        <f t="shared" si="2"/>
        <v>1975</v>
      </c>
      <c r="E28" s="14">
        <v>88</v>
      </c>
      <c r="F28" s="14">
        <v>1887</v>
      </c>
      <c r="G28" s="14">
        <f t="shared" si="3"/>
        <v>1837</v>
      </c>
      <c r="H28" s="14">
        <v>78</v>
      </c>
      <c r="I28" s="14">
        <v>1759</v>
      </c>
    </row>
    <row r="29" spans="1:9" s="6" customFormat="1" ht="15" customHeight="1">
      <c r="A29" s="38" t="s">
        <v>112</v>
      </c>
      <c r="B29" s="50"/>
      <c r="C29" s="51"/>
      <c r="D29" s="49"/>
      <c r="E29" s="49"/>
      <c r="F29" s="49"/>
      <c r="G29" s="49"/>
      <c r="H29" s="49"/>
      <c r="I29" s="49"/>
    </row>
    <row r="30" spans="1:9" ht="15" customHeight="1">
      <c r="A30" s="19" t="s">
        <v>72</v>
      </c>
      <c r="B30" s="22">
        <f aca="true" t="shared" si="4" ref="B30:B40">G30/D30*100</f>
        <v>96.96969696969697</v>
      </c>
      <c r="C30" s="33">
        <f aca="true" t="shared" si="5" ref="C30:C40">IF(B30&gt;=95,3,IF(B30&gt;=90,2,IF(B30&gt;=80,1,0)))</f>
        <v>3</v>
      </c>
      <c r="D30" s="14">
        <f aca="true" t="shared" si="6" ref="D30:D40">SUM(E30:F30)</f>
        <v>132</v>
      </c>
      <c r="E30" s="14">
        <v>22</v>
      </c>
      <c r="F30" s="14">
        <v>110</v>
      </c>
      <c r="G30" s="14">
        <f aca="true" t="shared" si="7" ref="G30:G40">SUM(H30:I30)</f>
        <v>128</v>
      </c>
      <c r="H30" s="14">
        <v>21</v>
      </c>
      <c r="I30" s="14">
        <v>107</v>
      </c>
    </row>
    <row r="31" spans="1:9" ht="15" customHeight="1">
      <c r="A31" s="19" t="s">
        <v>31</v>
      </c>
      <c r="B31" s="22">
        <f t="shared" si="4"/>
        <v>97.07792207792207</v>
      </c>
      <c r="C31" s="33">
        <f t="shared" si="5"/>
        <v>3</v>
      </c>
      <c r="D31" s="14">
        <f t="shared" si="6"/>
        <v>308</v>
      </c>
      <c r="E31" s="14">
        <v>75</v>
      </c>
      <c r="F31" s="14">
        <v>233</v>
      </c>
      <c r="G31" s="14">
        <f t="shared" si="7"/>
        <v>299</v>
      </c>
      <c r="H31" s="14">
        <v>74</v>
      </c>
      <c r="I31" s="14">
        <v>225</v>
      </c>
    </row>
    <row r="32" spans="1:9" ht="15" customHeight="1">
      <c r="A32" s="19" t="s">
        <v>84</v>
      </c>
      <c r="B32" s="22">
        <f t="shared" si="4"/>
        <v>94.5945945945946</v>
      </c>
      <c r="C32" s="33">
        <f t="shared" si="5"/>
        <v>2</v>
      </c>
      <c r="D32" s="14">
        <f t="shared" si="6"/>
        <v>296</v>
      </c>
      <c r="E32" s="14">
        <v>68</v>
      </c>
      <c r="F32" s="14">
        <v>228</v>
      </c>
      <c r="G32" s="14">
        <f t="shared" si="7"/>
        <v>280</v>
      </c>
      <c r="H32" s="14">
        <v>57</v>
      </c>
      <c r="I32" s="14">
        <v>223</v>
      </c>
    </row>
    <row r="33" spans="1:9" ht="15" customHeight="1">
      <c r="A33" s="19" t="s">
        <v>62</v>
      </c>
      <c r="B33" s="22">
        <f t="shared" si="4"/>
        <v>96.01449275362319</v>
      </c>
      <c r="C33" s="33">
        <f t="shared" si="5"/>
        <v>3</v>
      </c>
      <c r="D33" s="14">
        <f t="shared" si="6"/>
        <v>276</v>
      </c>
      <c r="E33" s="14">
        <v>33</v>
      </c>
      <c r="F33" s="14">
        <v>243</v>
      </c>
      <c r="G33" s="14">
        <f t="shared" si="7"/>
        <v>265</v>
      </c>
      <c r="H33" s="14">
        <v>28</v>
      </c>
      <c r="I33" s="14">
        <v>237</v>
      </c>
    </row>
    <row r="34" spans="1:9" ht="15" customHeight="1">
      <c r="A34" s="19" t="s">
        <v>47</v>
      </c>
      <c r="B34" s="22">
        <f t="shared" si="4"/>
        <v>96.75675675675676</v>
      </c>
      <c r="C34" s="33">
        <f t="shared" si="5"/>
        <v>3</v>
      </c>
      <c r="D34" s="14">
        <f t="shared" si="6"/>
        <v>185</v>
      </c>
      <c r="E34" s="14">
        <v>28</v>
      </c>
      <c r="F34" s="14">
        <v>157</v>
      </c>
      <c r="G34" s="14">
        <f t="shared" si="7"/>
        <v>179</v>
      </c>
      <c r="H34" s="14">
        <v>25</v>
      </c>
      <c r="I34" s="14">
        <v>154</v>
      </c>
    </row>
    <row r="35" spans="1:9" ht="15" customHeight="1">
      <c r="A35" s="19" t="s">
        <v>48</v>
      </c>
      <c r="B35" s="22">
        <f t="shared" si="4"/>
        <v>97.91666666666666</v>
      </c>
      <c r="C35" s="33">
        <f t="shared" si="5"/>
        <v>3</v>
      </c>
      <c r="D35" s="14">
        <f t="shared" si="6"/>
        <v>144</v>
      </c>
      <c r="E35" s="14">
        <v>19</v>
      </c>
      <c r="F35" s="14">
        <v>125</v>
      </c>
      <c r="G35" s="14">
        <f t="shared" si="7"/>
        <v>141</v>
      </c>
      <c r="H35" s="14">
        <v>18</v>
      </c>
      <c r="I35" s="14">
        <v>123</v>
      </c>
    </row>
    <row r="36" spans="1:9" ht="15" customHeight="1">
      <c r="A36" s="19" t="s">
        <v>49</v>
      </c>
      <c r="B36" s="22">
        <f t="shared" si="4"/>
        <v>95.68345323741008</v>
      </c>
      <c r="C36" s="33">
        <f t="shared" si="5"/>
        <v>3</v>
      </c>
      <c r="D36" s="14">
        <f t="shared" si="6"/>
        <v>139</v>
      </c>
      <c r="E36" s="14">
        <v>62</v>
      </c>
      <c r="F36" s="14">
        <v>77</v>
      </c>
      <c r="G36" s="14">
        <f t="shared" si="7"/>
        <v>133</v>
      </c>
      <c r="H36" s="14">
        <v>62</v>
      </c>
      <c r="I36" s="14">
        <v>71</v>
      </c>
    </row>
    <row r="37" spans="1:9" ht="15" customHeight="1">
      <c r="A37" s="19" t="s">
        <v>98</v>
      </c>
      <c r="B37" s="22">
        <f t="shared" si="4"/>
        <v>88.9423076923077</v>
      </c>
      <c r="C37" s="33">
        <f t="shared" si="5"/>
        <v>1</v>
      </c>
      <c r="D37" s="14">
        <f t="shared" si="6"/>
        <v>208</v>
      </c>
      <c r="E37" s="14">
        <v>100</v>
      </c>
      <c r="F37" s="14">
        <v>108</v>
      </c>
      <c r="G37" s="14">
        <f t="shared" si="7"/>
        <v>185</v>
      </c>
      <c r="H37" s="14">
        <v>82</v>
      </c>
      <c r="I37" s="14">
        <v>103</v>
      </c>
    </row>
    <row r="38" spans="1:9" ht="15" customHeight="1">
      <c r="A38" s="19" t="s">
        <v>78</v>
      </c>
      <c r="B38" s="22">
        <f t="shared" si="4"/>
        <v>94.70198675496688</v>
      </c>
      <c r="C38" s="33">
        <f t="shared" si="5"/>
        <v>2</v>
      </c>
      <c r="D38" s="14">
        <f t="shared" si="6"/>
        <v>151</v>
      </c>
      <c r="E38" s="14">
        <v>10</v>
      </c>
      <c r="F38" s="14">
        <v>141</v>
      </c>
      <c r="G38" s="14">
        <f t="shared" si="7"/>
        <v>143</v>
      </c>
      <c r="H38" s="14">
        <v>7</v>
      </c>
      <c r="I38" s="14">
        <v>136</v>
      </c>
    </row>
    <row r="39" spans="1:9" ht="15" customHeight="1">
      <c r="A39" s="19" t="s">
        <v>32</v>
      </c>
      <c r="B39" s="22">
        <f t="shared" si="4"/>
        <v>98.93252001524971</v>
      </c>
      <c r="C39" s="33">
        <f t="shared" si="5"/>
        <v>3</v>
      </c>
      <c r="D39" s="14">
        <f t="shared" si="6"/>
        <v>2623</v>
      </c>
      <c r="E39" s="14">
        <v>27</v>
      </c>
      <c r="F39" s="14">
        <v>2596</v>
      </c>
      <c r="G39" s="14">
        <f t="shared" si="7"/>
        <v>2595</v>
      </c>
      <c r="H39" s="14">
        <v>25</v>
      </c>
      <c r="I39" s="14">
        <v>2570</v>
      </c>
    </row>
    <row r="40" spans="1:9" ht="15" customHeight="1">
      <c r="A40" s="19" t="s">
        <v>92</v>
      </c>
      <c r="B40" s="22">
        <f t="shared" si="4"/>
        <v>84.68468468468468</v>
      </c>
      <c r="C40" s="33">
        <f t="shared" si="5"/>
        <v>1</v>
      </c>
      <c r="D40" s="14">
        <f t="shared" si="6"/>
        <v>111</v>
      </c>
      <c r="E40" s="14">
        <v>0</v>
      </c>
      <c r="F40" s="14">
        <v>111</v>
      </c>
      <c r="G40" s="14">
        <f t="shared" si="7"/>
        <v>94</v>
      </c>
      <c r="H40" s="14">
        <v>0</v>
      </c>
      <c r="I40" s="14">
        <v>94</v>
      </c>
    </row>
    <row r="41" spans="1:9" s="6" customFormat="1" ht="15" customHeight="1">
      <c r="A41" s="38" t="s">
        <v>113</v>
      </c>
      <c r="B41" s="50"/>
      <c r="C41" s="51"/>
      <c r="D41" s="49"/>
      <c r="E41" s="49"/>
      <c r="F41" s="49"/>
      <c r="G41" s="49"/>
      <c r="H41" s="49"/>
      <c r="I41" s="49"/>
    </row>
    <row r="42" spans="1:9" ht="15" customHeight="1">
      <c r="A42" s="19" t="s">
        <v>63</v>
      </c>
      <c r="B42" s="22">
        <f aca="true" t="shared" si="8" ref="B42:B49">G42/D42*100</f>
        <v>94.9579831932773</v>
      </c>
      <c r="C42" s="33">
        <f aca="true" t="shared" si="9" ref="C42:C49">IF(B42&gt;=95,3,IF(B42&gt;=90,2,IF(B42&gt;=80,1,0)))</f>
        <v>2</v>
      </c>
      <c r="D42" s="14">
        <f aca="true" t="shared" si="10" ref="D42:D49">SUM(E42:F42)</f>
        <v>119</v>
      </c>
      <c r="E42" s="14">
        <v>6</v>
      </c>
      <c r="F42" s="14">
        <v>113</v>
      </c>
      <c r="G42" s="14">
        <f aca="true" t="shared" si="11" ref="G42:G49">SUM(H42:I42)</f>
        <v>113</v>
      </c>
      <c r="H42" s="14">
        <v>6</v>
      </c>
      <c r="I42" s="14">
        <v>107</v>
      </c>
    </row>
    <row r="43" spans="1:9" ht="15" customHeight="1">
      <c r="A43" s="19" t="s">
        <v>50</v>
      </c>
      <c r="B43" s="22">
        <f t="shared" si="8"/>
        <v>99.15966386554622</v>
      </c>
      <c r="C43" s="33">
        <f t="shared" si="9"/>
        <v>3</v>
      </c>
      <c r="D43" s="14">
        <f t="shared" si="10"/>
        <v>119</v>
      </c>
      <c r="E43" s="14">
        <v>9</v>
      </c>
      <c r="F43" s="14">
        <v>110</v>
      </c>
      <c r="G43" s="14">
        <f t="shared" si="11"/>
        <v>118</v>
      </c>
      <c r="H43" s="14">
        <v>9</v>
      </c>
      <c r="I43" s="14">
        <v>109</v>
      </c>
    </row>
    <row r="44" spans="1:9" ht="15" customHeight="1">
      <c r="A44" s="19" t="s">
        <v>64</v>
      </c>
      <c r="B44" s="22">
        <f t="shared" si="8"/>
        <v>93.60000000000001</v>
      </c>
      <c r="C44" s="33">
        <f t="shared" si="9"/>
        <v>2</v>
      </c>
      <c r="D44" s="14">
        <f t="shared" si="10"/>
        <v>375</v>
      </c>
      <c r="E44" s="14">
        <v>48</v>
      </c>
      <c r="F44" s="14">
        <v>327</v>
      </c>
      <c r="G44" s="14">
        <f t="shared" si="11"/>
        <v>351</v>
      </c>
      <c r="H44" s="14">
        <v>43</v>
      </c>
      <c r="I44" s="14">
        <v>308</v>
      </c>
    </row>
    <row r="45" spans="1:9" ht="15" customHeight="1">
      <c r="A45" s="19" t="s">
        <v>33</v>
      </c>
      <c r="B45" s="22">
        <f t="shared" si="8"/>
        <v>98.62068965517241</v>
      </c>
      <c r="C45" s="33">
        <f t="shared" si="9"/>
        <v>3</v>
      </c>
      <c r="D45" s="14">
        <f t="shared" si="10"/>
        <v>435</v>
      </c>
      <c r="E45" s="14">
        <v>26</v>
      </c>
      <c r="F45" s="14">
        <v>409</v>
      </c>
      <c r="G45" s="14">
        <f t="shared" si="11"/>
        <v>429</v>
      </c>
      <c r="H45" s="14">
        <v>23</v>
      </c>
      <c r="I45" s="14">
        <v>406</v>
      </c>
    </row>
    <row r="46" spans="1:9" ht="15" customHeight="1">
      <c r="A46" s="19" t="s">
        <v>85</v>
      </c>
      <c r="B46" s="22">
        <f t="shared" si="8"/>
        <v>84.52380952380952</v>
      </c>
      <c r="C46" s="33">
        <f t="shared" si="9"/>
        <v>1</v>
      </c>
      <c r="D46" s="14">
        <f t="shared" si="10"/>
        <v>168</v>
      </c>
      <c r="E46" s="14">
        <v>50</v>
      </c>
      <c r="F46" s="14">
        <v>118</v>
      </c>
      <c r="G46" s="14">
        <f t="shared" si="11"/>
        <v>142</v>
      </c>
      <c r="H46" s="14">
        <v>38</v>
      </c>
      <c r="I46" s="14">
        <v>104</v>
      </c>
    </row>
    <row r="47" spans="1:9" ht="15" customHeight="1">
      <c r="A47" s="19" t="s">
        <v>73</v>
      </c>
      <c r="B47" s="22">
        <f t="shared" si="8"/>
        <v>95.80645161290322</v>
      </c>
      <c r="C47" s="33">
        <f t="shared" si="9"/>
        <v>3</v>
      </c>
      <c r="D47" s="14">
        <f t="shared" si="10"/>
        <v>310</v>
      </c>
      <c r="E47" s="14">
        <v>47</v>
      </c>
      <c r="F47" s="14">
        <v>263</v>
      </c>
      <c r="G47" s="14">
        <f t="shared" si="11"/>
        <v>297</v>
      </c>
      <c r="H47" s="14">
        <v>43</v>
      </c>
      <c r="I47" s="14">
        <v>254</v>
      </c>
    </row>
    <row r="48" spans="1:9" ht="15" customHeight="1">
      <c r="A48" s="19" t="s">
        <v>86</v>
      </c>
      <c r="B48" s="22">
        <f t="shared" si="8"/>
        <v>85.71428571428571</v>
      </c>
      <c r="C48" s="33">
        <f t="shared" si="9"/>
        <v>1</v>
      </c>
      <c r="D48" s="14">
        <f t="shared" si="10"/>
        <v>329</v>
      </c>
      <c r="E48" s="14">
        <v>34</v>
      </c>
      <c r="F48" s="14">
        <v>295</v>
      </c>
      <c r="G48" s="14">
        <f t="shared" si="11"/>
        <v>282</v>
      </c>
      <c r="H48" s="14">
        <v>27</v>
      </c>
      <c r="I48" s="14">
        <v>255</v>
      </c>
    </row>
    <row r="49" spans="1:9" ht="15" customHeight="1">
      <c r="A49" s="19" t="s">
        <v>94</v>
      </c>
      <c r="B49" s="22">
        <f t="shared" si="8"/>
        <v>95.83333333333334</v>
      </c>
      <c r="C49" s="33">
        <f t="shared" si="9"/>
        <v>3</v>
      </c>
      <c r="D49" s="14">
        <f t="shared" si="10"/>
        <v>240</v>
      </c>
      <c r="E49" s="14">
        <v>8</v>
      </c>
      <c r="F49" s="14">
        <v>232</v>
      </c>
      <c r="G49" s="14">
        <f t="shared" si="11"/>
        <v>230</v>
      </c>
      <c r="H49" s="14">
        <v>7</v>
      </c>
      <c r="I49" s="14">
        <v>223</v>
      </c>
    </row>
    <row r="50" spans="1:9" s="6" customFormat="1" ht="15" customHeight="1">
      <c r="A50" s="38" t="s">
        <v>114</v>
      </c>
      <c r="B50" s="50"/>
      <c r="C50" s="51"/>
      <c r="D50" s="49"/>
      <c r="E50" s="49"/>
      <c r="F50" s="49"/>
      <c r="G50" s="49"/>
      <c r="H50" s="49"/>
      <c r="I50" s="49"/>
    </row>
    <row r="51" spans="1:9" ht="15" customHeight="1">
      <c r="A51" s="19" t="s">
        <v>103</v>
      </c>
      <c r="B51" s="22">
        <f aca="true" t="shared" si="12" ref="B51:B57">G51/D51*100</f>
        <v>87.76699029126213</v>
      </c>
      <c r="C51" s="33">
        <f aca="true" t="shared" si="13" ref="C51:C57">IF(B51&gt;=95,3,IF(B51&gt;=90,2,IF(B51&gt;=80,1,0)))</f>
        <v>1</v>
      </c>
      <c r="D51" s="14">
        <f aca="true" t="shared" si="14" ref="D51:D57">SUM(E51:F51)</f>
        <v>515</v>
      </c>
      <c r="E51" s="14">
        <v>18</v>
      </c>
      <c r="F51" s="14">
        <v>497</v>
      </c>
      <c r="G51" s="14">
        <f aca="true" t="shared" si="15" ref="G51:G57">SUM(H51:I51)</f>
        <v>452</v>
      </c>
      <c r="H51" s="14">
        <v>8</v>
      </c>
      <c r="I51" s="14">
        <v>444</v>
      </c>
    </row>
    <row r="52" spans="1:9" ht="15" customHeight="1">
      <c r="A52" s="19" t="s">
        <v>107</v>
      </c>
      <c r="B52" s="22">
        <f t="shared" si="12"/>
        <v>65.73033707865169</v>
      </c>
      <c r="C52" s="33">
        <f t="shared" si="13"/>
        <v>0</v>
      </c>
      <c r="D52" s="14">
        <f t="shared" si="14"/>
        <v>178</v>
      </c>
      <c r="E52" s="14">
        <v>9</v>
      </c>
      <c r="F52" s="14">
        <v>169</v>
      </c>
      <c r="G52" s="14">
        <f t="shared" si="15"/>
        <v>117</v>
      </c>
      <c r="H52" s="14">
        <v>5</v>
      </c>
      <c r="I52" s="14">
        <v>112</v>
      </c>
    </row>
    <row r="53" spans="1:9" ht="15" customHeight="1">
      <c r="A53" s="19" t="s">
        <v>65</v>
      </c>
      <c r="B53" s="22">
        <f t="shared" si="12"/>
        <v>98.24561403508771</v>
      </c>
      <c r="C53" s="33">
        <f t="shared" si="13"/>
        <v>3</v>
      </c>
      <c r="D53" s="14">
        <f t="shared" si="14"/>
        <v>57</v>
      </c>
      <c r="E53" s="14">
        <v>5</v>
      </c>
      <c r="F53" s="14">
        <v>52</v>
      </c>
      <c r="G53" s="14">
        <f t="shared" si="15"/>
        <v>56</v>
      </c>
      <c r="H53" s="14">
        <v>5</v>
      </c>
      <c r="I53" s="14">
        <v>51</v>
      </c>
    </row>
    <row r="54" spans="1:9" ht="15" customHeight="1">
      <c r="A54" s="19" t="s">
        <v>87</v>
      </c>
      <c r="B54" s="22">
        <f t="shared" si="12"/>
        <v>92.37288135593221</v>
      </c>
      <c r="C54" s="33">
        <f t="shared" si="13"/>
        <v>2</v>
      </c>
      <c r="D54" s="14">
        <f t="shared" si="14"/>
        <v>118</v>
      </c>
      <c r="E54" s="14">
        <v>7</v>
      </c>
      <c r="F54" s="14">
        <v>111</v>
      </c>
      <c r="G54" s="14">
        <f t="shared" si="15"/>
        <v>109</v>
      </c>
      <c r="H54" s="14">
        <v>5</v>
      </c>
      <c r="I54" s="14">
        <v>104</v>
      </c>
    </row>
    <row r="55" spans="1:9" ht="15" customHeight="1">
      <c r="A55" s="19" t="s">
        <v>105</v>
      </c>
      <c r="B55" s="22">
        <f t="shared" si="12"/>
        <v>83.73205741626795</v>
      </c>
      <c r="C55" s="33">
        <f t="shared" si="13"/>
        <v>1</v>
      </c>
      <c r="D55" s="14">
        <f t="shared" si="14"/>
        <v>209</v>
      </c>
      <c r="E55" s="14">
        <v>16</v>
      </c>
      <c r="F55" s="14">
        <v>193</v>
      </c>
      <c r="G55" s="14">
        <f t="shared" si="15"/>
        <v>175</v>
      </c>
      <c r="H55" s="14">
        <v>4</v>
      </c>
      <c r="I55" s="14">
        <v>171</v>
      </c>
    </row>
    <row r="56" spans="1:9" ht="15" customHeight="1">
      <c r="A56" s="19" t="s">
        <v>106</v>
      </c>
      <c r="B56" s="22">
        <f t="shared" si="12"/>
        <v>83.43558282208589</v>
      </c>
      <c r="C56" s="33">
        <f t="shared" si="13"/>
        <v>1</v>
      </c>
      <c r="D56" s="14">
        <f t="shared" si="14"/>
        <v>326</v>
      </c>
      <c r="E56" s="14">
        <v>34</v>
      </c>
      <c r="F56" s="14">
        <v>292</v>
      </c>
      <c r="G56" s="14">
        <f t="shared" si="15"/>
        <v>272</v>
      </c>
      <c r="H56" s="14">
        <v>19</v>
      </c>
      <c r="I56" s="14">
        <v>253</v>
      </c>
    </row>
    <row r="57" spans="1:9" ht="15" customHeight="1">
      <c r="A57" s="19" t="s">
        <v>51</v>
      </c>
      <c r="B57" s="22">
        <f t="shared" si="12"/>
        <v>96.18768328445748</v>
      </c>
      <c r="C57" s="33">
        <f t="shared" si="13"/>
        <v>3</v>
      </c>
      <c r="D57" s="14">
        <f t="shared" si="14"/>
        <v>341</v>
      </c>
      <c r="E57" s="14">
        <v>18</v>
      </c>
      <c r="F57" s="14">
        <v>323</v>
      </c>
      <c r="G57" s="14">
        <f t="shared" si="15"/>
        <v>328</v>
      </c>
      <c r="H57" s="14">
        <v>18</v>
      </c>
      <c r="I57" s="14">
        <v>310</v>
      </c>
    </row>
    <row r="58" spans="1:9" s="6" customFormat="1" ht="15" customHeight="1">
      <c r="A58" s="38" t="s">
        <v>115</v>
      </c>
      <c r="B58" s="50"/>
      <c r="C58" s="51"/>
      <c r="D58" s="49"/>
      <c r="E58" s="49"/>
      <c r="F58" s="49"/>
      <c r="G58" s="49"/>
      <c r="H58" s="49"/>
      <c r="I58" s="49"/>
    </row>
    <row r="59" spans="1:9" ht="15" customHeight="1">
      <c r="A59" s="19" t="s">
        <v>52</v>
      </c>
      <c r="B59" s="22">
        <f aca="true" t="shared" si="16" ref="B59:B72">G59/D59*100</f>
        <v>97.72727272727273</v>
      </c>
      <c r="C59" s="33">
        <f aca="true" t="shared" si="17" ref="C59:C72">IF(B59&gt;=95,3,IF(B59&gt;=90,2,IF(B59&gt;=80,1,0)))</f>
        <v>3</v>
      </c>
      <c r="D59" s="14">
        <f aca="true" t="shared" si="18" ref="D59:D72">SUM(E59:F59)</f>
        <v>528</v>
      </c>
      <c r="E59" s="14">
        <v>109</v>
      </c>
      <c r="F59" s="14">
        <v>419</v>
      </c>
      <c r="G59" s="14">
        <f aca="true" t="shared" si="19" ref="G59:G72">SUM(H59:I59)</f>
        <v>516</v>
      </c>
      <c r="H59" s="14">
        <v>107</v>
      </c>
      <c r="I59" s="14">
        <v>409</v>
      </c>
    </row>
    <row r="60" spans="1:9" ht="15" customHeight="1">
      <c r="A60" s="19" t="s">
        <v>34</v>
      </c>
      <c r="B60" s="22">
        <f t="shared" si="16"/>
        <v>99.53703703703704</v>
      </c>
      <c r="C60" s="33">
        <f t="shared" si="17"/>
        <v>3</v>
      </c>
      <c r="D60" s="14">
        <f t="shared" si="18"/>
        <v>216</v>
      </c>
      <c r="E60" s="14">
        <v>17</v>
      </c>
      <c r="F60" s="14">
        <v>199</v>
      </c>
      <c r="G60" s="14">
        <f t="shared" si="19"/>
        <v>215</v>
      </c>
      <c r="H60" s="14">
        <v>16</v>
      </c>
      <c r="I60" s="14">
        <v>199</v>
      </c>
    </row>
    <row r="61" spans="1:9" ht="15" customHeight="1">
      <c r="A61" s="19" t="s">
        <v>99</v>
      </c>
      <c r="B61" s="22">
        <f t="shared" si="16"/>
        <v>60.89108910891089</v>
      </c>
      <c r="C61" s="33">
        <f t="shared" si="17"/>
        <v>0</v>
      </c>
      <c r="D61" s="14">
        <f t="shared" si="18"/>
        <v>202</v>
      </c>
      <c r="E61" s="14">
        <v>25</v>
      </c>
      <c r="F61" s="14">
        <v>177</v>
      </c>
      <c r="G61" s="14">
        <f t="shared" si="19"/>
        <v>123</v>
      </c>
      <c r="H61" s="14">
        <v>16</v>
      </c>
      <c r="I61" s="14">
        <v>107</v>
      </c>
    </row>
    <row r="62" spans="1:9" ht="15" customHeight="1">
      <c r="A62" s="19" t="s">
        <v>108</v>
      </c>
      <c r="B62" s="22">
        <f t="shared" si="16"/>
        <v>37.47980613893376</v>
      </c>
      <c r="C62" s="33">
        <f t="shared" si="17"/>
        <v>0</v>
      </c>
      <c r="D62" s="14">
        <f t="shared" si="18"/>
        <v>619</v>
      </c>
      <c r="E62" s="14">
        <v>347</v>
      </c>
      <c r="F62" s="14">
        <v>272</v>
      </c>
      <c r="G62" s="14">
        <f t="shared" si="19"/>
        <v>232</v>
      </c>
      <c r="H62" s="14">
        <v>170</v>
      </c>
      <c r="I62" s="14">
        <v>62</v>
      </c>
    </row>
    <row r="63" spans="1:9" ht="15" customHeight="1">
      <c r="A63" s="19" t="s">
        <v>53</v>
      </c>
      <c r="B63" s="22">
        <f t="shared" si="16"/>
        <v>98</v>
      </c>
      <c r="C63" s="33">
        <f t="shared" si="17"/>
        <v>3</v>
      </c>
      <c r="D63" s="14">
        <f t="shared" si="18"/>
        <v>350</v>
      </c>
      <c r="E63" s="14">
        <v>143</v>
      </c>
      <c r="F63" s="14">
        <v>207</v>
      </c>
      <c r="G63" s="14">
        <f t="shared" si="19"/>
        <v>343</v>
      </c>
      <c r="H63" s="14">
        <v>140</v>
      </c>
      <c r="I63" s="14">
        <v>203</v>
      </c>
    </row>
    <row r="64" spans="1:9" ht="15" customHeight="1">
      <c r="A64" s="19" t="s">
        <v>35</v>
      </c>
      <c r="B64" s="22">
        <f t="shared" si="16"/>
        <v>98.84615384615385</v>
      </c>
      <c r="C64" s="33">
        <f t="shared" si="17"/>
        <v>3</v>
      </c>
      <c r="D64" s="14">
        <f t="shared" si="18"/>
        <v>260</v>
      </c>
      <c r="E64" s="14">
        <v>75</v>
      </c>
      <c r="F64" s="14">
        <v>185</v>
      </c>
      <c r="G64" s="14">
        <f t="shared" si="19"/>
        <v>257</v>
      </c>
      <c r="H64" s="14">
        <v>75</v>
      </c>
      <c r="I64" s="14">
        <v>182</v>
      </c>
    </row>
    <row r="65" spans="1:9" ht="15" customHeight="1">
      <c r="A65" s="19" t="s">
        <v>74</v>
      </c>
      <c r="B65" s="22">
        <f t="shared" si="16"/>
        <v>94.15384615384616</v>
      </c>
      <c r="C65" s="33">
        <f t="shared" si="17"/>
        <v>2</v>
      </c>
      <c r="D65" s="14">
        <f t="shared" si="18"/>
        <v>325</v>
      </c>
      <c r="E65" s="14">
        <v>88</v>
      </c>
      <c r="F65" s="14">
        <v>237</v>
      </c>
      <c r="G65" s="14">
        <f t="shared" si="19"/>
        <v>306</v>
      </c>
      <c r="H65" s="14">
        <v>83</v>
      </c>
      <c r="I65" s="14">
        <v>223</v>
      </c>
    </row>
    <row r="66" spans="1:9" ht="15" customHeight="1">
      <c r="A66" s="19" t="s">
        <v>101</v>
      </c>
      <c r="B66" s="22">
        <f t="shared" si="16"/>
        <v>82.05882352941177</v>
      </c>
      <c r="C66" s="33">
        <f t="shared" si="17"/>
        <v>1</v>
      </c>
      <c r="D66" s="14">
        <f t="shared" si="18"/>
        <v>340</v>
      </c>
      <c r="E66" s="14">
        <v>105</v>
      </c>
      <c r="F66" s="14">
        <v>235</v>
      </c>
      <c r="G66" s="14">
        <f t="shared" si="19"/>
        <v>279</v>
      </c>
      <c r="H66" s="14">
        <v>80</v>
      </c>
      <c r="I66" s="14">
        <v>199</v>
      </c>
    </row>
    <row r="67" spans="1:9" ht="15" customHeight="1">
      <c r="A67" s="19" t="s">
        <v>66</v>
      </c>
      <c r="B67" s="22">
        <f t="shared" si="16"/>
        <v>93.98058252427185</v>
      </c>
      <c r="C67" s="33">
        <f t="shared" si="17"/>
        <v>2</v>
      </c>
      <c r="D67" s="14">
        <f t="shared" si="18"/>
        <v>515</v>
      </c>
      <c r="E67" s="14">
        <v>27</v>
      </c>
      <c r="F67" s="14">
        <v>488</v>
      </c>
      <c r="G67" s="14">
        <f t="shared" si="19"/>
        <v>484</v>
      </c>
      <c r="H67" s="14">
        <v>21</v>
      </c>
      <c r="I67" s="14">
        <v>463</v>
      </c>
    </row>
    <row r="68" spans="1:9" ht="15" customHeight="1">
      <c r="A68" s="19" t="s">
        <v>36</v>
      </c>
      <c r="B68" s="22">
        <f t="shared" si="16"/>
        <v>98.3108108108108</v>
      </c>
      <c r="C68" s="33">
        <f t="shared" si="17"/>
        <v>3</v>
      </c>
      <c r="D68" s="14">
        <f t="shared" si="18"/>
        <v>296</v>
      </c>
      <c r="E68" s="14">
        <v>98</v>
      </c>
      <c r="F68" s="14">
        <v>198</v>
      </c>
      <c r="G68" s="14">
        <f t="shared" si="19"/>
        <v>291</v>
      </c>
      <c r="H68" s="14">
        <v>96</v>
      </c>
      <c r="I68" s="14">
        <v>195</v>
      </c>
    </row>
    <row r="69" spans="1:9" ht="15" customHeight="1">
      <c r="A69" s="19" t="s">
        <v>67</v>
      </c>
      <c r="B69" s="22">
        <f t="shared" si="16"/>
        <v>94.08602150537635</v>
      </c>
      <c r="C69" s="33">
        <f t="shared" si="17"/>
        <v>2</v>
      </c>
      <c r="D69" s="14">
        <f t="shared" si="18"/>
        <v>186</v>
      </c>
      <c r="E69" s="14">
        <v>62</v>
      </c>
      <c r="F69" s="14">
        <v>124</v>
      </c>
      <c r="G69" s="14">
        <f t="shared" si="19"/>
        <v>175</v>
      </c>
      <c r="H69" s="14">
        <v>59</v>
      </c>
      <c r="I69" s="14">
        <v>116</v>
      </c>
    </row>
    <row r="70" spans="1:9" ht="15" customHeight="1">
      <c r="A70" s="19" t="s">
        <v>54</v>
      </c>
      <c r="B70" s="22">
        <f t="shared" si="16"/>
        <v>97.54204398447607</v>
      </c>
      <c r="C70" s="33">
        <f t="shared" si="17"/>
        <v>3</v>
      </c>
      <c r="D70" s="14">
        <f t="shared" si="18"/>
        <v>773</v>
      </c>
      <c r="E70" s="14">
        <v>30</v>
      </c>
      <c r="F70" s="14">
        <v>743</v>
      </c>
      <c r="G70" s="14">
        <f t="shared" si="19"/>
        <v>754</v>
      </c>
      <c r="H70" s="14">
        <v>30</v>
      </c>
      <c r="I70" s="14">
        <v>724</v>
      </c>
    </row>
    <row r="71" spans="1:9" ht="15" customHeight="1">
      <c r="A71" s="19" t="s">
        <v>37</v>
      </c>
      <c r="B71" s="22">
        <f t="shared" si="16"/>
        <v>98.9010989010989</v>
      </c>
      <c r="C71" s="33">
        <f t="shared" si="17"/>
        <v>3</v>
      </c>
      <c r="D71" s="14">
        <f t="shared" si="18"/>
        <v>455</v>
      </c>
      <c r="E71" s="14">
        <v>169</v>
      </c>
      <c r="F71" s="14">
        <v>286</v>
      </c>
      <c r="G71" s="14">
        <f t="shared" si="19"/>
        <v>450</v>
      </c>
      <c r="H71" s="14">
        <v>167</v>
      </c>
      <c r="I71" s="14">
        <v>283</v>
      </c>
    </row>
    <row r="72" spans="1:9" ht="15" customHeight="1">
      <c r="A72" s="19" t="s">
        <v>38</v>
      </c>
      <c r="B72" s="22">
        <f t="shared" si="16"/>
        <v>96.35416666666666</v>
      </c>
      <c r="C72" s="33">
        <f t="shared" si="17"/>
        <v>3</v>
      </c>
      <c r="D72" s="14">
        <f t="shared" si="18"/>
        <v>192</v>
      </c>
      <c r="E72" s="14">
        <v>47</v>
      </c>
      <c r="F72" s="14">
        <v>145</v>
      </c>
      <c r="G72" s="14">
        <f t="shared" si="19"/>
        <v>185</v>
      </c>
      <c r="H72" s="14">
        <v>44</v>
      </c>
      <c r="I72" s="14">
        <v>141</v>
      </c>
    </row>
    <row r="73" spans="1:9" s="6" customFormat="1" ht="15" customHeight="1">
      <c r="A73" s="38" t="s">
        <v>116</v>
      </c>
      <c r="B73" s="50"/>
      <c r="C73" s="51"/>
      <c r="D73" s="49"/>
      <c r="E73" s="49"/>
      <c r="F73" s="49"/>
      <c r="G73" s="49"/>
      <c r="H73" s="49"/>
      <c r="I73" s="49"/>
    </row>
    <row r="74" spans="1:9" ht="15" customHeight="1">
      <c r="A74" s="19" t="s">
        <v>93</v>
      </c>
      <c r="B74" s="22">
        <f aca="true" t="shared" si="20" ref="B74:B79">G74/D74*100</f>
        <v>92.06349206349206</v>
      </c>
      <c r="C74" s="33">
        <f aca="true" t="shared" si="21" ref="C74:C79">IF(B74&gt;=95,3,IF(B74&gt;=90,2,IF(B74&gt;=80,1,0)))</f>
        <v>2</v>
      </c>
      <c r="D74" s="14">
        <f aca="true" t="shared" si="22" ref="D74:D79">SUM(E74:F74)</f>
        <v>189</v>
      </c>
      <c r="E74" s="14">
        <v>24</v>
      </c>
      <c r="F74" s="14">
        <v>165</v>
      </c>
      <c r="G74" s="14">
        <f aca="true" t="shared" si="23" ref="G74:G79">SUM(H74:I74)</f>
        <v>174</v>
      </c>
      <c r="H74" s="14">
        <v>14</v>
      </c>
      <c r="I74" s="14">
        <v>160</v>
      </c>
    </row>
    <row r="75" spans="1:9" ht="15" customHeight="1">
      <c r="A75" s="19" t="s">
        <v>75</v>
      </c>
      <c r="B75" s="22">
        <f t="shared" si="20"/>
        <v>90.14869888475836</v>
      </c>
      <c r="C75" s="33">
        <f t="shared" si="21"/>
        <v>2</v>
      </c>
      <c r="D75" s="14">
        <f t="shared" si="22"/>
        <v>538</v>
      </c>
      <c r="E75" s="14">
        <v>296</v>
      </c>
      <c r="F75" s="14">
        <v>242</v>
      </c>
      <c r="G75" s="14">
        <f t="shared" si="23"/>
        <v>485</v>
      </c>
      <c r="H75" s="14">
        <v>255</v>
      </c>
      <c r="I75" s="14">
        <v>230</v>
      </c>
    </row>
    <row r="76" spans="1:9" ht="15" customHeight="1">
      <c r="A76" s="19" t="s">
        <v>68</v>
      </c>
      <c r="B76" s="22">
        <f t="shared" si="20"/>
        <v>97.54601226993866</v>
      </c>
      <c r="C76" s="33">
        <f t="shared" si="21"/>
        <v>3</v>
      </c>
      <c r="D76" s="14">
        <f t="shared" si="22"/>
        <v>163</v>
      </c>
      <c r="E76" s="14">
        <v>125</v>
      </c>
      <c r="F76" s="14">
        <v>38</v>
      </c>
      <c r="G76" s="14">
        <f t="shared" si="23"/>
        <v>159</v>
      </c>
      <c r="H76" s="14">
        <v>122</v>
      </c>
      <c r="I76" s="14">
        <v>37</v>
      </c>
    </row>
    <row r="77" spans="1:9" ht="15" customHeight="1">
      <c r="A77" s="19" t="s">
        <v>80</v>
      </c>
      <c r="B77" s="22">
        <f t="shared" si="20"/>
        <v>97.91666666666666</v>
      </c>
      <c r="C77" s="33">
        <f t="shared" si="21"/>
        <v>3</v>
      </c>
      <c r="D77" s="14">
        <f t="shared" si="22"/>
        <v>288</v>
      </c>
      <c r="E77" s="14">
        <v>7</v>
      </c>
      <c r="F77" s="14">
        <v>281</v>
      </c>
      <c r="G77" s="14">
        <f t="shared" si="23"/>
        <v>282</v>
      </c>
      <c r="H77" s="14">
        <v>5</v>
      </c>
      <c r="I77" s="14">
        <v>277</v>
      </c>
    </row>
    <row r="78" spans="1:9" ht="15" customHeight="1">
      <c r="A78" s="19" t="s">
        <v>39</v>
      </c>
      <c r="B78" s="22">
        <f t="shared" si="20"/>
        <v>99.05660377358491</v>
      </c>
      <c r="C78" s="33">
        <f t="shared" si="21"/>
        <v>3</v>
      </c>
      <c r="D78" s="14">
        <f t="shared" si="22"/>
        <v>212</v>
      </c>
      <c r="E78" s="14">
        <v>34</v>
      </c>
      <c r="F78" s="14">
        <v>178</v>
      </c>
      <c r="G78" s="14">
        <f t="shared" si="23"/>
        <v>210</v>
      </c>
      <c r="H78" s="14">
        <v>33</v>
      </c>
      <c r="I78" s="14">
        <v>177</v>
      </c>
    </row>
    <row r="79" spans="1:9" ht="15" customHeight="1">
      <c r="A79" s="19" t="s">
        <v>40</v>
      </c>
      <c r="B79" s="22">
        <f t="shared" si="20"/>
        <v>97.61904761904762</v>
      </c>
      <c r="C79" s="33">
        <f t="shared" si="21"/>
        <v>3</v>
      </c>
      <c r="D79" s="14">
        <f t="shared" si="22"/>
        <v>84</v>
      </c>
      <c r="E79" s="14">
        <v>17</v>
      </c>
      <c r="F79" s="14">
        <v>67</v>
      </c>
      <c r="G79" s="14">
        <f t="shared" si="23"/>
        <v>82</v>
      </c>
      <c r="H79" s="14">
        <v>17</v>
      </c>
      <c r="I79" s="14">
        <v>65</v>
      </c>
    </row>
    <row r="80" spans="1:9" s="6" customFormat="1" ht="15" customHeight="1">
      <c r="A80" s="38" t="s">
        <v>117</v>
      </c>
      <c r="B80" s="50"/>
      <c r="C80" s="51"/>
      <c r="D80" s="49"/>
      <c r="E80" s="49"/>
      <c r="F80" s="49"/>
      <c r="G80" s="49"/>
      <c r="H80" s="49"/>
      <c r="I80" s="49"/>
    </row>
    <row r="81" spans="1:9" ht="15" customHeight="1">
      <c r="A81" s="19" t="s">
        <v>41</v>
      </c>
      <c r="B81" s="22">
        <f aca="true" t="shared" si="24" ref="B81:B92">G81/D81*100</f>
        <v>100</v>
      </c>
      <c r="C81" s="33">
        <f aca="true" t="shared" si="25" ref="C81:C92">IF(B81&gt;=95,3,IF(B81&gt;=90,2,IF(B81&gt;=80,1,0)))</f>
        <v>3</v>
      </c>
      <c r="D81" s="14">
        <f aca="true" t="shared" si="26" ref="D81:D92">SUM(E81:F81)</f>
        <v>116</v>
      </c>
      <c r="E81" s="14">
        <v>39</v>
      </c>
      <c r="F81" s="14">
        <v>77</v>
      </c>
      <c r="G81" s="14">
        <f aca="true" t="shared" si="27" ref="G81:G92">SUM(H81:I81)</f>
        <v>116</v>
      </c>
      <c r="H81" s="14">
        <v>39</v>
      </c>
      <c r="I81" s="14">
        <v>77</v>
      </c>
    </row>
    <row r="82" spans="1:9" ht="15" customHeight="1">
      <c r="A82" s="19" t="s">
        <v>55</v>
      </c>
      <c r="B82" s="22">
        <f t="shared" si="24"/>
        <v>97.74774774774775</v>
      </c>
      <c r="C82" s="33">
        <f t="shared" si="25"/>
        <v>3</v>
      </c>
      <c r="D82" s="14">
        <f t="shared" si="26"/>
        <v>222</v>
      </c>
      <c r="E82" s="14">
        <v>103</v>
      </c>
      <c r="F82" s="14">
        <v>119</v>
      </c>
      <c r="G82" s="14">
        <f t="shared" si="27"/>
        <v>217</v>
      </c>
      <c r="H82" s="14">
        <v>100</v>
      </c>
      <c r="I82" s="14">
        <v>117</v>
      </c>
    </row>
    <row r="83" spans="1:9" ht="15" customHeight="1">
      <c r="A83" s="19" t="s">
        <v>56</v>
      </c>
      <c r="B83" s="22">
        <f t="shared" si="24"/>
        <v>98.3957219251337</v>
      </c>
      <c r="C83" s="33">
        <f t="shared" si="25"/>
        <v>3</v>
      </c>
      <c r="D83" s="14">
        <f t="shared" si="26"/>
        <v>187</v>
      </c>
      <c r="E83" s="14">
        <v>26</v>
      </c>
      <c r="F83" s="14">
        <v>161</v>
      </c>
      <c r="G83" s="14">
        <f t="shared" si="27"/>
        <v>184</v>
      </c>
      <c r="H83" s="14">
        <v>26</v>
      </c>
      <c r="I83" s="14">
        <v>158</v>
      </c>
    </row>
    <row r="84" spans="1:9" ht="15" customHeight="1">
      <c r="A84" s="19" t="s">
        <v>100</v>
      </c>
      <c r="B84" s="22">
        <f t="shared" si="24"/>
        <v>89.07563025210085</v>
      </c>
      <c r="C84" s="33">
        <f t="shared" si="25"/>
        <v>1</v>
      </c>
      <c r="D84" s="14">
        <f t="shared" si="26"/>
        <v>119</v>
      </c>
      <c r="E84" s="14">
        <v>37</v>
      </c>
      <c r="F84" s="14">
        <v>82</v>
      </c>
      <c r="G84" s="14">
        <f t="shared" si="27"/>
        <v>106</v>
      </c>
      <c r="H84" s="14">
        <v>28</v>
      </c>
      <c r="I84" s="14">
        <v>78</v>
      </c>
    </row>
    <row r="85" spans="1:9" ht="15" customHeight="1">
      <c r="A85" s="19" t="s">
        <v>76</v>
      </c>
      <c r="B85" s="22">
        <f t="shared" si="24"/>
        <v>97.4947807933194</v>
      </c>
      <c r="C85" s="33">
        <f t="shared" si="25"/>
        <v>3</v>
      </c>
      <c r="D85" s="14">
        <f t="shared" si="26"/>
        <v>479</v>
      </c>
      <c r="E85" s="14">
        <v>21</v>
      </c>
      <c r="F85" s="14">
        <v>458</v>
      </c>
      <c r="G85" s="14">
        <f t="shared" si="27"/>
        <v>467</v>
      </c>
      <c r="H85" s="14">
        <v>21</v>
      </c>
      <c r="I85" s="14">
        <v>446</v>
      </c>
    </row>
    <row r="86" spans="1:9" ht="15" customHeight="1">
      <c r="A86" s="19" t="s">
        <v>88</v>
      </c>
      <c r="B86" s="22">
        <f t="shared" si="24"/>
        <v>92.88537549407114</v>
      </c>
      <c r="C86" s="33">
        <f t="shared" si="25"/>
        <v>2</v>
      </c>
      <c r="D86" s="14">
        <f t="shared" si="26"/>
        <v>253</v>
      </c>
      <c r="E86" s="14">
        <v>34</v>
      </c>
      <c r="F86" s="14">
        <v>219</v>
      </c>
      <c r="G86" s="14">
        <f t="shared" si="27"/>
        <v>235</v>
      </c>
      <c r="H86" s="14">
        <v>31</v>
      </c>
      <c r="I86" s="14">
        <v>204</v>
      </c>
    </row>
    <row r="87" spans="1:9" ht="15" customHeight="1">
      <c r="A87" s="19" t="s">
        <v>69</v>
      </c>
      <c r="B87" s="22">
        <f t="shared" si="24"/>
        <v>94.7265625</v>
      </c>
      <c r="C87" s="33">
        <f t="shared" si="25"/>
        <v>2</v>
      </c>
      <c r="D87" s="14">
        <f t="shared" si="26"/>
        <v>512</v>
      </c>
      <c r="E87" s="14">
        <v>111</v>
      </c>
      <c r="F87" s="14">
        <v>401</v>
      </c>
      <c r="G87" s="14">
        <f t="shared" si="27"/>
        <v>485</v>
      </c>
      <c r="H87" s="14">
        <v>106</v>
      </c>
      <c r="I87" s="14">
        <v>379</v>
      </c>
    </row>
    <row r="88" spans="1:9" ht="15" customHeight="1">
      <c r="A88" s="19" t="s">
        <v>57</v>
      </c>
      <c r="B88" s="22">
        <f t="shared" si="24"/>
        <v>95.61643835616438</v>
      </c>
      <c r="C88" s="33">
        <f t="shared" si="25"/>
        <v>3</v>
      </c>
      <c r="D88" s="14">
        <f t="shared" si="26"/>
        <v>365</v>
      </c>
      <c r="E88" s="14">
        <v>101</v>
      </c>
      <c r="F88" s="14">
        <v>264</v>
      </c>
      <c r="G88" s="14">
        <f t="shared" si="27"/>
        <v>349</v>
      </c>
      <c r="H88" s="14">
        <v>91</v>
      </c>
      <c r="I88" s="14">
        <v>258</v>
      </c>
    </row>
    <row r="89" spans="1:9" ht="15" customHeight="1">
      <c r="A89" s="19" t="s">
        <v>89</v>
      </c>
      <c r="B89" s="22">
        <f t="shared" si="24"/>
        <v>97.70773638968481</v>
      </c>
      <c r="C89" s="33">
        <f t="shared" si="25"/>
        <v>3</v>
      </c>
      <c r="D89" s="14">
        <f t="shared" si="26"/>
        <v>349</v>
      </c>
      <c r="E89" s="14">
        <v>78</v>
      </c>
      <c r="F89" s="14">
        <v>271</v>
      </c>
      <c r="G89" s="14">
        <f t="shared" si="27"/>
        <v>341</v>
      </c>
      <c r="H89" s="14">
        <v>75</v>
      </c>
      <c r="I89" s="14">
        <v>266</v>
      </c>
    </row>
    <row r="90" spans="1:9" ht="15" customHeight="1">
      <c r="A90" s="19" t="s">
        <v>42</v>
      </c>
      <c r="B90" s="22">
        <f t="shared" si="24"/>
        <v>97.05882352941177</v>
      </c>
      <c r="C90" s="33">
        <f t="shared" si="25"/>
        <v>3</v>
      </c>
      <c r="D90" s="14">
        <f t="shared" si="26"/>
        <v>340</v>
      </c>
      <c r="E90" s="14">
        <v>125</v>
      </c>
      <c r="F90" s="14">
        <v>215</v>
      </c>
      <c r="G90" s="14">
        <f t="shared" si="27"/>
        <v>330</v>
      </c>
      <c r="H90" s="14">
        <v>120</v>
      </c>
      <c r="I90" s="14">
        <v>210</v>
      </c>
    </row>
    <row r="91" spans="1:9" ht="15" customHeight="1">
      <c r="A91" s="19" t="s">
        <v>70</v>
      </c>
      <c r="B91" s="22">
        <f t="shared" si="24"/>
        <v>91.6030534351145</v>
      </c>
      <c r="C91" s="33">
        <f t="shared" si="25"/>
        <v>2</v>
      </c>
      <c r="D91" s="14">
        <f t="shared" si="26"/>
        <v>393</v>
      </c>
      <c r="E91" s="14">
        <v>43</v>
      </c>
      <c r="F91" s="14">
        <v>350</v>
      </c>
      <c r="G91" s="14">
        <f t="shared" si="27"/>
        <v>360</v>
      </c>
      <c r="H91" s="14">
        <v>40</v>
      </c>
      <c r="I91" s="14">
        <v>320</v>
      </c>
    </row>
    <row r="92" spans="1:9" ht="15" customHeight="1">
      <c r="A92" s="19" t="s">
        <v>77</v>
      </c>
      <c r="B92" s="22">
        <f t="shared" si="24"/>
        <v>89.53488372093024</v>
      </c>
      <c r="C92" s="33">
        <f t="shared" si="25"/>
        <v>1</v>
      </c>
      <c r="D92" s="14">
        <f t="shared" si="26"/>
        <v>172</v>
      </c>
      <c r="E92" s="14">
        <v>64</v>
      </c>
      <c r="F92" s="14">
        <v>108</v>
      </c>
      <c r="G92" s="14">
        <f t="shared" si="27"/>
        <v>154</v>
      </c>
      <c r="H92" s="14">
        <v>51</v>
      </c>
      <c r="I92" s="14">
        <v>103</v>
      </c>
    </row>
    <row r="93" spans="1:9" s="6" customFormat="1" ht="15" customHeight="1">
      <c r="A93" s="38" t="s">
        <v>118</v>
      </c>
      <c r="B93" s="50"/>
      <c r="C93" s="51"/>
      <c r="D93" s="49"/>
      <c r="E93" s="49"/>
      <c r="F93" s="49"/>
      <c r="G93" s="49"/>
      <c r="H93" s="49"/>
      <c r="I93" s="49"/>
    </row>
    <row r="94" spans="1:9" ht="15" customHeight="1">
      <c r="A94" s="19" t="s">
        <v>102</v>
      </c>
      <c r="B94" s="22">
        <f aca="true" t="shared" si="28" ref="B94:B102">G94/D94*100</f>
        <v>75.0733137829912</v>
      </c>
      <c r="C94" s="33">
        <f aca="true" t="shared" si="29" ref="C94:C102">IF(B94&gt;=95,3,IF(B94&gt;=90,2,IF(B94&gt;=80,1,0)))</f>
        <v>0</v>
      </c>
      <c r="D94" s="14">
        <f aca="true" t="shared" si="30" ref="D94:D102">SUM(E94:F94)</f>
        <v>341</v>
      </c>
      <c r="E94" s="14">
        <v>88</v>
      </c>
      <c r="F94" s="14">
        <v>253</v>
      </c>
      <c r="G94" s="14">
        <f aca="true" t="shared" si="31" ref="G94:G102">SUM(H94:I94)</f>
        <v>256</v>
      </c>
      <c r="H94" s="14">
        <v>62</v>
      </c>
      <c r="I94" s="14">
        <v>194</v>
      </c>
    </row>
    <row r="95" spans="1:9" ht="15" customHeight="1">
      <c r="A95" s="19" t="s">
        <v>81</v>
      </c>
      <c r="B95" s="22">
        <f t="shared" si="28"/>
        <v>96.05263157894737</v>
      </c>
      <c r="C95" s="33">
        <f t="shared" si="29"/>
        <v>3</v>
      </c>
      <c r="D95" s="14">
        <f t="shared" si="30"/>
        <v>152</v>
      </c>
      <c r="E95" s="14">
        <v>47</v>
      </c>
      <c r="F95" s="14">
        <v>105</v>
      </c>
      <c r="G95" s="14">
        <f t="shared" si="31"/>
        <v>146</v>
      </c>
      <c r="H95" s="14">
        <v>45</v>
      </c>
      <c r="I95" s="14">
        <v>101</v>
      </c>
    </row>
    <row r="96" spans="1:9" ht="15" customHeight="1">
      <c r="A96" s="19" t="s">
        <v>43</v>
      </c>
      <c r="B96" s="22">
        <f t="shared" si="28"/>
        <v>99.18032786885246</v>
      </c>
      <c r="C96" s="33">
        <f t="shared" si="29"/>
        <v>3</v>
      </c>
      <c r="D96" s="14">
        <f t="shared" si="30"/>
        <v>244</v>
      </c>
      <c r="E96" s="14">
        <v>49</v>
      </c>
      <c r="F96" s="14">
        <v>195</v>
      </c>
      <c r="G96" s="14">
        <f t="shared" si="31"/>
        <v>242</v>
      </c>
      <c r="H96" s="14">
        <v>48</v>
      </c>
      <c r="I96" s="14">
        <v>194</v>
      </c>
    </row>
    <row r="97" spans="1:9" ht="15" customHeight="1">
      <c r="A97" s="19" t="s">
        <v>58</v>
      </c>
      <c r="B97" s="22">
        <f t="shared" si="28"/>
        <v>95.30516431924883</v>
      </c>
      <c r="C97" s="33">
        <f t="shared" si="29"/>
        <v>3</v>
      </c>
      <c r="D97" s="14">
        <f t="shared" si="30"/>
        <v>213</v>
      </c>
      <c r="E97" s="14">
        <v>30</v>
      </c>
      <c r="F97" s="14">
        <v>183</v>
      </c>
      <c r="G97" s="14">
        <f t="shared" si="31"/>
        <v>203</v>
      </c>
      <c r="H97" s="14">
        <v>24</v>
      </c>
      <c r="I97" s="14">
        <v>179</v>
      </c>
    </row>
    <row r="98" spans="1:9" ht="15" customHeight="1">
      <c r="A98" s="19" t="s">
        <v>44</v>
      </c>
      <c r="B98" s="22">
        <f t="shared" si="28"/>
        <v>98.20359281437125</v>
      </c>
      <c r="C98" s="33">
        <f t="shared" si="29"/>
        <v>3</v>
      </c>
      <c r="D98" s="14">
        <f t="shared" si="30"/>
        <v>167</v>
      </c>
      <c r="E98" s="14">
        <v>91</v>
      </c>
      <c r="F98" s="14">
        <v>76</v>
      </c>
      <c r="G98" s="14">
        <f t="shared" si="31"/>
        <v>164</v>
      </c>
      <c r="H98" s="14">
        <v>89</v>
      </c>
      <c r="I98" s="14">
        <v>75</v>
      </c>
    </row>
    <row r="99" spans="1:9" ht="15" customHeight="1">
      <c r="A99" s="19" t="s">
        <v>95</v>
      </c>
      <c r="B99" s="22">
        <f t="shared" si="28"/>
        <v>86.11111111111111</v>
      </c>
      <c r="C99" s="33">
        <f t="shared" si="29"/>
        <v>1</v>
      </c>
      <c r="D99" s="14">
        <f t="shared" si="30"/>
        <v>72</v>
      </c>
      <c r="E99" s="14">
        <v>23</v>
      </c>
      <c r="F99" s="14">
        <v>49</v>
      </c>
      <c r="G99" s="14">
        <f t="shared" si="31"/>
        <v>62</v>
      </c>
      <c r="H99" s="14">
        <v>20</v>
      </c>
      <c r="I99" s="14">
        <v>42</v>
      </c>
    </row>
    <row r="100" spans="1:9" ht="15" customHeight="1">
      <c r="A100" s="19" t="s">
        <v>59</v>
      </c>
      <c r="B100" s="22">
        <f t="shared" si="28"/>
        <v>97.6923076923077</v>
      </c>
      <c r="C100" s="33">
        <f t="shared" si="29"/>
        <v>3</v>
      </c>
      <c r="D100" s="14">
        <f t="shared" si="30"/>
        <v>130</v>
      </c>
      <c r="E100" s="14">
        <v>20</v>
      </c>
      <c r="F100" s="14">
        <v>110</v>
      </c>
      <c r="G100" s="14">
        <f t="shared" si="31"/>
        <v>127</v>
      </c>
      <c r="H100" s="14">
        <v>20</v>
      </c>
      <c r="I100" s="14">
        <v>107</v>
      </c>
    </row>
    <row r="101" spans="1:9" ht="15" customHeight="1">
      <c r="A101" s="19" t="s">
        <v>96</v>
      </c>
      <c r="B101" s="22">
        <f t="shared" si="28"/>
        <v>85.29411764705883</v>
      </c>
      <c r="C101" s="33">
        <f t="shared" si="29"/>
        <v>1</v>
      </c>
      <c r="D101" s="14">
        <f t="shared" si="30"/>
        <v>68</v>
      </c>
      <c r="E101" s="14">
        <v>9</v>
      </c>
      <c r="F101" s="14">
        <v>59</v>
      </c>
      <c r="G101" s="14">
        <f t="shared" si="31"/>
        <v>58</v>
      </c>
      <c r="H101" s="14">
        <v>8</v>
      </c>
      <c r="I101" s="14">
        <v>50</v>
      </c>
    </row>
    <row r="102" spans="1:9" ht="15" customHeight="1">
      <c r="A102" s="19" t="s">
        <v>109</v>
      </c>
      <c r="B102" s="22">
        <f t="shared" si="28"/>
        <v>54.166666666666664</v>
      </c>
      <c r="C102" s="33">
        <f t="shared" si="29"/>
        <v>0</v>
      </c>
      <c r="D102" s="14">
        <f t="shared" si="30"/>
        <v>24</v>
      </c>
      <c r="E102" s="14">
        <v>12</v>
      </c>
      <c r="F102" s="14">
        <v>12</v>
      </c>
      <c r="G102" s="14">
        <f t="shared" si="31"/>
        <v>13</v>
      </c>
      <c r="H102" s="14">
        <v>4</v>
      </c>
      <c r="I102" s="14">
        <v>9</v>
      </c>
    </row>
    <row r="103" spans="1:9" ht="12.75">
      <c r="A103" s="25"/>
      <c r="B103" s="25"/>
      <c r="C103" s="25"/>
      <c r="D103" s="24"/>
      <c r="E103" s="24"/>
      <c r="F103" s="24"/>
      <c r="G103" s="24"/>
      <c r="H103" s="24"/>
      <c r="I103" s="24"/>
    </row>
    <row r="104" spans="4:9" ht="12.75">
      <c r="D104" s="35"/>
      <c r="E104" s="35"/>
      <c r="F104" s="35"/>
      <c r="G104" s="35"/>
      <c r="H104" s="35"/>
      <c r="I104" s="35"/>
    </row>
    <row r="105" ht="12.75">
      <c r="D105" s="23"/>
    </row>
    <row r="106" spans="1:9" ht="12.75">
      <c r="A106" s="4"/>
      <c r="B106" s="4"/>
      <c r="C106" s="4"/>
      <c r="D106" s="4"/>
      <c r="E106" s="4"/>
      <c r="F106" s="4"/>
      <c r="G106" s="4"/>
      <c r="H106" s="4"/>
      <c r="I106" s="4"/>
    </row>
    <row r="113" spans="1:9" ht="12.75">
      <c r="A113" s="4"/>
      <c r="B113" s="4"/>
      <c r="C113" s="4"/>
      <c r="D113" s="4"/>
      <c r="E113" s="4"/>
      <c r="F113" s="4"/>
      <c r="G113" s="4"/>
      <c r="H113" s="4"/>
      <c r="I113" s="4"/>
    </row>
    <row r="117" spans="1:9" ht="12.75">
      <c r="A117" s="4"/>
      <c r="B117" s="4"/>
      <c r="C117" s="4"/>
      <c r="D117" s="4"/>
      <c r="E117" s="4"/>
      <c r="F117" s="4"/>
      <c r="G117" s="4"/>
      <c r="H117" s="4"/>
      <c r="I117" s="4"/>
    </row>
    <row r="120" spans="1:9" ht="12.75">
      <c r="A120" s="4"/>
      <c r="B120" s="4"/>
      <c r="C120" s="4"/>
      <c r="D120" s="4"/>
      <c r="E120" s="4"/>
      <c r="F120" s="4"/>
      <c r="G120" s="4"/>
      <c r="H120" s="4"/>
      <c r="I120" s="4"/>
    </row>
    <row r="124" spans="1:9" ht="12.75">
      <c r="A124" s="4"/>
      <c r="B124" s="4"/>
      <c r="C124" s="4"/>
      <c r="D124" s="4"/>
      <c r="E124" s="4"/>
      <c r="F124" s="4"/>
      <c r="G124" s="4"/>
      <c r="H124" s="4"/>
      <c r="I124" s="4"/>
    </row>
    <row r="127" spans="1:9" ht="12.75">
      <c r="A127" s="4"/>
      <c r="B127" s="4"/>
      <c r="C127" s="4"/>
      <c r="D127" s="4"/>
      <c r="E127" s="4"/>
      <c r="F127" s="4"/>
      <c r="G127" s="4"/>
      <c r="H127" s="4"/>
      <c r="I127" s="4"/>
    </row>
    <row r="131" spans="1:9" ht="12.75">
      <c r="A131" s="4"/>
      <c r="B131" s="4"/>
      <c r="C131" s="4"/>
      <c r="D131" s="4"/>
      <c r="E131" s="4"/>
      <c r="F131" s="4"/>
      <c r="G131" s="4"/>
      <c r="H131" s="4"/>
      <c r="I131" s="4"/>
    </row>
  </sheetData>
  <sheetProtection/>
  <autoFilter ref="A10:I10"/>
  <mergeCells count="12">
    <mergeCell ref="H5:H8"/>
    <mergeCell ref="I5:I8"/>
    <mergeCell ref="A1:I1"/>
    <mergeCell ref="A4:A8"/>
    <mergeCell ref="D4:D8"/>
    <mergeCell ref="E4:F4"/>
    <mergeCell ref="G4:G8"/>
    <mergeCell ref="H4:I4"/>
    <mergeCell ref="E5:E8"/>
    <mergeCell ref="B2:J2"/>
    <mergeCell ref="F5:F8"/>
    <mergeCell ref="C5:C8"/>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2" r:id="rId1"/>
  <headerFooter>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31"/>
  <sheetViews>
    <sheetView zoomScale="70" zoomScaleNormal="70" zoomScaleSheetLayoutView="100" zoomScalePageLayoutView="0" workbookViewId="0" topLeftCell="A1">
      <selection activeCell="A2" sqref="A2:A3"/>
    </sheetView>
  </sheetViews>
  <sheetFormatPr defaultColWidth="9.140625" defaultRowHeight="15"/>
  <cols>
    <col min="1" max="1" width="35.421875" style="2" customWidth="1"/>
    <col min="2" max="2" width="40.57421875" style="2" customWidth="1"/>
    <col min="3" max="3" width="15.00390625" style="2" customWidth="1"/>
    <col min="4" max="4" width="14.421875" style="2" customWidth="1"/>
    <col min="5" max="5" width="25.28125" style="2" customWidth="1"/>
    <col min="6" max="16384" width="9.140625" style="2" customWidth="1"/>
  </cols>
  <sheetData>
    <row r="1" spans="1:5" s="1" customFormat="1" ht="45.75" customHeight="1">
      <c r="A1" s="98" t="s">
        <v>154</v>
      </c>
      <c r="B1" s="98"/>
      <c r="C1" s="98"/>
      <c r="D1" s="98"/>
      <c r="E1" s="76"/>
    </row>
    <row r="2" spans="1:5" ht="30.75" customHeight="1">
      <c r="A2" s="68" t="s">
        <v>10</v>
      </c>
      <c r="B2" s="106" t="s">
        <v>8</v>
      </c>
      <c r="C2" s="77"/>
      <c r="D2" s="107"/>
      <c r="E2" s="107"/>
    </row>
    <row r="3" spans="1:3" ht="15" customHeight="1">
      <c r="A3" s="68" t="s">
        <v>11</v>
      </c>
      <c r="B3" s="11" t="s">
        <v>157</v>
      </c>
      <c r="C3" s="10"/>
    </row>
    <row r="4" spans="1:5" ht="75" customHeight="1">
      <c r="A4" s="92" t="str">
        <f>'8.2'!A4:A8</f>
        <v>Name of the territorial subject of the Russian Federation</v>
      </c>
      <c r="B4" s="12" t="str">
        <f>'Assessment (Section 8)'!H4</f>
        <v>8.3. How many public agencies of the RF constituent entity have published the budget estimates for 2018 (in percentage to the total public agencies of the RF constituent entity) on the official RF website for the information on the government (municipal) authorities (www.bus.gov.ru)?</v>
      </c>
      <c r="C4" s="70" t="s">
        <v>167</v>
      </c>
      <c r="D4" s="92" t="s">
        <v>168</v>
      </c>
      <c r="E4" s="92" t="s">
        <v>169</v>
      </c>
    </row>
    <row r="5" spans="1:5" ht="15" customHeight="1">
      <c r="A5" s="93"/>
      <c r="B5" s="12" t="str">
        <f>'Technique (Section 8)'!B22</f>
        <v>95% and more </v>
      </c>
      <c r="C5" s="101" t="s">
        <v>19</v>
      </c>
      <c r="D5" s="93"/>
      <c r="E5" s="104"/>
    </row>
    <row r="6" spans="1:5" ht="15" customHeight="1">
      <c r="A6" s="93"/>
      <c r="B6" s="12" t="str">
        <f>'Technique (Section 8)'!B23</f>
        <v>90% and more </v>
      </c>
      <c r="C6" s="101"/>
      <c r="D6" s="93"/>
      <c r="E6" s="104"/>
    </row>
    <row r="7" spans="1:5" s="3" customFormat="1" ht="15" customHeight="1">
      <c r="A7" s="93"/>
      <c r="B7" s="12" t="str">
        <f>'Technique (Section 8)'!B24</f>
        <v>80% and more </v>
      </c>
      <c r="C7" s="101"/>
      <c r="D7" s="93"/>
      <c r="E7" s="104"/>
    </row>
    <row r="8" spans="1:5" s="3" customFormat="1" ht="15" customHeight="1">
      <c r="A8" s="94"/>
      <c r="B8" s="12" t="str">
        <f>'Technique (Section 8)'!B25</f>
        <v>Less than 80% </v>
      </c>
      <c r="C8" s="101"/>
      <c r="D8" s="94"/>
      <c r="E8" s="105"/>
    </row>
    <row r="9" spans="1:5" s="3" customFormat="1" ht="15" customHeight="1">
      <c r="A9" s="15" t="str">
        <f>'8.2'!A9</f>
        <v>Maximum number of points</v>
      </c>
      <c r="B9" s="18"/>
      <c r="C9" s="32">
        <v>3</v>
      </c>
      <c r="D9" s="16"/>
      <c r="E9" s="17"/>
    </row>
    <row r="10" spans="1:5" s="6" customFormat="1" ht="15" customHeight="1">
      <c r="A10" s="38" t="s">
        <v>111</v>
      </c>
      <c r="B10" s="47"/>
      <c r="C10" s="47"/>
      <c r="D10" s="38"/>
      <c r="E10" s="38"/>
    </row>
    <row r="11" spans="1:5" ht="15" customHeight="1">
      <c r="A11" s="19" t="s">
        <v>79</v>
      </c>
      <c r="B11" s="22">
        <f aca="true" t="shared" si="0" ref="B11:B28">E11/D11*100</f>
        <v>91.30434782608695</v>
      </c>
      <c r="C11" s="33">
        <f aca="true" t="shared" si="1" ref="C11:C28">IF(B11&gt;=95,3,IF(B11&gt;=90,2,IF(B11&gt;=80,1,0)))</f>
        <v>2</v>
      </c>
      <c r="D11" s="14">
        <v>69</v>
      </c>
      <c r="E11" s="14">
        <v>63</v>
      </c>
    </row>
    <row r="12" spans="1:5" ht="15" customHeight="1">
      <c r="A12" s="19" t="s">
        <v>25</v>
      </c>
      <c r="B12" s="22">
        <f t="shared" si="0"/>
        <v>99.15254237288136</v>
      </c>
      <c r="C12" s="33">
        <f t="shared" si="1"/>
        <v>3</v>
      </c>
      <c r="D12" s="14">
        <v>118</v>
      </c>
      <c r="E12" s="14">
        <v>117</v>
      </c>
    </row>
    <row r="13" spans="1:5" ht="15" customHeight="1">
      <c r="A13" s="19" t="s">
        <v>26</v>
      </c>
      <c r="B13" s="22">
        <f t="shared" si="0"/>
        <v>98.26086956521739</v>
      </c>
      <c r="C13" s="33">
        <f t="shared" si="1"/>
        <v>3</v>
      </c>
      <c r="D13" s="14">
        <v>115</v>
      </c>
      <c r="E13" s="14">
        <v>113</v>
      </c>
    </row>
    <row r="14" spans="1:5" ht="15" customHeight="1">
      <c r="A14" s="19" t="s">
        <v>27</v>
      </c>
      <c r="B14" s="22">
        <f t="shared" si="0"/>
        <v>98.13664596273291</v>
      </c>
      <c r="C14" s="33">
        <f t="shared" si="1"/>
        <v>3</v>
      </c>
      <c r="D14" s="14">
        <v>161</v>
      </c>
      <c r="E14" s="14">
        <v>158</v>
      </c>
    </row>
    <row r="15" spans="1:5" ht="15" customHeight="1">
      <c r="A15" s="19" t="s">
        <v>28</v>
      </c>
      <c r="B15" s="22">
        <f t="shared" si="0"/>
        <v>98.61111111111111</v>
      </c>
      <c r="C15" s="33">
        <f t="shared" si="1"/>
        <v>3</v>
      </c>
      <c r="D15" s="14">
        <v>72</v>
      </c>
      <c r="E15" s="14">
        <v>71</v>
      </c>
    </row>
    <row r="16" spans="1:5" ht="15" customHeight="1">
      <c r="A16" s="19" t="s">
        <v>82</v>
      </c>
      <c r="B16" s="22">
        <f t="shared" si="0"/>
        <v>78.88888888888889</v>
      </c>
      <c r="C16" s="33">
        <f t="shared" si="1"/>
        <v>0</v>
      </c>
      <c r="D16" s="14">
        <v>90</v>
      </c>
      <c r="E16" s="14">
        <v>71</v>
      </c>
    </row>
    <row r="17" spans="1:5" ht="15" customHeight="1">
      <c r="A17" s="19" t="s">
        <v>90</v>
      </c>
      <c r="B17" s="22">
        <f t="shared" si="0"/>
        <v>88.46153846153845</v>
      </c>
      <c r="C17" s="33">
        <f t="shared" si="1"/>
        <v>1</v>
      </c>
      <c r="D17" s="14">
        <v>104</v>
      </c>
      <c r="E17" s="14">
        <v>92</v>
      </c>
    </row>
    <row r="18" spans="1:5" ht="15" customHeight="1">
      <c r="A18" s="19" t="s">
        <v>45</v>
      </c>
      <c r="B18" s="22">
        <f t="shared" si="0"/>
        <v>93.81443298969072</v>
      </c>
      <c r="C18" s="33">
        <f t="shared" si="1"/>
        <v>2</v>
      </c>
      <c r="D18" s="14">
        <v>97</v>
      </c>
      <c r="E18" s="14">
        <v>91</v>
      </c>
    </row>
    <row r="19" spans="1:5" ht="15" customHeight="1">
      <c r="A19" s="19" t="s">
        <v>97</v>
      </c>
      <c r="B19" s="22">
        <f t="shared" si="0"/>
        <v>77.96610169491525</v>
      </c>
      <c r="C19" s="33">
        <f t="shared" si="1"/>
        <v>0</v>
      </c>
      <c r="D19" s="14">
        <v>59</v>
      </c>
      <c r="E19" s="14">
        <v>46</v>
      </c>
    </row>
    <row r="20" spans="1:5" ht="15" customHeight="1">
      <c r="A20" s="19" t="s">
        <v>91</v>
      </c>
      <c r="B20" s="22">
        <f t="shared" si="0"/>
        <v>93.45238095238095</v>
      </c>
      <c r="C20" s="33">
        <f t="shared" si="1"/>
        <v>2</v>
      </c>
      <c r="D20" s="14">
        <v>168</v>
      </c>
      <c r="E20" s="14">
        <v>157</v>
      </c>
    </row>
    <row r="21" spans="1:5" ht="15" customHeight="1">
      <c r="A21" s="19" t="s">
        <v>29</v>
      </c>
      <c r="B21" s="22">
        <f t="shared" si="0"/>
        <v>100</v>
      </c>
      <c r="C21" s="33">
        <f t="shared" si="1"/>
        <v>3</v>
      </c>
      <c r="D21" s="14">
        <v>62</v>
      </c>
      <c r="E21" s="14">
        <v>62</v>
      </c>
    </row>
    <row r="22" spans="1:5" ht="15" customHeight="1">
      <c r="A22" s="19" t="s">
        <v>60</v>
      </c>
      <c r="B22" s="22">
        <f t="shared" si="0"/>
        <v>97.36842105263158</v>
      </c>
      <c r="C22" s="33">
        <f t="shared" si="1"/>
        <v>3</v>
      </c>
      <c r="D22" s="14">
        <v>38</v>
      </c>
      <c r="E22" s="14">
        <v>37</v>
      </c>
    </row>
    <row r="23" spans="1:5" ht="15" customHeight="1">
      <c r="A23" s="19" t="s">
        <v>83</v>
      </c>
      <c r="B23" s="22">
        <f t="shared" si="0"/>
        <v>91.30434782608695</v>
      </c>
      <c r="C23" s="33">
        <f t="shared" si="1"/>
        <v>2</v>
      </c>
      <c r="D23" s="14">
        <v>23</v>
      </c>
      <c r="E23" s="14">
        <v>21</v>
      </c>
    </row>
    <row r="24" spans="1:5" ht="15" customHeight="1">
      <c r="A24" s="19" t="s">
        <v>30</v>
      </c>
      <c r="B24" s="22">
        <f t="shared" si="0"/>
        <v>97.61904761904762</v>
      </c>
      <c r="C24" s="33">
        <f t="shared" si="1"/>
        <v>3</v>
      </c>
      <c r="D24" s="14">
        <v>42</v>
      </c>
      <c r="E24" s="14">
        <v>41</v>
      </c>
    </row>
    <row r="25" spans="1:5" ht="15" customHeight="1">
      <c r="A25" s="19" t="s">
        <v>61</v>
      </c>
      <c r="B25" s="22">
        <f t="shared" si="0"/>
        <v>97.14285714285714</v>
      </c>
      <c r="C25" s="33">
        <f t="shared" si="1"/>
        <v>3</v>
      </c>
      <c r="D25" s="14">
        <v>140</v>
      </c>
      <c r="E25" s="14">
        <v>136</v>
      </c>
    </row>
    <row r="26" spans="1:5" ht="15" customHeight="1">
      <c r="A26" s="19" t="s">
        <v>46</v>
      </c>
      <c r="B26" s="22">
        <f t="shared" si="0"/>
        <v>93.33333333333333</v>
      </c>
      <c r="C26" s="33">
        <f t="shared" si="1"/>
        <v>2</v>
      </c>
      <c r="D26" s="14">
        <v>45</v>
      </c>
      <c r="E26" s="14">
        <v>42</v>
      </c>
    </row>
    <row r="27" spans="1:5" ht="15" customHeight="1">
      <c r="A27" s="19" t="s">
        <v>71</v>
      </c>
      <c r="B27" s="22">
        <f t="shared" si="0"/>
        <v>98.46153846153847</v>
      </c>
      <c r="C27" s="33">
        <f t="shared" si="1"/>
        <v>3</v>
      </c>
      <c r="D27" s="14">
        <v>65</v>
      </c>
      <c r="E27" s="14">
        <v>64</v>
      </c>
    </row>
    <row r="28" spans="1:5" ht="15" customHeight="1">
      <c r="A28" s="19" t="s">
        <v>104</v>
      </c>
      <c r="B28" s="22">
        <f t="shared" si="0"/>
        <v>17.03056768558952</v>
      </c>
      <c r="C28" s="33">
        <f t="shared" si="1"/>
        <v>0</v>
      </c>
      <c r="D28" s="14">
        <v>229</v>
      </c>
      <c r="E28" s="14">
        <v>39</v>
      </c>
    </row>
    <row r="29" spans="1:5" s="6" customFormat="1" ht="15" customHeight="1">
      <c r="A29" s="38" t="s">
        <v>112</v>
      </c>
      <c r="B29" s="50"/>
      <c r="C29" s="51"/>
      <c r="D29" s="49"/>
      <c r="E29" s="49"/>
    </row>
    <row r="30" spans="1:5" ht="15" customHeight="1">
      <c r="A30" s="19" t="s">
        <v>72</v>
      </c>
      <c r="B30" s="22">
        <f aca="true" t="shared" si="2" ref="B30:B40">E30/D30*100</f>
        <v>87.95180722891565</v>
      </c>
      <c r="C30" s="33">
        <f aca="true" t="shared" si="3" ref="C30:C40">IF(B30&gt;=95,3,IF(B30&gt;=90,2,IF(B30&gt;=80,1,0)))</f>
        <v>1</v>
      </c>
      <c r="D30" s="14">
        <v>83</v>
      </c>
      <c r="E30" s="14">
        <v>73</v>
      </c>
    </row>
    <row r="31" spans="1:5" ht="15" customHeight="1">
      <c r="A31" s="19" t="s">
        <v>31</v>
      </c>
      <c r="B31" s="22">
        <f t="shared" si="2"/>
        <v>98.63013698630137</v>
      </c>
      <c r="C31" s="33">
        <f t="shared" si="3"/>
        <v>3</v>
      </c>
      <c r="D31" s="14">
        <v>73</v>
      </c>
      <c r="E31" s="14">
        <v>72</v>
      </c>
    </row>
    <row r="32" spans="1:5" ht="15" customHeight="1">
      <c r="A32" s="19" t="s">
        <v>84</v>
      </c>
      <c r="B32" s="22">
        <f t="shared" si="2"/>
        <v>91.2621359223301</v>
      </c>
      <c r="C32" s="33">
        <f t="shared" si="3"/>
        <v>2</v>
      </c>
      <c r="D32" s="14">
        <v>103</v>
      </c>
      <c r="E32" s="14">
        <v>94</v>
      </c>
    </row>
    <row r="33" spans="1:5" ht="15" customHeight="1">
      <c r="A33" s="19" t="s">
        <v>62</v>
      </c>
      <c r="B33" s="22">
        <f t="shared" si="2"/>
        <v>95</v>
      </c>
      <c r="C33" s="33">
        <f t="shared" si="3"/>
        <v>3</v>
      </c>
      <c r="D33" s="14">
        <v>20</v>
      </c>
      <c r="E33" s="14">
        <v>19</v>
      </c>
    </row>
    <row r="34" spans="1:5" ht="15" customHeight="1">
      <c r="A34" s="19" t="s">
        <v>47</v>
      </c>
      <c r="B34" s="22">
        <f t="shared" si="2"/>
        <v>90</v>
      </c>
      <c r="C34" s="33">
        <f t="shared" si="3"/>
        <v>2</v>
      </c>
      <c r="D34" s="14">
        <v>20</v>
      </c>
      <c r="E34" s="14">
        <v>18</v>
      </c>
    </row>
    <row r="35" spans="1:5" ht="15" customHeight="1">
      <c r="A35" s="19" t="s">
        <v>48</v>
      </c>
      <c r="B35" s="22">
        <f t="shared" si="2"/>
        <v>92.6829268292683</v>
      </c>
      <c r="C35" s="33">
        <f t="shared" si="3"/>
        <v>2</v>
      </c>
      <c r="D35" s="14">
        <v>82</v>
      </c>
      <c r="E35" s="14">
        <v>76</v>
      </c>
    </row>
    <row r="36" spans="1:5" ht="15" customHeight="1">
      <c r="A36" s="19" t="s">
        <v>49</v>
      </c>
      <c r="B36" s="22">
        <f t="shared" si="2"/>
        <v>96.55172413793103</v>
      </c>
      <c r="C36" s="33">
        <f t="shared" si="3"/>
        <v>3</v>
      </c>
      <c r="D36" s="14">
        <v>29</v>
      </c>
      <c r="E36" s="14">
        <v>28</v>
      </c>
    </row>
    <row r="37" spans="1:5" ht="15" customHeight="1">
      <c r="A37" s="19" t="s">
        <v>98</v>
      </c>
      <c r="B37" s="22">
        <f t="shared" si="2"/>
        <v>86.48648648648648</v>
      </c>
      <c r="C37" s="33">
        <f t="shared" si="3"/>
        <v>1</v>
      </c>
      <c r="D37" s="14">
        <v>37</v>
      </c>
      <c r="E37" s="14">
        <v>32</v>
      </c>
    </row>
    <row r="38" spans="1:5" ht="15" customHeight="1">
      <c r="A38" s="19" t="s">
        <v>78</v>
      </c>
      <c r="B38" s="22">
        <f t="shared" si="2"/>
        <v>95.1219512195122</v>
      </c>
      <c r="C38" s="33">
        <f t="shared" si="3"/>
        <v>3</v>
      </c>
      <c r="D38" s="14">
        <v>41</v>
      </c>
      <c r="E38" s="14">
        <v>39</v>
      </c>
    </row>
    <row r="39" spans="1:5" ht="15" customHeight="1">
      <c r="A39" s="19" t="s">
        <v>32</v>
      </c>
      <c r="B39" s="22">
        <f t="shared" si="2"/>
        <v>98.62068965517241</v>
      </c>
      <c r="C39" s="33">
        <f t="shared" si="3"/>
        <v>3</v>
      </c>
      <c r="D39" s="14">
        <v>145</v>
      </c>
      <c r="E39" s="14">
        <v>143</v>
      </c>
    </row>
    <row r="40" spans="1:5" ht="15" customHeight="1">
      <c r="A40" s="19" t="s">
        <v>92</v>
      </c>
      <c r="B40" s="22">
        <f t="shared" si="2"/>
        <v>75</v>
      </c>
      <c r="C40" s="33">
        <f t="shared" si="3"/>
        <v>0</v>
      </c>
      <c r="D40" s="14">
        <v>20</v>
      </c>
      <c r="E40" s="14">
        <v>15</v>
      </c>
    </row>
    <row r="41" spans="1:5" s="6" customFormat="1" ht="15" customHeight="1">
      <c r="A41" s="38" t="s">
        <v>113</v>
      </c>
      <c r="B41" s="50"/>
      <c r="C41" s="51"/>
      <c r="D41" s="49"/>
      <c r="E41" s="49"/>
    </row>
    <row r="42" spans="1:5" ht="15" customHeight="1">
      <c r="A42" s="19" t="s">
        <v>63</v>
      </c>
      <c r="B42" s="22">
        <f aca="true" t="shared" si="4" ref="B42:B49">E42/D42*100</f>
        <v>93.33333333333333</v>
      </c>
      <c r="C42" s="33">
        <f aca="true" t="shared" si="5" ref="C42:C49">IF(B42&gt;=95,3,IF(B42&gt;=90,2,IF(B42&gt;=80,1,0)))</f>
        <v>2</v>
      </c>
      <c r="D42" s="14">
        <v>30</v>
      </c>
      <c r="E42" s="14">
        <v>28</v>
      </c>
    </row>
    <row r="43" spans="1:5" ht="15" customHeight="1">
      <c r="A43" s="19" t="s">
        <v>50</v>
      </c>
      <c r="B43" s="22">
        <f t="shared" si="4"/>
        <v>98</v>
      </c>
      <c r="C43" s="33">
        <f t="shared" si="5"/>
        <v>3</v>
      </c>
      <c r="D43" s="14">
        <v>50</v>
      </c>
      <c r="E43" s="14">
        <v>49</v>
      </c>
    </row>
    <row r="44" spans="1:5" ht="15" customHeight="1">
      <c r="A44" s="19" t="s">
        <v>64</v>
      </c>
      <c r="B44" s="22">
        <f t="shared" si="4"/>
        <v>100</v>
      </c>
      <c r="C44" s="33">
        <f t="shared" si="5"/>
        <v>3</v>
      </c>
      <c r="D44" s="14">
        <v>27</v>
      </c>
      <c r="E44" s="14">
        <v>27</v>
      </c>
    </row>
    <row r="45" spans="1:5" ht="15" customHeight="1">
      <c r="A45" s="19" t="s">
        <v>33</v>
      </c>
      <c r="B45" s="22">
        <f t="shared" si="4"/>
        <v>95.86466165413535</v>
      </c>
      <c r="C45" s="33">
        <f t="shared" si="5"/>
        <v>3</v>
      </c>
      <c r="D45" s="14">
        <v>266</v>
      </c>
      <c r="E45" s="14">
        <v>255</v>
      </c>
    </row>
    <row r="46" spans="1:5" ht="15" customHeight="1">
      <c r="A46" s="19" t="s">
        <v>85</v>
      </c>
      <c r="B46" s="22">
        <f t="shared" si="4"/>
        <v>93.02325581395348</v>
      </c>
      <c r="C46" s="33">
        <f t="shared" si="5"/>
        <v>2</v>
      </c>
      <c r="D46" s="14">
        <v>86</v>
      </c>
      <c r="E46" s="14">
        <v>80</v>
      </c>
    </row>
    <row r="47" spans="1:5" ht="15" customHeight="1">
      <c r="A47" s="19" t="s">
        <v>73</v>
      </c>
      <c r="B47" s="22">
        <f t="shared" si="4"/>
        <v>93.53448275862068</v>
      </c>
      <c r="C47" s="33">
        <f t="shared" si="5"/>
        <v>2</v>
      </c>
      <c r="D47" s="14">
        <v>232</v>
      </c>
      <c r="E47" s="14">
        <v>217</v>
      </c>
    </row>
    <row r="48" spans="1:5" ht="15" customHeight="1">
      <c r="A48" s="19" t="s">
        <v>86</v>
      </c>
      <c r="B48" s="22">
        <f t="shared" si="4"/>
        <v>93.66197183098592</v>
      </c>
      <c r="C48" s="33">
        <f t="shared" si="5"/>
        <v>2</v>
      </c>
      <c r="D48" s="14">
        <v>142</v>
      </c>
      <c r="E48" s="14">
        <v>133</v>
      </c>
    </row>
    <row r="49" spans="1:5" ht="15" customHeight="1">
      <c r="A49" s="19" t="s">
        <v>94</v>
      </c>
      <c r="B49" s="22">
        <f t="shared" si="4"/>
        <v>75.86206896551724</v>
      </c>
      <c r="C49" s="33">
        <f t="shared" si="5"/>
        <v>0</v>
      </c>
      <c r="D49" s="14">
        <v>29</v>
      </c>
      <c r="E49" s="14">
        <v>22</v>
      </c>
    </row>
    <row r="50" spans="1:5" s="6" customFormat="1" ht="15" customHeight="1">
      <c r="A50" s="38" t="s">
        <v>114</v>
      </c>
      <c r="B50" s="50"/>
      <c r="C50" s="51"/>
      <c r="D50" s="49"/>
      <c r="E50" s="49"/>
    </row>
    <row r="51" spans="1:5" ht="15" customHeight="1">
      <c r="A51" s="19" t="s">
        <v>103</v>
      </c>
      <c r="B51" s="22">
        <f aca="true" t="shared" si="6" ref="B51:B57">E51/D51*100</f>
        <v>77.55102040816327</v>
      </c>
      <c r="C51" s="33">
        <f aca="true" t="shared" si="7" ref="C51:C57">IF(B51&gt;=95,3,IF(B51&gt;=90,2,IF(B51&gt;=80,1,0)))</f>
        <v>0</v>
      </c>
      <c r="D51" s="14">
        <v>245</v>
      </c>
      <c r="E51" s="14">
        <v>190</v>
      </c>
    </row>
    <row r="52" spans="1:5" ht="15" customHeight="1">
      <c r="A52" s="19" t="s">
        <v>107</v>
      </c>
      <c r="B52" s="22">
        <f t="shared" si="6"/>
        <v>42.14876033057851</v>
      </c>
      <c r="C52" s="33">
        <f t="shared" si="7"/>
        <v>0</v>
      </c>
      <c r="D52" s="14">
        <v>121</v>
      </c>
      <c r="E52" s="14">
        <v>51</v>
      </c>
    </row>
    <row r="53" spans="1:5" ht="15" customHeight="1">
      <c r="A53" s="19" t="s">
        <v>65</v>
      </c>
      <c r="B53" s="22">
        <f t="shared" si="6"/>
        <v>95.41984732824427</v>
      </c>
      <c r="C53" s="33">
        <f t="shared" si="7"/>
        <v>3</v>
      </c>
      <c r="D53" s="14">
        <v>131</v>
      </c>
      <c r="E53" s="14">
        <v>125</v>
      </c>
    </row>
    <row r="54" spans="1:5" ht="15" customHeight="1">
      <c r="A54" s="19" t="s">
        <v>87</v>
      </c>
      <c r="B54" s="22">
        <f t="shared" si="6"/>
        <v>82.35294117647058</v>
      </c>
      <c r="C54" s="33">
        <f t="shared" si="7"/>
        <v>1</v>
      </c>
      <c r="D54" s="14">
        <v>34</v>
      </c>
      <c r="E54" s="14">
        <v>28</v>
      </c>
    </row>
    <row r="55" spans="1:5" ht="15" customHeight="1">
      <c r="A55" s="19" t="s">
        <v>105</v>
      </c>
      <c r="B55" s="22">
        <f t="shared" si="6"/>
        <v>48.57142857142857</v>
      </c>
      <c r="C55" s="33">
        <f t="shared" si="7"/>
        <v>0</v>
      </c>
      <c r="D55" s="14">
        <v>35</v>
      </c>
      <c r="E55" s="14">
        <v>17</v>
      </c>
    </row>
    <row r="56" spans="1:5" ht="15" customHeight="1">
      <c r="A56" s="19" t="s">
        <v>106</v>
      </c>
      <c r="B56" s="22">
        <f t="shared" si="6"/>
        <v>23.333333333333332</v>
      </c>
      <c r="C56" s="33">
        <f t="shared" si="7"/>
        <v>0</v>
      </c>
      <c r="D56" s="14">
        <v>120</v>
      </c>
      <c r="E56" s="14">
        <v>28</v>
      </c>
    </row>
    <row r="57" spans="1:5" ht="15" customHeight="1">
      <c r="A57" s="19" t="s">
        <v>51</v>
      </c>
      <c r="B57" s="22">
        <f t="shared" si="6"/>
        <v>96.27329192546584</v>
      </c>
      <c r="C57" s="33">
        <f t="shared" si="7"/>
        <v>3</v>
      </c>
      <c r="D57" s="14">
        <v>161</v>
      </c>
      <c r="E57" s="14">
        <v>155</v>
      </c>
    </row>
    <row r="58" spans="1:5" s="6" customFormat="1" ht="15" customHeight="1">
      <c r="A58" s="38" t="s">
        <v>115</v>
      </c>
      <c r="B58" s="50"/>
      <c r="C58" s="51"/>
      <c r="D58" s="49"/>
      <c r="E58" s="49"/>
    </row>
    <row r="59" spans="1:5" ht="15" customHeight="1">
      <c r="A59" s="19" t="s">
        <v>52</v>
      </c>
      <c r="B59" s="22">
        <f aca="true" t="shared" si="8" ref="B59:B72">E59/D59*100</f>
        <v>91.8918918918919</v>
      </c>
      <c r="C59" s="33">
        <f aca="true" t="shared" si="9" ref="C59:C72">IF(B59&gt;=95,3,IF(B59&gt;=90,2,IF(B59&gt;=80,1,0)))</f>
        <v>2</v>
      </c>
      <c r="D59" s="14">
        <v>37</v>
      </c>
      <c r="E59" s="14">
        <v>34</v>
      </c>
    </row>
    <row r="60" spans="1:5" ht="15" customHeight="1">
      <c r="A60" s="19" t="s">
        <v>34</v>
      </c>
      <c r="B60" s="22">
        <f t="shared" si="8"/>
        <v>98.4126984126984</v>
      </c>
      <c r="C60" s="33">
        <f t="shared" si="9"/>
        <v>3</v>
      </c>
      <c r="D60" s="14">
        <v>63</v>
      </c>
      <c r="E60" s="14">
        <v>62</v>
      </c>
    </row>
    <row r="61" spans="1:5" ht="15" customHeight="1">
      <c r="A61" s="19" t="s">
        <v>99</v>
      </c>
      <c r="B61" s="22">
        <f t="shared" si="8"/>
        <v>67.10526315789474</v>
      </c>
      <c r="C61" s="33">
        <f t="shared" si="9"/>
        <v>0</v>
      </c>
      <c r="D61" s="14">
        <v>76</v>
      </c>
      <c r="E61" s="14">
        <v>51</v>
      </c>
    </row>
    <row r="62" spans="1:5" ht="15" customHeight="1">
      <c r="A62" s="19" t="s">
        <v>108</v>
      </c>
      <c r="B62" s="22">
        <f t="shared" si="8"/>
        <v>2.34375</v>
      </c>
      <c r="C62" s="33">
        <f t="shared" si="9"/>
        <v>0</v>
      </c>
      <c r="D62" s="14">
        <v>128</v>
      </c>
      <c r="E62" s="14">
        <v>3</v>
      </c>
    </row>
    <row r="63" spans="1:5" ht="15" customHeight="1">
      <c r="A63" s="19" t="s">
        <v>53</v>
      </c>
      <c r="B63" s="22">
        <f t="shared" si="8"/>
        <v>93.24324324324324</v>
      </c>
      <c r="C63" s="33">
        <f t="shared" si="9"/>
        <v>2</v>
      </c>
      <c r="D63" s="14">
        <v>74</v>
      </c>
      <c r="E63" s="14">
        <v>69</v>
      </c>
    </row>
    <row r="64" spans="1:5" ht="15" customHeight="1">
      <c r="A64" s="19" t="s">
        <v>35</v>
      </c>
      <c r="B64" s="22">
        <f t="shared" si="8"/>
        <v>95.1219512195122</v>
      </c>
      <c r="C64" s="33">
        <f t="shared" si="9"/>
        <v>3</v>
      </c>
      <c r="D64" s="14">
        <v>41</v>
      </c>
      <c r="E64" s="14">
        <v>39</v>
      </c>
    </row>
    <row r="65" spans="1:5" ht="15" customHeight="1">
      <c r="A65" s="19" t="s">
        <v>74</v>
      </c>
      <c r="B65" s="22">
        <f t="shared" si="8"/>
        <v>93.57798165137615</v>
      </c>
      <c r="C65" s="33">
        <f t="shared" si="9"/>
        <v>2</v>
      </c>
      <c r="D65" s="14">
        <v>109</v>
      </c>
      <c r="E65" s="14">
        <v>102</v>
      </c>
    </row>
    <row r="66" spans="1:5" ht="15" customHeight="1">
      <c r="A66" s="19" t="s">
        <v>101</v>
      </c>
      <c r="B66" s="22">
        <f t="shared" si="8"/>
        <v>84.52380952380952</v>
      </c>
      <c r="C66" s="33">
        <f t="shared" si="9"/>
        <v>1</v>
      </c>
      <c r="D66" s="14">
        <v>84</v>
      </c>
      <c r="E66" s="14">
        <v>71</v>
      </c>
    </row>
    <row r="67" spans="1:5" ht="15" customHeight="1">
      <c r="A67" s="19" t="s">
        <v>66</v>
      </c>
      <c r="B67" s="22">
        <f t="shared" si="8"/>
        <v>95.02487562189054</v>
      </c>
      <c r="C67" s="33">
        <f t="shared" si="9"/>
        <v>3</v>
      </c>
      <c r="D67" s="14">
        <v>201</v>
      </c>
      <c r="E67" s="14">
        <v>191</v>
      </c>
    </row>
    <row r="68" spans="1:5" ht="15" customHeight="1">
      <c r="A68" s="19" t="s">
        <v>36</v>
      </c>
      <c r="B68" s="22">
        <f t="shared" si="8"/>
        <v>99.09909909909909</v>
      </c>
      <c r="C68" s="33">
        <f t="shared" si="9"/>
        <v>3</v>
      </c>
      <c r="D68" s="14">
        <v>111</v>
      </c>
      <c r="E68" s="14">
        <v>110</v>
      </c>
    </row>
    <row r="69" spans="1:5" ht="15" customHeight="1">
      <c r="A69" s="19" t="s">
        <v>67</v>
      </c>
      <c r="B69" s="22">
        <f t="shared" si="8"/>
        <v>95</v>
      </c>
      <c r="C69" s="33">
        <f t="shared" si="9"/>
        <v>3</v>
      </c>
      <c r="D69" s="14">
        <v>60</v>
      </c>
      <c r="E69" s="14">
        <v>57</v>
      </c>
    </row>
    <row r="70" spans="1:5" ht="15" customHeight="1">
      <c r="A70" s="19" t="s">
        <v>54</v>
      </c>
      <c r="B70" s="22">
        <f t="shared" si="8"/>
        <v>92.3076923076923</v>
      </c>
      <c r="C70" s="33">
        <f t="shared" si="9"/>
        <v>2</v>
      </c>
      <c r="D70" s="14">
        <v>117</v>
      </c>
      <c r="E70" s="14">
        <v>108</v>
      </c>
    </row>
    <row r="71" spans="1:5" ht="15" customHeight="1">
      <c r="A71" s="19" t="s">
        <v>37</v>
      </c>
      <c r="B71" s="22">
        <f t="shared" si="8"/>
        <v>98.9795918367347</v>
      </c>
      <c r="C71" s="33">
        <f t="shared" si="9"/>
        <v>3</v>
      </c>
      <c r="D71" s="14">
        <v>98</v>
      </c>
      <c r="E71" s="14">
        <v>97</v>
      </c>
    </row>
    <row r="72" spans="1:5" ht="15" customHeight="1">
      <c r="A72" s="19" t="s">
        <v>38</v>
      </c>
      <c r="B72" s="22">
        <f t="shared" si="8"/>
        <v>95.6989247311828</v>
      </c>
      <c r="C72" s="33">
        <f t="shared" si="9"/>
        <v>3</v>
      </c>
      <c r="D72" s="14">
        <v>93</v>
      </c>
      <c r="E72" s="14">
        <v>89</v>
      </c>
    </row>
    <row r="73" spans="1:5" s="6" customFormat="1" ht="15" customHeight="1">
      <c r="A73" s="38" t="s">
        <v>116</v>
      </c>
      <c r="B73" s="50"/>
      <c r="C73" s="51"/>
      <c r="D73" s="49"/>
      <c r="E73" s="49"/>
    </row>
    <row r="74" spans="1:5" ht="15" customHeight="1">
      <c r="A74" s="19" t="s">
        <v>93</v>
      </c>
      <c r="B74" s="22">
        <f aca="true" t="shared" si="10" ref="B74:B79">E74/D74*100</f>
        <v>84.26966292134831</v>
      </c>
      <c r="C74" s="33">
        <f aca="true" t="shared" si="11" ref="C74:C79">IF(B74&gt;=95,3,IF(B74&gt;=90,2,IF(B74&gt;=80,1,0)))</f>
        <v>1</v>
      </c>
      <c r="D74" s="14">
        <v>89</v>
      </c>
      <c r="E74" s="14">
        <v>75</v>
      </c>
    </row>
    <row r="75" spans="1:5" ht="15" customHeight="1">
      <c r="A75" s="19" t="s">
        <v>75</v>
      </c>
      <c r="B75" s="22">
        <f t="shared" si="10"/>
        <v>95.76271186440678</v>
      </c>
      <c r="C75" s="33">
        <f t="shared" si="11"/>
        <v>3</v>
      </c>
      <c r="D75" s="14">
        <v>236</v>
      </c>
      <c r="E75" s="14">
        <v>226</v>
      </c>
    </row>
    <row r="76" spans="1:5" ht="15" customHeight="1">
      <c r="A76" s="19" t="s">
        <v>68</v>
      </c>
      <c r="B76" s="22">
        <f t="shared" si="10"/>
        <v>100</v>
      </c>
      <c r="C76" s="33">
        <f t="shared" si="11"/>
        <v>3</v>
      </c>
      <c r="D76" s="14">
        <v>10</v>
      </c>
      <c r="E76" s="14">
        <v>10</v>
      </c>
    </row>
    <row r="77" spans="1:5" ht="15" customHeight="1">
      <c r="A77" s="19" t="s">
        <v>80</v>
      </c>
      <c r="B77" s="22">
        <f t="shared" si="10"/>
        <v>89.33333333333333</v>
      </c>
      <c r="C77" s="33">
        <f t="shared" si="11"/>
        <v>1</v>
      </c>
      <c r="D77" s="14">
        <v>75</v>
      </c>
      <c r="E77" s="14">
        <v>67</v>
      </c>
    </row>
    <row r="78" spans="1:5" ht="15" customHeight="1">
      <c r="A78" s="19" t="s">
        <v>39</v>
      </c>
      <c r="B78" s="22">
        <f t="shared" si="10"/>
        <v>97.2972972972973</v>
      </c>
      <c r="C78" s="33">
        <f t="shared" si="11"/>
        <v>3</v>
      </c>
      <c r="D78" s="14">
        <v>74</v>
      </c>
      <c r="E78" s="14">
        <v>72</v>
      </c>
    </row>
    <row r="79" spans="1:5" ht="15" customHeight="1">
      <c r="A79" s="19" t="s">
        <v>40</v>
      </c>
      <c r="B79" s="22">
        <f t="shared" si="10"/>
        <v>96.42857142857143</v>
      </c>
      <c r="C79" s="33">
        <f t="shared" si="11"/>
        <v>3</v>
      </c>
      <c r="D79" s="14">
        <v>56</v>
      </c>
      <c r="E79" s="14">
        <v>54</v>
      </c>
    </row>
    <row r="80" spans="1:5" s="6" customFormat="1" ht="15" customHeight="1">
      <c r="A80" s="38" t="s">
        <v>117</v>
      </c>
      <c r="B80" s="50"/>
      <c r="C80" s="51"/>
      <c r="D80" s="49"/>
      <c r="E80" s="49"/>
    </row>
    <row r="81" spans="1:5" ht="15" customHeight="1">
      <c r="A81" s="19" t="s">
        <v>41</v>
      </c>
      <c r="B81" s="22">
        <f aca="true" t="shared" si="12" ref="B81:B92">E81/D81*100</f>
        <v>100</v>
      </c>
      <c r="C81" s="33">
        <f aca="true" t="shared" si="13" ref="C81:C92">IF(B81&gt;=95,3,IF(B81&gt;=90,2,IF(B81&gt;=80,1,0)))</f>
        <v>3</v>
      </c>
      <c r="D81" s="14">
        <v>36</v>
      </c>
      <c r="E81" s="14">
        <v>36</v>
      </c>
    </row>
    <row r="82" spans="1:5" ht="15" customHeight="1">
      <c r="A82" s="19" t="s">
        <v>55</v>
      </c>
      <c r="B82" s="22">
        <f t="shared" si="12"/>
        <v>92.85714285714286</v>
      </c>
      <c r="C82" s="33">
        <f t="shared" si="13"/>
        <v>2</v>
      </c>
      <c r="D82" s="14">
        <v>28</v>
      </c>
      <c r="E82" s="14">
        <v>26</v>
      </c>
    </row>
    <row r="83" spans="1:5" ht="15" customHeight="1">
      <c r="A83" s="19" t="s">
        <v>56</v>
      </c>
      <c r="B83" s="22">
        <f t="shared" si="12"/>
        <v>90.9090909090909</v>
      </c>
      <c r="C83" s="33">
        <f t="shared" si="13"/>
        <v>2</v>
      </c>
      <c r="D83" s="14">
        <v>33</v>
      </c>
      <c r="E83" s="14">
        <v>30</v>
      </c>
    </row>
    <row r="84" spans="1:5" ht="15" customHeight="1">
      <c r="A84" s="19" t="s">
        <v>100</v>
      </c>
      <c r="B84" s="22">
        <f t="shared" si="12"/>
        <v>85.71428571428571</v>
      </c>
      <c r="C84" s="33">
        <f t="shared" si="13"/>
        <v>1</v>
      </c>
      <c r="D84" s="14">
        <v>49</v>
      </c>
      <c r="E84" s="14">
        <v>42</v>
      </c>
    </row>
    <row r="85" spans="1:5" ht="15" customHeight="1">
      <c r="A85" s="19" t="s">
        <v>76</v>
      </c>
      <c r="B85" s="45">
        <f t="shared" si="12"/>
        <v>78.94736842105263</v>
      </c>
      <c r="C85" s="33">
        <f t="shared" si="13"/>
        <v>0</v>
      </c>
      <c r="D85" s="46">
        <v>19</v>
      </c>
      <c r="E85" s="46">
        <v>15</v>
      </c>
    </row>
    <row r="86" spans="1:5" ht="15" customHeight="1">
      <c r="A86" s="19" t="s">
        <v>88</v>
      </c>
      <c r="B86" s="22">
        <f t="shared" si="12"/>
        <v>43.13725490196079</v>
      </c>
      <c r="C86" s="33">
        <f t="shared" si="13"/>
        <v>0</v>
      </c>
      <c r="D86" s="14">
        <v>51</v>
      </c>
      <c r="E86" s="14">
        <v>22</v>
      </c>
    </row>
    <row r="87" spans="1:5" ht="15" customHeight="1">
      <c r="A87" s="19" t="s">
        <v>69</v>
      </c>
      <c r="B87" s="22">
        <f t="shared" si="12"/>
        <v>90.32258064516128</v>
      </c>
      <c r="C87" s="33">
        <f t="shared" si="13"/>
        <v>2</v>
      </c>
      <c r="D87" s="14">
        <v>186</v>
      </c>
      <c r="E87" s="14">
        <v>168</v>
      </c>
    </row>
    <row r="88" spans="1:5" ht="15" customHeight="1">
      <c r="A88" s="19" t="s">
        <v>57</v>
      </c>
      <c r="B88" s="22">
        <f t="shared" si="12"/>
        <v>94.91525423728814</v>
      </c>
      <c r="C88" s="33">
        <f t="shared" si="13"/>
        <v>2</v>
      </c>
      <c r="D88" s="14">
        <v>177</v>
      </c>
      <c r="E88" s="14">
        <v>168</v>
      </c>
    </row>
    <row r="89" spans="1:5" ht="15" customHeight="1">
      <c r="A89" s="19" t="s">
        <v>89</v>
      </c>
      <c r="B89" s="22">
        <f t="shared" si="12"/>
        <v>75.28089887640449</v>
      </c>
      <c r="C89" s="33">
        <f t="shared" si="13"/>
        <v>0</v>
      </c>
      <c r="D89" s="14">
        <v>89</v>
      </c>
      <c r="E89" s="14">
        <v>67</v>
      </c>
    </row>
    <row r="90" spans="1:5" ht="15" customHeight="1">
      <c r="A90" s="19" t="s">
        <v>42</v>
      </c>
      <c r="B90" s="22">
        <f t="shared" si="12"/>
        <v>96.49122807017544</v>
      </c>
      <c r="C90" s="33">
        <f t="shared" si="13"/>
        <v>3</v>
      </c>
      <c r="D90" s="14">
        <v>57</v>
      </c>
      <c r="E90" s="14">
        <v>55</v>
      </c>
    </row>
    <row r="91" spans="1:5" ht="15" customHeight="1">
      <c r="A91" s="19" t="s">
        <v>70</v>
      </c>
      <c r="B91" s="22">
        <f t="shared" si="12"/>
        <v>96.03960396039604</v>
      </c>
      <c r="C91" s="33">
        <f t="shared" si="13"/>
        <v>3</v>
      </c>
      <c r="D91" s="14">
        <v>101</v>
      </c>
      <c r="E91" s="14">
        <v>97</v>
      </c>
    </row>
    <row r="92" spans="1:5" ht="15" customHeight="1">
      <c r="A92" s="19" t="s">
        <v>77</v>
      </c>
      <c r="B92" s="22">
        <f t="shared" si="12"/>
        <v>93.82716049382715</v>
      </c>
      <c r="C92" s="33">
        <f t="shared" si="13"/>
        <v>2</v>
      </c>
      <c r="D92" s="14">
        <v>81</v>
      </c>
      <c r="E92" s="14">
        <v>76</v>
      </c>
    </row>
    <row r="93" spans="1:5" s="6" customFormat="1" ht="15" customHeight="1">
      <c r="A93" s="38" t="s">
        <v>118</v>
      </c>
      <c r="B93" s="50"/>
      <c r="C93" s="51"/>
      <c r="D93" s="49"/>
      <c r="E93" s="49"/>
    </row>
    <row r="94" spans="1:5" ht="15" customHeight="1">
      <c r="A94" s="19" t="s">
        <v>102</v>
      </c>
      <c r="B94" s="22">
        <f aca="true" t="shared" si="14" ref="B94:B102">E94/D94*100</f>
        <v>92</v>
      </c>
      <c r="C94" s="33">
        <f aca="true" t="shared" si="15" ref="C94:C102">IF(B94&gt;=95,3,IF(B94&gt;=90,2,IF(B94&gt;=80,1,0)))</f>
        <v>2</v>
      </c>
      <c r="D94" s="14">
        <v>150</v>
      </c>
      <c r="E94" s="14">
        <v>138</v>
      </c>
    </row>
    <row r="95" spans="1:5" ht="15" customHeight="1">
      <c r="A95" s="19" t="s">
        <v>81</v>
      </c>
      <c r="B95" s="22">
        <f t="shared" si="14"/>
        <v>82.05128205128204</v>
      </c>
      <c r="C95" s="33">
        <f t="shared" si="15"/>
        <v>1</v>
      </c>
      <c r="D95" s="14">
        <v>39</v>
      </c>
      <c r="E95" s="14">
        <v>32</v>
      </c>
    </row>
    <row r="96" spans="1:5" ht="15" customHeight="1">
      <c r="A96" s="19" t="s">
        <v>43</v>
      </c>
      <c r="B96" s="22">
        <f t="shared" si="14"/>
        <v>98.48484848484848</v>
      </c>
      <c r="C96" s="33">
        <f t="shared" si="15"/>
        <v>3</v>
      </c>
      <c r="D96" s="14">
        <v>66</v>
      </c>
      <c r="E96" s="14">
        <v>65</v>
      </c>
    </row>
    <row r="97" spans="1:5" ht="15" customHeight="1">
      <c r="A97" s="19" t="s">
        <v>58</v>
      </c>
      <c r="B97" s="22">
        <f t="shared" si="14"/>
        <v>93.80530973451327</v>
      </c>
      <c r="C97" s="33">
        <f t="shared" si="15"/>
        <v>2</v>
      </c>
      <c r="D97" s="14">
        <v>113</v>
      </c>
      <c r="E97" s="14">
        <v>106</v>
      </c>
    </row>
    <row r="98" spans="1:5" ht="15" customHeight="1">
      <c r="A98" s="19" t="s">
        <v>44</v>
      </c>
      <c r="B98" s="22">
        <f t="shared" si="14"/>
        <v>100</v>
      </c>
      <c r="C98" s="33">
        <f t="shared" si="15"/>
        <v>3</v>
      </c>
      <c r="D98" s="14">
        <v>63</v>
      </c>
      <c r="E98" s="14">
        <v>63</v>
      </c>
    </row>
    <row r="99" spans="1:5" ht="15" customHeight="1">
      <c r="A99" s="19" t="s">
        <v>95</v>
      </c>
      <c r="B99" s="22">
        <f t="shared" si="14"/>
        <v>80.48780487804879</v>
      </c>
      <c r="C99" s="33">
        <f t="shared" si="15"/>
        <v>1</v>
      </c>
      <c r="D99" s="14">
        <v>41</v>
      </c>
      <c r="E99" s="14">
        <v>33</v>
      </c>
    </row>
    <row r="100" spans="1:5" ht="15" customHeight="1">
      <c r="A100" s="19" t="s">
        <v>59</v>
      </c>
      <c r="B100" s="22">
        <f t="shared" si="14"/>
        <v>98.33333333333333</v>
      </c>
      <c r="C100" s="33">
        <f t="shared" si="15"/>
        <v>3</v>
      </c>
      <c r="D100" s="14">
        <v>60</v>
      </c>
      <c r="E100" s="14">
        <v>59</v>
      </c>
    </row>
    <row r="101" spans="1:5" ht="15" customHeight="1">
      <c r="A101" s="19" t="s">
        <v>96</v>
      </c>
      <c r="B101" s="22">
        <f t="shared" si="14"/>
        <v>89.47368421052632</v>
      </c>
      <c r="C101" s="33">
        <f t="shared" si="15"/>
        <v>1</v>
      </c>
      <c r="D101" s="14">
        <v>19</v>
      </c>
      <c r="E101" s="14">
        <v>17</v>
      </c>
    </row>
    <row r="102" spans="1:5" ht="15" customHeight="1">
      <c r="A102" s="19" t="s">
        <v>109</v>
      </c>
      <c r="B102" s="22">
        <f t="shared" si="14"/>
        <v>36.36363636363637</v>
      </c>
      <c r="C102" s="33">
        <f t="shared" si="15"/>
        <v>0</v>
      </c>
      <c r="D102" s="14">
        <v>11</v>
      </c>
      <c r="E102" s="14">
        <v>4</v>
      </c>
    </row>
    <row r="103" spans="1:5" ht="12.75">
      <c r="A103" s="25"/>
      <c r="B103" s="25"/>
      <c r="C103" s="25"/>
      <c r="D103" s="24"/>
      <c r="E103" s="24"/>
    </row>
    <row r="104" spans="4:5" ht="12.75">
      <c r="D104" s="35"/>
      <c r="E104" s="35"/>
    </row>
    <row r="105" ht="12.75">
      <c r="D105" s="23"/>
    </row>
    <row r="106" spans="1:5" ht="12.75">
      <c r="A106" s="4"/>
      <c r="B106" s="4"/>
      <c r="C106" s="4"/>
      <c r="D106" s="4"/>
      <c r="E106" s="4"/>
    </row>
    <row r="113" spans="1:5" ht="12.75">
      <c r="A113" s="4"/>
      <c r="B113" s="4"/>
      <c r="C113" s="4"/>
      <c r="D113" s="4"/>
      <c r="E113" s="4"/>
    </row>
    <row r="117" spans="1:5" ht="12.75">
      <c r="A117" s="4"/>
      <c r="B117" s="4"/>
      <c r="C117" s="4"/>
      <c r="D117" s="4"/>
      <c r="E117" s="4"/>
    </row>
    <row r="120" spans="1:5" ht="12.75">
      <c r="A120" s="4"/>
      <c r="B120" s="4"/>
      <c r="C120" s="4"/>
      <c r="D120" s="4"/>
      <c r="E120" s="4"/>
    </row>
    <row r="124" spans="1:5" ht="12.75">
      <c r="A124" s="4"/>
      <c r="B124" s="4"/>
      <c r="C124" s="4"/>
      <c r="D124" s="4"/>
      <c r="E124" s="4"/>
    </row>
    <row r="127" spans="1:5" ht="12.75">
      <c r="A127" s="4"/>
      <c r="B127" s="4"/>
      <c r="C127" s="4"/>
      <c r="D127" s="4"/>
      <c r="E127" s="4"/>
    </row>
    <row r="131" spans="1:5" ht="12.75">
      <c r="A131" s="4"/>
      <c r="B131" s="4"/>
      <c r="C131" s="4"/>
      <c r="D131" s="4"/>
      <c r="E131" s="4"/>
    </row>
  </sheetData>
  <sheetProtection/>
  <autoFilter ref="A10:E10"/>
  <mergeCells count="6">
    <mergeCell ref="A1:E1"/>
    <mergeCell ref="C5:C8"/>
    <mergeCell ref="A4:A8"/>
    <mergeCell ref="D4:D8"/>
    <mergeCell ref="E4:E8"/>
    <mergeCell ref="B2:E2"/>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71" r:id="rId1"/>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28"/>
  <sheetViews>
    <sheetView zoomScale="70" zoomScaleNormal="70" zoomScaleSheetLayoutView="100" zoomScalePageLayoutView="0" workbookViewId="0" topLeftCell="A1">
      <pane ySplit="8" topLeftCell="A9" activePane="bottomLeft" state="frozen"/>
      <selection pane="topLeft" activeCell="A1" sqref="A1"/>
      <selection pane="bottomLeft" activeCell="E5" sqref="E5:G8"/>
    </sheetView>
  </sheetViews>
  <sheetFormatPr defaultColWidth="9.140625" defaultRowHeight="15"/>
  <cols>
    <col min="1" max="1" width="35.421875" style="2" customWidth="1"/>
    <col min="2" max="2" width="38.7109375" style="2" customWidth="1"/>
    <col min="3" max="4" width="14.421875" style="2" customWidth="1"/>
    <col min="5" max="7" width="10.7109375" style="2" customWidth="1"/>
    <col min="8" max="8" width="23.00390625" style="2" customWidth="1"/>
    <col min="9" max="11" width="10.7109375" style="2" customWidth="1"/>
    <col min="12" max="16384" width="9.140625" style="2" customWidth="1"/>
  </cols>
  <sheetData>
    <row r="1" spans="1:11" s="1" customFormat="1" ht="40.5" customHeight="1">
      <c r="A1" s="98" t="s">
        <v>155</v>
      </c>
      <c r="B1" s="98"/>
      <c r="C1" s="98"/>
      <c r="D1" s="98"/>
      <c r="E1" s="76"/>
      <c r="F1" s="76"/>
      <c r="G1" s="76"/>
      <c r="H1" s="76"/>
      <c r="I1" s="76"/>
      <c r="J1" s="76"/>
      <c r="K1" s="111"/>
    </row>
    <row r="2" spans="1:11" ht="15" customHeight="1">
      <c r="A2" s="68" t="s">
        <v>10</v>
      </c>
      <c r="B2" s="11" t="s">
        <v>8</v>
      </c>
      <c r="C2" s="10"/>
      <c r="E2" s="11"/>
      <c r="F2" s="11"/>
      <c r="G2" s="11"/>
      <c r="H2" s="11"/>
      <c r="I2" s="10"/>
      <c r="J2" s="10"/>
      <c r="K2" s="10"/>
    </row>
    <row r="3" spans="1:11" ht="15" customHeight="1">
      <c r="A3" s="68" t="s">
        <v>11</v>
      </c>
      <c r="B3" s="11" t="s">
        <v>172</v>
      </c>
      <c r="C3" s="10"/>
      <c r="E3" s="11"/>
      <c r="F3" s="11"/>
      <c r="G3" s="11"/>
      <c r="H3" s="11"/>
      <c r="I3" s="10"/>
      <c r="J3" s="10"/>
      <c r="K3" s="10"/>
    </row>
    <row r="4" spans="1:11" ht="135.75" customHeight="1">
      <c r="A4" s="92" t="str">
        <f>'8.3'!A4:A8</f>
        <v>Name of the territorial subject of the Russian Federation</v>
      </c>
      <c r="B4" s="26" t="str">
        <f>'Assessment (Section 8)'!I4</f>
        <v>8.4. How many state-financed, public and autonomous institutions of the RF constituent entity have published the Records of Performance and Reports on Utilization of the assigned State-Owned Property for 2017 (in percentage to the total state-financed, public and autonomous institutions of the RF constituent entity) on the official RF website for the information on the government (municipal) authorities (www.bus.gov.ru)?</v>
      </c>
      <c r="C4" s="70" t="s">
        <v>170</v>
      </c>
      <c r="D4" s="92" t="s">
        <v>171</v>
      </c>
      <c r="E4" s="108" t="s">
        <v>160</v>
      </c>
      <c r="F4" s="109"/>
      <c r="G4" s="110"/>
      <c r="H4" s="92" t="s">
        <v>174</v>
      </c>
      <c r="I4" s="108" t="s">
        <v>160</v>
      </c>
      <c r="J4" s="109"/>
      <c r="K4" s="110"/>
    </row>
    <row r="5" spans="1:11" ht="15" customHeight="1">
      <c r="A5" s="93"/>
      <c r="B5" s="12" t="str">
        <f>'Technique (Section 8)'!B27</f>
        <v>95% and more </v>
      </c>
      <c r="C5" s="101" t="s">
        <v>19</v>
      </c>
      <c r="D5" s="93"/>
      <c r="E5" s="95" t="s">
        <v>161</v>
      </c>
      <c r="F5" s="95" t="s">
        <v>162</v>
      </c>
      <c r="G5" s="95" t="s">
        <v>173</v>
      </c>
      <c r="H5" s="93"/>
      <c r="I5" s="95" t="s">
        <v>161</v>
      </c>
      <c r="J5" s="95" t="s">
        <v>162</v>
      </c>
      <c r="K5" s="95" t="s">
        <v>173</v>
      </c>
    </row>
    <row r="6" spans="1:11" ht="15" customHeight="1">
      <c r="A6" s="93"/>
      <c r="B6" s="12" t="str">
        <f>'Technique (Section 8)'!B28</f>
        <v>90% and more </v>
      </c>
      <c r="C6" s="101"/>
      <c r="D6" s="93"/>
      <c r="E6" s="93"/>
      <c r="F6" s="93"/>
      <c r="G6" s="93"/>
      <c r="H6" s="93"/>
      <c r="I6" s="93"/>
      <c r="J6" s="93"/>
      <c r="K6" s="93"/>
    </row>
    <row r="7" spans="1:11" s="3" customFormat="1" ht="15" customHeight="1">
      <c r="A7" s="93"/>
      <c r="B7" s="12" t="str">
        <f>'Technique (Section 8)'!B29</f>
        <v>80% and more </v>
      </c>
      <c r="C7" s="101"/>
      <c r="D7" s="93"/>
      <c r="E7" s="93"/>
      <c r="F7" s="93"/>
      <c r="G7" s="93"/>
      <c r="H7" s="93"/>
      <c r="I7" s="93"/>
      <c r="J7" s="93"/>
      <c r="K7" s="93"/>
    </row>
    <row r="8" spans="1:11" s="3" customFormat="1" ht="15" customHeight="1">
      <c r="A8" s="94"/>
      <c r="B8" s="12" t="str">
        <f>'Technique (Section 8)'!B30</f>
        <v>Less than 80% </v>
      </c>
      <c r="C8" s="101"/>
      <c r="D8" s="94"/>
      <c r="E8" s="94"/>
      <c r="F8" s="94" t="s">
        <v>2</v>
      </c>
      <c r="G8" s="94"/>
      <c r="H8" s="94"/>
      <c r="I8" s="94"/>
      <c r="J8" s="94" t="s">
        <v>2</v>
      </c>
      <c r="K8" s="94"/>
    </row>
    <row r="9" spans="1:11" s="3" customFormat="1" ht="15" customHeight="1">
      <c r="A9" s="15" t="str">
        <f>'8.3'!A9</f>
        <v>Maximum number of points</v>
      </c>
      <c r="B9" s="18"/>
      <c r="C9" s="32">
        <v>3</v>
      </c>
      <c r="D9" s="16"/>
      <c r="E9" s="34"/>
      <c r="F9" s="34"/>
      <c r="G9" s="34"/>
      <c r="H9" s="34"/>
      <c r="I9" s="34"/>
      <c r="J9" s="34"/>
      <c r="K9" s="34"/>
    </row>
    <row r="10" spans="1:11" s="6" customFormat="1" ht="15" customHeight="1">
      <c r="A10" s="38" t="s">
        <v>111</v>
      </c>
      <c r="B10" s="47"/>
      <c r="C10" s="47"/>
      <c r="D10" s="38"/>
      <c r="E10" s="38"/>
      <c r="F10" s="38"/>
      <c r="G10" s="38"/>
      <c r="H10" s="38"/>
      <c r="I10" s="38"/>
      <c r="J10" s="38"/>
      <c r="K10" s="38"/>
    </row>
    <row r="11" spans="1:11" ht="15" customHeight="1">
      <c r="A11" s="19" t="s">
        <v>79</v>
      </c>
      <c r="B11" s="22">
        <f aca="true" t="shared" si="0" ref="B11:B28">H11/D11*100</f>
        <v>89.51310861423221</v>
      </c>
      <c r="C11" s="33">
        <f aca="true" t="shared" si="1" ref="C11:C28">IF(B11&gt;=95,3,IF(B11&gt;=90,2,IF(B11&gt;=80,1,0)))</f>
        <v>1</v>
      </c>
      <c r="D11" s="14">
        <v>267</v>
      </c>
      <c r="E11" s="14">
        <v>65</v>
      </c>
      <c r="F11" s="14">
        <v>134</v>
      </c>
      <c r="G11" s="14">
        <v>68</v>
      </c>
      <c r="H11" s="14">
        <v>239</v>
      </c>
      <c r="I11" s="14">
        <v>55</v>
      </c>
      <c r="J11" s="14">
        <v>124</v>
      </c>
      <c r="K11" s="14">
        <v>60</v>
      </c>
    </row>
    <row r="12" spans="1:11" ht="15" customHeight="1">
      <c r="A12" s="19" t="s">
        <v>25</v>
      </c>
      <c r="B12" s="22">
        <f t="shared" si="0"/>
        <v>97.52475247524752</v>
      </c>
      <c r="C12" s="33">
        <f t="shared" si="1"/>
        <v>3</v>
      </c>
      <c r="D12" s="14">
        <v>404</v>
      </c>
      <c r="E12" s="14">
        <v>73</v>
      </c>
      <c r="F12" s="14">
        <v>213</v>
      </c>
      <c r="G12" s="14">
        <v>118</v>
      </c>
      <c r="H12" s="14">
        <v>394</v>
      </c>
      <c r="I12" s="14">
        <v>70</v>
      </c>
      <c r="J12" s="14">
        <v>207</v>
      </c>
      <c r="K12" s="14">
        <v>117</v>
      </c>
    </row>
    <row r="13" spans="1:11" ht="15" customHeight="1">
      <c r="A13" s="19" t="s">
        <v>26</v>
      </c>
      <c r="B13" s="22">
        <f t="shared" si="0"/>
        <v>99.09638554216868</v>
      </c>
      <c r="C13" s="33">
        <f t="shared" si="1"/>
        <v>3</v>
      </c>
      <c r="D13" s="14">
        <v>332</v>
      </c>
      <c r="E13" s="14">
        <v>24</v>
      </c>
      <c r="F13" s="14">
        <v>193</v>
      </c>
      <c r="G13" s="14">
        <v>115</v>
      </c>
      <c r="H13" s="14">
        <v>329</v>
      </c>
      <c r="I13" s="14">
        <v>23</v>
      </c>
      <c r="J13" s="14">
        <v>192</v>
      </c>
      <c r="K13" s="14">
        <v>114</v>
      </c>
    </row>
    <row r="14" spans="1:11" ht="15" customHeight="1">
      <c r="A14" s="19" t="s">
        <v>27</v>
      </c>
      <c r="B14" s="22">
        <f t="shared" si="0"/>
        <v>98.45814977973568</v>
      </c>
      <c r="C14" s="33">
        <f t="shared" si="1"/>
        <v>3</v>
      </c>
      <c r="D14" s="14">
        <v>454</v>
      </c>
      <c r="E14" s="14">
        <v>33</v>
      </c>
      <c r="F14" s="14">
        <v>261</v>
      </c>
      <c r="G14" s="14">
        <v>160</v>
      </c>
      <c r="H14" s="14">
        <v>447</v>
      </c>
      <c r="I14" s="14">
        <v>32</v>
      </c>
      <c r="J14" s="14">
        <v>257</v>
      </c>
      <c r="K14" s="14">
        <v>158</v>
      </c>
    </row>
    <row r="15" spans="1:11" ht="15" customHeight="1">
      <c r="A15" s="19" t="s">
        <v>28</v>
      </c>
      <c r="B15" s="22">
        <f t="shared" si="0"/>
        <v>98.76543209876543</v>
      </c>
      <c r="C15" s="33">
        <f t="shared" si="1"/>
        <v>3</v>
      </c>
      <c r="D15" s="14">
        <v>243</v>
      </c>
      <c r="E15" s="14">
        <v>8</v>
      </c>
      <c r="F15" s="14">
        <v>164</v>
      </c>
      <c r="G15" s="14">
        <v>71</v>
      </c>
      <c r="H15" s="14">
        <v>240</v>
      </c>
      <c r="I15" s="14">
        <v>6</v>
      </c>
      <c r="J15" s="14">
        <v>163</v>
      </c>
      <c r="K15" s="14">
        <v>71</v>
      </c>
    </row>
    <row r="16" spans="1:11" ht="15" customHeight="1">
      <c r="A16" s="19" t="s">
        <v>82</v>
      </c>
      <c r="B16" s="22">
        <f t="shared" si="0"/>
        <v>94.66192170818505</v>
      </c>
      <c r="C16" s="33">
        <f t="shared" si="1"/>
        <v>2</v>
      </c>
      <c r="D16" s="14">
        <v>281</v>
      </c>
      <c r="E16" s="14">
        <v>33</v>
      </c>
      <c r="F16" s="14">
        <v>163</v>
      </c>
      <c r="G16" s="14">
        <v>85</v>
      </c>
      <c r="H16" s="14">
        <v>266</v>
      </c>
      <c r="I16" s="14">
        <v>30</v>
      </c>
      <c r="J16" s="14">
        <v>161</v>
      </c>
      <c r="K16" s="14">
        <v>75</v>
      </c>
    </row>
    <row r="17" spans="1:11" ht="15" customHeight="1">
      <c r="A17" s="19" t="s">
        <v>90</v>
      </c>
      <c r="B17" s="22">
        <f t="shared" si="0"/>
        <v>92.22222222222223</v>
      </c>
      <c r="C17" s="33">
        <f t="shared" si="1"/>
        <v>2</v>
      </c>
      <c r="D17" s="14">
        <v>270</v>
      </c>
      <c r="E17" s="14">
        <v>6</v>
      </c>
      <c r="F17" s="14">
        <v>168</v>
      </c>
      <c r="G17" s="14">
        <v>96</v>
      </c>
      <c r="H17" s="14">
        <v>249</v>
      </c>
      <c r="I17" s="14">
        <v>5</v>
      </c>
      <c r="J17" s="14">
        <v>154</v>
      </c>
      <c r="K17" s="14">
        <v>90</v>
      </c>
    </row>
    <row r="18" spans="1:11" ht="15" customHeight="1">
      <c r="A18" s="19" t="s">
        <v>45</v>
      </c>
      <c r="B18" s="22">
        <f t="shared" si="0"/>
        <v>96.10778443113772</v>
      </c>
      <c r="C18" s="33">
        <f t="shared" si="1"/>
        <v>3</v>
      </c>
      <c r="D18" s="14">
        <v>334</v>
      </c>
      <c r="E18" s="14">
        <v>39</v>
      </c>
      <c r="F18" s="14">
        <v>201</v>
      </c>
      <c r="G18" s="14">
        <v>94</v>
      </c>
      <c r="H18" s="14">
        <v>321</v>
      </c>
      <c r="I18" s="14">
        <v>36</v>
      </c>
      <c r="J18" s="14">
        <v>195</v>
      </c>
      <c r="K18" s="14">
        <v>90</v>
      </c>
    </row>
    <row r="19" spans="1:11" ht="15" customHeight="1">
      <c r="A19" s="19" t="s">
        <v>97</v>
      </c>
      <c r="B19" s="22">
        <f t="shared" si="0"/>
        <v>90.25270758122743</v>
      </c>
      <c r="C19" s="33">
        <f t="shared" si="1"/>
        <v>2</v>
      </c>
      <c r="D19" s="14">
        <v>277</v>
      </c>
      <c r="E19" s="14">
        <v>34</v>
      </c>
      <c r="F19" s="14">
        <v>184</v>
      </c>
      <c r="G19" s="14">
        <v>59</v>
      </c>
      <c r="H19" s="14">
        <v>250</v>
      </c>
      <c r="I19" s="14">
        <v>30</v>
      </c>
      <c r="J19" s="14">
        <v>167</v>
      </c>
      <c r="K19" s="14">
        <v>53</v>
      </c>
    </row>
    <row r="20" spans="1:11" ht="15" customHeight="1">
      <c r="A20" s="19" t="s">
        <v>91</v>
      </c>
      <c r="B20" s="22">
        <f t="shared" si="0"/>
        <v>88.50726552179657</v>
      </c>
      <c r="C20" s="33">
        <f t="shared" si="1"/>
        <v>1</v>
      </c>
      <c r="D20" s="14">
        <v>757</v>
      </c>
      <c r="E20" s="14">
        <v>164</v>
      </c>
      <c r="F20" s="14">
        <v>421</v>
      </c>
      <c r="G20" s="14">
        <v>172</v>
      </c>
      <c r="H20" s="14">
        <v>670</v>
      </c>
      <c r="I20" s="14">
        <v>150</v>
      </c>
      <c r="J20" s="14">
        <v>358</v>
      </c>
      <c r="K20" s="14">
        <v>162</v>
      </c>
    </row>
    <row r="21" spans="1:11" ht="15" customHeight="1">
      <c r="A21" s="19" t="s">
        <v>29</v>
      </c>
      <c r="B21" s="22">
        <f t="shared" si="0"/>
        <v>98.97610921501706</v>
      </c>
      <c r="C21" s="33">
        <f t="shared" si="1"/>
        <v>3</v>
      </c>
      <c r="D21" s="14">
        <f aca="true" t="shared" si="2" ref="D21:D28">SUM(E21:G21)</f>
        <v>293</v>
      </c>
      <c r="E21" s="14">
        <v>33</v>
      </c>
      <c r="F21" s="14">
        <v>198</v>
      </c>
      <c r="G21" s="14">
        <v>62</v>
      </c>
      <c r="H21" s="14">
        <f aca="true" t="shared" si="3" ref="H21:H28">SUM(I21:K21)</f>
        <v>290</v>
      </c>
      <c r="I21" s="14">
        <v>32</v>
      </c>
      <c r="J21" s="14">
        <v>196</v>
      </c>
      <c r="K21" s="14">
        <v>62</v>
      </c>
    </row>
    <row r="22" spans="1:11" ht="15" customHeight="1">
      <c r="A22" s="19" t="s">
        <v>60</v>
      </c>
      <c r="B22" s="22">
        <f t="shared" si="0"/>
        <v>98.94366197183099</v>
      </c>
      <c r="C22" s="33">
        <f t="shared" si="1"/>
        <v>3</v>
      </c>
      <c r="D22" s="14">
        <f t="shared" si="2"/>
        <v>284</v>
      </c>
      <c r="E22" s="14">
        <v>42</v>
      </c>
      <c r="F22" s="14">
        <v>199</v>
      </c>
      <c r="G22" s="14">
        <v>43</v>
      </c>
      <c r="H22" s="14">
        <f t="shared" si="3"/>
        <v>281</v>
      </c>
      <c r="I22" s="14">
        <v>41</v>
      </c>
      <c r="J22" s="14">
        <v>197</v>
      </c>
      <c r="K22" s="14">
        <v>43</v>
      </c>
    </row>
    <row r="23" spans="1:11" ht="15" customHeight="1">
      <c r="A23" s="19" t="s">
        <v>83</v>
      </c>
      <c r="B23" s="22">
        <f t="shared" si="0"/>
        <v>91.66666666666666</v>
      </c>
      <c r="C23" s="33">
        <f t="shared" si="1"/>
        <v>2</v>
      </c>
      <c r="D23" s="14">
        <f t="shared" si="2"/>
        <v>240</v>
      </c>
      <c r="E23" s="14">
        <v>18</v>
      </c>
      <c r="F23" s="14">
        <v>199</v>
      </c>
      <c r="G23" s="14">
        <v>23</v>
      </c>
      <c r="H23" s="14">
        <f t="shared" si="3"/>
        <v>220</v>
      </c>
      <c r="I23" s="14">
        <v>14</v>
      </c>
      <c r="J23" s="14">
        <v>185</v>
      </c>
      <c r="K23" s="14">
        <v>21</v>
      </c>
    </row>
    <row r="24" spans="1:11" ht="15" customHeight="1">
      <c r="A24" s="19" t="s">
        <v>30</v>
      </c>
      <c r="B24" s="22">
        <f t="shared" si="0"/>
        <v>98.84169884169884</v>
      </c>
      <c r="C24" s="33">
        <f t="shared" si="1"/>
        <v>3</v>
      </c>
      <c r="D24" s="14">
        <f t="shared" si="2"/>
        <v>259</v>
      </c>
      <c r="E24" s="14">
        <v>42</v>
      </c>
      <c r="F24" s="14">
        <v>176</v>
      </c>
      <c r="G24" s="14">
        <v>41</v>
      </c>
      <c r="H24" s="14">
        <f t="shared" si="3"/>
        <v>256</v>
      </c>
      <c r="I24" s="14">
        <v>42</v>
      </c>
      <c r="J24" s="14">
        <v>175</v>
      </c>
      <c r="K24" s="14">
        <v>39</v>
      </c>
    </row>
    <row r="25" spans="1:11" ht="15" customHeight="1">
      <c r="A25" s="19" t="s">
        <v>61</v>
      </c>
      <c r="B25" s="22">
        <f t="shared" si="0"/>
        <v>97.72209567198178</v>
      </c>
      <c r="C25" s="33">
        <f t="shared" si="1"/>
        <v>3</v>
      </c>
      <c r="D25" s="14">
        <f t="shared" si="2"/>
        <v>439</v>
      </c>
      <c r="E25" s="14">
        <v>6</v>
      </c>
      <c r="F25" s="14">
        <v>294</v>
      </c>
      <c r="G25" s="14">
        <v>139</v>
      </c>
      <c r="H25" s="14">
        <f t="shared" si="3"/>
        <v>429</v>
      </c>
      <c r="I25" s="14">
        <v>5</v>
      </c>
      <c r="J25" s="14">
        <v>287</v>
      </c>
      <c r="K25" s="14">
        <v>137</v>
      </c>
    </row>
    <row r="26" spans="1:11" ht="15" customHeight="1">
      <c r="A26" s="19" t="s">
        <v>46</v>
      </c>
      <c r="B26" s="22">
        <f t="shared" si="0"/>
        <v>95.15418502202643</v>
      </c>
      <c r="C26" s="33">
        <f t="shared" si="1"/>
        <v>3</v>
      </c>
      <c r="D26" s="14">
        <f t="shared" si="2"/>
        <v>227</v>
      </c>
      <c r="E26" s="14">
        <v>20</v>
      </c>
      <c r="F26" s="14">
        <v>162</v>
      </c>
      <c r="G26" s="14">
        <v>45</v>
      </c>
      <c r="H26" s="14">
        <f t="shared" si="3"/>
        <v>216</v>
      </c>
      <c r="I26" s="14">
        <v>17</v>
      </c>
      <c r="J26" s="14">
        <v>159</v>
      </c>
      <c r="K26" s="14">
        <v>40</v>
      </c>
    </row>
    <row r="27" spans="1:11" ht="15" customHeight="1">
      <c r="A27" s="19" t="s">
        <v>71</v>
      </c>
      <c r="B27" s="22">
        <f t="shared" si="0"/>
        <v>98.88059701492537</v>
      </c>
      <c r="C27" s="33">
        <f t="shared" si="1"/>
        <v>3</v>
      </c>
      <c r="D27" s="14">
        <f t="shared" si="2"/>
        <v>268</v>
      </c>
      <c r="E27" s="14">
        <v>36</v>
      </c>
      <c r="F27" s="14">
        <v>168</v>
      </c>
      <c r="G27" s="14">
        <v>64</v>
      </c>
      <c r="H27" s="14">
        <f t="shared" si="3"/>
        <v>265</v>
      </c>
      <c r="I27" s="14">
        <v>36</v>
      </c>
      <c r="J27" s="14">
        <v>165</v>
      </c>
      <c r="K27" s="14">
        <v>64</v>
      </c>
    </row>
    <row r="28" spans="1:11" s="6" customFormat="1" ht="15" customHeight="1">
      <c r="A28" s="19" t="s">
        <v>104</v>
      </c>
      <c r="B28" s="22">
        <f t="shared" si="0"/>
        <v>60.73273837482386</v>
      </c>
      <c r="C28" s="33">
        <f t="shared" si="1"/>
        <v>0</v>
      </c>
      <c r="D28" s="14">
        <f t="shared" si="2"/>
        <v>2129</v>
      </c>
      <c r="E28" s="14">
        <v>88</v>
      </c>
      <c r="F28" s="14">
        <v>1797</v>
      </c>
      <c r="G28" s="14">
        <v>244</v>
      </c>
      <c r="H28" s="14">
        <f t="shared" si="3"/>
        <v>1293</v>
      </c>
      <c r="I28" s="14">
        <v>73</v>
      </c>
      <c r="J28" s="14">
        <v>1156</v>
      </c>
      <c r="K28" s="14">
        <v>64</v>
      </c>
    </row>
    <row r="29" spans="1:11" ht="15" customHeight="1">
      <c r="A29" s="38" t="s">
        <v>112</v>
      </c>
      <c r="B29" s="50"/>
      <c r="C29" s="51"/>
      <c r="D29" s="49"/>
      <c r="E29" s="49"/>
      <c r="F29" s="49"/>
      <c r="G29" s="49"/>
      <c r="H29" s="49"/>
      <c r="I29" s="49"/>
      <c r="J29" s="49"/>
      <c r="K29" s="49"/>
    </row>
    <row r="30" spans="1:11" ht="15" customHeight="1">
      <c r="A30" s="19" t="s">
        <v>72</v>
      </c>
      <c r="B30" s="22">
        <f aca="true" t="shared" si="4" ref="B30:B40">H30/D30*100</f>
        <v>92.45283018867924</v>
      </c>
      <c r="C30" s="33">
        <f aca="true" t="shared" si="5" ref="C30:C40">IF(B30&gt;=95,3,IF(B30&gt;=90,2,IF(B30&gt;=80,1,0)))</f>
        <v>2</v>
      </c>
      <c r="D30" s="14">
        <f aca="true" t="shared" si="6" ref="D30:D40">SUM(E30:G30)</f>
        <v>212</v>
      </c>
      <c r="E30" s="14">
        <v>22</v>
      </c>
      <c r="F30" s="14">
        <v>107</v>
      </c>
      <c r="G30" s="14">
        <v>83</v>
      </c>
      <c r="H30" s="14">
        <f aca="true" t="shared" si="7" ref="H30:H40">SUM(I30:K30)</f>
        <v>196</v>
      </c>
      <c r="I30" s="14">
        <v>20</v>
      </c>
      <c r="J30" s="14">
        <v>102</v>
      </c>
      <c r="K30" s="14">
        <v>74</v>
      </c>
    </row>
    <row r="31" spans="1:11" ht="15" customHeight="1">
      <c r="A31" s="19" t="s">
        <v>31</v>
      </c>
      <c r="B31" s="22">
        <f t="shared" si="4"/>
        <v>96.7828418230563</v>
      </c>
      <c r="C31" s="33">
        <f t="shared" si="5"/>
        <v>3</v>
      </c>
      <c r="D31" s="14">
        <f t="shared" si="6"/>
        <v>373</v>
      </c>
      <c r="E31" s="14">
        <v>72</v>
      </c>
      <c r="F31" s="14">
        <v>229</v>
      </c>
      <c r="G31" s="14">
        <v>72</v>
      </c>
      <c r="H31" s="14">
        <f t="shared" si="7"/>
        <v>361</v>
      </c>
      <c r="I31" s="14">
        <v>68</v>
      </c>
      <c r="J31" s="14">
        <v>222</v>
      </c>
      <c r="K31" s="14">
        <v>71</v>
      </c>
    </row>
    <row r="32" spans="1:11" ht="15" customHeight="1">
      <c r="A32" s="19" t="s">
        <v>84</v>
      </c>
      <c r="B32" s="22">
        <f t="shared" si="4"/>
        <v>90.7035175879397</v>
      </c>
      <c r="C32" s="33">
        <f t="shared" si="5"/>
        <v>2</v>
      </c>
      <c r="D32" s="14">
        <f t="shared" si="6"/>
        <v>398</v>
      </c>
      <c r="E32" s="14">
        <v>68</v>
      </c>
      <c r="F32" s="14">
        <v>227</v>
      </c>
      <c r="G32" s="14">
        <v>103</v>
      </c>
      <c r="H32" s="14">
        <f t="shared" si="7"/>
        <v>361</v>
      </c>
      <c r="I32" s="14">
        <v>62</v>
      </c>
      <c r="J32" s="14">
        <v>203</v>
      </c>
      <c r="K32" s="14">
        <v>96</v>
      </c>
    </row>
    <row r="33" spans="1:11" ht="15" customHeight="1">
      <c r="A33" s="19" t="s">
        <v>62</v>
      </c>
      <c r="B33" s="22">
        <f t="shared" si="4"/>
        <v>94.48529411764706</v>
      </c>
      <c r="C33" s="33">
        <f t="shared" si="5"/>
        <v>2</v>
      </c>
      <c r="D33" s="14">
        <f t="shared" si="6"/>
        <v>272</v>
      </c>
      <c r="E33" s="14">
        <v>27</v>
      </c>
      <c r="F33" s="14">
        <v>226</v>
      </c>
      <c r="G33" s="14">
        <v>19</v>
      </c>
      <c r="H33" s="14">
        <f t="shared" si="7"/>
        <v>257</v>
      </c>
      <c r="I33" s="14">
        <v>26</v>
      </c>
      <c r="J33" s="14">
        <v>214</v>
      </c>
      <c r="K33" s="14">
        <v>17</v>
      </c>
    </row>
    <row r="34" spans="1:11" ht="15" customHeight="1">
      <c r="A34" s="19" t="s">
        <v>47</v>
      </c>
      <c r="B34" s="22">
        <f t="shared" si="4"/>
        <v>96.07843137254902</v>
      </c>
      <c r="C34" s="33">
        <f t="shared" si="5"/>
        <v>3</v>
      </c>
      <c r="D34" s="14">
        <f t="shared" si="6"/>
        <v>204</v>
      </c>
      <c r="E34" s="14">
        <v>28</v>
      </c>
      <c r="F34" s="14">
        <v>158</v>
      </c>
      <c r="G34" s="14">
        <v>18</v>
      </c>
      <c r="H34" s="14">
        <f t="shared" si="7"/>
        <v>196</v>
      </c>
      <c r="I34" s="14">
        <v>24</v>
      </c>
      <c r="J34" s="14">
        <v>155</v>
      </c>
      <c r="K34" s="14">
        <v>17</v>
      </c>
    </row>
    <row r="35" spans="1:11" ht="15" customHeight="1">
      <c r="A35" s="19" t="s">
        <v>48</v>
      </c>
      <c r="B35" s="22">
        <f t="shared" si="4"/>
        <v>97.5</v>
      </c>
      <c r="C35" s="33">
        <f t="shared" si="5"/>
        <v>3</v>
      </c>
      <c r="D35" s="14">
        <f t="shared" si="6"/>
        <v>200</v>
      </c>
      <c r="E35" s="14">
        <v>17</v>
      </c>
      <c r="F35" s="14">
        <v>110</v>
      </c>
      <c r="G35" s="14">
        <v>73</v>
      </c>
      <c r="H35" s="14">
        <f t="shared" si="7"/>
        <v>195</v>
      </c>
      <c r="I35" s="14">
        <v>16</v>
      </c>
      <c r="J35" s="14">
        <v>109</v>
      </c>
      <c r="K35" s="14">
        <v>70</v>
      </c>
    </row>
    <row r="36" spans="1:11" ht="15" customHeight="1">
      <c r="A36" s="19" t="s">
        <v>49</v>
      </c>
      <c r="B36" s="22">
        <f t="shared" si="4"/>
        <v>98.75776397515527</v>
      </c>
      <c r="C36" s="33">
        <f t="shared" si="5"/>
        <v>3</v>
      </c>
      <c r="D36" s="14">
        <f t="shared" si="6"/>
        <v>161</v>
      </c>
      <c r="E36" s="14">
        <v>61</v>
      </c>
      <c r="F36" s="14">
        <v>72</v>
      </c>
      <c r="G36" s="14">
        <v>28</v>
      </c>
      <c r="H36" s="14">
        <f t="shared" si="7"/>
        <v>159</v>
      </c>
      <c r="I36" s="14">
        <v>61</v>
      </c>
      <c r="J36" s="14">
        <v>71</v>
      </c>
      <c r="K36" s="14">
        <v>27</v>
      </c>
    </row>
    <row r="37" spans="1:11" ht="15" customHeight="1">
      <c r="A37" s="19" t="s">
        <v>98</v>
      </c>
      <c r="B37" s="22">
        <f t="shared" si="4"/>
        <v>86.53061224489797</v>
      </c>
      <c r="C37" s="33">
        <f t="shared" si="5"/>
        <v>1</v>
      </c>
      <c r="D37" s="14">
        <f t="shared" si="6"/>
        <v>245</v>
      </c>
      <c r="E37" s="14">
        <v>98</v>
      </c>
      <c r="F37" s="14">
        <v>109</v>
      </c>
      <c r="G37" s="14">
        <v>38</v>
      </c>
      <c r="H37" s="14">
        <f t="shared" si="7"/>
        <v>212</v>
      </c>
      <c r="I37" s="14">
        <v>84</v>
      </c>
      <c r="J37" s="14">
        <v>99</v>
      </c>
      <c r="K37" s="14">
        <v>29</v>
      </c>
    </row>
    <row r="38" spans="1:11" ht="15" customHeight="1">
      <c r="A38" s="19" t="s">
        <v>78</v>
      </c>
      <c r="B38" s="22">
        <f t="shared" si="4"/>
        <v>96.875</v>
      </c>
      <c r="C38" s="33">
        <f t="shared" si="5"/>
        <v>3</v>
      </c>
      <c r="D38" s="14">
        <f t="shared" si="6"/>
        <v>192</v>
      </c>
      <c r="E38" s="14">
        <v>10</v>
      </c>
      <c r="F38" s="14">
        <v>140</v>
      </c>
      <c r="G38" s="14">
        <v>42</v>
      </c>
      <c r="H38" s="14">
        <f t="shared" si="7"/>
        <v>186</v>
      </c>
      <c r="I38" s="14">
        <v>8</v>
      </c>
      <c r="J38" s="14">
        <v>136</v>
      </c>
      <c r="K38" s="14">
        <v>42</v>
      </c>
    </row>
    <row r="39" spans="1:11" ht="15" customHeight="1">
      <c r="A39" s="19" t="s">
        <v>32</v>
      </c>
      <c r="B39" s="22">
        <f t="shared" si="4"/>
        <v>98.09831359885182</v>
      </c>
      <c r="C39" s="33">
        <f t="shared" si="5"/>
        <v>3</v>
      </c>
      <c r="D39" s="14">
        <f t="shared" si="6"/>
        <v>2787</v>
      </c>
      <c r="E39" s="14">
        <v>29</v>
      </c>
      <c r="F39" s="14">
        <v>2599</v>
      </c>
      <c r="G39" s="14">
        <v>159</v>
      </c>
      <c r="H39" s="14">
        <f t="shared" si="7"/>
        <v>2734</v>
      </c>
      <c r="I39" s="14">
        <v>27</v>
      </c>
      <c r="J39" s="14">
        <v>2558</v>
      </c>
      <c r="K39" s="14">
        <v>149</v>
      </c>
    </row>
    <row r="40" spans="1:11" s="6" customFormat="1" ht="15" customHeight="1">
      <c r="A40" s="19" t="s">
        <v>92</v>
      </c>
      <c r="B40" s="22">
        <f t="shared" si="4"/>
        <v>98.14814814814815</v>
      </c>
      <c r="C40" s="33">
        <f t="shared" si="5"/>
        <v>3</v>
      </c>
      <c r="D40" s="14">
        <f t="shared" si="6"/>
        <v>108</v>
      </c>
      <c r="E40" s="14">
        <v>0</v>
      </c>
      <c r="F40" s="14">
        <v>92</v>
      </c>
      <c r="G40" s="14">
        <v>16</v>
      </c>
      <c r="H40" s="14">
        <f t="shared" si="7"/>
        <v>106</v>
      </c>
      <c r="I40" s="14">
        <v>0</v>
      </c>
      <c r="J40" s="14">
        <v>90</v>
      </c>
      <c r="K40" s="14">
        <v>16</v>
      </c>
    </row>
    <row r="41" spans="1:11" ht="15" customHeight="1">
      <c r="A41" s="38" t="s">
        <v>113</v>
      </c>
      <c r="B41" s="50"/>
      <c r="C41" s="51"/>
      <c r="D41" s="49"/>
      <c r="E41" s="49"/>
      <c r="F41" s="49"/>
      <c r="G41" s="49"/>
      <c r="H41" s="49"/>
      <c r="I41" s="49"/>
      <c r="J41" s="49"/>
      <c r="K41" s="49"/>
    </row>
    <row r="42" spans="1:11" ht="15" customHeight="1">
      <c r="A42" s="19" t="s">
        <v>63</v>
      </c>
      <c r="B42" s="22">
        <f aca="true" t="shared" si="8" ref="B42:B49">H42/D42*100</f>
        <v>99.31972789115646</v>
      </c>
      <c r="C42" s="33">
        <f aca="true" t="shared" si="9" ref="C42:C49">IF(B42&gt;=95,3,IF(B42&gt;=90,2,IF(B42&gt;=80,1,0)))</f>
        <v>3</v>
      </c>
      <c r="D42" s="14">
        <f aca="true" t="shared" si="10" ref="D42:D49">SUM(E42:G42)</f>
        <v>147</v>
      </c>
      <c r="E42" s="14">
        <v>5</v>
      </c>
      <c r="F42" s="14">
        <v>112</v>
      </c>
      <c r="G42" s="14">
        <v>30</v>
      </c>
      <c r="H42" s="14">
        <f aca="true" t="shared" si="11" ref="H42:H49">SUM(I42:K42)</f>
        <v>146</v>
      </c>
      <c r="I42" s="14">
        <v>5</v>
      </c>
      <c r="J42" s="14">
        <v>112</v>
      </c>
      <c r="K42" s="14">
        <v>29</v>
      </c>
    </row>
    <row r="43" spans="1:11" ht="15" customHeight="1">
      <c r="A43" s="19" t="s">
        <v>50</v>
      </c>
      <c r="B43" s="22">
        <f t="shared" si="8"/>
        <v>94.11764705882352</v>
      </c>
      <c r="C43" s="33">
        <f t="shared" si="9"/>
        <v>2</v>
      </c>
      <c r="D43" s="14">
        <f t="shared" si="10"/>
        <v>170</v>
      </c>
      <c r="E43" s="14">
        <v>9</v>
      </c>
      <c r="F43" s="14">
        <v>111</v>
      </c>
      <c r="G43" s="14">
        <v>50</v>
      </c>
      <c r="H43" s="14">
        <f t="shared" si="11"/>
        <v>160</v>
      </c>
      <c r="I43" s="14">
        <v>8</v>
      </c>
      <c r="J43" s="14">
        <v>105</v>
      </c>
      <c r="K43" s="14">
        <v>47</v>
      </c>
    </row>
    <row r="44" spans="1:11" ht="15" customHeight="1">
      <c r="A44" s="19" t="s">
        <v>64</v>
      </c>
      <c r="B44" s="22">
        <f t="shared" si="8"/>
        <v>97.40259740259741</v>
      </c>
      <c r="C44" s="33">
        <f t="shared" si="9"/>
        <v>3</v>
      </c>
      <c r="D44" s="14">
        <f t="shared" si="10"/>
        <v>385</v>
      </c>
      <c r="E44" s="14">
        <v>45</v>
      </c>
      <c r="F44" s="14">
        <v>313</v>
      </c>
      <c r="G44" s="14">
        <v>27</v>
      </c>
      <c r="H44" s="14">
        <f t="shared" si="11"/>
        <v>375</v>
      </c>
      <c r="I44" s="14">
        <v>43</v>
      </c>
      <c r="J44" s="14">
        <v>306</v>
      </c>
      <c r="K44" s="14">
        <v>26</v>
      </c>
    </row>
    <row r="45" spans="1:11" ht="15" customHeight="1">
      <c r="A45" s="19" t="s">
        <v>33</v>
      </c>
      <c r="B45" s="22">
        <f t="shared" si="8"/>
        <v>97.55043227665706</v>
      </c>
      <c r="C45" s="33">
        <f t="shared" si="9"/>
        <v>3</v>
      </c>
      <c r="D45" s="14">
        <f t="shared" si="10"/>
        <v>694</v>
      </c>
      <c r="E45" s="14">
        <v>30</v>
      </c>
      <c r="F45" s="14">
        <v>418</v>
      </c>
      <c r="G45" s="14">
        <v>246</v>
      </c>
      <c r="H45" s="14">
        <f t="shared" si="11"/>
        <v>677</v>
      </c>
      <c r="I45" s="14">
        <v>29</v>
      </c>
      <c r="J45" s="14">
        <v>413</v>
      </c>
      <c r="K45" s="14">
        <v>235</v>
      </c>
    </row>
    <row r="46" spans="1:11" ht="15" customHeight="1">
      <c r="A46" s="19" t="s">
        <v>85</v>
      </c>
      <c r="B46" s="22">
        <f t="shared" si="8"/>
        <v>91.66666666666666</v>
      </c>
      <c r="C46" s="33">
        <f t="shared" si="9"/>
        <v>2</v>
      </c>
      <c r="D46" s="14">
        <f t="shared" si="10"/>
        <v>252</v>
      </c>
      <c r="E46" s="14">
        <v>49</v>
      </c>
      <c r="F46" s="14">
        <v>117</v>
      </c>
      <c r="G46" s="14">
        <v>86</v>
      </c>
      <c r="H46" s="14">
        <f t="shared" si="11"/>
        <v>231</v>
      </c>
      <c r="I46" s="14">
        <v>39</v>
      </c>
      <c r="J46" s="14">
        <v>110</v>
      </c>
      <c r="K46" s="14">
        <v>82</v>
      </c>
    </row>
    <row r="47" spans="1:11" ht="15" customHeight="1">
      <c r="A47" s="19" t="s">
        <v>73</v>
      </c>
      <c r="B47" s="22">
        <f t="shared" si="8"/>
        <v>96.03024574669186</v>
      </c>
      <c r="C47" s="33">
        <f t="shared" si="9"/>
        <v>3</v>
      </c>
      <c r="D47" s="14">
        <f t="shared" si="10"/>
        <v>529</v>
      </c>
      <c r="E47" s="14">
        <v>44</v>
      </c>
      <c r="F47" s="14">
        <v>256</v>
      </c>
      <c r="G47" s="14">
        <v>229</v>
      </c>
      <c r="H47" s="14">
        <f t="shared" si="11"/>
        <v>508</v>
      </c>
      <c r="I47" s="14">
        <v>42</v>
      </c>
      <c r="J47" s="14">
        <v>248</v>
      </c>
      <c r="K47" s="14">
        <v>218</v>
      </c>
    </row>
    <row r="48" spans="1:11" ht="15" customHeight="1">
      <c r="A48" s="19" t="s">
        <v>86</v>
      </c>
      <c r="B48" s="22">
        <f t="shared" si="8"/>
        <v>94.86081370449678</v>
      </c>
      <c r="C48" s="33">
        <f t="shared" si="9"/>
        <v>2</v>
      </c>
      <c r="D48" s="14">
        <f t="shared" si="10"/>
        <v>467</v>
      </c>
      <c r="E48" s="14">
        <v>34</v>
      </c>
      <c r="F48" s="14">
        <v>292</v>
      </c>
      <c r="G48" s="14">
        <v>141</v>
      </c>
      <c r="H48" s="14">
        <f t="shared" si="11"/>
        <v>443</v>
      </c>
      <c r="I48" s="14">
        <v>33</v>
      </c>
      <c r="J48" s="14">
        <v>275</v>
      </c>
      <c r="K48" s="14">
        <v>135</v>
      </c>
    </row>
    <row r="49" spans="1:11" s="6" customFormat="1" ht="15" customHeight="1">
      <c r="A49" s="19" t="s">
        <v>94</v>
      </c>
      <c r="B49" s="22">
        <f t="shared" si="8"/>
        <v>79.47761194029852</v>
      </c>
      <c r="C49" s="33">
        <f t="shared" si="9"/>
        <v>0</v>
      </c>
      <c r="D49" s="14">
        <f t="shared" si="10"/>
        <v>268</v>
      </c>
      <c r="E49" s="14">
        <v>8</v>
      </c>
      <c r="F49" s="14">
        <v>230</v>
      </c>
      <c r="G49" s="14">
        <v>30</v>
      </c>
      <c r="H49" s="14">
        <f t="shared" si="11"/>
        <v>213</v>
      </c>
      <c r="I49" s="14">
        <v>5</v>
      </c>
      <c r="J49" s="14">
        <v>186</v>
      </c>
      <c r="K49" s="14">
        <v>22</v>
      </c>
    </row>
    <row r="50" spans="1:11" ht="15" customHeight="1">
      <c r="A50" s="38" t="s">
        <v>114</v>
      </c>
      <c r="B50" s="50"/>
      <c r="C50" s="51"/>
      <c r="D50" s="49"/>
      <c r="E50" s="49"/>
      <c r="F50" s="49"/>
      <c r="G50" s="49"/>
      <c r="H50" s="49"/>
      <c r="I50" s="49"/>
      <c r="J50" s="49"/>
      <c r="K50" s="49"/>
    </row>
    <row r="51" spans="1:11" ht="15" customHeight="1">
      <c r="A51" s="19" t="s">
        <v>103</v>
      </c>
      <c r="B51" s="22">
        <f aca="true" t="shared" si="12" ref="B51:B57">H51/D51*100</f>
        <v>20.47556142668428</v>
      </c>
      <c r="C51" s="33">
        <f aca="true" t="shared" si="13" ref="C51:C57">IF(B51&gt;=95,3,IF(B51&gt;=90,2,IF(B51&gt;=80,1,0)))</f>
        <v>0</v>
      </c>
      <c r="D51" s="14">
        <f aca="true" t="shared" si="14" ref="D51:D57">SUM(E51:G51)</f>
        <v>757</v>
      </c>
      <c r="E51" s="14">
        <v>18</v>
      </c>
      <c r="F51" s="14">
        <v>497</v>
      </c>
      <c r="G51" s="14">
        <v>242</v>
      </c>
      <c r="H51" s="14">
        <f aca="true" t="shared" si="15" ref="H51:H57">SUM(I51:K51)</f>
        <v>155</v>
      </c>
      <c r="I51" s="14">
        <v>3</v>
      </c>
      <c r="J51" s="14">
        <v>129</v>
      </c>
      <c r="K51" s="14">
        <v>23</v>
      </c>
    </row>
    <row r="52" spans="1:11" ht="15" customHeight="1">
      <c r="A52" s="19" t="s">
        <v>107</v>
      </c>
      <c r="B52" s="22">
        <f t="shared" si="12"/>
        <v>51.67785234899329</v>
      </c>
      <c r="C52" s="33">
        <f t="shared" si="13"/>
        <v>0</v>
      </c>
      <c r="D52" s="14">
        <f t="shared" si="14"/>
        <v>298</v>
      </c>
      <c r="E52" s="14">
        <v>9</v>
      </c>
      <c r="F52" s="14">
        <v>196</v>
      </c>
      <c r="G52" s="14">
        <v>93</v>
      </c>
      <c r="H52" s="14">
        <f t="shared" si="15"/>
        <v>154</v>
      </c>
      <c r="I52" s="14">
        <v>4</v>
      </c>
      <c r="J52" s="14">
        <v>110</v>
      </c>
      <c r="K52" s="14">
        <v>40</v>
      </c>
    </row>
    <row r="53" spans="1:11" ht="15" customHeight="1">
      <c r="A53" s="19" t="s">
        <v>65</v>
      </c>
      <c r="B53" s="22">
        <f t="shared" si="12"/>
        <v>82.79569892473118</v>
      </c>
      <c r="C53" s="33">
        <f t="shared" si="13"/>
        <v>1</v>
      </c>
      <c r="D53" s="14">
        <f t="shared" si="14"/>
        <v>186</v>
      </c>
      <c r="E53" s="14">
        <v>5</v>
      </c>
      <c r="F53" s="14">
        <v>52</v>
      </c>
      <c r="G53" s="14">
        <v>129</v>
      </c>
      <c r="H53" s="14">
        <f t="shared" si="15"/>
        <v>154</v>
      </c>
      <c r="I53" s="14">
        <v>4</v>
      </c>
      <c r="J53" s="14">
        <v>37</v>
      </c>
      <c r="K53" s="14">
        <v>113</v>
      </c>
    </row>
    <row r="54" spans="1:11" ht="15" customHeight="1">
      <c r="A54" s="19" t="s">
        <v>87</v>
      </c>
      <c r="B54" s="22">
        <f t="shared" si="12"/>
        <v>99.33333333333333</v>
      </c>
      <c r="C54" s="33">
        <f t="shared" si="13"/>
        <v>3</v>
      </c>
      <c r="D54" s="14">
        <f t="shared" si="14"/>
        <v>150</v>
      </c>
      <c r="E54" s="14">
        <v>8</v>
      </c>
      <c r="F54" s="14">
        <v>109</v>
      </c>
      <c r="G54" s="14">
        <v>33</v>
      </c>
      <c r="H54" s="14">
        <f t="shared" si="15"/>
        <v>149</v>
      </c>
      <c r="I54" s="14">
        <v>7</v>
      </c>
      <c r="J54" s="14">
        <v>109</v>
      </c>
      <c r="K54" s="14">
        <v>33</v>
      </c>
    </row>
    <row r="55" spans="1:11" ht="15" customHeight="1">
      <c r="A55" s="19" t="s">
        <v>105</v>
      </c>
      <c r="B55" s="22">
        <f t="shared" si="12"/>
        <v>21.794871794871796</v>
      </c>
      <c r="C55" s="33">
        <f t="shared" si="13"/>
        <v>0</v>
      </c>
      <c r="D55" s="14">
        <f t="shared" si="14"/>
        <v>234</v>
      </c>
      <c r="E55" s="14">
        <v>14</v>
      </c>
      <c r="F55" s="14">
        <v>186</v>
      </c>
      <c r="G55" s="14">
        <v>34</v>
      </c>
      <c r="H55" s="14">
        <f t="shared" si="15"/>
        <v>51</v>
      </c>
      <c r="I55" s="14">
        <v>2</v>
      </c>
      <c r="J55" s="14">
        <v>39</v>
      </c>
      <c r="K55" s="14">
        <v>10</v>
      </c>
    </row>
    <row r="56" spans="1:11" ht="15" customHeight="1">
      <c r="A56" s="19" t="s">
        <v>106</v>
      </c>
      <c r="B56" s="22">
        <f t="shared" si="12"/>
        <v>71.30044843049326</v>
      </c>
      <c r="C56" s="33">
        <f t="shared" si="13"/>
        <v>0</v>
      </c>
      <c r="D56" s="14">
        <f t="shared" si="14"/>
        <v>446</v>
      </c>
      <c r="E56" s="14">
        <v>36</v>
      </c>
      <c r="F56" s="14">
        <v>309</v>
      </c>
      <c r="G56" s="14">
        <v>101</v>
      </c>
      <c r="H56" s="14">
        <f t="shared" si="15"/>
        <v>318</v>
      </c>
      <c r="I56" s="14">
        <v>27</v>
      </c>
      <c r="J56" s="14">
        <v>236</v>
      </c>
      <c r="K56" s="14">
        <v>55</v>
      </c>
    </row>
    <row r="57" spans="1:11" s="6" customFormat="1" ht="15" customHeight="1">
      <c r="A57" s="19" t="s">
        <v>51</v>
      </c>
      <c r="B57" s="22">
        <f t="shared" si="12"/>
        <v>97.3360655737705</v>
      </c>
      <c r="C57" s="33">
        <f t="shared" si="13"/>
        <v>3</v>
      </c>
      <c r="D57" s="14">
        <f t="shared" si="14"/>
        <v>488</v>
      </c>
      <c r="E57" s="14">
        <v>18</v>
      </c>
      <c r="F57" s="14">
        <v>313</v>
      </c>
      <c r="G57" s="14">
        <v>157</v>
      </c>
      <c r="H57" s="14">
        <f t="shared" si="15"/>
        <v>475</v>
      </c>
      <c r="I57" s="14">
        <v>18</v>
      </c>
      <c r="J57" s="14">
        <v>305</v>
      </c>
      <c r="K57" s="14">
        <v>152</v>
      </c>
    </row>
    <row r="58" spans="1:11" ht="15" customHeight="1">
      <c r="A58" s="38" t="s">
        <v>115</v>
      </c>
      <c r="B58" s="50"/>
      <c r="C58" s="51"/>
      <c r="D58" s="49"/>
      <c r="E58" s="49"/>
      <c r="F58" s="49"/>
      <c r="G58" s="49"/>
      <c r="H58" s="49"/>
      <c r="I58" s="49"/>
      <c r="J58" s="49"/>
      <c r="K58" s="49"/>
    </row>
    <row r="59" spans="1:11" ht="15" customHeight="1">
      <c r="A59" s="19" t="s">
        <v>52</v>
      </c>
      <c r="B59" s="22">
        <f aca="true" t="shared" si="16" ref="B59:B72">H59/D59*100</f>
        <v>96.05026929982047</v>
      </c>
      <c r="C59" s="33">
        <f aca="true" t="shared" si="17" ref="C59:C72">IF(B59&gt;=95,3,IF(B59&gt;=90,2,IF(B59&gt;=80,1,0)))</f>
        <v>3</v>
      </c>
      <c r="D59" s="14">
        <f aca="true" t="shared" si="18" ref="D59:D72">SUM(E59:G59)</f>
        <v>557</v>
      </c>
      <c r="E59" s="14">
        <v>109</v>
      </c>
      <c r="F59" s="14">
        <v>412</v>
      </c>
      <c r="G59" s="14">
        <v>36</v>
      </c>
      <c r="H59" s="14">
        <f aca="true" t="shared" si="19" ref="H59:H72">SUM(I59:K59)</f>
        <v>535</v>
      </c>
      <c r="I59" s="14">
        <v>106</v>
      </c>
      <c r="J59" s="14">
        <v>399</v>
      </c>
      <c r="K59" s="14">
        <v>30</v>
      </c>
    </row>
    <row r="60" spans="1:11" ht="15" customHeight="1">
      <c r="A60" s="19" t="s">
        <v>34</v>
      </c>
      <c r="B60" s="22">
        <f t="shared" si="16"/>
        <v>98.55595667870037</v>
      </c>
      <c r="C60" s="33">
        <f t="shared" si="17"/>
        <v>3</v>
      </c>
      <c r="D60" s="14">
        <f t="shared" si="18"/>
        <v>277</v>
      </c>
      <c r="E60" s="14">
        <v>16</v>
      </c>
      <c r="F60" s="14">
        <v>199</v>
      </c>
      <c r="G60" s="14">
        <v>62</v>
      </c>
      <c r="H60" s="14">
        <f t="shared" si="19"/>
        <v>273</v>
      </c>
      <c r="I60" s="14">
        <v>15</v>
      </c>
      <c r="J60" s="14">
        <v>199</v>
      </c>
      <c r="K60" s="14">
        <v>59</v>
      </c>
    </row>
    <row r="61" spans="1:11" ht="15" customHeight="1">
      <c r="A61" s="19" t="s">
        <v>99</v>
      </c>
      <c r="B61" s="22">
        <f t="shared" si="16"/>
        <v>97.77777777777777</v>
      </c>
      <c r="C61" s="33">
        <f t="shared" si="17"/>
        <v>3</v>
      </c>
      <c r="D61" s="14">
        <f t="shared" si="18"/>
        <v>270</v>
      </c>
      <c r="E61" s="14">
        <v>25</v>
      </c>
      <c r="F61" s="14">
        <v>174</v>
      </c>
      <c r="G61" s="14">
        <v>71</v>
      </c>
      <c r="H61" s="14">
        <f t="shared" si="19"/>
        <v>264</v>
      </c>
      <c r="I61" s="14">
        <v>24</v>
      </c>
      <c r="J61" s="14">
        <v>171</v>
      </c>
      <c r="K61" s="14">
        <v>69</v>
      </c>
    </row>
    <row r="62" spans="1:11" ht="15" customHeight="1">
      <c r="A62" s="19" t="s">
        <v>108</v>
      </c>
      <c r="B62" s="22">
        <f t="shared" si="16"/>
        <v>15.832205683355886</v>
      </c>
      <c r="C62" s="33">
        <f t="shared" si="17"/>
        <v>0</v>
      </c>
      <c r="D62" s="14">
        <f t="shared" si="18"/>
        <v>739</v>
      </c>
      <c r="E62" s="14">
        <v>338</v>
      </c>
      <c r="F62" s="14">
        <v>273</v>
      </c>
      <c r="G62" s="14">
        <v>128</v>
      </c>
      <c r="H62" s="14">
        <f t="shared" si="19"/>
        <v>117</v>
      </c>
      <c r="I62" s="14">
        <v>60</v>
      </c>
      <c r="J62" s="14">
        <v>33</v>
      </c>
      <c r="K62" s="14">
        <v>24</v>
      </c>
    </row>
    <row r="63" spans="1:11" ht="15" customHeight="1">
      <c r="A63" s="19" t="s">
        <v>53</v>
      </c>
      <c r="B63" s="22">
        <f t="shared" si="16"/>
        <v>97.40566037735849</v>
      </c>
      <c r="C63" s="33">
        <f t="shared" si="17"/>
        <v>3</v>
      </c>
      <c r="D63" s="14">
        <f t="shared" si="18"/>
        <v>424</v>
      </c>
      <c r="E63" s="14">
        <v>148</v>
      </c>
      <c r="F63" s="14">
        <v>203</v>
      </c>
      <c r="G63" s="14">
        <v>73</v>
      </c>
      <c r="H63" s="14">
        <f t="shared" si="19"/>
        <v>413</v>
      </c>
      <c r="I63" s="14">
        <v>141</v>
      </c>
      <c r="J63" s="14">
        <v>200</v>
      </c>
      <c r="K63" s="14">
        <v>72</v>
      </c>
    </row>
    <row r="64" spans="1:11" ht="15" customHeight="1">
      <c r="A64" s="19" t="s">
        <v>35</v>
      </c>
      <c r="B64" s="22">
        <f t="shared" si="16"/>
        <v>98.62542955326461</v>
      </c>
      <c r="C64" s="33">
        <f t="shared" si="17"/>
        <v>3</v>
      </c>
      <c r="D64" s="14">
        <f t="shared" si="18"/>
        <v>291</v>
      </c>
      <c r="E64" s="14">
        <v>72</v>
      </c>
      <c r="F64" s="14">
        <v>179</v>
      </c>
      <c r="G64" s="14">
        <v>40</v>
      </c>
      <c r="H64" s="14">
        <f t="shared" si="19"/>
        <v>287</v>
      </c>
      <c r="I64" s="14">
        <v>71</v>
      </c>
      <c r="J64" s="14">
        <v>178</v>
      </c>
      <c r="K64" s="14">
        <v>38</v>
      </c>
    </row>
    <row r="65" spans="1:11" ht="15" customHeight="1">
      <c r="A65" s="19" t="s">
        <v>74</v>
      </c>
      <c r="B65" s="22">
        <f t="shared" si="16"/>
        <v>99.49874686716792</v>
      </c>
      <c r="C65" s="33">
        <f t="shared" si="17"/>
        <v>3</v>
      </c>
      <c r="D65" s="14">
        <f t="shared" si="18"/>
        <v>399</v>
      </c>
      <c r="E65" s="14">
        <v>86</v>
      </c>
      <c r="F65" s="14">
        <v>210</v>
      </c>
      <c r="G65" s="14">
        <v>103</v>
      </c>
      <c r="H65" s="14">
        <f t="shared" si="19"/>
        <v>397</v>
      </c>
      <c r="I65" s="14">
        <v>86</v>
      </c>
      <c r="J65" s="14">
        <v>209</v>
      </c>
      <c r="K65" s="14">
        <v>102</v>
      </c>
    </row>
    <row r="66" spans="1:11" ht="15" customHeight="1">
      <c r="A66" s="19" t="s">
        <v>101</v>
      </c>
      <c r="B66" s="22">
        <f t="shared" si="16"/>
        <v>88.3495145631068</v>
      </c>
      <c r="C66" s="33">
        <f t="shared" si="17"/>
        <v>1</v>
      </c>
      <c r="D66" s="14">
        <f t="shared" si="18"/>
        <v>412</v>
      </c>
      <c r="E66" s="14">
        <v>95</v>
      </c>
      <c r="F66" s="14">
        <v>234</v>
      </c>
      <c r="G66" s="14">
        <v>83</v>
      </c>
      <c r="H66" s="14">
        <f t="shared" si="19"/>
        <v>364</v>
      </c>
      <c r="I66" s="14">
        <v>82</v>
      </c>
      <c r="J66" s="14">
        <v>207</v>
      </c>
      <c r="K66" s="14">
        <v>75</v>
      </c>
    </row>
    <row r="67" spans="1:11" ht="15" customHeight="1">
      <c r="A67" s="19" t="s">
        <v>66</v>
      </c>
      <c r="B67" s="22">
        <f t="shared" si="16"/>
        <v>94.95091164095372</v>
      </c>
      <c r="C67" s="33">
        <f t="shared" si="17"/>
        <v>2</v>
      </c>
      <c r="D67" s="14">
        <f t="shared" si="18"/>
        <v>713</v>
      </c>
      <c r="E67" s="14">
        <v>25</v>
      </c>
      <c r="F67" s="14">
        <v>489</v>
      </c>
      <c r="G67" s="14">
        <v>199</v>
      </c>
      <c r="H67" s="14">
        <f t="shared" si="19"/>
        <v>677</v>
      </c>
      <c r="I67" s="14">
        <v>21</v>
      </c>
      <c r="J67" s="14">
        <v>464</v>
      </c>
      <c r="K67" s="14">
        <v>192</v>
      </c>
    </row>
    <row r="68" spans="1:11" ht="15" customHeight="1">
      <c r="A68" s="19" t="s">
        <v>36</v>
      </c>
      <c r="B68" s="22">
        <f t="shared" si="16"/>
        <v>97.76674937965261</v>
      </c>
      <c r="C68" s="33">
        <f t="shared" si="17"/>
        <v>3</v>
      </c>
      <c r="D68" s="14">
        <f t="shared" si="18"/>
        <v>403</v>
      </c>
      <c r="E68" s="14">
        <v>97</v>
      </c>
      <c r="F68" s="14">
        <v>196</v>
      </c>
      <c r="G68" s="14">
        <v>110</v>
      </c>
      <c r="H68" s="14">
        <f t="shared" si="19"/>
        <v>394</v>
      </c>
      <c r="I68" s="14">
        <v>95</v>
      </c>
      <c r="J68" s="14">
        <v>192</v>
      </c>
      <c r="K68" s="14">
        <v>107</v>
      </c>
    </row>
    <row r="69" spans="1:11" ht="15" customHeight="1">
      <c r="A69" s="19" t="s">
        <v>67</v>
      </c>
      <c r="B69" s="22">
        <f t="shared" si="16"/>
        <v>96.23430962343096</v>
      </c>
      <c r="C69" s="33">
        <f t="shared" si="17"/>
        <v>3</v>
      </c>
      <c r="D69" s="14">
        <f t="shared" si="18"/>
        <v>239</v>
      </c>
      <c r="E69" s="14">
        <v>63</v>
      </c>
      <c r="F69" s="14">
        <v>116</v>
      </c>
      <c r="G69" s="14">
        <v>60</v>
      </c>
      <c r="H69" s="14">
        <v>230</v>
      </c>
      <c r="I69" s="14">
        <v>62</v>
      </c>
      <c r="J69" s="14">
        <v>110</v>
      </c>
      <c r="K69" s="14">
        <v>58</v>
      </c>
    </row>
    <row r="70" spans="1:11" ht="15" customHeight="1">
      <c r="A70" s="19" t="s">
        <v>54</v>
      </c>
      <c r="B70" s="22">
        <f t="shared" si="16"/>
        <v>97.74774774774775</v>
      </c>
      <c r="C70" s="33">
        <f t="shared" si="17"/>
        <v>3</v>
      </c>
      <c r="D70" s="14">
        <f t="shared" si="18"/>
        <v>888</v>
      </c>
      <c r="E70" s="14">
        <v>30</v>
      </c>
      <c r="F70" s="14">
        <v>743</v>
      </c>
      <c r="G70" s="14">
        <v>115</v>
      </c>
      <c r="H70" s="14">
        <f t="shared" si="19"/>
        <v>868</v>
      </c>
      <c r="I70" s="14">
        <v>30</v>
      </c>
      <c r="J70" s="14">
        <v>728</v>
      </c>
      <c r="K70" s="14">
        <v>110</v>
      </c>
    </row>
    <row r="71" spans="1:11" s="6" customFormat="1" ht="15" customHeight="1">
      <c r="A71" s="19" t="s">
        <v>37</v>
      </c>
      <c r="B71" s="22">
        <f t="shared" si="16"/>
        <v>98.44660194174757</v>
      </c>
      <c r="C71" s="33">
        <f t="shared" si="17"/>
        <v>3</v>
      </c>
      <c r="D71" s="14">
        <f t="shared" si="18"/>
        <v>515</v>
      </c>
      <c r="E71" s="14">
        <v>170</v>
      </c>
      <c r="F71" s="14">
        <v>286</v>
      </c>
      <c r="G71" s="14">
        <v>59</v>
      </c>
      <c r="H71" s="14">
        <f t="shared" si="19"/>
        <v>507</v>
      </c>
      <c r="I71" s="14">
        <v>167</v>
      </c>
      <c r="J71" s="14">
        <v>281</v>
      </c>
      <c r="K71" s="14">
        <v>59</v>
      </c>
    </row>
    <row r="72" spans="1:11" ht="15" customHeight="1">
      <c r="A72" s="19" t="s">
        <v>38</v>
      </c>
      <c r="B72" s="22">
        <f t="shared" si="16"/>
        <v>97.87234042553192</v>
      </c>
      <c r="C72" s="33">
        <f t="shared" si="17"/>
        <v>3</v>
      </c>
      <c r="D72" s="14">
        <f t="shared" si="18"/>
        <v>282</v>
      </c>
      <c r="E72" s="14">
        <v>47</v>
      </c>
      <c r="F72" s="14">
        <v>146</v>
      </c>
      <c r="G72" s="14">
        <v>89</v>
      </c>
      <c r="H72" s="14">
        <f t="shared" si="19"/>
        <v>276</v>
      </c>
      <c r="I72" s="14">
        <v>45</v>
      </c>
      <c r="J72" s="14">
        <v>142</v>
      </c>
      <c r="K72" s="14">
        <v>89</v>
      </c>
    </row>
    <row r="73" spans="1:11" ht="15" customHeight="1">
      <c r="A73" s="38" t="s">
        <v>116</v>
      </c>
      <c r="B73" s="50"/>
      <c r="C73" s="51"/>
      <c r="D73" s="49"/>
      <c r="E73" s="49"/>
      <c r="F73" s="49"/>
      <c r="G73" s="49"/>
      <c r="H73" s="49"/>
      <c r="I73" s="49"/>
      <c r="J73" s="49"/>
      <c r="K73" s="49"/>
    </row>
    <row r="74" spans="1:11" ht="15" customHeight="1">
      <c r="A74" s="19" t="s">
        <v>93</v>
      </c>
      <c r="B74" s="22">
        <f aca="true" t="shared" si="20" ref="B74:B79">H74/D74*100</f>
        <v>89.41605839416059</v>
      </c>
      <c r="C74" s="33">
        <f aca="true" t="shared" si="21" ref="C74:C79">IF(B74&gt;=95,3,IF(B74&gt;=90,2,IF(B74&gt;=80,1,0)))</f>
        <v>1</v>
      </c>
      <c r="D74" s="14">
        <f aca="true" t="shared" si="22" ref="D74:D79">SUM(E74:G74)</f>
        <v>274</v>
      </c>
      <c r="E74" s="14">
        <v>24</v>
      </c>
      <c r="F74" s="14">
        <v>164</v>
      </c>
      <c r="G74" s="14">
        <v>86</v>
      </c>
      <c r="H74" s="14">
        <f aca="true" t="shared" si="23" ref="H74:H79">SUM(I74:K74)</f>
        <v>245</v>
      </c>
      <c r="I74" s="14">
        <v>18</v>
      </c>
      <c r="J74" s="14">
        <v>155</v>
      </c>
      <c r="K74" s="14">
        <v>72</v>
      </c>
    </row>
    <row r="75" spans="1:11" s="6" customFormat="1" ht="15" customHeight="1">
      <c r="A75" s="19" t="s">
        <v>75</v>
      </c>
      <c r="B75" s="22">
        <f t="shared" si="20"/>
        <v>93.51851851851852</v>
      </c>
      <c r="C75" s="33">
        <f t="shared" si="21"/>
        <v>2</v>
      </c>
      <c r="D75" s="14">
        <f t="shared" si="22"/>
        <v>756</v>
      </c>
      <c r="E75" s="14">
        <v>284</v>
      </c>
      <c r="F75" s="14">
        <v>239</v>
      </c>
      <c r="G75" s="14">
        <v>233</v>
      </c>
      <c r="H75" s="14">
        <f t="shared" si="23"/>
        <v>707</v>
      </c>
      <c r="I75" s="14">
        <v>261</v>
      </c>
      <c r="J75" s="14">
        <v>225</v>
      </c>
      <c r="K75" s="14">
        <v>221</v>
      </c>
    </row>
    <row r="76" spans="1:11" ht="15" customHeight="1">
      <c r="A76" s="19" t="s">
        <v>68</v>
      </c>
      <c r="B76" s="22">
        <f t="shared" si="20"/>
        <v>98.85057471264368</v>
      </c>
      <c r="C76" s="33">
        <f t="shared" si="21"/>
        <v>3</v>
      </c>
      <c r="D76" s="14">
        <f t="shared" si="22"/>
        <v>174</v>
      </c>
      <c r="E76" s="14">
        <v>123</v>
      </c>
      <c r="F76" s="14">
        <v>38</v>
      </c>
      <c r="G76" s="14">
        <v>13</v>
      </c>
      <c r="H76" s="14">
        <f t="shared" si="23"/>
        <v>172</v>
      </c>
      <c r="I76" s="14">
        <v>122</v>
      </c>
      <c r="J76" s="14">
        <v>38</v>
      </c>
      <c r="K76" s="14">
        <v>12</v>
      </c>
    </row>
    <row r="77" spans="1:11" ht="15" customHeight="1">
      <c r="A77" s="19" t="s">
        <v>80</v>
      </c>
      <c r="B77" s="22">
        <f t="shared" si="20"/>
        <v>91.18457300275482</v>
      </c>
      <c r="C77" s="33">
        <f t="shared" si="21"/>
        <v>2</v>
      </c>
      <c r="D77" s="14">
        <f t="shared" si="22"/>
        <v>363</v>
      </c>
      <c r="E77" s="14">
        <v>7</v>
      </c>
      <c r="F77" s="14">
        <v>281</v>
      </c>
      <c r="G77" s="14">
        <v>75</v>
      </c>
      <c r="H77" s="14">
        <f t="shared" si="23"/>
        <v>331</v>
      </c>
      <c r="I77" s="14">
        <v>5</v>
      </c>
      <c r="J77" s="14">
        <v>264</v>
      </c>
      <c r="K77" s="14">
        <v>62</v>
      </c>
    </row>
    <row r="78" spans="1:11" ht="15" customHeight="1">
      <c r="A78" s="19" t="s">
        <v>39</v>
      </c>
      <c r="B78" s="22">
        <f t="shared" si="20"/>
        <v>97.55244755244755</v>
      </c>
      <c r="C78" s="33">
        <f t="shared" si="21"/>
        <v>3</v>
      </c>
      <c r="D78" s="14">
        <f t="shared" si="22"/>
        <v>286</v>
      </c>
      <c r="E78" s="14">
        <v>34</v>
      </c>
      <c r="F78" s="14">
        <v>179</v>
      </c>
      <c r="G78" s="14">
        <v>73</v>
      </c>
      <c r="H78" s="14">
        <f t="shared" si="23"/>
        <v>279</v>
      </c>
      <c r="I78" s="14">
        <v>31</v>
      </c>
      <c r="J78" s="14">
        <v>177</v>
      </c>
      <c r="K78" s="14">
        <v>71</v>
      </c>
    </row>
    <row r="79" spans="1:11" ht="15" customHeight="1">
      <c r="A79" s="19" t="s">
        <v>40</v>
      </c>
      <c r="B79" s="22">
        <f t="shared" si="20"/>
        <v>97.70992366412213</v>
      </c>
      <c r="C79" s="33">
        <f t="shared" si="21"/>
        <v>3</v>
      </c>
      <c r="D79" s="14">
        <f t="shared" si="22"/>
        <v>131</v>
      </c>
      <c r="E79" s="14">
        <v>18</v>
      </c>
      <c r="F79" s="14">
        <v>64</v>
      </c>
      <c r="G79" s="14">
        <v>49</v>
      </c>
      <c r="H79" s="14">
        <f t="shared" si="23"/>
        <v>128</v>
      </c>
      <c r="I79" s="14">
        <v>17</v>
      </c>
      <c r="J79" s="14">
        <v>63</v>
      </c>
      <c r="K79" s="14">
        <v>48</v>
      </c>
    </row>
    <row r="80" spans="1:11" ht="15" customHeight="1">
      <c r="A80" s="38" t="s">
        <v>117</v>
      </c>
      <c r="B80" s="50"/>
      <c r="C80" s="51"/>
      <c r="D80" s="49"/>
      <c r="E80" s="49"/>
      <c r="F80" s="49"/>
      <c r="G80" s="49"/>
      <c r="H80" s="49"/>
      <c r="I80" s="49"/>
      <c r="J80" s="49"/>
      <c r="K80" s="49"/>
    </row>
    <row r="81" spans="1:11" ht="15" customHeight="1">
      <c r="A81" s="19" t="s">
        <v>41</v>
      </c>
      <c r="B81" s="22">
        <f aca="true" t="shared" si="24" ref="B81:B92">H81/D81*100</f>
        <v>100</v>
      </c>
      <c r="C81" s="33">
        <f aca="true" t="shared" si="25" ref="C81:C92">IF(B81&gt;=95,3,IF(B81&gt;=90,2,IF(B81&gt;=80,1,0)))</f>
        <v>3</v>
      </c>
      <c r="D81" s="14">
        <f aca="true" t="shared" si="26" ref="D81:D92">SUM(E81:G81)</f>
        <v>152</v>
      </c>
      <c r="E81" s="14">
        <v>39</v>
      </c>
      <c r="F81" s="14">
        <v>77</v>
      </c>
      <c r="G81" s="14">
        <v>36</v>
      </c>
      <c r="H81" s="14">
        <f aca="true" t="shared" si="27" ref="H81:H92">SUM(I81:K81)</f>
        <v>152</v>
      </c>
      <c r="I81" s="14">
        <v>39</v>
      </c>
      <c r="J81" s="14">
        <v>77</v>
      </c>
      <c r="K81" s="14">
        <v>36</v>
      </c>
    </row>
    <row r="82" spans="1:11" ht="15" customHeight="1">
      <c r="A82" s="19" t="s">
        <v>55</v>
      </c>
      <c r="B82" s="22">
        <f t="shared" si="24"/>
        <v>98.39357429718876</v>
      </c>
      <c r="C82" s="33">
        <f t="shared" si="25"/>
        <v>3</v>
      </c>
      <c r="D82" s="14">
        <f t="shared" si="26"/>
        <v>249</v>
      </c>
      <c r="E82" s="14">
        <v>103</v>
      </c>
      <c r="F82" s="14">
        <v>108</v>
      </c>
      <c r="G82" s="14">
        <v>38</v>
      </c>
      <c r="H82" s="14">
        <f t="shared" si="27"/>
        <v>245</v>
      </c>
      <c r="I82" s="14">
        <v>101</v>
      </c>
      <c r="J82" s="14">
        <v>106</v>
      </c>
      <c r="K82" s="14">
        <v>38</v>
      </c>
    </row>
    <row r="83" spans="1:11" ht="15" customHeight="1">
      <c r="A83" s="19" t="s">
        <v>56</v>
      </c>
      <c r="B83" s="22">
        <f t="shared" si="24"/>
        <v>95.7943925233645</v>
      </c>
      <c r="C83" s="33">
        <f t="shared" si="25"/>
        <v>3</v>
      </c>
      <c r="D83" s="14">
        <f t="shared" si="26"/>
        <v>214</v>
      </c>
      <c r="E83" s="14">
        <v>26</v>
      </c>
      <c r="F83" s="14">
        <v>155</v>
      </c>
      <c r="G83" s="14">
        <v>33</v>
      </c>
      <c r="H83" s="14">
        <f t="shared" si="27"/>
        <v>205</v>
      </c>
      <c r="I83" s="14">
        <v>25</v>
      </c>
      <c r="J83" s="14">
        <v>151</v>
      </c>
      <c r="K83" s="14">
        <v>29</v>
      </c>
    </row>
    <row r="84" spans="1:11" ht="15" customHeight="1">
      <c r="A84" s="19" t="s">
        <v>100</v>
      </c>
      <c r="B84" s="22">
        <f t="shared" si="24"/>
        <v>90.36144578313254</v>
      </c>
      <c r="C84" s="33">
        <f t="shared" si="25"/>
        <v>2</v>
      </c>
      <c r="D84" s="14">
        <f t="shared" si="26"/>
        <v>166</v>
      </c>
      <c r="E84" s="14">
        <v>36</v>
      </c>
      <c r="F84" s="14">
        <v>81</v>
      </c>
      <c r="G84" s="14">
        <v>49</v>
      </c>
      <c r="H84" s="14">
        <f t="shared" si="27"/>
        <v>150</v>
      </c>
      <c r="I84" s="14">
        <v>30</v>
      </c>
      <c r="J84" s="14">
        <v>73</v>
      </c>
      <c r="K84" s="14">
        <v>47</v>
      </c>
    </row>
    <row r="85" spans="1:11" ht="15" customHeight="1">
      <c r="A85" s="19" t="s">
        <v>76</v>
      </c>
      <c r="B85" s="22">
        <f t="shared" si="24"/>
        <v>99.3723849372385</v>
      </c>
      <c r="C85" s="33">
        <f t="shared" si="25"/>
        <v>3</v>
      </c>
      <c r="D85" s="14">
        <f t="shared" si="26"/>
        <v>478</v>
      </c>
      <c r="E85" s="14">
        <v>21</v>
      </c>
      <c r="F85" s="14">
        <v>441</v>
      </c>
      <c r="G85" s="14">
        <v>16</v>
      </c>
      <c r="H85" s="14">
        <f t="shared" si="27"/>
        <v>475</v>
      </c>
      <c r="I85" s="14">
        <v>21</v>
      </c>
      <c r="J85" s="14">
        <v>439</v>
      </c>
      <c r="K85" s="14">
        <v>15</v>
      </c>
    </row>
    <row r="86" spans="1:11" ht="15" customHeight="1">
      <c r="A86" s="19" t="s">
        <v>88</v>
      </c>
      <c r="B86" s="22">
        <f t="shared" si="24"/>
        <v>93.81818181818183</v>
      </c>
      <c r="C86" s="33">
        <f t="shared" si="25"/>
        <v>2</v>
      </c>
      <c r="D86" s="14">
        <f t="shared" si="26"/>
        <v>275</v>
      </c>
      <c r="E86" s="14">
        <v>34</v>
      </c>
      <c r="F86" s="14">
        <v>219</v>
      </c>
      <c r="G86" s="14">
        <v>22</v>
      </c>
      <c r="H86" s="14">
        <f t="shared" si="27"/>
        <v>258</v>
      </c>
      <c r="I86" s="14">
        <v>30</v>
      </c>
      <c r="J86" s="14">
        <v>206</v>
      </c>
      <c r="K86" s="14">
        <v>22</v>
      </c>
    </row>
    <row r="87" spans="1:11" s="6" customFormat="1" ht="15" customHeight="1">
      <c r="A87" s="19" t="s">
        <v>69</v>
      </c>
      <c r="B87" s="22">
        <f t="shared" si="24"/>
        <v>95.53314121037464</v>
      </c>
      <c r="C87" s="33">
        <f t="shared" si="25"/>
        <v>3</v>
      </c>
      <c r="D87" s="14">
        <f t="shared" si="26"/>
        <v>694</v>
      </c>
      <c r="E87" s="14">
        <v>111</v>
      </c>
      <c r="F87" s="14">
        <v>400</v>
      </c>
      <c r="G87" s="14">
        <v>183</v>
      </c>
      <c r="H87" s="14">
        <f t="shared" si="27"/>
        <v>663</v>
      </c>
      <c r="I87" s="14">
        <v>105</v>
      </c>
      <c r="J87" s="14">
        <v>385</v>
      </c>
      <c r="K87" s="14">
        <v>173</v>
      </c>
    </row>
    <row r="88" spans="1:11" ht="15" customHeight="1">
      <c r="A88" s="19" t="s">
        <v>57</v>
      </c>
      <c r="B88" s="22">
        <f t="shared" si="24"/>
        <v>98.2</v>
      </c>
      <c r="C88" s="33">
        <f t="shared" si="25"/>
        <v>3</v>
      </c>
      <c r="D88" s="14">
        <f t="shared" si="26"/>
        <v>500</v>
      </c>
      <c r="E88" s="14">
        <v>74</v>
      </c>
      <c r="F88" s="14">
        <v>259</v>
      </c>
      <c r="G88" s="14">
        <v>167</v>
      </c>
      <c r="H88" s="14">
        <f t="shared" si="27"/>
        <v>491</v>
      </c>
      <c r="I88" s="14">
        <v>69</v>
      </c>
      <c r="J88" s="14">
        <v>258</v>
      </c>
      <c r="K88" s="14">
        <v>164</v>
      </c>
    </row>
    <row r="89" spans="1:11" ht="15" customHeight="1">
      <c r="A89" s="19" t="s">
        <v>89</v>
      </c>
      <c r="B89" s="22">
        <f t="shared" si="24"/>
        <v>94.54976303317537</v>
      </c>
      <c r="C89" s="33">
        <f t="shared" si="25"/>
        <v>2</v>
      </c>
      <c r="D89" s="14">
        <f t="shared" si="26"/>
        <v>422</v>
      </c>
      <c r="E89" s="14">
        <v>77</v>
      </c>
      <c r="F89" s="14">
        <v>262</v>
      </c>
      <c r="G89" s="14">
        <v>83</v>
      </c>
      <c r="H89" s="14">
        <f t="shared" si="27"/>
        <v>399</v>
      </c>
      <c r="I89" s="14">
        <v>74</v>
      </c>
      <c r="J89" s="14">
        <v>253</v>
      </c>
      <c r="K89" s="14">
        <v>72</v>
      </c>
    </row>
    <row r="90" spans="1:11" ht="15" customHeight="1">
      <c r="A90" s="19" t="s">
        <v>42</v>
      </c>
      <c r="B90" s="22">
        <f t="shared" si="24"/>
        <v>97.45547073791349</v>
      </c>
      <c r="C90" s="33">
        <f t="shared" si="25"/>
        <v>3</v>
      </c>
      <c r="D90" s="14">
        <f t="shared" si="26"/>
        <v>393</v>
      </c>
      <c r="E90" s="14">
        <v>123</v>
      </c>
      <c r="F90" s="14">
        <v>214</v>
      </c>
      <c r="G90" s="14">
        <v>56</v>
      </c>
      <c r="H90" s="14">
        <f t="shared" si="27"/>
        <v>383</v>
      </c>
      <c r="I90" s="14">
        <v>119</v>
      </c>
      <c r="J90" s="14">
        <v>210</v>
      </c>
      <c r="K90" s="14">
        <v>54</v>
      </c>
    </row>
    <row r="91" spans="1:11" ht="15" customHeight="1">
      <c r="A91" s="19" t="s">
        <v>70</v>
      </c>
      <c r="B91" s="22">
        <f t="shared" si="24"/>
        <v>98.07280513918629</v>
      </c>
      <c r="C91" s="33">
        <f t="shared" si="25"/>
        <v>3</v>
      </c>
      <c r="D91" s="14">
        <f t="shared" si="26"/>
        <v>467</v>
      </c>
      <c r="E91" s="14">
        <v>42</v>
      </c>
      <c r="F91" s="14">
        <v>326</v>
      </c>
      <c r="G91" s="14">
        <v>99</v>
      </c>
      <c r="H91" s="14">
        <f t="shared" si="27"/>
        <v>458</v>
      </c>
      <c r="I91" s="14">
        <v>40</v>
      </c>
      <c r="J91" s="14">
        <v>319</v>
      </c>
      <c r="K91" s="14">
        <v>99</v>
      </c>
    </row>
    <row r="92" spans="1:11" ht="15" customHeight="1">
      <c r="A92" s="19" t="s">
        <v>77</v>
      </c>
      <c r="B92" s="22">
        <f t="shared" si="24"/>
        <v>99.20634920634922</v>
      </c>
      <c r="C92" s="33">
        <f t="shared" si="25"/>
        <v>3</v>
      </c>
      <c r="D92" s="14">
        <f t="shared" si="26"/>
        <v>252</v>
      </c>
      <c r="E92" s="14">
        <v>64</v>
      </c>
      <c r="F92" s="14">
        <v>110</v>
      </c>
      <c r="G92" s="14">
        <v>78</v>
      </c>
      <c r="H92" s="14">
        <f t="shared" si="27"/>
        <v>250</v>
      </c>
      <c r="I92" s="14">
        <v>64</v>
      </c>
      <c r="J92" s="14">
        <v>108</v>
      </c>
      <c r="K92" s="14">
        <v>78</v>
      </c>
    </row>
    <row r="93" spans="1:11" ht="15" customHeight="1">
      <c r="A93" s="38" t="s">
        <v>118</v>
      </c>
      <c r="B93" s="50"/>
      <c r="C93" s="51"/>
      <c r="D93" s="49"/>
      <c r="E93" s="49"/>
      <c r="F93" s="49"/>
      <c r="G93" s="49"/>
      <c r="H93" s="49"/>
      <c r="I93" s="49"/>
      <c r="J93" s="49"/>
      <c r="K93" s="49"/>
    </row>
    <row r="94" spans="1:11" ht="15" customHeight="1">
      <c r="A94" s="19" t="s">
        <v>102</v>
      </c>
      <c r="B94" s="22">
        <f aca="true" t="shared" si="28" ref="B94:B102">H94/D94*100</f>
        <v>85.86278586278586</v>
      </c>
      <c r="C94" s="33">
        <f aca="true" t="shared" si="29" ref="C94:C102">IF(B94&gt;=95,3,IF(B94&gt;=90,2,IF(B94&gt;=80,1,0)))</f>
        <v>1</v>
      </c>
      <c r="D94" s="14">
        <f aca="true" t="shared" si="30" ref="D94:D102">SUM(E94:G94)</f>
        <v>481</v>
      </c>
      <c r="E94" s="14">
        <v>88</v>
      </c>
      <c r="F94" s="14">
        <v>246</v>
      </c>
      <c r="G94" s="14">
        <v>147</v>
      </c>
      <c r="H94" s="14">
        <f aca="true" t="shared" si="31" ref="H94:H102">SUM(I94:K94)</f>
        <v>413</v>
      </c>
      <c r="I94" s="14">
        <v>66</v>
      </c>
      <c r="J94" s="14">
        <v>209</v>
      </c>
      <c r="K94" s="14">
        <v>138</v>
      </c>
    </row>
    <row r="95" spans="1:11" ht="15" customHeight="1">
      <c r="A95" s="19" t="s">
        <v>81</v>
      </c>
      <c r="B95" s="22">
        <f t="shared" si="28"/>
        <v>87.95811518324608</v>
      </c>
      <c r="C95" s="33">
        <f t="shared" si="29"/>
        <v>1</v>
      </c>
      <c r="D95" s="14">
        <f t="shared" si="30"/>
        <v>191</v>
      </c>
      <c r="E95" s="14">
        <v>47</v>
      </c>
      <c r="F95" s="14">
        <v>106</v>
      </c>
      <c r="G95" s="14">
        <v>38</v>
      </c>
      <c r="H95" s="14">
        <f t="shared" si="31"/>
        <v>168</v>
      </c>
      <c r="I95" s="14">
        <v>44</v>
      </c>
      <c r="J95" s="14">
        <v>95</v>
      </c>
      <c r="K95" s="14">
        <v>29</v>
      </c>
    </row>
    <row r="96" spans="1:11" ht="15" customHeight="1">
      <c r="A96" s="19" t="s">
        <v>43</v>
      </c>
      <c r="B96" s="22">
        <f t="shared" si="28"/>
        <v>98.0456026058632</v>
      </c>
      <c r="C96" s="33">
        <f t="shared" si="29"/>
        <v>3</v>
      </c>
      <c r="D96" s="14">
        <f t="shared" si="30"/>
        <v>307</v>
      </c>
      <c r="E96" s="14">
        <v>49</v>
      </c>
      <c r="F96" s="14">
        <v>194</v>
      </c>
      <c r="G96" s="14">
        <v>64</v>
      </c>
      <c r="H96" s="14">
        <f t="shared" si="31"/>
        <v>301</v>
      </c>
      <c r="I96" s="14">
        <v>48</v>
      </c>
      <c r="J96" s="14">
        <v>190</v>
      </c>
      <c r="K96" s="14">
        <v>63</v>
      </c>
    </row>
    <row r="97" spans="1:11" ht="15" customHeight="1">
      <c r="A97" s="19" t="s">
        <v>58</v>
      </c>
      <c r="B97" s="22">
        <f t="shared" si="28"/>
        <v>96.92307692307692</v>
      </c>
      <c r="C97" s="33">
        <f t="shared" si="29"/>
        <v>3</v>
      </c>
      <c r="D97" s="14">
        <f t="shared" si="30"/>
        <v>325</v>
      </c>
      <c r="E97" s="14">
        <v>31</v>
      </c>
      <c r="F97" s="14">
        <v>182</v>
      </c>
      <c r="G97" s="14">
        <v>112</v>
      </c>
      <c r="H97" s="14">
        <f t="shared" si="31"/>
        <v>315</v>
      </c>
      <c r="I97" s="14">
        <v>30</v>
      </c>
      <c r="J97" s="14">
        <v>179</v>
      </c>
      <c r="K97" s="14">
        <v>106</v>
      </c>
    </row>
    <row r="98" spans="1:11" ht="15" customHeight="1">
      <c r="A98" s="19" t="s">
        <v>44</v>
      </c>
      <c r="B98" s="22">
        <f t="shared" si="28"/>
        <v>95.65217391304348</v>
      </c>
      <c r="C98" s="33">
        <f t="shared" si="29"/>
        <v>3</v>
      </c>
      <c r="D98" s="14">
        <f t="shared" si="30"/>
        <v>230</v>
      </c>
      <c r="E98" s="14">
        <v>91</v>
      </c>
      <c r="F98" s="14">
        <v>75</v>
      </c>
      <c r="G98" s="14">
        <v>64</v>
      </c>
      <c r="H98" s="14">
        <f t="shared" si="31"/>
        <v>220</v>
      </c>
      <c r="I98" s="14">
        <v>83</v>
      </c>
      <c r="J98" s="14">
        <v>73</v>
      </c>
      <c r="K98" s="14">
        <v>64</v>
      </c>
    </row>
    <row r="99" spans="1:11" ht="15" customHeight="1">
      <c r="A99" s="19" t="s">
        <v>95</v>
      </c>
      <c r="B99" s="22">
        <f t="shared" si="28"/>
        <v>88.39285714285714</v>
      </c>
      <c r="C99" s="33">
        <f t="shared" si="29"/>
        <v>1</v>
      </c>
      <c r="D99" s="14">
        <f t="shared" si="30"/>
        <v>112</v>
      </c>
      <c r="E99" s="14">
        <v>23</v>
      </c>
      <c r="F99" s="14">
        <v>49</v>
      </c>
      <c r="G99" s="14">
        <v>40</v>
      </c>
      <c r="H99" s="14">
        <f t="shared" si="31"/>
        <v>99</v>
      </c>
      <c r="I99" s="14">
        <v>19</v>
      </c>
      <c r="J99" s="14">
        <v>46</v>
      </c>
      <c r="K99" s="14">
        <v>34</v>
      </c>
    </row>
    <row r="100" spans="1:11" ht="15" customHeight="1">
      <c r="A100" s="19" t="s">
        <v>59</v>
      </c>
      <c r="B100" s="22">
        <f t="shared" si="28"/>
        <v>91.48936170212765</v>
      </c>
      <c r="C100" s="33">
        <f t="shared" si="29"/>
        <v>2</v>
      </c>
      <c r="D100" s="14">
        <f t="shared" si="30"/>
        <v>188</v>
      </c>
      <c r="E100" s="14">
        <v>20</v>
      </c>
      <c r="F100" s="14">
        <v>108</v>
      </c>
      <c r="G100" s="14">
        <v>60</v>
      </c>
      <c r="H100" s="14">
        <f t="shared" si="31"/>
        <v>172</v>
      </c>
      <c r="I100" s="14">
        <v>18</v>
      </c>
      <c r="J100" s="14">
        <v>97</v>
      </c>
      <c r="K100" s="14">
        <v>57</v>
      </c>
    </row>
    <row r="101" spans="1:11" ht="15" customHeight="1">
      <c r="A101" s="19" t="s">
        <v>96</v>
      </c>
      <c r="B101" s="22">
        <f t="shared" si="28"/>
        <v>93.10344827586206</v>
      </c>
      <c r="C101" s="33">
        <f t="shared" si="29"/>
        <v>2</v>
      </c>
      <c r="D101" s="14">
        <f t="shared" si="30"/>
        <v>87</v>
      </c>
      <c r="E101" s="14">
        <v>9</v>
      </c>
      <c r="F101" s="14">
        <v>61</v>
      </c>
      <c r="G101" s="14">
        <v>17</v>
      </c>
      <c r="H101" s="14">
        <f t="shared" si="31"/>
        <v>81</v>
      </c>
      <c r="I101" s="14">
        <v>8</v>
      </c>
      <c r="J101" s="14">
        <v>57</v>
      </c>
      <c r="K101" s="14">
        <v>16</v>
      </c>
    </row>
    <row r="102" spans="1:11" ht="15" customHeight="1">
      <c r="A102" s="19" t="s">
        <v>109</v>
      </c>
      <c r="B102" s="22">
        <f t="shared" si="28"/>
        <v>51.515151515151516</v>
      </c>
      <c r="C102" s="33">
        <f t="shared" si="29"/>
        <v>0</v>
      </c>
      <c r="D102" s="14">
        <f t="shared" si="30"/>
        <v>33</v>
      </c>
      <c r="E102" s="14">
        <v>12</v>
      </c>
      <c r="F102" s="14">
        <v>10</v>
      </c>
      <c r="G102" s="14">
        <v>11</v>
      </c>
      <c r="H102" s="14">
        <f t="shared" si="31"/>
        <v>17</v>
      </c>
      <c r="I102" s="14">
        <v>7</v>
      </c>
      <c r="J102" s="14">
        <v>6</v>
      </c>
      <c r="K102" s="14">
        <v>4</v>
      </c>
    </row>
    <row r="103" spans="1:11" ht="12.75">
      <c r="A103" s="4"/>
      <c r="B103" s="4"/>
      <c r="C103" s="4"/>
      <c r="D103" s="4"/>
      <c r="E103" s="4"/>
      <c r="F103" s="4"/>
      <c r="G103" s="4"/>
      <c r="H103" s="4"/>
      <c r="I103" s="4"/>
      <c r="J103" s="4"/>
      <c r="K103" s="4"/>
    </row>
    <row r="110" spans="1:11" ht="12.75">
      <c r="A110" s="4"/>
      <c r="B110" s="4"/>
      <c r="C110" s="4"/>
      <c r="D110" s="4"/>
      <c r="E110" s="4"/>
      <c r="F110" s="4"/>
      <c r="G110" s="4"/>
      <c r="H110" s="4"/>
      <c r="I110" s="4"/>
      <c r="J110" s="4"/>
      <c r="K110" s="4"/>
    </row>
    <row r="114" spans="1:11" ht="12.75">
      <c r="A114" s="4"/>
      <c r="B114" s="4"/>
      <c r="C114" s="4"/>
      <c r="D114" s="4"/>
      <c r="E114" s="4"/>
      <c r="F114" s="4"/>
      <c r="G114" s="4"/>
      <c r="H114" s="4"/>
      <c r="I114" s="4"/>
      <c r="J114" s="4"/>
      <c r="K114" s="4"/>
    </row>
    <row r="117" spans="1:11" ht="12.75">
      <c r="A117" s="4"/>
      <c r="B117" s="4"/>
      <c r="C117" s="4"/>
      <c r="D117" s="4"/>
      <c r="E117" s="4"/>
      <c r="F117" s="4"/>
      <c r="G117" s="4"/>
      <c r="H117" s="4"/>
      <c r="I117" s="4"/>
      <c r="J117" s="4"/>
      <c r="K117" s="4"/>
    </row>
    <row r="121" spans="1:11" ht="12.75">
      <c r="A121" s="4"/>
      <c r="B121" s="4"/>
      <c r="C121" s="4"/>
      <c r="D121" s="4"/>
      <c r="E121" s="4"/>
      <c r="F121" s="4"/>
      <c r="G121" s="4"/>
      <c r="H121" s="4"/>
      <c r="I121" s="4"/>
      <c r="J121" s="4"/>
      <c r="K121" s="4"/>
    </row>
    <row r="124" spans="1:11" ht="12.75">
      <c r="A124" s="4"/>
      <c r="B124" s="4"/>
      <c r="C124" s="4"/>
      <c r="D124" s="4"/>
      <c r="E124" s="4"/>
      <c r="F124" s="4"/>
      <c r="G124" s="4"/>
      <c r="H124" s="4"/>
      <c r="I124" s="4"/>
      <c r="J124" s="4"/>
      <c r="K124" s="4"/>
    </row>
    <row r="128" spans="1:11" ht="12.75">
      <c r="A128" s="4"/>
      <c r="B128" s="4"/>
      <c r="C128" s="4"/>
      <c r="D128" s="4"/>
      <c r="E128" s="4"/>
      <c r="F128" s="4"/>
      <c r="G128" s="4"/>
      <c r="H128" s="4"/>
      <c r="I128" s="4"/>
      <c r="J128" s="4"/>
      <c r="K128" s="4"/>
    </row>
  </sheetData>
  <sheetProtection/>
  <autoFilter ref="A10:K10"/>
  <mergeCells count="13">
    <mergeCell ref="C5:C8"/>
    <mergeCell ref="E5:E8"/>
    <mergeCell ref="F5:F8"/>
    <mergeCell ref="I5:I8"/>
    <mergeCell ref="J5:J8"/>
    <mergeCell ref="E4:G4"/>
    <mergeCell ref="A1:K1"/>
    <mergeCell ref="G5:G8"/>
    <mergeCell ref="I4:K4"/>
    <mergeCell ref="K5:K8"/>
    <mergeCell ref="A4:A8"/>
    <mergeCell ref="D4:D8"/>
    <mergeCell ref="H4:H8"/>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7" r:id="rId1"/>
  <headerFooter>
    <oddFooter>&amp;C&amp;P</oddFooter>
  </headerFooter>
  <ignoredErrors>
    <ignoredError sqref="D69"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K129"/>
  <sheetViews>
    <sheetView zoomScale="70" zoomScaleNormal="70" zoomScaleSheetLayoutView="100" zoomScalePageLayoutView="0" workbookViewId="0" topLeftCell="A1">
      <selection activeCell="C4" sqref="C4"/>
    </sheetView>
  </sheetViews>
  <sheetFormatPr defaultColWidth="9.140625" defaultRowHeight="15"/>
  <cols>
    <col min="1" max="1" width="38.8515625" style="2" customWidth="1"/>
    <col min="2" max="2" width="36.421875" style="2" customWidth="1"/>
    <col min="3" max="4" width="14.421875" style="2" customWidth="1"/>
    <col min="5" max="7" width="10.7109375" style="2" customWidth="1"/>
    <col min="8" max="8" width="23.00390625" style="2" customWidth="1"/>
    <col min="9" max="11" width="10.7109375" style="2" customWidth="1"/>
    <col min="12" max="16384" width="9.140625" style="2" customWidth="1"/>
  </cols>
  <sheetData>
    <row r="1" spans="1:11" s="1" customFormat="1" ht="40.5" customHeight="1">
      <c r="A1" s="98" t="s">
        <v>156</v>
      </c>
      <c r="B1" s="98"/>
      <c r="C1" s="98"/>
      <c r="D1" s="98"/>
      <c r="E1" s="76"/>
      <c r="F1" s="76"/>
      <c r="G1" s="76"/>
      <c r="H1" s="76"/>
      <c r="I1" s="76"/>
      <c r="J1" s="76"/>
      <c r="K1" s="111"/>
    </row>
    <row r="2" spans="1:11" ht="15" customHeight="1">
      <c r="A2" s="68" t="s">
        <v>10</v>
      </c>
      <c r="B2" s="11" t="s">
        <v>8</v>
      </c>
      <c r="C2" s="10"/>
      <c r="E2" s="11"/>
      <c r="F2" s="11"/>
      <c r="G2" s="11"/>
      <c r="H2" s="11"/>
      <c r="I2" s="10"/>
      <c r="J2" s="10"/>
      <c r="K2" s="10"/>
    </row>
    <row r="3" spans="1:11" ht="15" customHeight="1">
      <c r="A3" s="68" t="s">
        <v>11</v>
      </c>
      <c r="B3" s="11" t="s">
        <v>172</v>
      </c>
      <c r="C3" s="10"/>
      <c r="E3" s="11"/>
      <c r="F3" s="11"/>
      <c r="G3" s="11"/>
      <c r="H3" s="11"/>
      <c r="I3" s="10"/>
      <c r="J3" s="10"/>
      <c r="K3" s="10"/>
    </row>
    <row r="4" spans="1:11" ht="132" customHeight="1">
      <c r="A4" s="92" t="str">
        <f>'8.4'!A4:A8</f>
        <v>Name of the territorial subject of the Russian Federation</v>
      </c>
      <c r="B4" s="26" t="str">
        <f>'Assessment (Section 8)'!J4</f>
        <v>8.5. How many state-financed, public and autonomous institutions of the RF constituent entity have published the balance sheets (form 0503130 for public institutions; form 0503730 for state-financed and autonomous institutions) for 2017 (in percentage to the total state-financed, public and autonomous institutions of the RF constituent entity) on the official RF website for the information on the government (municipal) institutions (www.bus.gov.ru)?</v>
      </c>
      <c r="C4" s="70" t="s">
        <v>175</v>
      </c>
      <c r="D4" s="92" t="s">
        <v>171</v>
      </c>
      <c r="E4" s="108" t="s">
        <v>160</v>
      </c>
      <c r="F4" s="109"/>
      <c r="G4" s="110"/>
      <c r="H4" s="92" t="s">
        <v>176</v>
      </c>
      <c r="I4" s="108" t="s">
        <v>160</v>
      </c>
      <c r="J4" s="109"/>
      <c r="K4" s="110"/>
    </row>
    <row r="5" spans="1:11" ht="15" customHeight="1">
      <c r="A5" s="93"/>
      <c r="B5" s="12" t="str">
        <f>'Technique (Section 8)'!B32</f>
        <v>95% and more </v>
      </c>
      <c r="C5" s="101" t="s">
        <v>19</v>
      </c>
      <c r="D5" s="93"/>
      <c r="E5" s="95" t="s">
        <v>161</v>
      </c>
      <c r="F5" s="95" t="s">
        <v>162</v>
      </c>
      <c r="G5" s="95" t="s">
        <v>173</v>
      </c>
      <c r="H5" s="93"/>
      <c r="I5" s="95" t="s">
        <v>177</v>
      </c>
      <c r="J5" s="95" t="s">
        <v>178</v>
      </c>
      <c r="K5" s="95" t="s">
        <v>179</v>
      </c>
    </row>
    <row r="6" spans="1:11" ht="15" customHeight="1">
      <c r="A6" s="93"/>
      <c r="B6" s="12" t="str">
        <f>'Technique (Section 8)'!B33</f>
        <v>90% and more </v>
      </c>
      <c r="C6" s="101"/>
      <c r="D6" s="93"/>
      <c r="E6" s="93"/>
      <c r="F6" s="93"/>
      <c r="G6" s="93"/>
      <c r="H6" s="93"/>
      <c r="I6" s="93"/>
      <c r="J6" s="93"/>
      <c r="K6" s="93"/>
    </row>
    <row r="7" spans="1:11" s="3" customFormat="1" ht="15" customHeight="1">
      <c r="A7" s="93"/>
      <c r="B7" s="12" t="str">
        <f>'Technique (Section 8)'!B34</f>
        <v>80% and more </v>
      </c>
      <c r="C7" s="101"/>
      <c r="D7" s="93"/>
      <c r="E7" s="93"/>
      <c r="F7" s="93"/>
      <c r="G7" s="93"/>
      <c r="H7" s="93"/>
      <c r="I7" s="93"/>
      <c r="J7" s="93"/>
      <c r="K7" s="93"/>
    </row>
    <row r="8" spans="1:11" s="3" customFormat="1" ht="15" customHeight="1">
      <c r="A8" s="94"/>
      <c r="B8" s="12" t="str">
        <f>'Technique (Section 8)'!B35</f>
        <v>Less than 80% </v>
      </c>
      <c r="C8" s="101"/>
      <c r="D8" s="94"/>
      <c r="E8" s="94"/>
      <c r="F8" s="94" t="s">
        <v>2</v>
      </c>
      <c r="G8" s="94"/>
      <c r="H8" s="94"/>
      <c r="I8" s="94"/>
      <c r="J8" s="94" t="s">
        <v>2</v>
      </c>
      <c r="K8" s="94"/>
    </row>
    <row r="9" spans="1:11" s="3" customFormat="1" ht="15" customHeight="1">
      <c r="A9" s="15" t="str">
        <f>'8.4'!A9</f>
        <v>Maximum number of points</v>
      </c>
      <c r="B9" s="18"/>
      <c r="C9" s="32">
        <v>3</v>
      </c>
      <c r="D9" s="16"/>
      <c r="E9" s="34"/>
      <c r="F9" s="34"/>
      <c r="G9" s="34"/>
      <c r="H9" s="34"/>
      <c r="I9" s="34"/>
      <c r="J9" s="34"/>
      <c r="K9" s="34"/>
    </row>
    <row r="10" spans="1:11" s="6" customFormat="1" ht="15" customHeight="1">
      <c r="A10" s="38" t="s">
        <v>111</v>
      </c>
      <c r="B10" s="47"/>
      <c r="C10" s="47"/>
      <c r="D10" s="38"/>
      <c r="E10" s="38"/>
      <c r="F10" s="38"/>
      <c r="G10" s="38"/>
      <c r="H10" s="38"/>
      <c r="I10" s="38"/>
      <c r="J10" s="38"/>
      <c r="K10" s="38"/>
    </row>
    <row r="11" spans="1:11" ht="15" customHeight="1">
      <c r="A11" s="19" t="s">
        <v>79</v>
      </c>
      <c r="B11" s="22">
        <f aca="true" t="shared" si="0" ref="B11:B28">H11/D11*100</f>
        <v>96.62921348314607</v>
      </c>
      <c r="C11" s="33">
        <f aca="true" t="shared" si="1" ref="C11:C28">IF(B11&gt;=95,3,IF(B11&gt;=90,2,IF(B11&gt;=80,1,0)))</f>
        <v>3</v>
      </c>
      <c r="D11" s="14">
        <f aca="true" t="shared" si="2" ref="D11:D28">SUM(E11:G11)</f>
        <v>267</v>
      </c>
      <c r="E11" s="14">
        <v>65</v>
      </c>
      <c r="F11" s="65">
        <v>134</v>
      </c>
      <c r="G11" s="14">
        <v>68</v>
      </c>
      <c r="H11" s="14">
        <f aca="true" t="shared" si="3" ref="H11:H28">SUM(I11:K11)</f>
        <v>258</v>
      </c>
      <c r="I11" s="14">
        <v>61</v>
      </c>
      <c r="J11" s="14">
        <v>129</v>
      </c>
      <c r="K11" s="14">
        <v>68</v>
      </c>
    </row>
    <row r="12" spans="1:11" ht="15" customHeight="1">
      <c r="A12" s="19" t="s">
        <v>25</v>
      </c>
      <c r="B12" s="22">
        <f t="shared" si="0"/>
        <v>98.01980198019803</v>
      </c>
      <c r="C12" s="33">
        <f t="shared" si="1"/>
        <v>3</v>
      </c>
      <c r="D12" s="14">
        <f t="shared" si="2"/>
        <v>404</v>
      </c>
      <c r="E12" s="14">
        <v>73</v>
      </c>
      <c r="F12" s="65">
        <v>213</v>
      </c>
      <c r="G12" s="14">
        <v>118</v>
      </c>
      <c r="H12" s="14">
        <f t="shared" si="3"/>
        <v>396</v>
      </c>
      <c r="I12" s="14">
        <v>71</v>
      </c>
      <c r="J12" s="14">
        <v>208</v>
      </c>
      <c r="K12" s="14">
        <v>117</v>
      </c>
    </row>
    <row r="13" spans="1:11" ht="15" customHeight="1">
      <c r="A13" s="19" t="s">
        <v>26</v>
      </c>
      <c r="B13" s="22">
        <f t="shared" si="0"/>
        <v>99.3975903614458</v>
      </c>
      <c r="C13" s="33">
        <f t="shared" si="1"/>
        <v>3</v>
      </c>
      <c r="D13" s="14">
        <f t="shared" si="2"/>
        <v>332</v>
      </c>
      <c r="E13" s="14">
        <v>24</v>
      </c>
      <c r="F13" s="65">
        <v>193</v>
      </c>
      <c r="G13" s="14">
        <v>115</v>
      </c>
      <c r="H13" s="14">
        <f t="shared" si="3"/>
        <v>330</v>
      </c>
      <c r="I13" s="14">
        <v>24</v>
      </c>
      <c r="J13" s="14">
        <v>192</v>
      </c>
      <c r="K13" s="14">
        <v>114</v>
      </c>
    </row>
    <row r="14" spans="1:11" ht="15" customHeight="1">
      <c r="A14" s="19" t="s">
        <v>27</v>
      </c>
      <c r="B14" s="22">
        <f t="shared" si="0"/>
        <v>98.45814977973568</v>
      </c>
      <c r="C14" s="33">
        <f t="shared" si="1"/>
        <v>3</v>
      </c>
      <c r="D14" s="14">
        <f t="shared" si="2"/>
        <v>454</v>
      </c>
      <c r="E14" s="14">
        <v>33</v>
      </c>
      <c r="F14" s="65">
        <v>261</v>
      </c>
      <c r="G14" s="14">
        <v>160</v>
      </c>
      <c r="H14" s="14">
        <f t="shared" si="3"/>
        <v>447</v>
      </c>
      <c r="I14" s="14">
        <v>32</v>
      </c>
      <c r="J14" s="14">
        <v>257</v>
      </c>
      <c r="K14" s="14">
        <v>158</v>
      </c>
    </row>
    <row r="15" spans="1:11" ht="15" customHeight="1">
      <c r="A15" s="19" t="s">
        <v>28</v>
      </c>
      <c r="B15" s="22">
        <f t="shared" si="0"/>
        <v>99.1769547325103</v>
      </c>
      <c r="C15" s="33">
        <f t="shared" si="1"/>
        <v>3</v>
      </c>
      <c r="D15" s="14">
        <f t="shared" si="2"/>
        <v>243</v>
      </c>
      <c r="E15" s="14">
        <v>8</v>
      </c>
      <c r="F15" s="65">
        <v>164</v>
      </c>
      <c r="G15" s="14">
        <v>71</v>
      </c>
      <c r="H15" s="14">
        <f t="shared" si="3"/>
        <v>241</v>
      </c>
      <c r="I15" s="14">
        <v>7</v>
      </c>
      <c r="J15" s="14">
        <v>163</v>
      </c>
      <c r="K15" s="14">
        <v>71</v>
      </c>
    </row>
    <row r="16" spans="1:11" ht="15" customHeight="1">
      <c r="A16" s="19" t="s">
        <v>82</v>
      </c>
      <c r="B16" s="22">
        <f t="shared" si="0"/>
        <v>97.15302491103202</v>
      </c>
      <c r="C16" s="33">
        <f t="shared" si="1"/>
        <v>3</v>
      </c>
      <c r="D16" s="14">
        <f t="shared" si="2"/>
        <v>281</v>
      </c>
      <c r="E16" s="14">
        <v>33</v>
      </c>
      <c r="F16" s="65">
        <v>163</v>
      </c>
      <c r="G16" s="14">
        <v>85</v>
      </c>
      <c r="H16" s="14">
        <f t="shared" si="3"/>
        <v>273</v>
      </c>
      <c r="I16" s="14">
        <v>31</v>
      </c>
      <c r="J16" s="14">
        <v>160</v>
      </c>
      <c r="K16" s="14">
        <v>82</v>
      </c>
    </row>
    <row r="17" spans="1:11" ht="15" customHeight="1">
      <c r="A17" s="19" t="s">
        <v>90</v>
      </c>
      <c r="B17" s="22">
        <f t="shared" si="0"/>
        <v>95.55555555555556</v>
      </c>
      <c r="C17" s="33">
        <f t="shared" si="1"/>
        <v>3</v>
      </c>
      <c r="D17" s="14">
        <f t="shared" si="2"/>
        <v>270</v>
      </c>
      <c r="E17" s="14">
        <v>6</v>
      </c>
      <c r="F17" s="65">
        <v>168</v>
      </c>
      <c r="G17" s="14">
        <v>96</v>
      </c>
      <c r="H17" s="14">
        <f t="shared" si="3"/>
        <v>258</v>
      </c>
      <c r="I17" s="14">
        <v>5</v>
      </c>
      <c r="J17" s="14">
        <v>159</v>
      </c>
      <c r="K17" s="14">
        <v>94</v>
      </c>
    </row>
    <row r="18" spans="1:11" ht="15" customHeight="1">
      <c r="A18" s="19" t="s">
        <v>45</v>
      </c>
      <c r="B18" s="22">
        <f t="shared" si="0"/>
        <v>99.10179640718563</v>
      </c>
      <c r="C18" s="33">
        <f t="shared" si="1"/>
        <v>3</v>
      </c>
      <c r="D18" s="14">
        <f t="shared" si="2"/>
        <v>334</v>
      </c>
      <c r="E18" s="14">
        <v>39</v>
      </c>
      <c r="F18" s="65">
        <v>201</v>
      </c>
      <c r="G18" s="14">
        <v>94</v>
      </c>
      <c r="H18" s="14">
        <f t="shared" si="3"/>
        <v>331</v>
      </c>
      <c r="I18" s="14">
        <v>37</v>
      </c>
      <c r="J18" s="14">
        <v>200</v>
      </c>
      <c r="K18" s="14">
        <v>94</v>
      </c>
    </row>
    <row r="19" spans="1:11" ht="15" customHeight="1">
      <c r="A19" s="19" t="s">
        <v>97</v>
      </c>
      <c r="B19" s="22">
        <f t="shared" si="0"/>
        <v>92.7797833935018</v>
      </c>
      <c r="C19" s="33">
        <f t="shared" si="1"/>
        <v>2</v>
      </c>
      <c r="D19" s="14">
        <f t="shared" si="2"/>
        <v>277</v>
      </c>
      <c r="E19" s="14">
        <v>34</v>
      </c>
      <c r="F19" s="65">
        <v>184</v>
      </c>
      <c r="G19" s="14">
        <v>59</v>
      </c>
      <c r="H19" s="14">
        <f t="shared" si="3"/>
        <v>257</v>
      </c>
      <c r="I19" s="14">
        <v>31</v>
      </c>
      <c r="J19" s="14">
        <v>171</v>
      </c>
      <c r="K19" s="14">
        <v>55</v>
      </c>
    </row>
    <row r="20" spans="1:11" ht="15" customHeight="1">
      <c r="A20" s="19" t="s">
        <v>91</v>
      </c>
      <c r="B20" s="22">
        <f t="shared" si="0"/>
        <v>92.47027741083224</v>
      </c>
      <c r="C20" s="33">
        <f t="shared" si="1"/>
        <v>2</v>
      </c>
      <c r="D20" s="14">
        <f t="shared" si="2"/>
        <v>757</v>
      </c>
      <c r="E20" s="14">
        <v>164</v>
      </c>
      <c r="F20" s="65">
        <v>421</v>
      </c>
      <c r="G20" s="14">
        <v>172</v>
      </c>
      <c r="H20" s="14">
        <f t="shared" si="3"/>
        <v>700</v>
      </c>
      <c r="I20" s="14">
        <v>160</v>
      </c>
      <c r="J20" s="14">
        <v>383</v>
      </c>
      <c r="K20" s="14">
        <v>157</v>
      </c>
    </row>
    <row r="21" spans="1:11" ht="15" customHeight="1">
      <c r="A21" s="19" t="s">
        <v>29</v>
      </c>
      <c r="B21" s="22">
        <f t="shared" si="0"/>
        <v>99.31740614334471</v>
      </c>
      <c r="C21" s="33">
        <f t="shared" si="1"/>
        <v>3</v>
      </c>
      <c r="D21" s="14">
        <f t="shared" si="2"/>
        <v>293</v>
      </c>
      <c r="E21" s="14">
        <v>33</v>
      </c>
      <c r="F21" s="65">
        <v>198</v>
      </c>
      <c r="G21" s="14">
        <v>62</v>
      </c>
      <c r="H21" s="14">
        <f t="shared" si="3"/>
        <v>291</v>
      </c>
      <c r="I21" s="14">
        <v>33</v>
      </c>
      <c r="J21" s="14">
        <v>196</v>
      </c>
      <c r="K21" s="14">
        <v>62</v>
      </c>
    </row>
    <row r="22" spans="1:11" ht="13.5" customHeight="1">
      <c r="A22" s="19" t="s">
        <v>60</v>
      </c>
      <c r="B22" s="22">
        <f t="shared" si="0"/>
        <v>93.30985915492957</v>
      </c>
      <c r="C22" s="33">
        <f t="shared" si="1"/>
        <v>2</v>
      </c>
      <c r="D22" s="14">
        <f t="shared" si="2"/>
        <v>284</v>
      </c>
      <c r="E22" s="14">
        <v>42</v>
      </c>
      <c r="F22" s="65">
        <v>199</v>
      </c>
      <c r="G22" s="14">
        <v>43</v>
      </c>
      <c r="H22" s="14">
        <f t="shared" si="3"/>
        <v>265</v>
      </c>
      <c r="I22" s="14">
        <v>41</v>
      </c>
      <c r="J22" s="14">
        <v>182</v>
      </c>
      <c r="K22" s="14">
        <v>42</v>
      </c>
    </row>
    <row r="23" spans="1:11" ht="15" customHeight="1">
      <c r="A23" s="19" t="s">
        <v>83</v>
      </c>
      <c r="B23" s="22">
        <f t="shared" si="0"/>
        <v>95</v>
      </c>
      <c r="C23" s="33">
        <f t="shared" si="1"/>
        <v>3</v>
      </c>
      <c r="D23" s="14">
        <f t="shared" si="2"/>
        <v>240</v>
      </c>
      <c r="E23" s="14">
        <v>18</v>
      </c>
      <c r="F23" s="65">
        <v>199</v>
      </c>
      <c r="G23" s="14">
        <v>23</v>
      </c>
      <c r="H23" s="14">
        <f t="shared" si="3"/>
        <v>228</v>
      </c>
      <c r="I23" s="14">
        <v>14</v>
      </c>
      <c r="J23" s="14">
        <v>191</v>
      </c>
      <c r="K23" s="14">
        <v>23</v>
      </c>
    </row>
    <row r="24" spans="1:11" ht="15" customHeight="1">
      <c r="A24" s="19" t="s">
        <v>30</v>
      </c>
      <c r="B24" s="22">
        <f t="shared" si="0"/>
        <v>99.61389961389962</v>
      </c>
      <c r="C24" s="33">
        <f t="shared" si="1"/>
        <v>3</v>
      </c>
      <c r="D24" s="14">
        <f t="shared" si="2"/>
        <v>259</v>
      </c>
      <c r="E24" s="14">
        <v>42</v>
      </c>
      <c r="F24" s="65">
        <v>176</v>
      </c>
      <c r="G24" s="14">
        <v>41</v>
      </c>
      <c r="H24" s="14">
        <f t="shared" si="3"/>
        <v>258</v>
      </c>
      <c r="I24" s="14">
        <v>42</v>
      </c>
      <c r="J24" s="14">
        <v>176</v>
      </c>
      <c r="K24" s="14">
        <v>40</v>
      </c>
    </row>
    <row r="25" spans="1:11" ht="15" customHeight="1">
      <c r="A25" s="19" t="s">
        <v>61</v>
      </c>
      <c r="B25" s="22">
        <f t="shared" si="0"/>
        <v>99.08883826879271</v>
      </c>
      <c r="C25" s="33">
        <f t="shared" si="1"/>
        <v>3</v>
      </c>
      <c r="D25" s="14">
        <f t="shared" si="2"/>
        <v>439</v>
      </c>
      <c r="E25" s="14">
        <v>6</v>
      </c>
      <c r="F25" s="65">
        <v>294</v>
      </c>
      <c r="G25" s="14">
        <v>139</v>
      </c>
      <c r="H25" s="14">
        <f t="shared" si="3"/>
        <v>435</v>
      </c>
      <c r="I25" s="14">
        <v>5</v>
      </c>
      <c r="J25" s="14">
        <v>292</v>
      </c>
      <c r="K25" s="14">
        <v>138</v>
      </c>
    </row>
    <row r="26" spans="1:11" ht="15" customHeight="1">
      <c r="A26" s="19" t="s">
        <v>46</v>
      </c>
      <c r="B26" s="22">
        <f t="shared" si="0"/>
        <v>98.6784140969163</v>
      </c>
      <c r="C26" s="33">
        <f t="shared" si="1"/>
        <v>3</v>
      </c>
      <c r="D26" s="14">
        <f t="shared" si="2"/>
        <v>227</v>
      </c>
      <c r="E26" s="14">
        <v>20</v>
      </c>
      <c r="F26" s="65">
        <v>162</v>
      </c>
      <c r="G26" s="14">
        <v>45</v>
      </c>
      <c r="H26" s="14">
        <f t="shared" si="3"/>
        <v>224</v>
      </c>
      <c r="I26" s="14">
        <v>18</v>
      </c>
      <c r="J26" s="14">
        <v>162</v>
      </c>
      <c r="K26" s="14">
        <v>44</v>
      </c>
    </row>
    <row r="27" spans="1:11" ht="15" customHeight="1">
      <c r="A27" s="19" t="s">
        <v>71</v>
      </c>
      <c r="B27" s="22">
        <f t="shared" si="0"/>
        <v>99.6268656716418</v>
      </c>
      <c r="C27" s="33">
        <f t="shared" si="1"/>
        <v>3</v>
      </c>
      <c r="D27" s="14">
        <f t="shared" si="2"/>
        <v>268</v>
      </c>
      <c r="E27" s="14">
        <v>36</v>
      </c>
      <c r="F27" s="65">
        <v>168</v>
      </c>
      <c r="G27" s="14">
        <v>64</v>
      </c>
      <c r="H27" s="14">
        <f t="shared" si="3"/>
        <v>267</v>
      </c>
      <c r="I27" s="14">
        <v>36</v>
      </c>
      <c r="J27" s="14">
        <v>167</v>
      </c>
      <c r="K27" s="14">
        <v>64</v>
      </c>
    </row>
    <row r="28" spans="1:11" s="6" customFormat="1" ht="15" customHeight="1">
      <c r="A28" s="19" t="s">
        <v>104</v>
      </c>
      <c r="B28" s="22">
        <f t="shared" si="0"/>
        <v>69.65711601690934</v>
      </c>
      <c r="C28" s="33">
        <f t="shared" si="1"/>
        <v>0</v>
      </c>
      <c r="D28" s="14">
        <f t="shared" si="2"/>
        <v>2129</v>
      </c>
      <c r="E28" s="14">
        <v>88</v>
      </c>
      <c r="F28" s="65">
        <v>1797</v>
      </c>
      <c r="G28" s="14">
        <v>244</v>
      </c>
      <c r="H28" s="14">
        <f t="shared" si="3"/>
        <v>1483</v>
      </c>
      <c r="I28" s="14">
        <v>81</v>
      </c>
      <c r="J28" s="14">
        <v>1309</v>
      </c>
      <c r="K28" s="14">
        <v>93</v>
      </c>
    </row>
    <row r="29" spans="1:11" ht="15" customHeight="1">
      <c r="A29" s="38" t="s">
        <v>112</v>
      </c>
      <c r="B29" s="50"/>
      <c r="C29" s="51"/>
      <c r="D29" s="49"/>
      <c r="E29" s="49"/>
      <c r="F29" s="49"/>
      <c r="G29" s="49"/>
      <c r="H29" s="49"/>
      <c r="I29" s="49"/>
      <c r="J29" s="49"/>
      <c r="K29" s="49"/>
    </row>
    <row r="30" spans="1:11" ht="15" customHeight="1">
      <c r="A30" s="19" t="s">
        <v>72</v>
      </c>
      <c r="B30" s="22">
        <f aca="true" t="shared" si="4" ref="B30:B40">H30/D30*100</f>
        <v>96.69811320754717</v>
      </c>
      <c r="C30" s="33">
        <f aca="true" t="shared" si="5" ref="C30:C40">IF(B30&gt;=95,3,IF(B30&gt;=90,2,IF(B30&gt;=80,1,0)))</f>
        <v>3</v>
      </c>
      <c r="D30" s="14">
        <f aca="true" t="shared" si="6" ref="D30:D40">SUM(E30:G30)</f>
        <v>212</v>
      </c>
      <c r="E30" s="14">
        <v>22</v>
      </c>
      <c r="F30" s="65">
        <v>107</v>
      </c>
      <c r="G30" s="14">
        <v>83</v>
      </c>
      <c r="H30" s="14">
        <f aca="true" t="shared" si="7" ref="H30:H40">SUM(I30:K30)</f>
        <v>205</v>
      </c>
      <c r="I30" s="14">
        <v>21</v>
      </c>
      <c r="J30" s="14">
        <v>103</v>
      </c>
      <c r="K30" s="14">
        <v>81</v>
      </c>
    </row>
    <row r="31" spans="1:11" ht="15" customHeight="1">
      <c r="A31" s="19" t="s">
        <v>31</v>
      </c>
      <c r="B31" s="22">
        <f t="shared" si="4"/>
        <v>97.85522788203752</v>
      </c>
      <c r="C31" s="33">
        <f t="shared" si="5"/>
        <v>3</v>
      </c>
      <c r="D31" s="14">
        <f t="shared" si="6"/>
        <v>373</v>
      </c>
      <c r="E31" s="14">
        <v>72</v>
      </c>
      <c r="F31" s="65">
        <v>229</v>
      </c>
      <c r="G31" s="14">
        <v>72</v>
      </c>
      <c r="H31" s="14">
        <f t="shared" si="7"/>
        <v>365</v>
      </c>
      <c r="I31" s="14">
        <v>72</v>
      </c>
      <c r="J31" s="14">
        <v>222</v>
      </c>
      <c r="K31" s="14">
        <v>71</v>
      </c>
    </row>
    <row r="32" spans="1:11" ht="15" customHeight="1">
      <c r="A32" s="19" t="s">
        <v>84</v>
      </c>
      <c r="B32" s="22">
        <f t="shared" si="4"/>
        <v>96.98492462311557</v>
      </c>
      <c r="C32" s="33">
        <f t="shared" si="5"/>
        <v>3</v>
      </c>
      <c r="D32" s="14">
        <f t="shared" si="6"/>
        <v>398</v>
      </c>
      <c r="E32" s="14">
        <v>68</v>
      </c>
      <c r="F32" s="65">
        <v>227</v>
      </c>
      <c r="G32" s="14">
        <v>103</v>
      </c>
      <c r="H32" s="14">
        <f t="shared" si="7"/>
        <v>386</v>
      </c>
      <c r="I32" s="14">
        <v>66</v>
      </c>
      <c r="J32" s="14">
        <v>222</v>
      </c>
      <c r="K32" s="14">
        <v>98</v>
      </c>
    </row>
    <row r="33" spans="1:11" ht="15" customHeight="1">
      <c r="A33" s="19" t="s">
        <v>62</v>
      </c>
      <c r="B33" s="22">
        <f t="shared" si="4"/>
        <v>97.79411764705883</v>
      </c>
      <c r="C33" s="33">
        <f t="shared" si="5"/>
        <v>3</v>
      </c>
      <c r="D33" s="14">
        <f t="shared" si="6"/>
        <v>272</v>
      </c>
      <c r="E33" s="14">
        <v>27</v>
      </c>
      <c r="F33" s="65">
        <v>226</v>
      </c>
      <c r="G33" s="14">
        <v>19</v>
      </c>
      <c r="H33" s="14">
        <f t="shared" si="7"/>
        <v>266</v>
      </c>
      <c r="I33" s="14">
        <v>27</v>
      </c>
      <c r="J33" s="14">
        <v>222</v>
      </c>
      <c r="K33" s="14">
        <v>17</v>
      </c>
    </row>
    <row r="34" spans="1:11" ht="15" customHeight="1">
      <c r="A34" s="19" t="s">
        <v>47</v>
      </c>
      <c r="B34" s="22">
        <f t="shared" si="4"/>
        <v>97.05882352941177</v>
      </c>
      <c r="C34" s="33">
        <f t="shared" si="5"/>
        <v>3</v>
      </c>
      <c r="D34" s="14">
        <f t="shared" si="6"/>
        <v>204</v>
      </c>
      <c r="E34" s="14">
        <v>28</v>
      </c>
      <c r="F34" s="65">
        <v>158</v>
      </c>
      <c r="G34" s="14">
        <v>18</v>
      </c>
      <c r="H34" s="14">
        <f t="shared" si="7"/>
        <v>198</v>
      </c>
      <c r="I34" s="14">
        <v>25</v>
      </c>
      <c r="J34" s="14">
        <v>156</v>
      </c>
      <c r="K34" s="14">
        <v>17</v>
      </c>
    </row>
    <row r="35" spans="1:11" ht="15" customHeight="1">
      <c r="A35" s="19" t="s">
        <v>48</v>
      </c>
      <c r="B35" s="22">
        <f t="shared" si="4"/>
        <v>98</v>
      </c>
      <c r="C35" s="33">
        <f t="shared" si="5"/>
        <v>3</v>
      </c>
      <c r="D35" s="14">
        <f t="shared" si="6"/>
        <v>200</v>
      </c>
      <c r="E35" s="14">
        <v>17</v>
      </c>
      <c r="F35" s="65">
        <v>110</v>
      </c>
      <c r="G35" s="14">
        <v>73</v>
      </c>
      <c r="H35" s="14">
        <f t="shared" si="7"/>
        <v>196</v>
      </c>
      <c r="I35" s="14">
        <v>16</v>
      </c>
      <c r="J35" s="14">
        <v>109</v>
      </c>
      <c r="K35" s="14">
        <v>71</v>
      </c>
    </row>
    <row r="36" spans="1:11" ht="15" customHeight="1">
      <c r="A36" s="19" t="s">
        <v>49</v>
      </c>
      <c r="B36" s="22">
        <f t="shared" si="4"/>
        <v>99.37888198757764</v>
      </c>
      <c r="C36" s="33">
        <f t="shared" si="5"/>
        <v>3</v>
      </c>
      <c r="D36" s="14">
        <f t="shared" si="6"/>
        <v>161</v>
      </c>
      <c r="E36" s="14">
        <v>61</v>
      </c>
      <c r="F36" s="65">
        <v>72</v>
      </c>
      <c r="G36" s="14">
        <v>28</v>
      </c>
      <c r="H36" s="14">
        <f t="shared" si="7"/>
        <v>160</v>
      </c>
      <c r="I36" s="14">
        <v>61</v>
      </c>
      <c r="J36" s="14">
        <v>71</v>
      </c>
      <c r="K36" s="14">
        <v>28</v>
      </c>
    </row>
    <row r="37" spans="1:11" ht="15" customHeight="1">
      <c r="A37" s="19" t="s">
        <v>98</v>
      </c>
      <c r="B37" s="22">
        <f t="shared" si="4"/>
        <v>91.83673469387756</v>
      </c>
      <c r="C37" s="33">
        <f t="shared" si="5"/>
        <v>2</v>
      </c>
      <c r="D37" s="14">
        <f t="shared" si="6"/>
        <v>245</v>
      </c>
      <c r="E37" s="14">
        <v>98</v>
      </c>
      <c r="F37" s="65">
        <v>109</v>
      </c>
      <c r="G37" s="14">
        <v>38</v>
      </c>
      <c r="H37" s="14">
        <f t="shared" si="7"/>
        <v>225</v>
      </c>
      <c r="I37" s="14">
        <v>90</v>
      </c>
      <c r="J37" s="14">
        <v>100</v>
      </c>
      <c r="K37" s="14">
        <v>35</v>
      </c>
    </row>
    <row r="38" spans="1:11" ht="15" customHeight="1">
      <c r="A38" s="19" t="s">
        <v>78</v>
      </c>
      <c r="B38" s="22">
        <f t="shared" si="4"/>
        <v>97.39583333333334</v>
      </c>
      <c r="C38" s="33">
        <f t="shared" si="5"/>
        <v>3</v>
      </c>
      <c r="D38" s="14">
        <f t="shared" si="6"/>
        <v>192</v>
      </c>
      <c r="E38" s="14">
        <v>10</v>
      </c>
      <c r="F38" s="65">
        <v>140</v>
      </c>
      <c r="G38" s="14">
        <v>42</v>
      </c>
      <c r="H38" s="14">
        <f t="shared" si="7"/>
        <v>187</v>
      </c>
      <c r="I38" s="14">
        <v>8</v>
      </c>
      <c r="J38" s="14">
        <v>137</v>
      </c>
      <c r="K38" s="14">
        <v>42</v>
      </c>
    </row>
    <row r="39" spans="1:11" ht="15" customHeight="1">
      <c r="A39" s="19" t="s">
        <v>32</v>
      </c>
      <c r="B39" s="22">
        <f t="shared" si="4"/>
        <v>99.10297811266595</v>
      </c>
      <c r="C39" s="33">
        <f t="shared" si="5"/>
        <v>3</v>
      </c>
      <c r="D39" s="14">
        <f t="shared" si="6"/>
        <v>2787</v>
      </c>
      <c r="E39" s="14">
        <v>29</v>
      </c>
      <c r="F39" s="65">
        <v>2599</v>
      </c>
      <c r="G39" s="14">
        <v>159</v>
      </c>
      <c r="H39" s="14">
        <f t="shared" si="7"/>
        <v>2762</v>
      </c>
      <c r="I39" s="14">
        <v>28</v>
      </c>
      <c r="J39" s="14">
        <v>2577</v>
      </c>
      <c r="K39" s="14">
        <v>157</v>
      </c>
    </row>
    <row r="40" spans="1:11" s="6" customFormat="1" ht="15" customHeight="1">
      <c r="A40" s="19" t="s">
        <v>92</v>
      </c>
      <c r="B40" s="22">
        <f t="shared" si="4"/>
        <v>98.14814814814815</v>
      </c>
      <c r="C40" s="33">
        <f t="shared" si="5"/>
        <v>3</v>
      </c>
      <c r="D40" s="14">
        <f t="shared" si="6"/>
        <v>108</v>
      </c>
      <c r="E40" s="14">
        <v>0</v>
      </c>
      <c r="F40" s="65">
        <v>92</v>
      </c>
      <c r="G40" s="14">
        <v>16</v>
      </c>
      <c r="H40" s="14">
        <f t="shared" si="7"/>
        <v>106</v>
      </c>
      <c r="I40" s="14">
        <v>0</v>
      </c>
      <c r="J40" s="14">
        <v>90</v>
      </c>
      <c r="K40" s="14">
        <v>16</v>
      </c>
    </row>
    <row r="41" spans="1:11" ht="15" customHeight="1">
      <c r="A41" s="38" t="s">
        <v>113</v>
      </c>
      <c r="B41" s="50"/>
      <c r="C41" s="51"/>
      <c r="D41" s="49"/>
      <c r="E41" s="49"/>
      <c r="F41" s="49"/>
      <c r="G41" s="49"/>
      <c r="H41" s="49"/>
      <c r="I41" s="49"/>
      <c r="J41" s="49"/>
      <c r="K41" s="49"/>
    </row>
    <row r="42" spans="1:11" ht="15" customHeight="1">
      <c r="A42" s="19" t="s">
        <v>63</v>
      </c>
      <c r="B42" s="22">
        <f aca="true" t="shared" si="8" ref="B42:B49">H42/D42*100</f>
        <v>99.31972789115646</v>
      </c>
      <c r="C42" s="33">
        <f aca="true" t="shared" si="9" ref="C42:C49">IF(B42&gt;=95,3,IF(B42&gt;=90,2,IF(B42&gt;=80,1,0)))</f>
        <v>3</v>
      </c>
      <c r="D42" s="14">
        <f aca="true" t="shared" si="10" ref="D42:D49">SUM(E42:G42)</f>
        <v>147</v>
      </c>
      <c r="E42" s="14">
        <v>5</v>
      </c>
      <c r="F42" s="65">
        <v>112</v>
      </c>
      <c r="G42" s="14">
        <v>30</v>
      </c>
      <c r="H42" s="14">
        <f aca="true" t="shared" si="11" ref="H42:H49">SUM(I42:K42)</f>
        <v>146</v>
      </c>
      <c r="I42" s="14">
        <v>5</v>
      </c>
      <c r="J42" s="14">
        <v>112</v>
      </c>
      <c r="K42" s="14">
        <v>29</v>
      </c>
    </row>
    <row r="43" spans="1:11" ht="15" customHeight="1">
      <c r="A43" s="19" t="s">
        <v>50</v>
      </c>
      <c r="B43" s="22">
        <f t="shared" si="8"/>
        <v>98.23529411764706</v>
      </c>
      <c r="C43" s="33">
        <f t="shared" si="9"/>
        <v>3</v>
      </c>
      <c r="D43" s="14">
        <f t="shared" si="10"/>
        <v>170</v>
      </c>
      <c r="E43" s="14">
        <v>9</v>
      </c>
      <c r="F43" s="65">
        <v>111</v>
      </c>
      <c r="G43" s="14">
        <v>50</v>
      </c>
      <c r="H43" s="14">
        <f t="shared" si="11"/>
        <v>167</v>
      </c>
      <c r="I43" s="14">
        <v>9</v>
      </c>
      <c r="J43" s="14">
        <v>109</v>
      </c>
      <c r="K43" s="14">
        <v>49</v>
      </c>
    </row>
    <row r="44" spans="1:11" ht="15" customHeight="1">
      <c r="A44" s="19" t="s">
        <v>64</v>
      </c>
      <c r="B44" s="22">
        <f t="shared" si="8"/>
        <v>97.66233766233766</v>
      </c>
      <c r="C44" s="33">
        <f t="shared" si="9"/>
        <v>3</v>
      </c>
      <c r="D44" s="14">
        <f t="shared" si="10"/>
        <v>385</v>
      </c>
      <c r="E44" s="14">
        <v>45</v>
      </c>
      <c r="F44" s="65">
        <v>313</v>
      </c>
      <c r="G44" s="14">
        <v>27</v>
      </c>
      <c r="H44" s="14">
        <f t="shared" si="11"/>
        <v>376</v>
      </c>
      <c r="I44" s="14">
        <v>43</v>
      </c>
      <c r="J44" s="14">
        <v>307</v>
      </c>
      <c r="K44" s="14">
        <v>26</v>
      </c>
    </row>
    <row r="45" spans="1:11" ht="15" customHeight="1">
      <c r="A45" s="19" t="s">
        <v>33</v>
      </c>
      <c r="B45" s="22">
        <f t="shared" si="8"/>
        <v>97.55043227665706</v>
      </c>
      <c r="C45" s="33">
        <f t="shared" si="9"/>
        <v>3</v>
      </c>
      <c r="D45" s="14">
        <f t="shared" si="10"/>
        <v>694</v>
      </c>
      <c r="E45" s="14">
        <v>30</v>
      </c>
      <c r="F45" s="65">
        <v>418</v>
      </c>
      <c r="G45" s="14">
        <v>246</v>
      </c>
      <c r="H45" s="14">
        <f t="shared" si="11"/>
        <v>677</v>
      </c>
      <c r="I45" s="14">
        <v>30</v>
      </c>
      <c r="J45" s="14">
        <v>412</v>
      </c>
      <c r="K45" s="14">
        <v>235</v>
      </c>
    </row>
    <row r="46" spans="1:11" ht="15" customHeight="1">
      <c r="A46" s="19" t="s">
        <v>85</v>
      </c>
      <c r="B46" s="22">
        <f t="shared" si="8"/>
        <v>95.63492063492063</v>
      </c>
      <c r="C46" s="33">
        <f t="shared" si="9"/>
        <v>3</v>
      </c>
      <c r="D46" s="14">
        <f t="shared" si="10"/>
        <v>252</v>
      </c>
      <c r="E46" s="14">
        <v>49</v>
      </c>
      <c r="F46" s="65">
        <v>117</v>
      </c>
      <c r="G46" s="14">
        <v>86</v>
      </c>
      <c r="H46" s="14">
        <f t="shared" si="11"/>
        <v>241</v>
      </c>
      <c r="I46" s="14">
        <v>42</v>
      </c>
      <c r="J46" s="14">
        <v>114</v>
      </c>
      <c r="K46" s="14">
        <v>85</v>
      </c>
    </row>
    <row r="47" spans="1:11" ht="15" customHeight="1">
      <c r="A47" s="19" t="s">
        <v>73</v>
      </c>
      <c r="B47" s="22">
        <f t="shared" si="8"/>
        <v>96.59735349716446</v>
      </c>
      <c r="C47" s="33">
        <f t="shared" si="9"/>
        <v>3</v>
      </c>
      <c r="D47" s="14">
        <f t="shared" si="10"/>
        <v>529</v>
      </c>
      <c r="E47" s="14">
        <v>44</v>
      </c>
      <c r="F47" s="65">
        <v>256</v>
      </c>
      <c r="G47" s="14">
        <v>229</v>
      </c>
      <c r="H47" s="14">
        <f t="shared" si="11"/>
        <v>511</v>
      </c>
      <c r="I47" s="14">
        <v>42</v>
      </c>
      <c r="J47" s="14">
        <v>251</v>
      </c>
      <c r="K47" s="14">
        <v>218</v>
      </c>
    </row>
    <row r="48" spans="1:11" ht="15" customHeight="1">
      <c r="A48" s="19" t="s">
        <v>86</v>
      </c>
      <c r="B48" s="22">
        <f t="shared" si="8"/>
        <v>95.50321199143468</v>
      </c>
      <c r="C48" s="33">
        <f t="shared" si="9"/>
        <v>3</v>
      </c>
      <c r="D48" s="14">
        <f t="shared" si="10"/>
        <v>467</v>
      </c>
      <c r="E48" s="14">
        <v>34</v>
      </c>
      <c r="F48" s="65">
        <v>292</v>
      </c>
      <c r="G48" s="14">
        <v>141</v>
      </c>
      <c r="H48" s="14">
        <f t="shared" si="11"/>
        <v>446</v>
      </c>
      <c r="I48" s="14">
        <v>33</v>
      </c>
      <c r="J48" s="14">
        <v>278</v>
      </c>
      <c r="K48" s="14">
        <v>135</v>
      </c>
    </row>
    <row r="49" spans="1:11" s="6" customFormat="1" ht="15" customHeight="1">
      <c r="A49" s="19" t="s">
        <v>94</v>
      </c>
      <c r="B49" s="22">
        <f t="shared" si="8"/>
        <v>91.04477611940298</v>
      </c>
      <c r="C49" s="33">
        <f t="shared" si="9"/>
        <v>2</v>
      </c>
      <c r="D49" s="14">
        <f t="shared" si="10"/>
        <v>268</v>
      </c>
      <c r="E49" s="14">
        <v>8</v>
      </c>
      <c r="F49" s="65">
        <v>230</v>
      </c>
      <c r="G49" s="14">
        <v>30</v>
      </c>
      <c r="H49" s="14">
        <f t="shared" si="11"/>
        <v>244</v>
      </c>
      <c r="I49" s="14">
        <v>8</v>
      </c>
      <c r="J49" s="14">
        <v>211</v>
      </c>
      <c r="K49" s="14">
        <v>25</v>
      </c>
    </row>
    <row r="50" spans="1:11" ht="15" customHeight="1">
      <c r="A50" s="38" t="s">
        <v>114</v>
      </c>
      <c r="B50" s="50"/>
      <c r="C50" s="51"/>
      <c r="D50" s="49"/>
      <c r="E50" s="49"/>
      <c r="F50" s="49"/>
      <c r="G50" s="49"/>
      <c r="H50" s="49"/>
      <c r="I50" s="49"/>
      <c r="J50" s="49"/>
      <c r="K50" s="49"/>
    </row>
    <row r="51" spans="1:11" ht="15" customHeight="1">
      <c r="A51" s="19" t="s">
        <v>103</v>
      </c>
      <c r="B51" s="22">
        <f aca="true" t="shared" si="12" ref="B51:B57">H51/D51*100</f>
        <v>64.20079260237782</v>
      </c>
      <c r="C51" s="33">
        <f aca="true" t="shared" si="13" ref="C51:C57">IF(B51&gt;=95,3,IF(B51&gt;=90,2,IF(B51&gt;=80,1,0)))</f>
        <v>0</v>
      </c>
      <c r="D51" s="14">
        <f aca="true" t="shared" si="14" ref="D51:D57">SUM(E51:G51)</f>
        <v>757</v>
      </c>
      <c r="E51" s="14">
        <v>18</v>
      </c>
      <c r="F51" s="65">
        <v>497</v>
      </c>
      <c r="G51" s="14">
        <v>242</v>
      </c>
      <c r="H51" s="14">
        <f aca="true" t="shared" si="15" ref="H51:H57">SUM(I51:K51)</f>
        <v>486</v>
      </c>
      <c r="I51" s="14">
        <v>6</v>
      </c>
      <c r="J51" s="14">
        <v>369</v>
      </c>
      <c r="K51" s="14">
        <v>111</v>
      </c>
    </row>
    <row r="52" spans="1:11" ht="15" customHeight="1">
      <c r="A52" s="19" t="s">
        <v>107</v>
      </c>
      <c r="B52" s="22">
        <f t="shared" si="12"/>
        <v>64.42953020134227</v>
      </c>
      <c r="C52" s="33">
        <f t="shared" si="13"/>
        <v>0</v>
      </c>
      <c r="D52" s="14">
        <f t="shared" si="14"/>
        <v>298</v>
      </c>
      <c r="E52" s="14">
        <v>9</v>
      </c>
      <c r="F52" s="65">
        <v>196</v>
      </c>
      <c r="G52" s="14">
        <v>93</v>
      </c>
      <c r="H52" s="14">
        <f t="shared" si="15"/>
        <v>192</v>
      </c>
      <c r="I52" s="14">
        <v>7</v>
      </c>
      <c r="J52" s="14">
        <v>135</v>
      </c>
      <c r="K52" s="14">
        <v>50</v>
      </c>
    </row>
    <row r="53" spans="1:11" ht="15" customHeight="1">
      <c r="A53" s="19" t="s">
        <v>65</v>
      </c>
      <c r="B53" s="22">
        <f t="shared" si="12"/>
        <v>95.16129032258065</v>
      </c>
      <c r="C53" s="33">
        <f t="shared" si="13"/>
        <v>3</v>
      </c>
      <c r="D53" s="14">
        <f t="shared" si="14"/>
        <v>186</v>
      </c>
      <c r="E53" s="14">
        <v>5</v>
      </c>
      <c r="F53" s="65">
        <v>52</v>
      </c>
      <c r="G53" s="14">
        <v>129</v>
      </c>
      <c r="H53" s="14">
        <f t="shared" si="15"/>
        <v>177</v>
      </c>
      <c r="I53" s="14">
        <v>5</v>
      </c>
      <c r="J53" s="14">
        <v>48</v>
      </c>
      <c r="K53" s="14">
        <v>124</v>
      </c>
    </row>
    <row r="54" spans="1:11" ht="15" customHeight="1">
      <c r="A54" s="19" t="s">
        <v>87</v>
      </c>
      <c r="B54" s="22">
        <f t="shared" si="12"/>
        <v>99.33333333333333</v>
      </c>
      <c r="C54" s="33">
        <f t="shared" si="13"/>
        <v>3</v>
      </c>
      <c r="D54" s="14">
        <f t="shared" si="14"/>
        <v>150</v>
      </c>
      <c r="E54" s="14">
        <v>8</v>
      </c>
      <c r="F54" s="65">
        <v>109</v>
      </c>
      <c r="G54" s="14">
        <v>33</v>
      </c>
      <c r="H54" s="14">
        <f t="shared" si="15"/>
        <v>149</v>
      </c>
      <c r="I54" s="14">
        <v>7</v>
      </c>
      <c r="J54" s="14">
        <v>109</v>
      </c>
      <c r="K54" s="14">
        <v>33</v>
      </c>
    </row>
    <row r="55" spans="1:11" ht="15" customHeight="1">
      <c r="A55" s="19" t="s">
        <v>105</v>
      </c>
      <c r="B55" s="22">
        <f t="shared" si="12"/>
        <v>58.54700854700855</v>
      </c>
      <c r="C55" s="33">
        <f t="shared" si="13"/>
        <v>0</v>
      </c>
      <c r="D55" s="14">
        <f t="shared" si="14"/>
        <v>234</v>
      </c>
      <c r="E55" s="14">
        <v>14</v>
      </c>
      <c r="F55" s="65">
        <v>186</v>
      </c>
      <c r="G55" s="14">
        <v>34</v>
      </c>
      <c r="H55" s="14">
        <f t="shared" si="15"/>
        <v>137</v>
      </c>
      <c r="I55" s="14">
        <v>3</v>
      </c>
      <c r="J55" s="14">
        <v>112</v>
      </c>
      <c r="K55" s="14">
        <v>22</v>
      </c>
    </row>
    <row r="56" spans="1:11" ht="15" customHeight="1">
      <c r="A56" s="19" t="s">
        <v>106</v>
      </c>
      <c r="B56" s="22">
        <f t="shared" si="12"/>
        <v>79.82062780269058</v>
      </c>
      <c r="C56" s="33">
        <f t="shared" si="13"/>
        <v>0</v>
      </c>
      <c r="D56" s="14">
        <f t="shared" si="14"/>
        <v>446</v>
      </c>
      <c r="E56" s="14">
        <v>36</v>
      </c>
      <c r="F56" s="65">
        <v>309</v>
      </c>
      <c r="G56" s="14">
        <v>101</v>
      </c>
      <c r="H56" s="14">
        <f t="shared" si="15"/>
        <v>356</v>
      </c>
      <c r="I56" s="14">
        <v>31</v>
      </c>
      <c r="J56" s="14">
        <v>263</v>
      </c>
      <c r="K56" s="14">
        <v>62</v>
      </c>
    </row>
    <row r="57" spans="1:11" s="6" customFormat="1" ht="15" customHeight="1">
      <c r="A57" s="19" t="s">
        <v>51</v>
      </c>
      <c r="B57" s="22">
        <f t="shared" si="12"/>
        <v>98.15573770491804</v>
      </c>
      <c r="C57" s="33">
        <f t="shared" si="13"/>
        <v>3</v>
      </c>
      <c r="D57" s="14">
        <f t="shared" si="14"/>
        <v>488</v>
      </c>
      <c r="E57" s="14">
        <v>18</v>
      </c>
      <c r="F57" s="65">
        <v>313</v>
      </c>
      <c r="G57" s="14">
        <v>157</v>
      </c>
      <c r="H57" s="14">
        <f t="shared" si="15"/>
        <v>479</v>
      </c>
      <c r="I57" s="14">
        <v>18</v>
      </c>
      <c r="J57" s="14">
        <v>308</v>
      </c>
      <c r="K57" s="14">
        <v>153</v>
      </c>
    </row>
    <row r="58" spans="1:11" ht="15" customHeight="1">
      <c r="A58" s="38" t="s">
        <v>115</v>
      </c>
      <c r="B58" s="50"/>
      <c r="C58" s="51"/>
      <c r="D58" s="49"/>
      <c r="E58" s="49"/>
      <c r="F58" s="49"/>
      <c r="G58" s="49"/>
      <c r="H58" s="49"/>
      <c r="I58" s="49"/>
      <c r="J58" s="49"/>
      <c r="K58" s="49"/>
    </row>
    <row r="59" spans="1:11" ht="15" customHeight="1">
      <c r="A59" s="19" t="s">
        <v>52</v>
      </c>
      <c r="B59" s="22">
        <f aca="true" t="shared" si="16" ref="B59:B72">H59/D59*100</f>
        <v>98.74326750448833</v>
      </c>
      <c r="C59" s="33">
        <f aca="true" t="shared" si="17" ref="C59:C72">IF(B59&gt;=95,3,IF(B59&gt;=90,2,IF(B59&gt;=80,1,0)))</f>
        <v>3</v>
      </c>
      <c r="D59" s="14">
        <f aca="true" t="shared" si="18" ref="D59:D72">SUM(E59:G59)</f>
        <v>557</v>
      </c>
      <c r="E59" s="14">
        <v>109</v>
      </c>
      <c r="F59" s="65">
        <v>412</v>
      </c>
      <c r="G59" s="14">
        <v>36</v>
      </c>
      <c r="H59" s="14">
        <f aca="true" t="shared" si="19" ref="H59:H72">SUM(I59:K59)</f>
        <v>550</v>
      </c>
      <c r="I59" s="14">
        <v>109</v>
      </c>
      <c r="J59" s="14">
        <v>408</v>
      </c>
      <c r="K59" s="14">
        <v>33</v>
      </c>
    </row>
    <row r="60" spans="1:11" ht="15" customHeight="1">
      <c r="A60" s="19" t="s">
        <v>34</v>
      </c>
      <c r="B60" s="22">
        <f t="shared" si="16"/>
        <v>98.55595667870037</v>
      </c>
      <c r="C60" s="33">
        <f t="shared" si="17"/>
        <v>3</v>
      </c>
      <c r="D60" s="14">
        <f t="shared" si="18"/>
        <v>277</v>
      </c>
      <c r="E60" s="14">
        <v>16</v>
      </c>
      <c r="F60" s="65">
        <v>199</v>
      </c>
      <c r="G60" s="14">
        <v>62</v>
      </c>
      <c r="H60" s="14">
        <f t="shared" si="19"/>
        <v>273</v>
      </c>
      <c r="I60" s="14">
        <v>16</v>
      </c>
      <c r="J60" s="14">
        <v>198</v>
      </c>
      <c r="K60" s="14">
        <v>59</v>
      </c>
    </row>
    <row r="61" spans="1:11" ht="15" customHeight="1">
      <c r="A61" s="19" t="s">
        <v>99</v>
      </c>
      <c r="B61" s="22">
        <f t="shared" si="16"/>
        <v>99.25925925925925</v>
      </c>
      <c r="C61" s="33">
        <f t="shared" si="17"/>
        <v>3</v>
      </c>
      <c r="D61" s="14">
        <f t="shared" si="18"/>
        <v>270</v>
      </c>
      <c r="E61" s="14">
        <v>25</v>
      </c>
      <c r="F61" s="65">
        <v>174</v>
      </c>
      <c r="G61" s="14">
        <v>71</v>
      </c>
      <c r="H61" s="14">
        <f t="shared" si="19"/>
        <v>268</v>
      </c>
      <c r="I61" s="14">
        <v>24</v>
      </c>
      <c r="J61" s="14">
        <v>173</v>
      </c>
      <c r="K61" s="14">
        <v>71</v>
      </c>
    </row>
    <row r="62" spans="1:11" ht="15" customHeight="1">
      <c r="A62" s="19" t="s">
        <v>108</v>
      </c>
      <c r="B62" s="22">
        <f t="shared" si="16"/>
        <v>40.32476319350474</v>
      </c>
      <c r="C62" s="33">
        <f t="shared" si="17"/>
        <v>0</v>
      </c>
      <c r="D62" s="14">
        <f t="shared" si="18"/>
        <v>739</v>
      </c>
      <c r="E62" s="14">
        <v>338</v>
      </c>
      <c r="F62" s="65">
        <v>273</v>
      </c>
      <c r="G62" s="14">
        <v>128</v>
      </c>
      <c r="H62" s="14">
        <f t="shared" si="19"/>
        <v>298</v>
      </c>
      <c r="I62" s="14">
        <v>148</v>
      </c>
      <c r="J62" s="14">
        <v>117</v>
      </c>
      <c r="K62" s="14">
        <v>33</v>
      </c>
    </row>
    <row r="63" spans="1:11" ht="15" customHeight="1">
      <c r="A63" s="19" t="s">
        <v>53</v>
      </c>
      <c r="B63" s="22">
        <f t="shared" si="16"/>
        <v>98.58490566037736</v>
      </c>
      <c r="C63" s="33">
        <f t="shared" si="17"/>
        <v>3</v>
      </c>
      <c r="D63" s="14">
        <f t="shared" si="18"/>
        <v>424</v>
      </c>
      <c r="E63" s="14">
        <v>148</v>
      </c>
      <c r="F63" s="65">
        <v>203</v>
      </c>
      <c r="G63" s="14">
        <v>73</v>
      </c>
      <c r="H63" s="14">
        <f t="shared" si="19"/>
        <v>418</v>
      </c>
      <c r="I63" s="14">
        <v>144</v>
      </c>
      <c r="J63" s="14">
        <v>202</v>
      </c>
      <c r="K63" s="14">
        <v>72</v>
      </c>
    </row>
    <row r="64" spans="1:11" ht="15" customHeight="1">
      <c r="A64" s="19" t="s">
        <v>35</v>
      </c>
      <c r="B64" s="22">
        <f t="shared" si="16"/>
        <v>98.62542955326461</v>
      </c>
      <c r="C64" s="33">
        <f t="shared" si="17"/>
        <v>3</v>
      </c>
      <c r="D64" s="14">
        <f t="shared" si="18"/>
        <v>291</v>
      </c>
      <c r="E64" s="14">
        <v>72</v>
      </c>
      <c r="F64" s="65">
        <v>179</v>
      </c>
      <c r="G64" s="14">
        <v>40</v>
      </c>
      <c r="H64" s="14">
        <f t="shared" si="19"/>
        <v>287</v>
      </c>
      <c r="I64" s="14">
        <v>72</v>
      </c>
      <c r="J64" s="14">
        <v>177</v>
      </c>
      <c r="K64" s="14">
        <v>38</v>
      </c>
    </row>
    <row r="65" spans="1:11" ht="15" customHeight="1">
      <c r="A65" s="19" t="s">
        <v>74</v>
      </c>
      <c r="B65" s="22">
        <f t="shared" si="16"/>
        <v>99.24812030075188</v>
      </c>
      <c r="C65" s="33">
        <f t="shared" si="17"/>
        <v>3</v>
      </c>
      <c r="D65" s="14">
        <f t="shared" si="18"/>
        <v>399</v>
      </c>
      <c r="E65" s="14">
        <v>86</v>
      </c>
      <c r="F65" s="65">
        <v>210</v>
      </c>
      <c r="G65" s="14">
        <v>103</v>
      </c>
      <c r="H65" s="14">
        <f t="shared" si="19"/>
        <v>396</v>
      </c>
      <c r="I65" s="14">
        <v>86</v>
      </c>
      <c r="J65" s="14">
        <v>208</v>
      </c>
      <c r="K65" s="14">
        <v>102</v>
      </c>
    </row>
    <row r="66" spans="1:11" ht="15" customHeight="1">
      <c r="A66" s="19" t="s">
        <v>101</v>
      </c>
      <c r="B66" s="22">
        <f t="shared" si="16"/>
        <v>91.74757281553399</v>
      </c>
      <c r="C66" s="33">
        <f t="shared" si="17"/>
        <v>2</v>
      </c>
      <c r="D66" s="14">
        <f t="shared" si="18"/>
        <v>412</v>
      </c>
      <c r="E66" s="14">
        <v>95</v>
      </c>
      <c r="F66" s="65">
        <v>234</v>
      </c>
      <c r="G66" s="14">
        <v>83</v>
      </c>
      <c r="H66" s="14">
        <f t="shared" si="19"/>
        <v>378</v>
      </c>
      <c r="I66" s="14">
        <v>85</v>
      </c>
      <c r="J66" s="14">
        <v>217</v>
      </c>
      <c r="K66" s="14">
        <v>76</v>
      </c>
    </row>
    <row r="67" spans="1:11" ht="15" customHeight="1">
      <c r="A67" s="19" t="s">
        <v>66</v>
      </c>
      <c r="B67" s="22">
        <f t="shared" si="16"/>
        <v>96.07293127629734</v>
      </c>
      <c r="C67" s="33">
        <f t="shared" si="17"/>
        <v>3</v>
      </c>
      <c r="D67" s="14">
        <f t="shared" si="18"/>
        <v>713</v>
      </c>
      <c r="E67" s="14">
        <v>25</v>
      </c>
      <c r="F67" s="65">
        <v>489</v>
      </c>
      <c r="G67" s="14">
        <v>199</v>
      </c>
      <c r="H67" s="14">
        <f t="shared" si="19"/>
        <v>685</v>
      </c>
      <c r="I67" s="14">
        <v>21</v>
      </c>
      <c r="J67" s="14">
        <v>471</v>
      </c>
      <c r="K67" s="14">
        <v>193</v>
      </c>
    </row>
    <row r="68" spans="1:11" ht="15" customHeight="1">
      <c r="A68" s="19" t="s">
        <v>36</v>
      </c>
      <c r="B68" s="22">
        <f t="shared" si="16"/>
        <v>98.26302729528535</v>
      </c>
      <c r="C68" s="33">
        <f t="shared" si="17"/>
        <v>3</v>
      </c>
      <c r="D68" s="14">
        <f t="shared" si="18"/>
        <v>403</v>
      </c>
      <c r="E68" s="14">
        <v>97</v>
      </c>
      <c r="F68" s="65">
        <v>196</v>
      </c>
      <c r="G68" s="14">
        <v>110</v>
      </c>
      <c r="H68" s="14">
        <f t="shared" si="19"/>
        <v>396</v>
      </c>
      <c r="I68" s="14">
        <v>95</v>
      </c>
      <c r="J68" s="14">
        <v>193</v>
      </c>
      <c r="K68" s="14">
        <v>108</v>
      </c>
    </row>
    <row r="69" spans="1:11" ht="15" customHeight="1">
      <c r="A69" s="19" t="s">
        <v>67</v>
      </c>
      <c r="B69" s="22">
        <f t="shared" si="16"/>
        <v>97.48953974895397</v>
      </c>
      <c r="C69" s="33">
        <f t="shared" si="17"/>
        <v>3</v>
      </c>
      <c r="D69" s="14">
        <f t="shared" si="18"/>
        <v>239</v>
      </c>
      <c r="E69" s="14">
        <v>63</v>
      </c>
      <c r="F69" s="65">
        <v>116</v>
      </c>
      <c r="G69" s="14">
        <v>60</v>
      </c>
      <c r="H69" s="14">
        <f t="shared" si="19"/>
        <v>233</v>
      </c>
      <c r="I69" s="14">
        <v>62</v>
      </c>
      <c r="J69" s="14">
        <v>114</v>
      </c>
      <c r="K69" s="14">
        <v>57</v>
      </c>
    </row>
    <row r="70" spans="1:11" ht="15" customHeight="1">
      <c r="A70" s="19" t="s">
        <v>54</v>
      </c>
      <c r="B70" s="22">
        <f t="shared" si="16"/>
        <v>98.42342342342343</v>
      </c>
      <c r="C70" s="33">
        <f t="shared" si="17"/>
        <v>3</v>
      </c>
      <c r="D70" s="14">
        <f t="shared" si="18"/>
        <v>888</v>
      </c>
      <c r="E70" s="14">
        <v>30</v>
      </c>
      <c r="F70" s="65">
        <v>743</v>
      </c>
      <c r="G70" s="14">
        <v>115</v>
      </c>
      <c r="H70" s="14">
        <f t="shared" si="19"/>
        <v>874</v>
      </c>
      <c r="I70" s="14">
        <v>30</v>
      </c>
      <c r="J70" s="14">
        <v>734</v>
      </c>
      <c r="K70" s="14">
        <v>110</v>
      </c>
    </row>
    <row r="71" spans="1:11" s="6" customFormat="1" ht="15" customHeight="1">
      <c r="A71" s="19" t="s">
        <v>37</v>
      </c>
      <c r="B71" s="22">
        <f t="shared" si="16"/>
        <v>98.83495145631068</v>
      </c>
      <c r="C71" s="33">
        <f t="shared" si="17"/>
        <v>3</v>
      </c>
      <c r="D71" s="14">
        <f t="shared" si="18"/>
        <v>515</v>
      </c>
      <c r="E71" s="14">
        <v>170</v>
      </c>
      <c r="F71" s="65">
        <v>286</v>
      </c>
      <c r="G71" s="14">
        <v>59</v>
      </c>
      <c r="H71" s="14">
        <f t="shared" si="19"/>
        <v>509</v>
      </c>
      <c r="I71" s="14">
        <v>169</v>
      </c>
      <c r="J71" s="14">
        <v>283</v>
      </c>
      <c r="K71" s="14">
        <v>57</v>
      </c>
    </row>
    <row r="72" spans="1:11" ht="15" customHeight="1">
      <c r="A72" s="19" t="s">
        <v>38</v>
      </c>
      <c r="B72" s="22">
        <f t="shared" si="16"/>
        <v>97.16312056737588</v>
      </c>
      <c r="C72" s="33">
        <f t="shared" si="17"/>
        <v>3</v>
      </c>
      <c r="D72" s="14">
        <f t="shared" si="18"/>
        <v>282</v>
      </c>
      <c r="E72" s="14">
        <v>47</v>
      </c>
      <c r="F72" s="65">
        <v>146</v>
      </c>
      <c r="G72" s="14">
        <v>89</v>
      </c>
      <c r="H72" s="14">
        <f t="shared" si="19"/>
        <v>274</v>
      </c>
      <c r="I72" s="14">
        <v>44</v>
      </c>
      <c r="J72" s="14">
        <v>141</v>
      </c>
      <c r="K72" s="14">
        <v>89</v>
      </c>
    </row>
    <row r="73" spans="1:11" ht="15" customHeight="1">
      <c r="A73" s="38" t="s">
        <v>116</v>
      </c>
      <c r="B73" s="50"/>
      <c r="C73" s="51"/>
      <c r="D73" s="49"/>
      <c r="E73" s="49"/>
      <c r="F73" s="49"/>
      <c r="G73" s="49"/>
      <c r="H73" s="49"/>
      <c r="I73" s="49"/>
      <c r="J73" s="49"/>
      <c r="K73" s="49"/>
    </row>
    <row r="74" spans="1:11" ht="15" customHeight="1">
      <c r="A74" s="19" t="s">
        <v>93</v>
      </c>
      <c r="B74" s="22">
        <f aca="true" t="shared" si="20" ref="B74:B79">H74/D74*100</f>
        <v>95.25547445255475</v>
      </c>
      <c r="C74" s="33">
        <f aca="true" t="shared" si="21" ref="C74:C79">IF(B74&gt;=95,3,IF(B74&gt;=90,2,IF(B74&gt;=80,1,0)))</f>
        <v>3</v>
      </c>
      <c r="D74" s="14">
        <f aca="true" t="shared" si="22" ref="D74:D79">SUM(E74:G74)</f>
        <v>274</v>
      </c>
      <c r="E74" s="14">
        <v>24</v>
      </c>
      <c r="F74" s="65">
        <v>164</v>
      </c>
      <c r="G74" s="14">
        <v>86</v>
      </c>
      <c r="H74" s="14">
        <f aca="true" t="shared" si="23" ref="H74:H79">SUM(I74:K74)</f>
        <v>261</v>
      </c>
      <c r="I74" s="14">
        <v>20</v>
      </c>
      <c r="J74" s="14">
        <v>162</v>
      </c>
      <c r="K74" s="14">
        <v>79</v>
      </c>
    </row>
    <row r="75" spans="1:11" s="6" customFormat="1" ht="15" customHeight="1">
      <c r="A75" s="19" t="s">
        <v>75</v>
      </c>
      <c r="B75" s="22">
        <f t="shared" si="20"/>
        <v>97.08994708994709</v>
      </c>
      <c r="C75" s="33">
        <f t="shared" si="21"/>
        <v>3</v>
      </c>
      <c r="D75" s="14">
        <f t="shared" si="22"/>
        <v>756</v>
      </c>
      <c r="E75" s="14">
        <v>284</v>
      </c>
      <c r="F75" s="65">
        <v>239</v>
      </c>
      <c r="G75" s="14">
        <v>233</v>
      </c>
      <c r="H75" s="14">
        <f t="shared" si="23"/>
        <v>734</v>
      </c>
      <c r="I75" s="14">
        <v>268</v>
      </c>
      <c r="J75" s="14">
        <v>235</v>
      </c>
      <c r="K75" s="14">
        <v>231</v>
      </c>
    </row>
    <row r="76" spans="1:11" ht="15" customHeight="1">
      <c r="A76" s="19" t="s">
        <v>68</v>
      </c>
      <c r="B76" s="22">
        <f t="shared" si="20"/>
        <v>99.42528735632183</v>
      </c>
      <c r="C76" s="33">
        <f t="shared" si="21"/>
        <v>3</v>
      </c>
      <c r="D76" s="14">
        <f t="shared" si="22"/>
        <v>174</v>
      </c>
      <c r="E76" s="14">
        <v>123</v>
      </c>
      <c r="F76" s="65">
        <v>38</v>
      </c>
      <c r="G76" s="14">
        <v>13</v>
      </c>
      <c r="H76" s="14">
        <f t="shared" si="23"/>
        <v>173</v>
      </c>
      <c r="I76" s="14">
        <v>122</v>
      </c>
      <c r="J76" s="14">
        <v>38</v>
      </c>
      <c r="K76" s="14">
        <v>13</v>
      </c>
    </row>
    <row r="77" spans="1:11" ht="15" customHeight="1">
      <c r="A77" s="19" t="s">
        <v>80</v>
      </c>
      <c r="B77" s="22">
        <f t="shared" si="20"/>
        <v>95.86776859504133</v>
      </c>
      <c r="C77" s="33">
        <f t="shared" si="21"/>
        <v>3</v>
      </c>
      <c r="D77" s="14">
        <f t="shared" si="22"/>
        <v>363</v>
      </c>
      <c r="E77" s="14">
        <v>7</v>
      </c>
      <c r="F77" s="65">
        <v>281</v>
      </c>
      <c r="G77" s="14">
        <v>75</v>
      </c>
      <c r="H77" s="14">
        <f t="shared" si="23"/>
        <v>348</v>
      </c>
      <c r="I77" s="14">
        <v>7</v>
      </c>
      <c r="J77" s="14">
        <v>274</v>
      </c>
      <c r="K77" s="14">
        <v>67</v>
      </c>
    </row>
    <row r="78" spans="1:11" ht="15" customHeight="1">
      <c r="A78" s="19" t="s">
        <v>39</v>
      </c>
      <c r="B78" s="22">
        <f t="shared" si="20"/>
        <v>98.95104895104895</v>
      </c>
      <c r="C78" s="33">
        <f t="shared" si="21"/>
        <v>3</v>
      </c>
      <c r="D78" s="14">
        <f t="shared" si="22"/>
        <v>286</v>
      </c>
      <c r="E78" s="14">
        <v>34</v>
      </c>
      <c r="F78" s="65">
        <v>179</v>
      </c>
      <c r="G78" s="14">
        <v>73</v>
      </c>
      <c r="H78" s="14">
        <f t="shared" si="23"/>
        <v>283</v>
      </c>
      <c r="I78" s="14">
        <v>33</v>
      </c>
      <c r="J78" s="14">
        <v>178</v>
      </c>
      <c r="K78" s="14">
        <v>72</v>
      </c>
    </row>
    <row r="79" spans="1:11" ht="15" customHeight="1">
      <c r="A79" s="19" t="s">
        <v>40</v>
      </c>
      <c r="B79" s="22">
        <f t="shared" si="20"/>
        <v>99.23664122137404</v>
      </c>
      <c r="C79" s="33">
        <f t="shared" si="21"/>
        <v>3</v>
      </c>
      <c r="D79" s="14">
        <f t="shared" si="22"/>
        <v>131</v>
      </c>
      <c r="E79" s="14">
        <v>18</v>
      </c>
      <c r="F79" s="65">
        <v>64</v>
      </c>
      <c r="G79" s="14">
        <v>49</v>
      </c>
      <c r="H79" s="14">
        <f t="shared" si="23"/>
        <v>130</v>
      </c>
      <c r="I79" s="14">
        <v>18</v>
      </c>
      <c r="J79" s="14">
        <v>63</v>
      </c>
      <c r="K79" s="14">
        <v>49</v>
      </c>
    </row>
    <row r="80" spans="1:11" ht="15" customHeight="1">
      <c r="A80" s="38" t="s">
        <v>117</v>
      </c>
      <c r="B80" s="50"/>
      <c r="C80" s="51"/>
      <c r="D80" s="49"/>
      <c r="E80" s="49"/>
      <c r="F80" s="49"/>
      <c r="G80" s="49"/>
      <c r="H80" s="49"/>
      <c r="I80" s="49"/>
      <c r="J80" s="49"/>
      <c r="K80" s="49"/>
    </row>
    <row r="81" spans="1:11" ht="15" customHeight="1">
      <c r="A81" s="19" t="s">
        <v>41</v>
      </c>
      <c r="B81" s="22">
        <f aca="true" t="shared" si="24" ref="B81:B92">H81/D81*100</f>
        <v>100</v>
      </c>
      <c r="C81" s="33">
        <f aca="true" t="shared" si="25" ref="C81:C92">IF(B81&gt;=95,3,IF(B81&gt;=90,2,IF(B81&gt;=80,1,0)))</f>
        <v>3</v>
      </c>
      <c r="D81" s="14">
        <f aca="true" t="shared" si="26" ref="D81:D92">SUM(E81:G81)</f>
        <v>152</v>
      </c>
      <c r="E81" s="14">
        <v>39</v>
      </c>
      <c r="F81" s="65">
        <v>77</v>
      </c>
      <c r="G81" s="14">
        <v>36</v>
      </c>
      <c r="H81" s="14">
        <f aca="true" t="shared" si="27" ref="H81:H92">SUM(I81:K81)</f>
        <v>152</v>
      </c>
      <c r="I81" s="14">
        <v>39</v>
      </c>
      <c r="J81" s="14">
        <v>77</v>
      </c>
      <c r="K81" s="14">
        <v>36</v>
      </c>
    </row>
    <row r="82" spans="1:11" ht="15" customHeight="1">
      <c r="A82" s="19" t="s">
        <v>55</v>
      </c>
      <c r="B82" s="22">
        <f t="shared" si="24"/>
        <v>98.39357429718876</v>
      </c>
      <c r="C82" s="33">
        <f t="shared" si="25"/>
        <v>3</v>
      </c>
      <c r="D82" s="14">
        <f t="shared" si="26"/>
        <v>249</v>
      </c>
      <c r="E82" s="14">
        <v>103</v>
      </c>
      <c r="F82" s="65">
        <v>108</v>
      </c>
      <c r="G82" s="14">
        <v>38</v>
      </c>
      <c r="H82" s="14">
        <f t="shared" si="27"/>
        <v>245</v>
      </c>
      <c r="I82" s="14">
        <v>101</v>
      </c>
      <c r="J82" s="14">
        <v>106</v>
      </c>
      <c r="K82" s="14">
        <v>38</v>
      </c>
    </row>
    <row r="83" spans="1:11" ht="15" customHeight="1">
      <c r="A83" s="19" t="s">
        <v>56</v>
      </c>
      <c r="B83" s="22">
        <f t="shared" si="24"/>
        <v>98.13084112149532</v>
      </c>
      <c r="C83" s="33">
        <f t="shared" si="25"/>
        <v>3</v>
      </c>
      <c r="D83" s="14">
        <f t="shared" si="26"/>
        <v>214</v>
      </c>
      <c r="E83" s="14">
        <v>26</v>
      </c>
      <c r="F83" s="65">
        <v>155</v>
      </c>
      <c r="G83" s="14">
        <v>33</v>
      </c>
      <c r="H83" s="14">
        <f t="shared" si="27"/>
        <v>210</v>
      </c>
      <c r="I83" s="14">
        <v>25</v>
      </c>
      <c r="J83" s="14">
        <v>155</v>
      </c>
      <c r="K83" s="14">
        <v>30</v>
      </c>
    </row>
    <row r="84" spans="1:11" ht="15" customHeight="1">
      <c r="A84" s="19" t="s">
        <v>100</v>
      </c>
      <c r="B84" s="22">
        <f t="shared" si="24"/>
        <v>94.57831325301204</v>
      </c>
      <c r="C84" s="33">
        <f t="shared" si="25"/>
        <v>2</v>
      </c>
      <c r="D84" s="14">
        <f t="shared" si="26"/>
        <v>166</v>
      </c>
      <c r="E84" s="14">
        <v>36</v>
      </c>
      <c r="F84" s="65">
        <v>81</v>
      </c>
      <c r="G84" s="14">
        <v>49</v>
      </c>
      <c r="H84" s="14">
        <f t="shared" si="27"/>
        <v>157</v>
      </c>
      <c r="I84" s="14">
        <v>33</v>
      </c>
      <c r="J84" s="14">
        <v>77</v>
      </c>
      <c r="K84" s="14">
        <v>47</v>
      </c>
    </row>
    <row r="85" spans="1:11" ht="15" customHeight="1">
      <c r="A85" s="19" t="s">
        <v>76</v>
      </c>
      <c r="B85" s="22">
        <f t="shared" si="24"/>
        <v>99.3723849372385</v>
      </c>
      <c r="C85" s="33">
        <f t="shared" si="25"/>
        <v>3</v>
      </c>
      <c r="D85" s="14">
        <f t="shared" si="26"/>
        <v>478</v>
      </c>
      <c r="E85" s="14">
        <v>21</v>
      </c>
      <c r="F85" s="65">
        <v>441</v>
      </c>
      <c r="G85" s="14">
        <v>16</v>
      </c>
      <c r="H85" s="14">
        <f t="shared" si="27"/>
        <v>475</v>
      </c>
      <c r="I85" s="14">
        <v>21</v>
      </c>
      <c r="J85" s="14">
        <v>439</v>
      </c>
      <c r="K85" s="14">
        <v>15</v>
      </c>
    </row>
    <row r="86" spans="1:11" ht="15" customHeight="1">
      <c r="A86" s="19" t="s">
        <v>88</v>
      </c>
      <c r="B86" s="22">
        <f t="shared" si="24"/>
        <v>95.63636363636364</v>
      </c>
      <c r="C86" s="33">
        <f t="shared" si="25"/>
        <v>3</v>
      </c>
      <c r="D86" s="14">
        <f t="shared" si="26"/>
        <v>275</v>
      </c>
      <c r="E86" s="14">
        <v>34</v>
      </c>
      <c r="F86" s="65">
        <v>219</v>
      </c>
      <c r="G86" s="14">
        <v>22</v>
      </c>
      <c r="H86" s="14">
        <f t="shared" si="27"/>
        <v>263</v>
      </c>
      <c r="I86" s="14">
        <v>34</v>
      </c>
      <c r="J86" s="14">
        <v>207</v>
      </c>
      <c r="K86" s="14">
        <v>22</v>
      </c>
    </row>
    <row r="87" spans="1:11" s="6" customFormat="1" ht="15" customHeight="1">
      <c r="A87" s="19" t="s">
        <v>69</v>
      </c>
      <c r="B87" s="22">
        <f t="shared" si="24"/>
        <v>97.40634005763688</v>
      </c>
      <c r="C87" s="33">
        <f t="shared" si="25"/>
        <v>3</v>
      </c>
      <c r="D87" s="14">
        <f t="shared" si="26"/>
        <v>694</v>
      </c>
      <c r="E87" s="14">
        <v>111</v>
      </c>
      <c r="F87" s="65">
        <v>400</v>
      </c>
      <c r="G87" s="14">
        <v>183</v>
      </c>
      <c r="H87" s="14">
        <f t="shared" si="27"/>
        <v>676</v>
      </c>
      <c r="I87" s="14">
        <v>108</v>
      </c>
      <c r="J87" s="14">
        <v>389</v>
      </c>
      <c r="K87" s="14">
        <v>179</v>
      </c>
    </row>
    <row r="88" spans="1:11" ht="15" customHeight="1">
      <c r="A88" s="19" t="s">
        <v>57</v>
      </c>
      <c r="B88" s="22">
        <f t="shared" si="24"/>
        <v>98.2</v>
      </c>
      <c r="C88" s="33">
        <f t="shared" si="25"/>
        <v>3</v>
      </c>
      <c r="D88" s="14">
        <f t="shared" si="26"/>
        <v>500</v>
      </c>
      <c r="E88" s="14">
        <v>74</v>
      </c>
      <c r="F88" s="65">
        <v>259</v>
      </c>
      <c r="G88" s="14">
        <v>167</v>
      </c>
      <c r="H88" s="14">
        <f t="shared" si="27"/>
        <v>491</v>
      </c>
      <c r="I88" s="14">
        <v>69</v>
      </c>
      <c r="J88" s="14">
        <v>258</v>
      </c>
      <c r="K88" s="14">
        <v>164</v>
      </c>
    </row>
    <row r="89" spans="1:11" ht="15" customHeight="1">
      <c r="A89" s="19" t="s">
        <v>89</v>
      </c>
      <c r="B89" s="22">
        <f t="shared" si="24"/>
        <v>96.2085308056872</v>
      </c>
      <c r="C89" s="33">
        <f t="shared" si="25"/>
        <v>3</v>
      </c>
      <c r="D89" s="14">
        <f t="shared" si="26"/>
        <v>422</v>
      </c>
      <c r="E89" s="14">
        <v>77</v>
      </c>
      <c r="F89" s="65">
        <v>262</v>
      </c>
      <c r="G89" s="14">
        <v>83</v>
      </c>
      <c r="H89" s="14">
        <f t="shared" si="27"/>
        <v>406</v>
      </c>
      <c r="I89" s="14">
        <v>75</v>
      </c>
      <c r="J89" s="14">
        <v>259</v>
      </c>
      <c r="K89" s="14">
        <v>72</v>
      </c>
    </row>
    <row r="90" spans="1:11" ht="15" customHeight="1">
      <c r="A90" s="19" t="s">
        <v>42</v>
      </c>
      <c r="B90" s="22">
        <f t="shared" si="24"/>
        <v>97.96437659033079</v>
      </c>
      <c r="C90" s="33">
        <f t="shared" si="25"/>
        <v>3</v>
      </c>
      <c r="D90" s="14">
        <f t="shared" si="26"/>
        <v>393</v>
      </c>
      <c r="E90" s="14">
        <v>123</v>
      </c>
      <c r="F90" s="65">
        <v>214</v>
      </c>
      <c r="G90" s="14">
        <v>56</v>
      </c>
      <c r="H90" s="14">
        <f t="shared" si="27"/>
        <v>385</v>
      </c>
      <c r="I90" s="14">
        <v>119</v>
      </c>
      <c r="J90" s="14">
        <v>211</v>
      </c>
      <c r="K90" s="14">
        <v>55</v>
      </c>
    </row>
    <row r="91" spans="1:11" ht="15" customHeight="1">
      <c r="A91" s="19" t="s">
        <v>70</v>
      </c>
      <c r="B91" s="22">
        <f t="shared" si="24"/>
        <v>99.3576017130621</v>
      </c>
      <c r="C91" s="33">
        <f t="shared" si="25"/>
        <v>3</v>
      </c>
      <c r="D91" s="14">
        <f t="shared" si="26"/>
        <v>467</v>
      </c>
      <c r="E91" s="14">
        <v>42</v>
      </c>
      <c r="F91" s="65">
        <v>326</v>
      </c>
      <c r="G91" s="14">
        <v>99</v>
      </c>
      <c r="H91" s="14">
        <f t="shared" si="27"/>
        <v>464</v>
      </c>
      <c r="I91" s="14">
        <v>42</v>
      </c>
      <c r="J91" s="14">
        <v>323</v>
      </c>
      <c r="K91" s="14">
        <v>99</v>
      </c>
    </row>
    <row r="92" spans="1:11" ht="15" customHeight="1">
      <c r="A92" s="19" t="s">
        <v>77</v>
      </c>
      <c r="B92" s="22">
        <f t="shared" si="24"/>
        <v>99.20634920634922</v>
      </c>
      <c r="C92" s="33">
        <f t="shared" si="25"/>
        <v>3</v>
      </c>
      <c r="D92" s="14">
        <f t="shared" si="26"/>
        <v>252</v>
      </c>
      <c r="E92" s="14">
        <v>64</v>
      </c>
      <c r="F92" s="65">
        <v>110</v>
      </c>
      <c r="G92" s="14">
        <v>78</v>
      </c>
      <c r="H92" s="14">
        <f t="shared" si="27"/>
        <v>250</v>
      </c>
      <c r="I92" s="14">
        <v>64</v>
      </c>
      <c r="J92" s="14">
        <v>108</v>
      </c>
      <c r="K92" s="14">
        <v>78</v>
      </c>
    </row>
    <row r="93" spans="1:11" ht="15" customHeight="1">
      <c r="A93" s="38" t="s">
        <v>118</v>
      </c>
      <c r="B93" s="50"/>
      <c r="C93" s="51"/>
      <c r="D93" s="49"/>
      <c r="E93" s="49"/>
      <c r="F93" s="49"/>
      <c r="G93" s="49"/>
      <c r="H93" s="49"/>
      <c r="I93" s="49"/>
      <c r="J93" s="49"/>
      <c r="K93" s="49"/>
    </row>
    <row r="94" spans="1:11" ht="15" customHeight="1">
      <c r="A94" s="19" t="s">
        <v>102</v>
      </c>
      <c r="B94" s="22">
        <f aca="true" t="shared" si="28" ref="B94:B102">H94/D94*100</f>
        <v>91.26819126819127</v>
      </c>
      <c r="C94" s="33">
        <f aca="true" t="shared" si="29" ref="C94:C102">IF(B94&gt;=95,3,IF(B94&gt;=90,2,IF(B94&gt;=80,1,0)))</f>
        <v>2</v>
      </c>
      <c r="D94" s="14">
        <f aca="true" t="shared" si="30" ref="D94:D102">SUM(E94:G94)</f>
        <v>481</v>
      </c>
      <c r="E94" s="14">
        <v>88</v>
      </c>
      <c r="F94" s="65">
        <v>246</v>
      </c>
      <c r="G94" s="14">
        <v>147</v>
      </c>
      <c r="H94" s="14">
        <f aca="true" t="shared" si="31" ref="H94:H102">SUM(I94:K94)</f>
        <v>439</v>
      </c>
      <c r="I94" s="14">
        <v>74</v>
      </c>
      <c r="J94" s="14">
        <v>226</v>
      </c>
      <c r="K94" s="14">
        <v>139</v>
      </c>
    </row>
    <row r="95" spans="1:11" ht="15" customHeight="1">
      <c r="A95" s="19" t="s">
        <v>81</v>
      </c>
      <c r="B95" s="22">
        <f t="shared" si="28"/>
        <v>94.76439790575915</v>
      </c>
      <c r="C95" s="33">
        <f t="shared" si="29"/>
        <v>2</v>
      </c>
      <c r="D95" s="14">
        <f t="shared" si="30"/>
        <v>191</v>
      </c>
      <c r="E95" s="14">
        <v>47</v>
      </c>
      <c r="F95" s="65">
        <v>106</v>
      </c>
      <c r="G95" s="14">
        <v>38</v>
      </c>
      <c r="H95" s="14">
        <f t="shared" si="31"/>
        <v>181</v>
      </c>
      <c r="I95" s="14">
        <v>45</v>
      </c>
      <c r="J95" s="14">
        <v>101</v>
      </c>
      <c r="K95" s="14">
        <v>35</v>
      </c>
    </row>
    <row r="96" spans="1:11" ht="15" customHeight="1">
      <c r="A96" s="19" t="s">
        <v>43</v>
      </c>
      <c r="B96" s="22">
        <f t="shared" si="28"/>
        <v>99.3485342019544</v>
      </c>
      <c r="C96" s="33">
        <f t="shared" si="29"/>
        <v>3</v>
      </c>
      <c r="D96" s="14">
        <f t="shared" si="30"/>
        <v>307</v>
      </c>
      <c r="E96" s="14">
        <v>49</v>
      </c>
      <c r="F96" s="65">
        <v>194</v>
      </c>
      <c r="G96" s="14">
        <v>64</v>
      </c>
      <c r="H96" s="14">
        <f t="shared" si="31"/>
        <v>305</v>
      </c>
      <c r="I96" s="14">
        <v>48</v>
      </c>
      <c r="J96" s="14">
        <v>193</v>
      </c>
      <c r="K96" s="14">
        <v>64</v>
      </c>
    </row>
    <row r="97" spans="1:11" ht="15" customHeight="1">
      <c r="A97" s="19" t="s">
        <v>58</v>
      </c>
      <c r="B97" s="22">
        <f t="shared" si="28"/>
        <v>97.84615384615385</v>
      </c>
      <c r="C97" s="33">
        <f t="shared" si="29"/>
        <v>3</v>
      </c>
      <c r="D97" s="14">
        <f t="shared" si="30"/>
        <v>325</v>
      </c>
      <c r="E97" s="14">
        <v>31</v>
      </c>
      <c r="F97" s="65">
        <v>182</v>
      </c>
      <c r="G97" s="14">
        <v>112</v>
      </c>
      <c r="H97" s="14">
        <f t="shared" si="31"/>
        <v>318</v>
      </c>
      <c r="I97" s="14">
        <v>30</v>
      </c>
      <c r="J97" s="14">
        <v>180</v>
      </c>
      <c r="K97" s="14">
        <v>108</v>
      </c>
    </row>
    <row r="98" spans="1:11" ht="15" customHeight="1">
      <c r="A98" s="19" t="s">
        <v>44</v>
      </c>
      <c r="B98" s="22">
        <f t="shared" si="28"/>
        <v>97.82608695652173</v>
      </c>
      <c r="C98" s="33">
        <f t="shared" si="29"/>
        <v>3</v>
      </c>
      <c r="D98" s="14">
        <f t="shared" si="30"/>
        <v>230</v>
      </c>
      <c r="E98" s="14">
        <v>91</v>
      </c>
      <c r="F98" s="65">
        <v>75</v>
      </c>
      <c r="G98" s="14">
        <v>64</v>
      </c>
      <c r="H98" s="14">
        <f t="shared" si="31"/>
        <v>225</v>
      </c>
      <c r="I98" s="14">
        <v>88</v>
      </c>
      <c r="J98" s="14">
        <v>73</v>
      </c>
      <c r="K98" s="14">
        <v>64</v>
      </c>
    </row>
    <row r="99" spans="1:11" ht="15" customHeight="1">
      <c r="A99" s="19" t="s">
        <v>95</v>
      </c>
      <c r="B99" s="22">
        <f t="shared" si="28"/>
        <v>94.64285714285714</v>
      </c>
      <c r="C99" s="33">
        <f t="shared" si="29"/>
        <v>2</v>
      </c>
      <c r="D99" s="14">
        <f t="shared" si="30"/>
        <v>112</v>
      </c>
      <c r="E99" s="14">
        <v>23</v>
      </c>
      <c r="F99" s="65">
        <v>49</v>
      </c>
      <c r="G99" s="14">
        <v>40</v>
      </c>
      <c r="H99" s="14">
        <f t="shared" si="31"/>
        <v>106</v>
      </c>
      <c r="I99" s="14">
        <v>22</v>
      </c>
      <c r="J99" s="14">
        <v>47</v>
      </c>
      <c r="K99" s="14">
        <v>37</v>
      </c>
    </row>
    <row r="100" spans="1:11" ht="15" customHeight="1">
      <c r="A100" s="19" t="s">
        <v>59</v>
      </c>
      <c r="B100" s="22">
        <f t="shared" si="28"/>
        <v>97.3404255319149</v>
      </c>
      <c r="C100" s="33">
        <f t="shared" si="29"/>
        <v>3</v>
      </c>
      <c r="D100" s="14">
        <f t="shared" si="30"/>
        <v>188</v>
      </c>
      <c r="E100" s="14">
        <v>20</v>
      </c>
      <c r="F100" s="65">
        <v>108</v>
      </c>
      <c r="G100" s="14">
        <v>60</v>
      </c>
      <c r="H100" s="14">
        <f t="shared" si="31"/>
        <v>183</v>
      </c>
      <c r="I100" s="14">
        <v>20</v>
      </c>
      <c r="J100" s="14">
        <v>104</v>
      </c>
      <c r="K100" s="14">
        <v>59</v>
      </c>
    </row>
    <row r="101" spans="1:11" ht="15" customHeight="1">
      <c r="A101" s="19" t="s">
        <v>96</v>
      </c>
      <c r="B101" s="22">
        <f t="shared" si="28"/>
        <v>91.95402298850574</v>
      </c>
      <c r="C101" s="33">
        <f t="shared" si="29"/>
        <v>2</v>
      </c>
      <c r="D101" s="14">
        <f t="shared" si="30"/>
        <v>87</v>
      </c>
      <c r="E101" s="14">
        <v>9</v>
      </c>
      <c r="F101" s="65">
        <v>61</v>
      </c>
      <c r="G101" s="14">
        <v>17</v>
      </c>
      <c r="H101" s="14">
        <f t="shared" si="31"/>
        <v>80</v>
      </c>
      <c r="I101" s="14">
        <v>8</v>
      </c>
      <c r="J101" s="14">
        <v>56</v>
      </c>
      <c r="K101" s="14">
        <v>16</v>
      </c>
    </row>
    <row r="102" spans="1:11" ht="15" customHeight="1">
      <c r="A102" s="19" t="s">
        <v>109</v>
      </c>
      <c r="B102" s="22">
        <f t="shared" si="28"/>
        <v>63.63636363636363</v>
      </c>
      <c r="C102" s="33">
        <f t="shared" si="29"/>
        <v>0</v>
      </c>
      <c r="D102" s="14">
        <f t="shared" si="30"/>
        <v>33</v>
      </c>
      <c r="E102" s="14">
        <v>12</v>
      </c>
      <c r="F102" s="65">
        <v>10</v>
      </c>
      <c r="G102" s="14">
        <v>11</v>
      </c>
      <c r="H102" s="14">
        <f t="shared" si="31"/>
        <v>21</v>
      </c>
      <c r="I102" s="14">
        <v>7</v>
      </c>
      <c r="J102" s="14">
        <v>7</v>
      </c>
      <c r="K102" s="14">
        <v>7</v>
      </c>
    </row>
    <row r="103" spans="2:11" ht="12.75">
      <c r="B103" s="62"/>
      <c r="C103" s="62"/>
      <c r="D103" s="62"/>
      <c r="E103" s="62"/>
      <c r="F103" s="62"/>
      <c r="G103" s="62"/>
      <c r="H103" s="62"/>
      <c r="I103" s="62"/>
      <c r="J103" s="62"/>
      <c r="K103" s="62"/>
    </row>
    <row r="104" spans="1:11" ht="12.75">
      <c r="A104" s="4"/>
      <c r="B104" s="4"/>
      <c r="C104" s="4"/>
      <c r="D104" s="4"/>
      <c r="E104" s="4"/>
      <c r="F104" s="4"/>
      <c r="G104" s="4"/>
      <c r="H104" s="4"/>
      <c r="I104" s="4"/>
      <c r="J104" s="4"/>
      <c r="K104" s="4"/>
    </row>
    <row r="105" ht="12.75">
      <c r="F105" s="67"/>
    </row>
    <row r="111" spans="1:11" ht="12.75">
      <c r="A111" s="4"/>
      <c r="B111" s="4"/>
      <c r="C111" s="4"/>
      <c r="D111" s="4"/>
      <c r="E111" s="4"/>
      <c r="F111" s="4"/>
      <c r="G111" s="4"/>
      <c r="H111" s="4"/>
      <c r="I111" s="4"/>
      <c r="J111" s="4"/>
      <c r="K111" s="4"/>
    </row>
    <row r="115" spans="1:11" ht="12.75">
      <c r="A115" s="4"/>
      <c r="B115" s="4"/>
      <c r="C115" s="4"/>
      <c r="D115" s="4"/>
      <c r="E115" s="4"/>
      <c r="F115" s="4"/>
      <c r="G115" s="4"/>
      <c r="H115" s="4"/>
      <c r="I115" s="4"/>
      <c r="J115" s="4"/>
      <c r="K115" s="4"/>
    </row>
    <row r="118" spans="1:11" ht="12.75">
      <c r="A118" s="4"/>
      <c r="B118" s="4"/>
      <c r="C118" s="4"/>
      <c r="D118" s="4"/>
      <c r="E118" s="4"/>
      <c r="F118" s="4"/>
      <c r="G118" s="4"/>
      <c r="H118" s="4"/>
      <c r="I118" s="4"/>
      <c r="J118" s="4"/>
      <c r="K118" s="4"/>
    </row>
    <row r="122" spans="1:11" ht="12.75">
      <c r="A122" s="4"/>
      <c r="B122" s="4"/>
      <c r="C122" s="4"/>
      <c r="D122" s="4"/>
      <c r="E122" s="4"/>
      <c r="F122" s="4"/>
      <c r="G122" s="4"/>
      <c r="H122" s="4"/>
      <c r="I122" s="4"/>
      <c r="J122" s="4"/>
      <c r="K122" s="4"/>
    </row>
    <row r="125" spans="1:11" ht="12.75">
      <c r="A125" s="4"/>
      <c r="B125" s="4"/>
      <c r="C125" s="4"/>
      <c r="D125" s="4"/>
      <c r="E125" s="4"/>
      <c r="F125" s="4"/>
      <c r="G125" s="4"/>
      <c r="H125" s="4"/>
      <c r="I125" s="4"/>
      <c r="J125" s="4"/>
      <c r="K125" s="4"/>
    </row>
    <row r="129" spans="1:11" ht="12.75">
      <c r="A129" s="4"/>
      <c r="B129" s="4"/>
      <c r="C129" s="4"/>
      <c r="D129" s="4"/>
      <c r="E129" s="4"/>
      <c r="F129" s="4"/>
      <c r="G129" s="4"/>
      <c r="H129" s="4"/>
      <c r="I129" s="4"/>
      <c r="J129" s="4"/>
      <c r="K129" s="4"/>
    </row>
  </sheetData>
  <sheetProtection/>
  <autoFilter ref="A10:K102"/>
  <mergeCells count="13">
    <mergeCell ref="E4:G4"/>
    <mergeCell ref="H4:H8"/>
    <mergeCell ref="I4:K4"/>
    <mergeCell ref="C5:C8"/>
    <mergeCell ref="E5:E8"/>
    <mergeCell ref="F5:F8"/>
    <mergeCell ref="A1:K1"/>
    <mergeCell ref="G5:G8"/>
    <mergeCell ref="I5:I8"/>
    <mergeCell ref="J5:J8"/>
    <mergeCell ref="K5:K8"/>
    <mergeCell ref="A4:A8"/>
    <mergeCell ref="D4:D8"/>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8"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Белоусов Юрий Викторович</cp:lastModifiedBy>
  <cp:lastPrinted>2018-06-15T08:31:03Z</cp:lastPrinted>
  <dcterms:created xsi:type="dcterms:W3CDTF">2014-03-12T05:40:39Z</dcterms:created>
  <dcterms:modified xsi:type="dcterms:W3CDTF">2018-11-16T12:36:37Z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0x010100226BE93D21C58145B82248EFB43F0C34</vt:lpwstr>
  </property>
  <property fmtid="{D5CDD505-2E9C-101B-9397-08002B2CF9AE}" pid="3" name="_dlc_DocIdItemGuid">
    <vt:lpwstr>113cadb3-2ef3-41f1-b1bd-1a28daa31e96</vt:lpwstr>
  </property>
  <property fmtid="{D5CDD505-2E9C-101B-9397-08002B2CF9AE}" pid="4" name="_dlc_DocId">
    <vt:lpwstr>TF6NQPKX43ZY-91-486</vt:lpwstr>
  </property>
  <property fmtid="{D5CDD505-2E9C-101B-9397-08002B2CF9AE}" pid="5" name="_dlc_DocIdUrl">
    <vt:lpwstr>https://v11-sp.nifi.ru/nd/centre_mezshbudjet/_layouts/15/DocIdRedir.aspx?ID=TF6NQPKX43ZY-91-486, TF6NQPKX43ZY-91-486</vt:lpwstr>
  </property>
</Properties>
</file>