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Рейтинг открытости\II этап\На сайт\Рейтинг II этап\"/>
    </mc:Choice>
  </mc:AlternateContent>
  <bookViews>
    <workbookView xWindow="0" yWindow="0" windowWidth="28800" windowHeight="12132" tabRatio="548" activeTab="1"/>
  </bookViews>
  <sheets>
    <sheet name="Рейтинг (Раздел 6)" sheetId="19" r:id="rId1"/>
    <sheet name="Оценка (Раздел 6)" sheetId="14" r:id="rId2"/>
    <sheet name="Методика (Раздел 6)" sheetId="18" r:id="rId3"/>
    <sheet name="Показатель 6.1" sheetId="21" r:id="rId4"/>
    <sheet name="Показатель 6.2" sheetId="20" r:id="rId5"/>
  </sheets>
  <externalReferences>
    <externalReference r:id="rId6"/>
  </externalReferences>
  <definedNames>
    <definedName name="_xlnm._FilterDatabase" localSheetId="0" hidden="1">'Рейтинг (Раздел 6)'!$A$6:$F$90</definedName>
    <definedName name="Выбор_1.1">'[1]1.1'!$C$5:$C$8</definedName>
    <definedName name="_xlnm.Print_Titles" localSheetId="1">'Оценка (Раздел 6)'!$5:$6</definedName>
    <definedName name="_xlnm.Print_Titles" localSheetId="3">'Показатель 6.1'!$4:$7</definedName>
    <definedName name="_xlnm.Print_Titles" localSheetId="4">'Показатель 6.2'!$4:$7</definedName>
    <definedName name="_xlnm.Print_Titles" localSheetId="0">'Рейтинг (Раздел 6)'!$4:$5</definedName>
    <definedName name="_xlnm.Print_Area" localSheetId="2">'Методика (Раздел 6)'!$A$3:$C$16</definedName>
    <definedName name="_xlnm.Print_Area" localSheetId="1">'Оценка (Раздел 6)'!$A$1:$F$103</definedName>
    <definedName name="_xlnm.Print_Area" localSheetId="3">'Показатель 6.1'!$A$1:$E$104</definedName>
    <definedName name="_xlnm.Print_Area" localSheetId="4">'Показатель 6.2'!$A$1:$F$104</definedName>
    <definedName name="_xlnm.Print_Area" localSheetId="0">'Рейтинг (Раздел 6)'!$B$1:$F$92</definedName>
  </definedNames>
  <calcPr calcId="152511"/>
</workbook>
</file>

<file path=xl/calcChain.xml><?xml version="1.0" encoding="utf-8"?>
<calcChain xmlns="http://schemas.openxmlformats.org/spreadsheetml/2006/main">
  <c r="D7" i="14" l="1"/>
  <c r="D4" i="21"/>
  <c r="E4" i="19" s="1"/>
  <c r="F56" i="14"/>
  <c r="F64" i="14"/>
  <c r="E43" i="14"/>
  <c r="E72" i="14"/>
  <c r="E93" i="14"/>
  <c r="F32" i="14"/>
  <c r="F9" i="14"/>
  <c r="E17" i="14"/>
  <c r="E79" i="14"/>
  <c r="E80" i="14"/>
  <c r="E86" i="14"/>
  <c r="F90" i="14"/>
  <c r="E36" i="14"/>
  <c r="E57" i="14"/>
  <c r="E73" i="14"/>
  <c r="E98" i="14"/>
  <c r="F97" i="14"/>
  <c r="F88" i="14"/>
  <c r="F80" i="14"/>
  <c r="F71" i="14"/>
  <c r="F62" i="14"/>
  <c r="F53" i="14"/>
  <c r="F50" i="14"/>
  <c r="F49" i="14"/>
  <c r="F48" i="14"/>
  <c r="F45" i="14"/>
  <c r="F44" i="14"/>
  <c r="F43" i="14"/>
  <c r="F28" i="19"/>
  <c r="F40" i="14"/>
  <c r="F38" i="14"/>
  <c r="F34" i="14"/>
  <c r="F19" i="14"/>
  <c r="F13" i="14"/>
  <c r="E97" i="14"/>
  <c r="E84" i="14"/>
  <c r="E68" i="14"/>
  <c r="E67" i="14"/>
  <c r="E66" i="14"/>
  <c r="E63" i="14"/>
  <c r="E62" i="14"/>
  <c r="E44" i="14"/>
  <c r="E29" i="14"/>
  <c r="E28" i="14"/>
  <c r="E25" i="14"/>
  <c r="D11" i="21"/>
  <c r="D12" i="21"/>
  <c r="E12" i="21"/>
  <c r="E11" i="14"/>
  <c r="D13" i="21"/>
  <c r="E13" i="21"/>
  <c r="E12" i="14"/>
  <c r="D14" i="21"/>
  <c r="D15" i="21"/>
  <c r="D16" i="21"/>
  <c r="E16" i="21"/>
  <c r="E15" i="14"/>
  <c r="D17" i="21"/>
  <c r="E17" i="21"/>
  <c r="E16" i="14"/>
  <c r="D18" i="21"/>
  <c r="E18" i="21"/>
  <c r="D19" i="21"/>
  <c r="D20" i="21"/>
  <c r="E20" i="21"/>
  <c r="E19" i="14"/>
  <c r="D21" i="21"/>
  <c r="D22" i="21"/>
  <c r="D23" i="21"/>
  <c r="D24" i="21"/>
  <c r="D25" i="21"/>
  <c r="E25" i="21"/>
  <c r="E24" i="14"/>
  <c r="D26" i="21"/>
  <c r="D27" i="21"/>
  <c r="D93" i="21"/>
  <c r="E93" i="21"/>
  <c r="E92" i="14"/>
  <c r="D83" i="21"/>
  <c r="E83" i="21"/>
  <c r="E82" i="14"/>
  <c r="D74" i="21"/>
  <c r="E74" i="21"/>
  <c r="D67" i="21"/>
  <c r="E67" i="21"/>
  <c r="D59" i="21"/>
  <c r="E59" i="21"/>
  <c r="E58" i="14"/>
  <c r="D48" i="21"/>
  <c r="E48" i="21"/>
  <c r="E47" i="14"/>
  <c r="D37" i="21"/>
  <c r="E37" i="21"/>
  <c r="D34" i="21"/>
  <c r="E34" i="21"/>
  <c r="E33" i="14"/>
  <c r="D29" i="21"/>
  <c r="E29" i="21"/>
  <c r="E53" i="20"/>
  <c r="F53" i="20"/>
  <c r="F52" i="14"/>
  <c r="E51" i="20"/>
  <c r="F51" i="20"/>
  <c r="E49" i="20"/>
  <c r="F49" i="20"/>
  <c r="E10" i="20"/>
  <c r="F10" i="20"/>
  <c r="E99" i="20"/>
  <c r="F99" i="20" s="1"/>
  <c r="F98" i="14" s="1"/>
  <c r="E98" i="20"/>
  <c r="F98" i="20"/>
  <c r="E95" i="20"/>
  <c r="F95" i="20"/>
  <c r="F94" i="14"/>
  <c r="E94" i="20"/>
  <c r="F94" i="20"/>
  <c r="F93" i="14"/>
  <c r="E91" i="20"/>
  <c r="F91" i="20"/>
  <c r="E89" i="20"/>
  <c r="F89" i="20"/>
  <c r="E87" i="20"/>
  <c r="F87" i="20"/>
  <c r="F86" i="14"/>
  <c r="E85" i="20"/>
  <c r="F85" i="20"/>
  <c r="F84" i="14"/>
  <c r="D84" i="14" s="1"/>
  <c r="E83" i="20"/>
  <c r="F83" i="20"/>
  <c r="F82" i="14"/>
  <c r="E81" i="20"/>
  <c r="F81" i="20"/>
  <c r="E79" i="20"/>
  <c r="F79" i="20"/>
  <c r="F78" i="14"/>
  <c r="E76" i="20"/>
  <c r="F76" i="20"/>
  <c r="F75" i="14"/>
  <c r="E74" i="20"/>
  <c r="F74" i="20"/>
  <c r="F73" i="14"/>
  <c r="E72" i="20"/>
  <c r="F72" i="20"/>
  <c r="E69" i="20"/>
  <c r="F69" i="20"/>
  <c r="F68" i="14"/>
  <c r="E67" i="20"/>
  <c r="F67" i="20"/>
  <c r="F66" i="14"/>
  <c r="E65" i="20"/>
  <c r="F65" i="20"/>
  <c r="E63" i="20"/>
  <c r="F63" i="20"/>
  <c r="E61" i="20"/>
  <c r="F61" i="20"/>
  <c r="F60" i="14"/>
  <c r="E59" i="20"/>
  <c r="F59" i="20"/>
  <c r="F58" i="14"/>
  <c r="E57" i="20"/>
  <c r="F57" i="20"/>
  <c r="E54" i="20"/>
  <c r="F54" i="20"/>
  <c r="E52" i="20"/>
  <c r="F52" i="20"/>
  <c r="F51" i="14"/>
  <c r="E50" i="20"/>
  <c r="F50" i="20"/>
  <c r="E48" i="20"/>
  <c r="F48" i="20"/>
  <c r="F47" i="14"/>
  <c r="E46" i="20"/>
  <c r="F46" i="20"/>
  <c r="E45" i="20"/>
  <c r="F45" i="20"/>
  <c r="E44" i="20"/>
  <c r="F44" i="20"/>
  <c r="E42" i="20"/>
  <c r="F42" i="20"/>
  <c r="F41" i="14"/>
  <c r="E41" i="20"/>
  <c r="F41" i="20"/>
  <c r="E39" i="20"/>
  <c r="F39" i="20"/>
  <c r="E38" i="20"/>
  <c r="F38" i="20"/>
  <c r="F37" i="14"/>
  <c r="E37" i="20"/>
  <c r="F37" i="20"/>
  <c r="F36" i="14"/>
  <c r="E35" i="20"/>
  <c r="F35" i="20"/>
  <c r="E34" i="20"/>
  <c r="F34" i="20"/>
  <c r="F33" i="14"/>
  <c r="F65" i="19" s="1"/>
  <c r="E33" i="20"/>
  <c r="F33" i="20"/>
  <c r="E31" i="20"/>
  <c r="F31" i="20"/>
  <c r="F30" i="14"/>
  <c r="E30" i="20"/>
  <c r="F30" i="20"/>
  <c r="F29" i="14"/>
  <c r="E29" i="20"/>
  <c r="F29" i="20"/>
  <c r="F28" i="14"/>
  <c r="E26" i="20"/>
  <c r="F26" i="20"/>
  <c r="F25" i="14"/>
  <c r="E24" i="20"/>
  <c r="F24" i="20"/>
  <c r="F23" i="14"/>
  <c r="E22" i="20"/>
  <c r="F22" i="20"/>
  <c r="F21" i="14"/>
  <c r="E20" i="20"/>
  <c r="F20" i="20"/>
  <c r="E18" i="20"/>
  <c r="F18" i="20"/>
  <c r="F17" i="14"/>
  <c r="E16" i="20"/>
  <c r="F16" i="20"/>
  <c r="F15" i="14"/>
  <c r="E14" i="20"/>
  <c r="F14" i="20"/>
  <c r="E12" i="20"/>
  <c r="F12" i="20"/>
  <c r="F11" i="14"/>
  <c r="F11" i="19" s="1"/>
  <c r="D99" i="21"/>
  <c r="E99" i="21"/>
  <c r="D98" i="21"/>
  <c r="E98" i="21"/>
  <c r="D97" i="21"/>
  <c r="E97" i="21"/>
  <c r="E96" i="14"/>
  <c r="D95" i="21"/>
  <c r="E95" i="21"/>
  <c r="E94" i="14"/>
  <c r="F47" i="19" s="1"/>
  <c r="D94" i="21"/>
  <c r="E94" i="21"/>
  <c r="D92" i="21"/>
  <c r="E92" i="21"/>
  <c r="E91" i="14"/>
  <c r="D91" i="21"/>
  <c r="E91" i="21"/>
  <c r="E90" i="14"/>
  <c r="D89" i="21"/>
  <c r="E89" i="21"/>
  <c r="E88" i="14"/>
  <c r="D88" i="14" s="1"/>
  <c r="D88" i="21"/>
  <c r="E88" i="21"/>
  <c r="E87" i="14"/>
  <c r="D87" i="21"/>
  <c r="E87" i="21"/>
  <c r="D85" i="21"/>
  <c r="E85" i="21"/>
  <c r="D84" i="21"/>
  <c r="E84" i="21"/>
  <c r="E83" i="14"/>
  <c r="D81" i="21"/>
  <c r="E81" i="21"/>
  <c r="D80" i="21"/>
  <c r="E80" i="21"/>
  <c r="D79" i="21"/>
  <c r="E79" i="21"/>
  <c r="E78" i="14"/>
  <c r="D76" i="21"/>
  <c r="E76" i="21"/>
  <c r="E75" i="14"/>
  <c r="D75" i="21"/>
  <c r="E75" i="21"/>
  <c r="E74" i="14"/>
  <c r="D73" i="21"/>
  <c r="E73" i="21"/>
  <c r="D72" i="21"/>
  <c r="E72" i="21"/>
  <c r="E71" i="14"/>
  <c r="F51" i="19" s="1"/>
  <c r="D71" i="21"/>
  <c r="E71" i="21"/>
  <c r="E70" i="14"/>
  <c r="D69" i="21"/>
  <c r="E69" i="21"/>
  <c r="D68" i="21"/>
  <c r="E68" i="21"/>
  <c r="D66" i="21"/>
  <c r="E66" i="21"/>
  <c r="E65" i="14"/>
  <c r="D65" i="21"/>
  <c r="E65" i="21"/>
  <c r="E64" i="14"/>
  <c r="D64" i="21"/>
  <c r="E64" i="21"/>
  <c r="D63" i="21"/>
  <c r="E63" i="21"/>
  <c r="D61" i="21"/>
  <c r="E61" i="21"/>
  <c r="E60" i="14"/>
  <c r="D60" i="21"/>
  <c r="E60" i="21"/>
  <c r="E59" i="14"/>
  <c r="D58" i="21"/>
  <c r="E58" i="21"/>
  <c r="D57" i="21"/>
  <c r="E57" i="21"/>
  <c r="E56" i="14"/>
  <c r="F7" i="19" s="1"/>
  <c r="D56" i="21"/>
  <c r="E56" i="21"/>
  <c r="E55" i="14"/>
  <c r="D54" i="21"/>
  <c r="E54" i="21"/>
  <c r="E53" i="14"/>
  <c r="D53" i="21"/>
  <c r="E53" i="21"/>
  <c r="E52" i="14"/>
  <c r="D52" i="21"/>
  <c r="E52" i="21"/>
  <c r="E51" i="14"/>
  <c r="D50" i="21"/>
  <c r="E50" i="21"/>
  <c r="E49" i="14"/>
  <c r="F80" i="19" s="1"/>
  <c r="D49" i="21"/>
  <c r="E49" i="21"/>
  <c r="E48" i="14"/>
  <c r="D45" i="21"/>
  <c r="E45" i="21"/>
  <c r="D44" i="21"/>
  <c r="E44" i="21"/>
  <c r="D41" i="21"/>
  <c r="E41" i="21"/>
  <c r="E40" i="14"/>
  <c r="D39" i="21"/>
  <c r="E39" i="21"/>
  <c r="E38" i="14"/>
  <c r="D38" i="21"/>
  <c r="D35" i="21"/>
  <c r="E35" i="21"/>
  <c r="E34" i="14"/>
  <c r="F16" i="19" s="1"/>
  <c r="D33" i="21"/>
  <c r="E33" i="21"/>
  <c r="E32" i="14"/>
  <c r="D31" i="21"/>
  <c r="E31" i="21"/>
  <c r="E30" i="14"/>
  <c r="D30" i="21"/>
  <c r="E30" i="21"/>
  <c r="E26" i="21"/>
  <c r="E24" i="21"/>
  <c r="E23" i="14"/>
  <c r="E21" i="21"/>
  <c r="E20" i="14"/>
  <c r="D10" i="21"/>
  <c r="E10" i="21"/>
  <c r="E9" i="14"/>
  <c r="E38" i="21"/>
  <c r="E37" i="14"/>
  <c r="D8" i="21"/>
  <c r="D7" i="21"/>
  <c r="D6" i="21"/>
  <c r="D5" i="21"/>
  <c r="E4" i="20"/>
  <c r="F4" i="19" s="1"/>
  <c r="E8" i="20"/>
  <c r="E7" i="20"/>
  <c r="E6" i="20"/>
  <c r="E5" i="20"/>
  <c r="E22" i="21"/>
  <c r="E21" i="14"/>
  <c r="E14" i="21"/>
  <c r="E13" i="14"/>
  <c r="D96" i="21"/>
  <c r="E96" i="21"/>
  <c r="E95" i="14"/>
  <c r="D82" i="21"/>
  <c r="E82" i="21"/>
  <c r="E81" i="14"/>
  <c r="D78" i="21"/>
  <c r="E78" i="21"/>
  <c r="E77" i="14"/>
  <c r="D86" i="21"/>
  <c r="E86" i="21"/>
  <c r="E85" i="14"/>
  <c r="D62" i="21"/>
  <c r="E62" i="21"/>
  <c r="E61" i="14"/>
  <c r="D51" i="21"/>
  <c r="E51" i="21"/>
  <c r="E50" i="14"/>
  <c r="F81" i="19" s="1"/>
  <c r="D42" i="21"/>
  <c r="E42" i="21"/>
  <c r="E41" i="14"/>
  <c r="D43" i="21"/>
  <c r="E43" i="21"/>
  <c r="E42" i="14"/>
  <c r="D46" i="21"/>
  <c r="E46" i="21"/>
  <c r="E45" i="14"/>
  <c r="D36" i="21"/>
  <c r="E36" i="21"/>
  <c r="E35" i="14"/>
  <c r="D32" i="21"/>
  <c r="E32" i="21"/>
  <c r="E31" i="14"/>
  <c r="E11" i="21"/>
  <c r="E10" i="14"/>
  <c r="E19" i="21"/>
  <c r="E18" i="14"/>
  <c r="E27" i="21"/>
  <c r="E26" i="14"/>
  <c r="E15" i="21"/>
  <c r="E14" i="14"/>
  <c r="E23" i="21"/>
  <c r="E22" i="14"/>
  <c r="E92" i="20"/>
  <c r="F92" i="20"/>
  <c r="F91" i="14"/>
  <c r="E96" i="20"/>
  <c r="F96" i="20"/>
  <c r="F95" i="14"/>
  <c r="E93" i="20"/>
  <c r="F93" i="20"/>
  <c r="F92" i="14"/>
  <c r="E97" i="20"/>
  <c r="F97" i="20"/>
  <c r="F96" i="14"/>
  <c r="F19" i="19" s="1"/>
  <c r="E78" i="20"/>
  <c r="F78" i="20"/>
  <c r="F77" i="14"/>
  <c r="E80" i="20"/>
  <c r="F80" i="20"/>
  <c r="F79" i="14"/>
  <c r="E82" i="20"/>
  <c r="F82" i="20"/>
  <c r="F81" i="14"/>
  <c r="E84" i="20"/>
  <c r="F84" i="20"/>
  <c r="F83" i="14"/>
  <c r="F17" i="19" s="1"/>
  <c r="E86" i="20"/>
  <c r="F86" i="20"/>
  <c r="F85" i="14"/>
  <c r="E88" i="20"/>
  <c r="F88" i="20"/>
  <c r="F87" i="14"/>
  <c r="E71" i="20"/>
  <c r="F71" i="20"/>
  <c r="F70" i="14"/>
  <c r="F35" i="19" s="1"/>
  <c r="E73" i="20"/>
  <c r="F73" i="20"/>
  <c r="F72" i="14"/>
  <c r="E75" i="20"/>
  <c r="F75" i="20"/>
  <c r="F74" i="14"/>
  <c r="E56" i="20"/>
  <c r="F56" i="20"/>
  <c r="F55" i="14"/>
  <c r="E58" i="20"/>
  <c r="F58" i="20"/>
  <c r="F57" i="14"/>
  <c r="E60" i="20"/>
  <c r="F60" i="20"/>
  <c r="F59" i="14"/>
  <c r="E62" i="20"/>
  <c r="F62" i="20"/>
  <c r="F61" i="14"/>
  <c r="E64" i="20"/>
  <c r="F64" i="20"/>
  <c r="F63" i="14"/>
  <c r="E66" i="20"/>
  <c r="F66" i="20"/>
  <c r="F65" i="14"/>
  <c r="E68" i="20"/>
  <c r="F68" i="20"/>
  <c r="F67" i="14"/>
  <c r="E43" i="20"/>
  <c r="F43" i="20"/>
  <c r="F42" i="14"/>
  <c r="E32" i="20"/>
  <c r="F32" i="20"/>
  <c r="F31" i="14"/>
  <c r="E36" i="20"/>
  <c r="F36" i="20"/>
  <c r="F35" i="14"/>
  <c r="E11" i="20"/>
  <c r="F11" i="20"/>
  <c r="F10" i="14"/>
  <c r="E13" i="20"/>
  <c r="F13" i="20"/>
  <c r="F12" i="14"/>
  <c r="E15" i="20"/>
  <c r="F15" i="20"/>
  <c r="F14" i="14"/>
  <c r="E17" i="20"/>
  <c r="F17" i="20"/>
  <c r="F16" i="14"/>
  <c r="E19" i="20"/>
  <c r="F19" i="20"/>
  <c r="F18" i="14"/>
  <c r="E21" i="20"/>
  <c r="F21" i="20"/>
  <c r="F20" i="14"/>
  <c r="F44" i="19" s="1"/>
  <c r="E23" i="20"/>
  <c r="F23" i="20"/>
  <c r="F22" i="14"/>
  <c r="E25" i="20"/>
  <c r="F25" i="20"/>
  <c r="F24" i="14"/>
  <c r="E27" i="20"/>
  <c r="F27" i="20"/>
  <c r="F26" i="14"/>
  <c r="D43" i="14"/>
  <c r="E5" i="14" l="1"/>
  <c r="F5" i="14"/>
  <c r="D11" i="14"/>
  <c r="D25" i="14"/>
  <c r="D12" i="14"/>
  <c r="F52" i="19"/>
  <c r="F83" i="19"/>
  <c r="F39" i="19"/>
  <c r="F48" i="19"/>
  <c r="F6" i="19"/>
  <c r="F25" i="19"/>
  <c r="F69" i="19"/>
  <c r="D90" i="14"/>
  <c r="D28" i="14"/>
  <c r="F76" i="19"/>
  <c r="D47" i="14"/>
  <c r="D94" i="14"/>
  <c r="F27" i="19"/>
  <c r="F41" i="19"/>
  <c r="D63" i="14"/>
  <c r="F29" i="19"/>
  <c r="F15" i="19"/>
  <c r="F62" i="19"/>
  <c r="F57" i="19"/>
  <c r="F21" i="19"/>
  <c r="F43" i="19"/>
  <c r="F88" i="19"/>
  <c r="D19" i="14"/>
  <c r="F54" i="19"/>
  <c r="F56" i="19"/>
  <c r="D38" i="14"/>
  <c r="D73" i="14"/>
  <c r="F66" i="19"/>
  <c r="D80" i="14"/>
  <c r="D86" i="14"/>
  <c r="F24" i="19"/>
  <c r="F79" i="19"/>
  <c r="D15" i="14"/>
  <c r="F37" i="19"/>
  <c r="D31" i="14"/>
  <c r="F14" i="19"/>
  <c r="D14" i="14"/>
  <c r="F18" i="19"/>
  <c r="F70" i="19"/>
  <c r="F78" i="19"/>
  <c r="D67" i="14"/>
  <c r="D13" i="14"/>
  <c r="F73" i="19"/>
  <c r="F12" i="19"/>
  <c r="D42" i="14"/>
  <c r="F13" i="19"/>
  <c r="F75" i="19"/>
  <c r="F30" i="19"/>
  <c r="D61" i="14"/>
  <c r="F34" i="19"/>
  <c r="F46" i="19"/>
  <c r="F20" i="19"/>
  <c r="F23" i="19"/>
  <c r="F67" i="19"/>
  <c r="D48" i="14"/>
  <c r="D65" i="14"/>
  <c r="F22" i="19"/>
  <c r="F61" i="19"/>
  <c r="D81" i="14"/>
  <c r="D21" i="14"/>
  <c r="F53" i="19"/>
  <c r="F31" i="19"/>
  <c r="F49" i="19"/>
  <c r="D51" i="14"/>
  <c r="D75" i="14"/>
  <c r="D35" i="14"/>
  <c r="D20" i="14"/>
  <c r="F86" i="19"/>
  <c r="F33" i="19"/>
  <c r="D30" i="14"/>
  <c r="D44" i="14"/>
  <c r="D57" i="14"/>
  <c r="F40" i="19"/>
  <c r="F32" i="19"/>
  <c r="D98" i="14"/>
  <c r="D17" i="14"/>
  <c r="F77" i="19"/>
  <c r="D71" i="14"/>
  <c r="D40" i="14"/>
  <c r="D56" i="14"/>
  <c r="D78" i="14"/>
  <c r="F36" i="19"/>
  <c r="D95" i="14"/>
  <c r="D37" i="14"/>
  <c r="D83" i="14"/>
  <c r="F38" i="19"/>
  <c r="D29" i="14"/>
  <c r="F82" i="19"/>
  <c r="F74" i="19"/>
  <c r="D32" i="14"/>
  <c r="D41" i="14"/>
  <c r="F59" i="19"/>
  <c r="D33" i="14"/>
  <c r="D16" i="14"/>
  <c r="D93" i="14"/>
  <c r="D18" i="14"/>
  <c r="F8" i="19"/>
  <c r="F10" i="19"/>
  <c r="F60" i="19"/>
  <c r="D58" i="14"/>
  <c r="E58" i="19"/>
  <c r="E73" i="19"/>
  <c r="E37" i="19"/>
  <c r="E6" i="19"/>
  <c r="E79" i="19"/>
  <c r="E18" i="19"/>
  <c r="E46" i="19"/>
  <c r="D46" i="19" s="1"/>
  <c r="E57" i="19"/>
  <c r="E77" i="19"/>
  <c r="D77" i="19" s="1"/>
  <c r="E28" i="19"/>
  <c r="D28" i="19" s="1"/>
  <c r="E34" i="19"/>
  <c r="E67" i="19"/>
  <c r="E71" i="19"/>
  <c r="E66" i="19"/>
  <c r="E32" i="19"/>
  <c r="E53" i="19"/>
  <c r="E78" i="19"/>
  <c r="D60" i="14"/>
  <c r="D66" i="14"/>
  <c r="D79" i="14"/>
  <c r="D92" i="14"/>
  <c r="E11" i="19"/>
  <c r="D11" i="19" s="1"/>
  <c r="D77" i="14"/>
  <c r="F71" i="19"/>
  <c r="D34" i="14"/>
  <c r="D97" i="14"/>
  <c r="D36" i="14"/>
  <c r="D64" i="14"/>
  <c r="D59" i="14"/>
  <c r="D85" i="14"/>
  <c r="D23" i="14"/>
  <c r="F55" i="19"/>
  <c r="D55" i="14"/>
  <c r="D70" i="14"/>
  <c r="D74" i="14"/>
  <c r="D87" i="14"/>
  <c r="D72" i="14"/>
  <c r="E51" i="19"/>
  <c r="D51" i="19" s="1"/>
  <c r="F84" i="19"/>
  <c r="D22" i="14"/>
  <c r="D26" i="14"/>
  <c r="D10" i="14"/>
  <c r="D45" i="14"/>
  <c r="F58" i="19"/>
  <c r="D53" i="14"/>
  <c r="D91" i="14"/>
  <c r="D96" i="14"/>
  <c r="F50" i="19"/>
  <c r="F85" i="19"/>
  <c r="D52" i="14"/>
  <c r="D82" i="14"/>
  <c r="D24" i="14"/>
  <c r="F63" i="19"/>
  <c r="D62" i="14"/>
  <c r="D68" i="14"/>
  <c r="D50" i="14"/>
  <c r="D9" i="14"/>
  <c r="E12" i="19"/>
  <c r="E38" i="19"/>
  <c r="E68" i="19"/>
  <c r="E33" i="19"/>
  <c r="D33" i="19" s="1"/>
  <c r="E69" i="19"/>
  <c r="E45" i="19"/>
  <c r="E42" i="19"/>
  <c r="E81" i="19"/>
  <c r="D81" i="19" s="1"/>
  <c r="E56" i="19"/>
  <c r="F64" i="19"/>
  <c r="F42" i="19"/>
  <c r="F87" i="19"/>
  <c r="F9" i="19"/>
  <c r="F68" i="19"/>
  <c r="D49" i="14"/>
  <c r="F45" i="19"/>
  <c r="F26" i="19"/>
  <c r="F72" i="19"/>
  <c r="D38" i="19" l="1"/>
  <c r="D37" i="19"/>
  <c r="D56" i="19"/>
  <c r="D12" i="19"/>
  <c r="D66" i="19"/>
  <c r="D79" i="19"/>
  <c r="D69" i="19"/>
  <c r="D53" i="19"/>
  <c r="D6" i="19"/>
  <c r="E87" i="19"/>
  <c r="D87" i="19" s="1"/>
  <c r="E61" i="19"/>
  <c r="D61" i="19" s="1"/>
  <c r="E76" i="19"/>
  <c r="D76" i="19" s="1"/>
  <c r="E86" i="19"/>
  <c r="D86" i="19" s="1"/>
  <c r="E88" i="19"/>
  <c r="D88" i="19" s="1"/>
  <c r="E74" i="19"/>
  <c r="D74" i="19" s="1"/>
  <c r="E54" i="19"/>
  <c r="D54" i="19" s="1"/>
  <c r="E49" i="19"/>
  <c r="D49" i="19" s="1"/>
  <c r="E41" i="19"/>
  <c r="D41" i="19" s="1"/>
  <c r="E55" i="19"/>
  <c r="D55" i="19" s="1"/>
  <c r="E24" i="19"/>
  <c r="D24" i="19" s="1"/>
  <c r="E52" i="19"/>
  <c r="D52" i="19" s="1"/>
  <c r="E19" i="19"/>
  <c r="D19" i="19" s="1"/>
  <c r="E15" i="19"/>
  <c r="D15" i="19" s="1"/>
  <c r="E50" i="19"/>
  <c r="D50" i="19" s="1"/>
  <c r="E75" i="19"/>
  <c r="D75" i="19" s="1"/>
  <c r="E40" i="19"/>
  <c r="D40" i="19" s="1"/>
  <c r="E35" i="19"/>
  <c r="D35" i="19" s="1"/>
  <c r="E39" i="19"/>
  <c r="D39" i="19" s="1"/>
  <c r="D67" i="19"/>
  <c r="D57" i="19"/>
  <c r="E44" i="19"/>
  <c r="D44" i="19" s="1"/>
  <c r="E10" i="19"/>
  <c r="D10" i="19" s="1"/>
  <c r="E65" i="19"/>
  <c r="D65" i="19" s="1"/>
  <c r="E26" i="19"/>
  <c r="D26" i="19" s="1"/>
  <c r="E70" i="19"/>
  <c r="D70" i="19" s="1"/>
  <c r="E72" i="19"/>
  <c r="D72" i="19" s="1"/>
  <c r="E27" i="19"/>
  <c r="D27" i="19" s="1"/>
  <c r="E13" i="19"/>
  <c r="E36" i="19"/>
  <c r="D36" i="19" s="1"/>
  <c r="E29" i="19"/>
  <c r="D29" i="19" s="1"/>
  <c r="E16" i="19"/>
  <c r="D16" i="19" s="1"/>
  <c r="E47" i="19"/>
  <c r="D47" i="19" s="1"/>
  <c r="E31" i="19"/>
  <c r="D31" i="19" s="1"/>
  <c r="E59" i="19"/>
  <c r="D59" i="19" s="1"/>
  <c r="E63" i="19"/>
  <c r="D63" i="19" s="1"/>
  <c r="E85" i="19"/>
  <c r="D85" i="19" s="1"/>
  <c r="E7" i="19"/>
  <c r="D7" i="19" s="1"/>
  <c r="E60" i="19"/>
  <c r="D60" i="19" s="1"/>
  <c r="E84" i="19"/>
  <c r="D84" i="19" s="1"/>
  <c r="E82" i="19"/>
  <c r="D82" i="19" s="1"/>
  <c r="D71" i="19"/>
  <c r="D18" i="19"/>
  <c r="D73" i="19"/>
  <c r="D13" i="19"/>
  <c r="D32" i="19"/>
  <c r="D34" i="19"/>
  <c r="D78" i="19"/>
  <c r="D58" i="19"/>
  <c r="E9" i="19"/>
  <c r="D9" i="19" s="1"/>
  <c r="E30" i="19"/>
  <c r="D30" i="19" s="1"/>
  <c r="C68" i="14"/>
  <c r="C82" i="14"/>
  <c r="C96" i="14"/>
  <c r="C45" i="14"/>
  <c r="E17" i="19"/>
  <c r="D17" i="19" s="1"/>
  <c r="D45" i="19"/>
  <c r="E25" i="19"/>
  <c r="D25" i="19" s="1"/>
  <c r="C70" i="14"/>
  <c r="C21" i="14"/>
  <c r="E20" i="19"/>
  <c r="D20" i="19" s="1"/>
  <c r="C52" i="14"/>
  <c r="C10" i="14"/>
  <c r="E83" i="19"/>
  <c r="D83" i="19" s="1"/>
  <c r="E64" i="19"/>
  <c r="D64" i="19" s="1"/>
  <c r="C63" i="14"/>
  <c r="C34" i="14"/>
  <c r="C11" i="14"/>
  <c r="E43" i="19"/>
  <c r="D43" i="19" s="1"/>
  <c r="C62" i="14"/>
  <c r="C91" i="14"/>
  <c r="C71" i="14"/>
  <c r="C72" i="14"/>
  <c r="E48" i="19"/>
  <c r="D48" i="19" s="1"/>
  <c r="C59" i="14"/>
  <c r="C73" i="14"/>
  <c r="E8" i="19"/>
  <c r="D8" i="19" s="1"/>
  <c r="C60" i="14"/>
  <c r="C57" i="14"/>
  <c r="C44" i="14"/>
  <c r="C56" i="14"/>
  <c r="C38" i="14"/>
  <c r="C17" i="14"/>
  <c r="C61" i="14"/>
  <c r="C42" i="14"/>
  <c r="C20" i="14"/>
  <c r="C51" i="14"/>
  <c r="C31" i="14"/>
  <c r="C32" i="14"/>
  <c r="C83" i="14"/>
  <c r="C95" i="14"/>
  <c r="C16" i="14"/>
  <c r="C81" i="14"/>
  <c r="E21" i="19"/>
  <c r="D21" i="19" s="1"/>
  <c r="C66" i="14"/>
  <c r="C80" i="14"/>
  <c r="C9" i="14"/>
  <c r="C87" i="14"/>
  <c r="E23" i="19"/>
  <c r="D23" i="19" s="1"/>
  <c r="C64" i="14"/>
  <c r="C86" i="14"/>
  <c r="C85" i="14"/>
  <c r="C97" i="14"/>
  <c r="C55" i="14"/>
  <c r="C58" i="14"/>
  <c r="C67" i="14"/>
  <c r="C78" i="14"/>
  <c r="C40" i="14"/>
  <c r="C53" i="14"/>
  <c r="C26" i="14"/>
  <c r="E22" i="19"/>
  <c r="D22" i="19" s="1"/>
  <c r="C92" i="14"/>
  <c r="C47" i="14"/>
  <c r="C41" i="14"/>
  <c r="C12" i="14"/>
  <c r="C49" i="14"/>
  <c r="C50" i="14"/>
  <c r="C24" i="14"/>
  <c r="C22" i="14"/>
  <c r="C13" i="14"/>
  <c r="C74" i="14"/>
  <c r="C23" i="14"/>
  <c r="C36" i="14"/>
  <c r="C29" i="14"/>
  <c r="E14" i="19"/>
  <c r="D14" i="19" s="1"/>
  <c r="C77" i="14"/>
  <c r="E62" i="19"/>
  <c r="D62" i="19" s="1"/>
  <c r="C79" i="14"/>
  <c r="C90" i="14"/>
  <c r="C98" i="14"/>
  <c r="C28" i="14"/>
  <c r="C88" i="14"/>
  <c r="C65" i="14"/>
  <c r="C43" i="14"/>
  <c r="C25" i="14"/>
  <c r="C94" i="14"/>
  <c r="C19" i="14"/>
  <c r="C84" i="14"/>
  <c r="C48" i="14"/>
  <c r="C30" i="14"/>
  <c r="C75" i="14"/>
  <c r="C18" i="14"/>
  <c r="C14" i="14"/>
  <c r="C15" i="14"/>
  <c r="C37" i="14"/>
  <c r="C93" i="14"/>
  <c r="C33" i="14"/>
  <c r="C35" i="14"/>
  <c r="D42" i="19"/>
  <c r="D68" i="19"/>
  <c r="E80" i="19"/>
  <c r="D80" i="19" s="1"/>
  <c r="C6" i="19" l="1"/>
  <c r="B42" i="14" s="1"/>
  <c r="C42" i="19"/>
  <c r="B68" i="14" s="1"/>
  <c r="C54" i="19"/>
  <c r="B31" i="14" s="1"/>
  <c r="C23" i="19"/>
  <c r="B64" i="14" s="1"/>
  <c r="C10" i="19"/>
  <c r="B81" i="14" s="1"/>
  <c r="C71" i="19"/>
  <c r="B88" i="14" s="1"/>
  <c r="C88" i="19"/>
  <c r="B98" i="14" s="1"/>
  <c r="C11" i="19"/>
  <c r="B11" i="14" s="1"/>
  <c r="C78" i="19"/>
  <c r="B47" i="14" s="1"/>
  <c r="C38" i="19"/>
  <c r="B21" i="14" s="1"/>
  <c r="C80" i="19"/>
  <c r="B49" i="14" s="1"/>
  <c r="C19" i="19"/>
  <c r="B96" i="14" s="1"/>
  <c r="C62" i="19"/>
  <c r="B79" i="14" s="1"/>
  <c r="C44" i="19"/>
  <c r="B20" i="14" s="1"/>
  <c r="C59" i="19"/>
  <c r="B75" i="14" s="1"/>
  <c r="C20" i="19"/>
  <c r="B40" i="14" s="1"/>
  <c r="C31" i="19"/>
  <c r="B61" i="14" s="1"/>
  <c r="C77" i="19"/>
  <c r="B38" i="14" s="1"/>
  <c r="C40" i="19"/>
  <c r="B13" i="14" s="1"/>
  <c r="C32" i="19"/>
  <c r="B28" i="14" s="1"/>
  <c r="C18" i="19"/>
  <c r="B84" i="14" s="1"/>
  <c r="C63" i="19"/>
  <c r="B15" i="14" s="1"/>
  <c r="C49" i="19"/>
  <c r="B95" i="14" s="1"/>
  <c r="C86" i="19"/>
  <c r="B73" i="14" s="1"/>
  <c r="C73" i="19"/>
  <c r="B14" i="14" s="1"/>
  <c r="C67" i="19"/>
  <c r="B78" i="14" s="1"/>
  <c r="C79" i="19"/>
  <c r="B48" i="14" s="1"/>
  <c r="C61" i="19"/>
  <c r="B91" i="14" s="1"/>
  <c r="C58" i="19"/>
  <c r="B37" i="14" s="1"/>
  <c r="C33" i="19"/>
  <c r="B29" i="14" s="1"/>
  <c r="C57" i="19"/>
  <c r="B25" i="14" s="1"/>
  <c r="C17" i="19"/>
  <c r="B83" i="14" s="1"/>
  <c r="C37" i="19"/>
  <c r="B18" i="14" s="1"/>
  <c r="C14" i="19"/>
  <c r="B77" i="14" s="1"/>
  <c r="C26" i="19"/>
  <c r="B53" i="14" s="1"/>
  <c r="C85" i="19"/>
  <c r="B58" i="14" s="1"/>
  <c r="C48" i="19"/>
  <c r="B59" i="14" s="1"/>
  <c r="C51" i="19"/>
  <c r="B71" i="14" s="1"/>
  <c r="C81" i="19"/>
  <c r="B50" i="14" s="1"/>
  <c r="C21" i="19"/>
  <c r="B66" i="14" s="1"/>
  <c r="C7" i="19"/>
  <c r="B56" i="14" s="1"/>
  <c r="C45" i="19"/>
  <c r="B45" i="14" s="1"/>
  <c r="C82" i="19"/>
  <c r="B51" i="14" s="1"/>
  <c r="C60" i="19"/>
  <c r="B17" i="14" s="1"/>
  <c r="C69" i="19"/>
  <c r="B85" i="14" s="1"/>
  <c r="C68" i="19"/>
  <c r="B80" i="14" s="1"/>
  <c r="C27" i="19"/>
  <c r="B24" i="14" s="1"/>
  <c r="C16" i="19"/>
  <c r="B34" i="14" s="1"/>
  <c r="C29" i="19"/>
  <c r="B55" i="14" s="1"/>
  <c r="C46" i="19"/>
  <c r="B63" i="14" s="1"/>
  <c r="C55" i="19"/>
  <c r="B32" i="14" s="1"/>
  <c r="C76" i="19"/>
  <c r="B36" i="14" s="1"/>
  <c r="C64" i="19"/>
  <c r="B23" i="14" s="1"/>
  <c r="C24" i="19"/>
  <c r="B30" i="14" s="1"/>
  <c r="C87" i="19"/>
  <c r="B82" i="14" s="1"/>
  <c r="C66" i="19"/>
  <c r="B44" i="14" s="1"/>
  <c r="C83" i="19"/>
  <c r="B52" i="14" s="1"/>
  <c r="C30" i="19"/>
  <c r="B10" i="14" s="1"/>
  <c r="C22" i="19"/>
  <c r="B92" i="14" s="1"/>
  <c r="C50" i="19"/>
  <c r="B41" i="14" s="1"/>
  <c r="C12" i="19"/>
  <c r="B12" i="14" s="1"/>
  <c r="C43" i="19"/>
  <c r="B93" i="14" s="1"/>
  <c r="C41" i="19"/>
  <c r="B16" i="14" s="1"/>
  <c r="C8" i="19"/>
  <c r="B60" i="14" s="1"/>
  <c r="C35" i="19"/>
  <c r="B70" i="14" s="1"/>
  <c r="C25" i="19"/>
  <c r="B74" i="14" s="1"/>
  <c r="C47" i="19"/>
  <c r="B94" i="14" s="1"/>
  <c r="C65" i="19"/>
  <c r="B33" i="14" s="1"/>
  <c r="C53" i="19"/>
  <c r="B67" i="14" s="1"/>
  <c r="C28" i="19"/>
  <c r="B43" i="14" s="1"/>
  <c r="C72" i="19"/>
  <c r="B90" i="14" s="1"/>
  <c r="C9" i="19"/>
  <c r="B62" i="14" s="1"/>
  <c r="C15" i="19"/>
  <c r="B87" i="14" s="1"/>
  <c r="C34" i="19"/>
  <c r="B65" i="14" s="1"/>
  <c r="C52" i="19"/>
  <c r="B35" i="14" s="1"/>
  <c r="C84" i="19"/>
  <c r="B57" i="14" s="1"/>
  <c r="C39" i="19"/>
  <c r="B97" i="14" s="1"/>
  <c r="C13" i="19"/>
  <c r="B22" i="14" s="1"/>
  <c r="C74" i="19"/>
  <c r="B19" i="14" s="1"/>
  <c r="C36" i="19"/>
  <c r="B72" i="14" s="1"/>
  <c r="C70" i="19"/>
  <c r="B86" i="14" s="1"/>
  <c r="C56" i="19"/>
  <c r="B9" i="14" s="1"/>
  <c r="C75" i="19"/>
  <c r="B26" i="14" s="1"/>
</calcChain>
</file>

<file path=xl/sharedStrings.xml><?xml version="1.0" encoding="utf-8"?>
<sst xmlns="http://schemas.openxmlformats.org/spreadsheetml/2006/main" count="858" uniqueCount="373">
  <si>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</si>
  <si>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</si>
  <si>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</si>
  <si>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</si>
  <si>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</si>
  <si>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</si>
  <si>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</si>
  <si>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</si>
  <si>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</si>
  <si>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</si>
  <si>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</si>
  <si>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</si>
  <si>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</si>
  <si>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</si>
  <si>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</si>
  <si>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</si>
  <si>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</si>
  <si>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</si>
  <si>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</si>
  <si>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</si>
  <si>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</si>
  <si>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</si>
  <si>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</si>
  <si>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</si>
  <si>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</si>
  <si>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</si>
  <si>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</si>
  <si>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</si>
  <si>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</si>
  <si>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</si>
  <si>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</si>
  <si>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</si>
  <si>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</si>
  <si>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</si>
  <si>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</si>
  <si>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</si>
  <si>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</si>
  <si>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</si>
  <si>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</si>
  <si>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</si>
  <si>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</si>
  <si>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</si>
  <si>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</si>
  <si>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</si>
  <si>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</si>
  <si>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</si>
  <si>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</si>
  <si>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</si>
  <si>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</si>
  <si>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</si>
  <si>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</si>
  <si>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</si>
  <si>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</si>
  <si>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</si>
  <si>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</si>
  <si>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</si>
  <si>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</si>
  <si>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</si>
  <si>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</si>
  <si>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</si>
  <si>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</si>
  <si>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</si>
  <si>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</si>
  <si>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</si>
  <si>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</si>
  <si>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</si>
  <si>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</si>
  <si>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</si>
  <si>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</si>
  <si>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</si>
  <si>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</si>
  <si>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</si>
  <si>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</si>
  <si>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</si>
  <si>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</si>
  <si>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</si>
  <si>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</si>
  <si>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</si>
  <si>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</si>
  <si>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</si>
  <si>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</si>
  <si>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</si>
  <si>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</si>
  <si>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</si>
  <si>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</si>
  <si>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</si>
  <si>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</si>
  <si>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</si>
  <si>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</si>
  <si>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</si>
  <si>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</si>
  <si>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Единица измерения</t>
  </si>
  <si>
    <t>баллов</t>
  </si>
  <si>
    <t>Республика Северная Осетия - Алания</t>
  </si>
  <si>
    <t>Источник информации</t>
  </si>
  <si>
    <t>Официальный сайт Российской Федерации для размещения информации о государственных (муниципальных) учреждениях (bus.gov.ru)</t>
  </si>
  <si>
    <t>Дата проведения оценки</t>
  </si>
  <si>
    <t>Место по РФ</t>
  </si>
  <si>
    <t>Место по федеральному округу</t>
  </si>
  <si>
    <t>место</t>
  </si>
  <si>
    <t xml:space="preserve">95% и более </t>
  </si>
  <si>
    <t xml:space="preserve">90% и более </t>
  </si>
  <si>
    <t xml:space="preserve">80% и более </t>
  </si>
  <si>
    <t>баллы</t>
  </si>
  <si>
    <t xml:space="preserve">менее 80 % </t>
  </si>
  <si>
    <t>Крымский федеральный округ</t>
  </si>
  <si>
    <t>Республика Крым</t>
  </si>
  <si>
    <t>г. Севастополь</t>
  </si>
  <si>
    <t>Публичные сведения о фактических результатах деятельности государственных учреждений субъекта Российской Федерации</t>
  </si>
  <si>
    <t>Оценка производится в отношении документов, характеризующих результаты деятельности государственных учреждений (включая обособленные структурные подразделения) за 2014 год. В целях расчета показателей обособленные структурные подразделения (филиалы, представительства) не учитываются. Источник информации для проведения оценки: официальный сайт РФ для размещения информации о государственных (муниципальных) учреждениях (bus.gov.ru), статистические отчеты.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 г. №86н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</t>
  </si>
  <si>
    <t>Доля государственных казенных, бюджетных и автономных учреждений субъекта Российской Федерации, опубликовавших на официальном сайте Российской Федерации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отчетный финансовый год</t>
  </si>
  <si>
    <t xml:space="preserve">менее 80% </t>
  </si>
  <si>
    <t>Доля государственных казенных, бюджетных и автономных учреждений субъекта Российской, опубликовавших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отчетный финансовый год.</t>
  </si>
  <si>
    <t>6.1</t>
  </si>
  <si>
    <t>6.2</t>
  </si>
  <si>
    <t>Оценка показателя 6.2</t>
  </si>
  <si>
    <t>17 июля 2015 года</t>
  </si>
  <si>
    <t>Оценка субъектов Российской Федерации по разделу "6. Публичные сведения о фактических результатах деятельности государственных учреждений субъекта Российской Федерации"</t>
  </si>
  <si>
    <t>6. Публичные сведения о фактических результатах деятельности государственных учреждений субъекта Российской Федерации</t>
  </si>
  <si>
    <t>Размещено информации о результатах деятельности и об использовании имущества (всего)
(2014 год)</t>
  </si>
  <si>
    <t>Всего учреждений (2014 год)</t>
  </si>
  <si>
    <t>Показатель</t>
  </si>
  <si>
    <t>Варианты ответов</t>
  </si>
  <si>
    <t>Размещено информации о годовой бухгалтерской отчетности (ф.0503130) на 2014 год</t>
  </si>
  <si>
    <t>Размещено информации о годовой бухгалтерской отчетности (ф.0503730) на 2014 год</t>
  </si>
  <si>
    <t>Тип учреждений</t>
  </si>
  <si>
    <t>бюджетные (субсидии не предоставляются) и казенные</t>
  </si>
  <si>
    <t>автономные и бюджетные (субсидии предоставляются)</t>
  </si>
  <si>
    <t>автономные, бюджетные и казенные</t>
  </si>
  <si>
    <t>Всего учреждений  на 2014 год</t>
  </si>
  <si>
    <t>403</t>
  </si>
  <si>
    <t>434</t>
  </si>
  <si>
    <t>341</t>
  </si>
  <si>
    <t>344</t>
  </si>
  <si>
    <t>478</t>
  </si>
  <si>
    <t>500</t>
  </si>
  <si>
    <t>209</t>
  </si>
  <si>
    <t>260</t>
  </si>
  <si>
    <t>173</t>
  </si>
  <si>
    <t>307</t>
  </si>
  <si>
    <t>227</t>
  </si>
  <si>
    <t>314</t>
  </si>
  <si>
    <t>312</t>
  </si>
  <si>
    <t>357</t>
  </si>
  <si>
    <t>187</t>
  </si>
  <si>
    <t>280</t>
  </si>
  <si>
    <t>837</t>
  </si>
  <si>
    <t>930</t>
  </si>
  <si>
    <t>179</t>
  </si>
  <si>
    <t>299</t>
  </si>
  <si>
    <t>253</t>
  </si>
  <si>
    <t>302</t>
  </si>
  <si>
    <t>261</t>
  </si>
  <si>
    <t>284</t>
  </si>
  <si>
    <t>411</t>
  </si>
  <si>
    <t>262</t>
  </si>
  <si>
    <t>285</t>
  </si>
  <si>
    <t>289</t>
  </si>
  <si>
    <t>439</t>
  </si>
  <si>
    <t>2525</t>
  </si>
  <si>
    <t>200</t>
  </si>
  <si>
    <t>225</t>
  </si>
  <si>
    <t>323</t>
  </si>
  <si>
    <t>387</t>
  </si>
  <si>
    <t>370</t>
  </si>
  <si>
    <t>379</t>
  </si>
  <si>
    <t>234</t>
  </si>
  <si>
    <t>279</t>
  </si>
  <si>
    <t>178</t>
  </si>
  <si>
    <t>222</t>
  </si>
  <si>
    <t>145</t>
  </si>
  <si>
    <t>206</t>
  </si>
  <si>
    <t>158</t>
  </si>
  <si>
    <t>164</t>
  </si>
  <si>
    <t>211</t>
  </si>
  <si>
    <t>247</t>
  </si>
  <si>
    <t>111</t>
  </si>
  <si>
    <t>244</t>
  </si>
  <si>
    <t>2252</t>
  </si>
  <si>
    <t>2811</t>
  </si>
  <si>
    <t>57</t>
  </si>
  <si>
    <t>139</t>
  </si>
  <si>
    <t>149</t>
  </si>
  <si>
    <t>152</t>
  </si>
  <si>
    <t>120</t>
  </si>
  <si>
    <t>691</t>
  </si>
  <si>
    <t>705</t>
  </si>
  <si>
    <t>259</t>
  </si>
  <si>
    <t>456</t>
  </si>
  <si>
    <t>632</t>
  </si>
  <si>
    <t>429</t>
  </si>
  <si>
    <t>489</t>
  </si>
  <si>
    <t>100</t>
  </si>
  <si>
    <t>858</t>
  </si>
  <si>
    <t>140</t>
  </si>
  <si>
    <t>250</t>
  </si>
  <si>
    <t>32</t>
  </si>
  <si>
    <t>208</t>
  </si>
  <si>
    <t>73</t>
  </si>
  <si>
    <t>159</t>
  </si>
  <si>
    <t>263</t>
  </si>
  <si>
    <t>386</t>
  </si>
  <si>
    <t>453</t>
  </si>
  <si>
    <t>653</t>
  </si>
  <si>
    <t>706</t>
  </si>
  <si>
    <t>281</t>
  </si>
  <si>
    <t>301</t>
  </si>
  <si>
    <t>781</t>
  </si>
  <si>
    <t>366</t>
  </si>
  <si>
    <t>438</t>
  </si>
  <si>
    <t>300</t>
  </si>
  <si>
    <t>460</t>
  </si>
  <si>
    <t>406</t>
  </si>
  <si>
    <t>414</t>
  </si>
  <si>
    <t>603</t>
  </si>
  <si>
    <t>721</t>
  </si>
  <si>
    <t>398</t>
  </si>
  <si>
    <t>216</t>
  </si>
  <si>
    <t>238</t>
  </si>
  <si>
    <t>941</t>
  </si>
  <si>
    <t>977</t>
  </si>
  <si>
    <t>532</t>
  </si>
  <si>
    <t>271</t>
  </si>
  <si>
    <t>286</t>
  </si>
  <si>
    <t>677</t>
  </si>
  <si>
    <t>803</t>
  </si>
  <si>
    <t>194</t>
  </si>
  <si>
    <t>171</t>
  </si>
  <si>
    <t>305</t>
  </si>
  <si>
    <t>278</t>
  </si>
  <si>
    <t>293</t>
  </si>
  <si>
    <t>101</t>
  </si>
  <si>
    <t>137</t>
  </si>
  <si>
    <t>142</t>
  </si>
  <si>
    <t>147</t>
  </si>
  <si>
    <t>183</t>
  </si>
  <si>
    <t>166</t>
  </si>
  <si>
    <t>126</t>
  </si>
  <si>
    <t>174</t>
  </si>
  <si>
    <t>566</t>
  </si>
  <si>
    <t>578</t>
  </si>
  <si>
    <t>351</t>
  </si>
  <si>
    <t>714</t>
  </si>
  <si>
    <t>538</t>
  </si>
  <si>
    <t>328</t>
  </si>
  <si>
    <t>416</t>
  </si>
  <si>
    <t>499</t>
  </si>
  <si>
    <t>505</t>
  </si>
  <si>
    <t>202</t>
  </si>
  <si>
    <t>255</t>
  </si>
  <si>
    <t>397</t>
  </si>
  <si>
    <t>518</t>
  </si>
  <si>
    <t>334</t>
  </si>
  <si>
    <t>316</t>
  </si>
  <si>
    <t>349</t>
  </si>
  <si>
    <t>201</t>
  </si>
  <si>
    <t>230</t>
  </si>
  <si>
    <t>96</t>
  </si>
  <si>
    <t>110</t>
  </si>
  <si>
    <t>80</t>
  </si>
  <si>
    <t>89</t>
  </si>
  <si>
    <t>10</t>
  </si>
  <si>
    <t>36</t>
  </si>
  <si>
    <t>72</t>
  </si>
  <si>
    <t>163</t>
  </si>
  <si>
    <t>115</t>
  </si>
  <si>
    <t>122</t>
  </si>
  <si>
    <t>165</t>
  </si>
  <si>
    <t>322</t>
  </si>
  <si>
    <t>79</t>
  </si>
  <si>
    <t>161</t>
  </si>
  <si>
    <t>84</t>
  </si>
  <si>
    <t>93</t>
  </si>
  <si>
    <t>180</t>
  </si>
  <si>
    <t>90</t>
  </si>
  <si>
    <t>43</t>
  </si>
  <si>
    <t>188</t>
  </si>
  <si>
    <t>156</t>
  </si>
  <si>
    <t>681</t>
  </si>
  <si>
    <t>52</t>
  </si>
  <si>
    <t>160</t>
  </si>
  <si>
    <t>236</t>
  </si>
  <si>
    <t>20</t>
  </si>
  <si>
    <t>246</t>
  </si>
  <si>
    <t>41</t>
  </si>
  <si>
    <t>64</t>
  </si>
  <si>
    <t>199</t>
  </si>
  <si>
    <t>69</t>
  </si>
  <si>
    <t>49</t>
  </si>
  <si>
    <t>223</t>
  </si>
  <si>
    <t>83</t>
  </si>
  <si>
    <t>132</t>
  </si>
  <si>
    <t>46</t>
  </si>
  <si>
    <t>326</t>
  </si>
  <si>
    <t>31</t>
  </si>
  <si>
    <t>26</t>
  </si>
  <si>
    <t>168</t>
  </si>
  <si>
    <t>88</t>
  </si>
  <si>
    <t>86</t>
  </si>
  <si>
    <t>28</t>
  </si>
  <si>
    <t>134</t>
  </si>
  <si>
    <t>191</t>
  </si>
  <si>
    <t>61</t>
  </si>
  <si>
    <t>87</t>
  </si>
  <si>
    <t>2161</t>
  </si>
  <si>
    <t>27</t>
  </si>
  <si>
    <t>34</t>
  </si>
  <si>
    <t>113</t>
  </si>
  <si>
    <t>98</t>
  </si>
  <si>
    <t>502</t>
  </si>
  <si>
    <t>298</t>
  </si>
  <si>
    <t>151</t>
  </si>
  <si>
    <t>306</t>
  </si>
  <si>
    <t>136</t>
  </si>
  <si>
    <t>60</t>
  </si>
  <si>
    <t>50</t>
  </si>
  <si>
    <t>13</t>
  </si>
  <si>
    <t>66</t>
  </si>
  <si>
    <t>22</t>
  </si>
  <si>
    <t>130</t>
  </si>
  <si>
    <t>47</t>
  </si>
  <si>
    <t>77</t>
  </si>
  <si>
    <t>596</t>
  </si>
  <si>
    <t>58</t>
  </si>
  <si>
    <t>76</t>
  </si>
  <si>
    <t>125</t>
  </si>
  <si>
    <t>487</t>
  </si>
  <si>
    <t>71</t>
  </si>
  <si>
    <t>228</t>
  </si>
  <si>
    <t>112</t>
  </si>
  <si>
    <t>333</t>
  </si>
  <si>
    <t>204</t>
  </si>
  <si>
    <t>103</t>
  </si>
  <si>
    <t>400</t>
  </si>
  <si>
    <t>116</t>
  </si>
  <si>
    <t>235</t>
  </si>
  <si>
    <t>12</t>
  </si>
  <si>
    <t>185</t>
  </si>
  <si>
    <t>148</t>
  </si>
  <si>
    <t>196</t>
  </si>
  <si>
    <t>44</t>
  </si>
  <si>
    <t>68</t>
  </si>
  <si>
    <t>23</t>
  </si>
  <si>
    <t>119</t>
  </si>
  <si>
    <t>38</t>
  </si>
  <si>
    <t>30</t>
  </si>
  <si>
    <t>40</t>
  </si>
  <si>
    <t>481</t>
  </si>
  <si>
    <t>265</t>
  </si>
  <si>
    <t>423</t>
  </si>
  <si>
    <t>184</t>
  </si>
  <si>
    <t>365</t>
  </si>
  <si>
    <t>198</t>
  </si>
  <si>
    <t>362</t>
  </si>
  <si>
    <t>129</t>
  </si>
  <si>
    <t>42</t>
  </si>
  <si>
    <t>242</t>
  </si>
  <si>
    <t>192</t>
  </si>
  <si>
    <t>56</t>
  </si>
  <si>
    <t>62</t>
  </si>
  <si>
    <t>128</t>
  </si>
  <si>
    <t>24</t>
  </si>
  <si>
    <t>5</t>
  </si>
  <si>
    <t>11</t>
  </si>
  <si>
    <t>Максимальный балл</t>
  </si>
  <si>
    <t>249</t>
  </si>
  <si>
    <t>Республика Крым*</t>
  </si>
  <si>
    <t>г. Севастополь*</t>
  </si>
  <si>
    <t>* По Республике Крым и г. Севастополь оценка показателей раздела не производилась с учетом постановления Правительства Российской Федерации от 10 сентября 2014 г. N 922 "Об особенностях исполнения бюджета Республики Крым, бюджета г. Севастополя и местных бюджетов на 2015 год".</t>
  </si>
  <si>
    <t>Итого по разделу 6</t>
  </si>
  <si>
    <t>№ п/п</t>
  </si>
  <si>
    <t>Вопросы и варианты ответов</t>
  </si>
  <si>
    <t>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</si>
</sst>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4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justify" vertical="center" wrapText="1"/>
    </xf>
    <xf numFmtId="0" fontId="7" fillId="6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6" fillId="6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7" fillId="0" borderId="0" xfId="0" applyFont="1"/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165" fontId="10" fillId="0" borderId="1" xfId="2" applyNumberFormat="1" applyFont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/>
    </xf>
    <xf numFmtId="4" fontId="8" fillId="0" borderId="0" xfId="0" applyNumberFormat="1" applyFont="1"/>
    <xf numFmtId="4" fontId="16" fillId="0" borderId="0" xfId="0" applyNumberFormat="1" applyFont="1"/>
    <xf numFmtId="0" fontId="16" fillId="0" borderId="0" xfId="0" applyFont="1"/>
    <xf numFmtId="1" fontId="9" fillId="2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 inden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11-sp.nifi.ru/nd/centre_mezshbudjet/Shared%20Documents/02.%20&#1088;&#1077;&#1081;&#1090;&#1080;&#1085;&#1075;%20&#1089;&#1091;&#1073;&#1098;&#1077;&#1082;&#1090;&#1086;&#1074;%20&#1056;&#1060;/&#1056;&#1072;&#1073;&#1086;&#1090;&#1072;/2015/I%20&#1101;&#1090;&#1072;&#1087;/&#1054;&#1082;&#1086;&#1085;&#1095;&#1072;&#1090;&#1077;&#1083;&#1100;&#1085;&#1099;&#1081;%20&#1074;&#1072;&#1088;&#1080;&#1072;&#1085;&#1090;/&#1053;&#1072;%20&#1089;&#1072;&#1081;&#1090;/&#1056;&#1072;&#1079;&#1076;&#1077;&#1083;%201%202015%20-%201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view="pageBreakPreview" topLeftCell="B1" zoomScaleNormal="100" zoomScaleSheetLayoutView="100" workbookViewId="0">
      <selection activeCell="E4" sqref="E4"/>
    </sheetView>
  </sheetViews>
  <sheetFormatPr defaultColWidth="9.109375" defaultRowHeight="12" x14ac:dyDescent="0.25"/>
  <cols>
    <col min="1" max="1" width="7.109375" style="11" hidden="1" customWidth="1"/>
    <col min="2" max="2" width="27.5546875" style="11" customWidth="1"/>
    <col min="3" max="3" width="15.44140625" style="11" customWidth="1"/>
    <col min="4" max="4" width="12.6640625" style="11" customWidth="1"/>
    <col min="5" max="5" width="38.44140625" style="11" customWidth="1"/>
    <col min="6" max="6" width="38.88671875" style="11" customWidth="1"/>
    <col min="7" max="7" width="19.44140625" style="11" customWidth="1"/>
    <col min="8" max="16384" width="9.109375" style="11"/>
  </cols>
  <sheetData>
    <row r="1" spans="1:6" ht="27" customHeight="1" x14ac:dyDescent="0.25">
      <c r="B1" s="59" t="s">
        <v>117</v>
      </c>
      <c r="C1" s="59"/>
      <c r="D1" s="59"/>
      <c r="E1" s="59"/>
      <c r="F1" s="60"/>
    </row>
    <row r="2" spans="1:6" ht="14.4" customHeight="1" x14ac:dyDescent="0.25">
      <c r="B2" s="14" t="s">
        <v>94</v>
      </c>
      <c r="C2" s="15" t="s">
        <v>95</v>
      </c>
      <c r="D2" s="58"/>
      <c r="E2" s="58"/>
      <c r="F2" s="58"/>
    </row>
    <row r="3" spans="1:6" ht="14.25" customHeight="1" x14ac:dyDescent="0.25">
      <c r="B3" s="14" t="s">
        <v>96</v>
      </c>
      <c r="C3" s="17" t="s">
        <v>116</v>
      </c>
      <c r="D3" s="16"/>
      <c r="E3" s="16"/>
      <c r="F3" s="16"/>
    </row>
    <row r="4" spans="1:6" ht="159.75" customHeight="1" x14ac:dyDescent="0.25">
      <c r="B4" s="18" t="s">
        <v>90</v>
      </c>
      <c r="C4" s="19" t="s">
        <v>97</v>
      </c>
      <c r="D4" s="19" t="s">
        <v>369</v>
      </c>
      <c r="E4" s="18" t="str">
        <f>'Показатель 6.1'!D4</f>
        <v>Доля государственных казенных, бюджетных и автономных учреждений субъекта Российской Федерации, опубликовавших на официальном сайте Российской Федерации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отчетный финансовый год</v>
      </c>
      <c r="F4" s="18" t="str">
        <f>'Показатель 6.2'!E4</f>
        <v>Доля государственных казенных, бюджетных и автономных учреждений субъекта Российской, опубликовавших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отчетный финансовый год.</v>
      </c>
    </row>
    <row r="5" spans="1:6" ht="15.9" customHeight="1" x14ac:dyDescent="0.25">
      <c r="B5" s="20" t="s">
        <v>91</v>
      </c>
      <c r="C5" s="33" t="s">
        <v>99</v>
      </c>
      <c r="D5" s="21" t="s">
        <v>92</v>
      </c>
      <c r="E5" s="22" t="s">
        <v>92</v>
      </c>
      <c r="F5" s="22" t="s">
        <v>92</v>
      </c>
    </row>
    <row r="6" spans="1:6" ht="15.9" customHeight="1" x14ac:dyDescent="0.25">
      <c r="A6" s="11">
        <v>32</v>
      </c>
      <c r="B6" s="25" t="s">
        <v>34</v>
      </c>
      <c r="C6" s="33" t="str">
        <f t="shared" ref="C6:C37" si="0">RANK(D6,$D$6:$D$88)&amp;IF(COUNTIF($D$6:$D$88,D6)&gt;1,"-"&amp;RANK(D6,$D$6:$D$88)+COUNTIF($D$6:$D$88,D6)-1,"")</f>
        <v>1-19</v>
      </c>
      <c r="D6" s="26">
        <f t="shared" ref="D6:D37" si="1">E6+F6</f>
        <v>6</v>
      </c>
      <c r="E6" s="27">
        <f>VLOOKUP(B6,'Оценка (Раздел 6)'!A$9:F$101,5,0)</f>
        <v>3</v>
      </c>
      <c r="F6" s="27">
        <f>VLOOKUP(B6,'Оценка (Раздел 6)'!A$9:F$101,6,0)</f>
        <v>3</v>
      </c>
    </row>
    <row r="7" spans="1:6" ht="15.9" customHeight="1" x14ac:dyDescent="0.25">
      <c r="A7" s="11">
        <v>44</v>
      </c>
      <c r="B7" s="25" t="s">
        <v>47</v>
      </c>
      <c r="C7" s="33" t="str">
        <f t="shared" si="0"/>
        <v>1-19</v>
      </c>
      <c r="D7" s="26">
        <f t="shared" si="1"/>
        <v>6</v>
      </c>
      <c r="E7" s="27">
        <f>VLOOKUP(B7,'Оценка (Раздел 6)'!A$9:F$101,5,0)</f>
        <v>3</v>
      </c>
      <c r="F7" s="27">
        <f>VLOOKUP(B7,'Оценка (Раздел 6)'!A$9:F$101,6,0)</f>
        <v>3</v>
      </c>
    </row>
    <row r="8" spans="1:6" ht="15.9" customHeight="1" x14ac:dyDescent="0.25">
      <c r="A8" s="11">
        <v>48</v>
      </c>
      <c r="B8" s="25" t="s">
        <v>51</v>
      </c>
      <c r="C8" s="33" t="str">
        <f t="shared" si="0"/>
        <v>1-19</v>
      </c>
      <c r="D8" s="26">
        <f t="shared" si="1"/>
        <v>6</v>
      </c>
      <c r="E8" s="27">
        <f>VLOOKUP(B8,'Оценка (Раздел 6)'!A$9:F$101,5,0)</f>
        <v>3</v>
      </c>
      <c r="F8" s="27">
        <f>VLOOKUP(B8,'Оценка (Раздел 6)'!A$9:F$101,6,0)</f>
        <v>3</v>
      </c>
    </row>
    <row r="9" spans="1:6" ht="15.9" customHeight="1" x14ac:dyDescent="0.25">
      <c r="A9" s="11">
        <v>61</v>
      </c>
      <c r="B9" s="25" t="s">
        <v>53</v>
      </c>
      <c r="C9" s="33" t="str">
        <f t="shared" si="0"/>
        <v>1-19</v>
      </c>
      <c r="D9" s="26">
        <f t="shared" si="1"/>
        <v>6</v>
      </c>
      <c r="E9" s="27">
        <f>VLOOKUP(B9,'Оценка (Раздел 6)'!A$9:F$101,5,0)</f>
        <v>3</v>
      </c>
      <c r="F9" s="27">
        <f>VLOOKUP(B9,'Оценка (Раздел 6)'!A$9:F$101,6,0)</f>
        <v>3</v>
      </c>
    </row>
    <row r="10" spans="1:6" ht="15.9" customHeight="1" x14ac:dyDescent="0.25">
      <c r="A10" s="11">
        <v>50</v>
      </c>
      <c r="B10" s="25" t="s">
        <v>72</v>
      </c>
      <c r="C10" s="33" t="str">
        <f t="shared" si="0"/>
        <v>1-19</v>
      </c>
      <c r="D10" s="26">
        <f t="shared" si="1"/>
        <v>6</v>
      </c>
      <c r="E10" s="27">
        <f>VLOOKUP(B10,'Оценка (Раздел 6)'!A$9:F$101,5,0)</f>
        <v>3</v>
      </c>
      <c r="F10" s="27">
        <f>VLOOKUP(B10,'Оценка (Раздел 6)'!A$9:F$101,6,0)</f>
        <v>3</v>
      </c>
    </row>
    <row r="11" spans="1:6" ht="15.9" customHeight="1" x14ac:dyDescent="0.25">
      <c r="A11" s="11">
        <v>67</v>
      </c>
      <c r="B11" s="25" t="s">
        <v>3</v>
      </c>
      <c r="C11" s="33" t="str">
        <f t="shared" si="0"/>
        <v>1-19</v>
      </c>
      <c r="D11" s="26">
        <f t="shared" si="1"/>
        <v>6</v>
      </c>
      <c r="E11" s="27">
        <f>VLOOKUP(B11,'Оценка (Раздел 6)'!A$9:F$101,5,0)</f>
        <v>3</v>
      </c>
      <c r="F11" s="27">
        <f>VLOOKUP(B11,'Оценка (Раздел 6)'!A$9:F$101,6,0)</f>
        <v>3</v>
      </c>
    </row>
    <row r="12" spans="1:6" ht="15.9" customHeight="1" x14ac:dyDescent="0.25">
      <c r="A12" s="11">
        <v>3</v>
      </c>
      <c r="B12" s="25" t="s">
        <v>4</v>
      </c>
      <c r="C12" s="33" t="str">
        <f t="shared" si="0"/>
        <v>1-19</v>
      </c>
      <c r="D12" s="26">
        <f t="shared" si="1"/>
        <v>6</v>
      </c>
      <c r="E12" s="27">
        <f>VLOOKUP(B12,'Оценка (Раздел 6)'!A$9:F$101,5,0)</f>
        <v>3</v>
      </c>
      <c r="F12" s="27">
        <f>VLOOKUP(B12,'Оценка (Раздел 6)'!A$9:F$101,6,0)</f>
        <v>3</v>
      </c>
    </row>
    <row r="13" spans="1:6" ht="15.9" customHeight="1" x14ac:dyDescent="0.25">
      <c r="A13" s="11">
        <v>4</v>
      </c>
      <c r="B13" s="25" t="s">
        <v>14</v>
      </c>
      <c r="C13" s="33" t="str">
        <f t="shared" si="0"/>
        <v>1-19</v>
      </c>
      <c r="D13" s="26">
        <f t="shared" si="1"/>
        <v>6</v>
      </c>
      <c r="E13" s="27">
        <f>VLOOKUP(B13,'Оценка (Раздел 6)'!A$9:F$101,5,0)</f>
        <v>3</v>
      </c>
      <c r="F13" s="27">
        <f>VLOOKUP(B13,'Оценка (Раздел 6)'!A$9:F$101,6,0)</f>
        <v>3</v>
      </c>
    </row>
    <row r="14" spans="1:6" ht="15.9" customHeight="1" x14ac:dyDescent="0.25">
      <c r="A14" s="11">
        <v>5</v>
      </c>
      <c r="B14" s="25" t="s">
        <v>68</v>
      </c>
      <c r="C14" s="33" t="str">
        <f t="shared" si="0"/>
        <v>1-19</v>
      </c>
      <c r="D14" s="26">
        <f t="shared" si="1"/>
        <v>6</v>
      </c>
      <c r="E14" s="27">
        <f>VLOOKUP(B14,'Оценка (Раздел 6)'!A$9:F$101,5,0)</f>
        <v>3</v>
      </c>
      <c r="F14" s="27">
        <f>VLOOKUP(B14,'Оценка (Раздел 6)'!A$9:F$101,6,0)</f>
        <v>3</v>
      </c>
    </row>
    <row r="15" spans="1:6" ht="15.9" customHeight="1" x14ac:dyDescent="0.25">
      <c r="A15" s="11">
        <v>8</v>
      </c>
      <c r="B15" s="25" t="s">
        <v>78</v>
      </c>
      <c r="C15" s="33" t="str">
        <f t="shared" si="0"/>
        <v>1-19</v>
      </c>
      <c r="D15" s="26">
        <f t="shared" si="1"/>
        <v>6</v>
      </c>
      <c r="E15" s="27">
        <f>VLOOKUP(B15,'Оценка (Раздел 6)'!A$9:F$101,5,0)</f>
        <v>3</v>
      </c>
      <c r="F15" s="27">
        <f>VLOOKUP(B15,'Оценка (Раздел 6)'!A$9:F$101,6,0)</f>
        <v>3</v>
      </c>
    </row>
    <row r="16" spans="1:6" ht="15.9" customHeight="1" x14ac:dyDescent="0.25">
      <c r="A16" s="11">
        <v>14</v>
      </c>
      <c r="B16" s="25" t="s">
        <v>26</v>
      </c>
      <c r="C16" s="33" t="str">
        <f t="shared" si="0"/>
        <v>1-19</v>
      </c>
      <c r="D16" s="26">
        <f t="shared" si="1"/>
        <v>6</v>
      </c>
      <c r="E16" s="27">
        <f>VLOOKUP(B16,'Оценка (Раздел 6)'!A$9:F$101,5,0)</f>
        <v>3</v>
      </c>
      <c r="F16" s="27">
        <f>VLOOKUP(B16,'Оценка (Раздел 6)'!A$9:F$101,6,0)</f>
        <v>3</v>
      </c>
    </row>
    <row r="17" spans="1:6" ht="15.9" customHeight="1" x14ac:dyDescent="0.25">
      <c r="A17" s="11">
        <v>19</v>
      </c>
      <c r="B17" s="25" t="s">
        <v>74</v>
      </c>
      <c r="C17" s="33" t="str">
        <f t="shared" si="0"/>
        <v>1-19</v>
      </c>
      <c r="D17" s="26">
        <f t="shared" si="1"/>
        <v>6</v>
      </c>
      <c r="E17" s="27">
        <f>VLOOKUP(B17,'Оценка (Раздел 6)'!A$9:F$101,5,0)</f>
        <v>3</v>
      </c>
      <c r="F17" s="27">
        <f>VLOOKUP(B17,'Оценка (Раздел 6)'!A$9:F$101,6,0)</f>
        <v>3</v>
      </c>
    </row>
    <row r="18" spans="1:6" ht="15.9" customHeight="1" x14ac:dyDescent="0.25">
      <c r="A18" s="11">
        <v>20</v>
      </c>
      <c r="B18" s="25" t="s">
        <v>75</v>
      </c>
      <c r="C18" s="33" t="str">
        <f t="shared" si="0"/>
        <v>1-19</v>
      </c>
      <c r="D18" s="26">
        <f t="shared" si="1"/>
        <v>6</v>
      </c>
      <c r="E18" s="27">
        <f>VLOOKUP(B18,'Оценка (Раздел 6)'!A$9:F$101,5,0)</f>
        <v>3</v>
      </c>
      <c r="F18" s="27">
        <f>VLOOKUP(B18,'Оценка (Раздел 6)'!A$9:F$101,6,0)</f>
        <v>3</v>
      </c>
    </row>
    <row r="19" spans="1:6" ht="15.9" customHeight="1" x14ac:dyDescent="0.25">
      <c r="A19" s="11">
        <v>42</v>
      </c>
      <c r="B19" s="25" t="s">
        <v>87</v>
      </c>
      <c r="C19" s="33" t="str">
        <f t="shared" si="0"/>
        <v>1-19</v>
      </c>
      <c r="D19" s="26">
        <f t="shared" si="1"/>
        <v>6</v>
      </c>
      <c r="E19" s="27">
        <f>VLOOKUP(B19,'Оценка (Раздел 6)'!A$9:F$101,5,0)</f>
        <v>3</v>
      </c>
      <c r="F19" s="27">
        <f>VLOOKUP(B19,'Оценка (Раздел 6)'!A$9:F$101,6,0)</f>
        <v>3</v>
      </c>
    </row>
    <row r="20" spans="1:6" ht="15.9" customHeight="1" x14ac:dyDescent="0.25">
      <c r="A20" s="11">
        <v>31</v>
      </c>
      <c r="B20" s="25" t="s">
        <v>32</v>
      </c>
      <c r="C20" s="33" t="str">
        <f t="shared" si="0"/>
        <v>1-19</v>
      </c>
      <c r="D20" s="26">
        <f t="shared" si="1"/>
        <v>6</v>
      </c>
      <c r="E20" s="27">
        <f>VLOOKUP(B20,'Оценка (Раздел 6)'!A$9:F$101,5,0)</f>
        <v>3</v>
      </c>
      <c r="F20" s="27">
        <f>VLOOKUP(B20,'Оценка (Раздел 6)'!A$9:F$101,6,0)</f>
        <v>3</v>
      </c>
    </row>
    <row r="21" spans="1:6" ht="15.9" customHeight="1" x14ac:dyDescent="0.25">
      <c r="A21" s="11">
        <v>56</v>
      </c>
      <c r="B21" s="25" t="s">
        <v>57</v>
      </c>
      <c r="C21" s="33" t="str">
        <f t="shared" si="0"/>
        <v>1-19</v>
      </c>
      <c r="D21" s="26">
        <f t="shared" si="1"/>
        <v>6</v>
      </c>
      <c r="E21" s="27">
        <f>VLOOKUP(B21,'Оценка (Раздел 6)'!A$9:F$101,5,0)</f>
        <v>3</v>
      </c>
      <c r="F21" s="27">
        <f>VLOOKUP(B21,'Оценка (Раздел 6)'!A$9:F$101,6,0)</f>
        <v>3</v>
      </c>
    </row>
    <row r="22" spans="1:6" ht="15.9" customHeight="1" x14ac:dyDescent="0.25">
      <c r="A22" s="11">
        <v>62</v>
      </c>
      <c r="B22" s="25" t="s">
        <v>83</v>
      </c>
      <c r="C22" s="33" t="str">
        <f t="shared" si="0"/>
        <v>1-19</v>
      </c>
      <c r="D22" s="26">
        <f t="shared" si="1"/>
        <v>6</v>
      </c>
      <c r="E22" s="27">
        <f>VLOOKUP(B22,'Оценка (Раздел 6)'!A$9:F$101,5,0)</f>
        <v>3</v>
      </c>
      <c r="F22" s="27">
        <f>VLOOKUP(B22,'Оценка (Раздел 6)'!A$9:F$101,6,0)</f>
        <v>3</v>
      </c>
    </row>
    <row r="23" spans="1:6" ht="15.9" customHeight="1" x14ac:dyDescent="0.25">
      <c r="A23" s="11">
        <v>63</v>
      </c>
      <c r="B23" s="25" t="s">
        <v>55</v>
      </c>
      <c r="C23" s="33" t="str">
        <f t="shared" si="0"/>
        <v>1-19</v>
      </c>
      <c r="D23" s="26">
        <f t="shared" si="1"/>
        <v>6</v>
      </c>
      <c r="E23" s="27">
        <f>VLOOKUP(B23,'Оценка (Раздел 6)'!A$9:F$101,5,0)</f>
        <v>3</v>
      </c>
      <c r="F23" s="27">
        <f>VLOOKUP(B23,'Оценка (Раздел 6)'!A$9:F$101,6,0)</f>
        <v>3</v>
      </c>
    </row>
    <row r="24" spans="1:6" ht="15.9" customHeight="1" x14ac:dyDescent="0.25">
      <c r="A24" s="11">
        <v>73</v>
      </c>
      <c r="B24" s="25" t="s">
        <v>22</v>
      </c>
      <c r="C24" s="33" t="str">
        <f t="shared" si="0"/>
        <v>1-19</v>
      </c>
      <c r="D24" s="26">
        <f t="shared" si="1"/>
        <v>6</v>
      </c>
      <c r="E24" s="27">
        <f>VLOOKUP(B24,'Оценка (Раздел 6)'!A$9:F$101,5,0)</f>
        <v>3</v>
      </c>
      <c r="F24" s="27">
        <f>VLOOKUP(B24,'Оценка (Раздел 6)'!A$9:F$101,6,0)</f>
        <v>3</v>
      </c>
    </row>
    <row r="25" spans="1:6" ht="15.9" customHeight="1" x14ac:dyDescent="0.25">
      <c r="A25" s="11">
        <v>16</v>
      </c>
      <c r="B25" s="25" t="s">
        <v>65</v>
      </c>
      <c r="C25" s="33" t="str">
        <f t="shared" si="0"/>
        <v>20-26</v>
      </c>
      <c r="D25" s="26">
        <f t="shared" si="1"/>
        <v>5</v>
      </c>
      <c r="E25" s="27">
        <f>VLOOKUP(B25,'Оценка (Раздел 6)'!A$9:F$101,5,0)</f>
        <v>2</v>
      </c>
      <c r="F25" s="27">
        <f>VLOOKUP(B25,'Оценка (Раздел 6)'!A$9:F$101,6,0)</f>
        <v>3</v>
      </c>
    </row>
    <row r="26" spans="1:6" ht="15.9" customHeight="1" x14ac:dyDescent="0.25">
      <c r="A26" s="11">
        <v>25</v>
      </c>
      <c r="B26" s="25" t="s">
        <v>44</v>
      </c>
      <c r="C26" s="33" t="str">
        <f t="shared" si="0"/>
        <v>20-26</v>
      </c>
      <c r="D26" s="26">
        <f t="shared" si="1"/>
        <v>5</v>
      </c>
      <c r="E26" s="27">
        <f>VLOOKUP(B26,'Оценка (Раздел 6)'!A$9:F$101,5,0)</f>
        <v>2</v>
      </c>
      <c r="F26" s="27">
        <f>VLOOKUP(B26,'Оценка (Раздел 6)'!A$9:F$101,6,0)</f>
        <v>3</v>
      </c>
    </row>
    <row r="27" spans="1:6" ht="15.9" customHeight="1" x14ac:dyDescent="0.25">
      <c r="A27" s="11">
        <v>53</v>
      </c>
      <c r="B27" s="25" t="s">
        <v>16</v>
      </c>
      <c r="C27" s="33" t="str">
        <f t="shared" si="0"/>
        <v>20-26</v>
      </c>
      <c r="D27" s="26">
        <f t="shared" si="1"/>
        <v>5</v>
      </c>
      <c r="E27" s="27">
        <f>VLOOKUP(B27,'Оценка (Раздел 6)'!A$9:F$101,5,0)</f>
        <v>2</v>
      </c>
      <c r="F27" s="27">
        <f>VLOOKUP(B27,'Оценка (Раздел 6)'!A$9:F$101,6,0)</f>
        <v>3</v>
      </c>
    </row>
    <row r="28" spans="1:6" ht="15.9" customHeight="1" x14ac:dyDescent="0.25">
      <c r="A28" s="11">
        <v>69</v>
      </c>
      <c r="B28" s="25" t="s">
        <v>35</v>
      </c>
      <c r="C28" s="33" t="str">
        <f t="shared" si="0"/>
        <v>20-26</v>
      </c>
      <c r="D28" s="26">
        <f t="shared" si="1"/>
        <v>5</v>
      </c>
      <c r="E28" s="27">
        <f>VLOOKUP(B28,'Оценка (Раздел 6)'!A$9:F$101,5,0)</f>
        <v>2</v>
      </c>
      <c r="F28" s="27">
        <f>VLOOKUP(B28,'Оценка (Раздел 6)'!A$9:F$101,6,0)</f>
        <v>3</v>
      </c>
    </row>
    <row r="29" spans="1:6" ht="15.9" customHeight="1" x14ac:dyDescent="0.25">
      <c r="A29" s="11">
        <v>9</v>
      </c>
      <c r="B29" s="25" t="s">
        <v>46</v>
      </c>
      <c r="C29" s="33" t="str">
        <f t="shared" si="0"/>
        <v>20-26</v>
      </c>
      <c r="D29" s="26">
        <f t="shared" si="1"/>
        <v>5</v>
      </c>
      <c r="E29" s="27">
        <f>VLOOKUP(B29,'Оценка (Раздел 6)'!A$9:F$101,5,0)</f>
        <v>2</v>
      </c>
      <c r="F29" s="27">
        <f>VLOOKUP(B29,'Оценка (Раздел 6)'!A$9:F$101,6,0)</f>
        <v>3</v>
      </c>
    </row>
    <row r="30" spans="1:6" ht="15.9" customHeight="1" x14ac:dyDescent="0.25">
      <c r="A30" s="11">
        <v>26</v>
      </c>
      <c r="B30" s="25" t="s">
        <v>2</v>
      </c>
      <c r="C30" s="33" t="str">
        <f t="shared" si="0"/>
        <v>20-26</v>
      </c>
      <c r="D30" s="26">
        <f t="shared" si="1"/>
        <v>5</v>
      </c>
      <c r="E30" s="27">
        <f>VLOOKUP(B30,'Оценка (Раздел 6)'!A$9:F$101,5,0)</f>
        <v>2</v>
      </c>
      <c r="F30" s="27">
        <f>VLOOKUP(B30,'Оценка (Раздел 6)'!A$9:F$101,6,0)</f>
        <v>3</v>
      </c>
    </row>
    <row r="31" spans="1:6" ht="15.9" customHeight="1" x14ac:dyDescent="0.25">
      <c r="A31" s="11">
        <v>33</v>
      </c>
      <c r="B31" s="25" t="s">
        <v>52</v>
      </c>
      <c r="C31" s="33" t="str">
        <f t="shared" si="0"/>
        <v>20-26</v>
      </c>
      <c r="D31" s="26">
        <f t="shared" si="1"/>
        <v>5</v>
      </c>
      <c r="E31" s="27">
        <f>VLOOKUP(B31,'Оценка (Раздел 6)'!A$9:F$101,5,0)</f>
        <v>2</v>
      </c>
      <c r="F31" s="27">
        <f>VLOOKUP(B31,'Оценка (Раздел 6)'!A$9:F$101,6,0)</f>
        <v>3</v>
      </c>
    </row>
    <row r="32" spans="1:6" ht="15.9" customHeight="1" x14ac:dyDescent="0.25">
      <c r="A32" s="11">
        <v>43</v>
      </c>
      <c r="B32" s="25" t="s">
        <v>20</v>
      </c>
      <c r="C32" s="33" t="str">
        <f t="shared" si="0"/>
        <v>27-34</v>
      </c>
      <c r="D32" s="26">
        <f t="shared" si="1"/>
        <v>4</v>
      </c>
      <c r="E32" s="27">
        <f>VLOOKUP(B32,'Оценка (Раздел 6)'!A$9:F$101,5,0)</f>
        <v>1</v>
      </c>
      <c r="F32" s="27">
        <f>VLOOKUP(B32,'Оценка (Раздел 6)'!A$9:F$101,6,0)</f>
        <v>3</v>
      </c>
    </row>
    <row r="33" spans="1:6" ht="15.9" customHeight="1" x14ac:dyDescent="0.25">
      <c r="A33" s="11">
        <v>55</v>
      </c>
      <c r="B33" s="25" t="s">
        <v>21</v>
      </c>
      <c r="C33" s="33" t="str">
        <f t="shared" si="0"/>
        <v>27-34</v>
      </c>
      <c r="D33" s="26">
        <f t="shared" si="1"/>
        <v>4</v>
      </c>
      <c r="E33" s="27">
        <f>VLOOKUP(B33,'Оценка (Раздел 6)'!A$9:F$101,5,0)</f>
        <v>1</v>
      </c>
      <c r="F33" s="27">
        <f>VLOOKUP(B33,'Оценка (Раздел 6)'!A$9:F$101,6,0)</f>
        <v>3</v>
      </c>
    </row>
    <row r="34" spans="1:6" ht="15.9" customHeight="1" x14ac:dyDescent="0.25">
      <c r="A34" s="11">
        <v>70</v>
      </c>
      <c r="B34" s="25" t="s">
        <v>56</v>
      </c>
      <c r="C34" s="33" t="str">
        <f t="shared" si="0"/>
        <v>27-34</v>
      </c>
      <c r="D34" s="26">
        <f t="shared" si="1"/>
        <v>4</v>
      </c>
      <c r="E34" s="27">
        <f>VLOOKUP(B34,'Оценка (Раздел 6)'!A$9:F$101,5,0)</f>
        <v>2</v>
      </c>
      <c r="F34" s="27">
        <f>VLOOKUP(B34,'Оценка (Раздел 6)'!A$9:F$101,6,0)</f>
        <v>2</v>
      </c>
    </row>
    <row r="35" spans="1:6" ht="15.9" customHeight="1" x14ac:dyDescent="0.25">
      <c r="A35" s="11">
        <v>76</v>
      </c>
      <c r="B35" s="25" t="s">
        <v>61</v>
      </c>
      <c r="C35" s="33" t="str">
        <f t="shared" si="0"/>
        <v>27-34</v>
      </c>
      <c r="D35" s="26">
        <f t="shared" si="1"/>
        <v>4</v>
      </c>
      <c r="E35" s="27">
        <f>VLOOKUP(B35,'Оценка (Раздел 6)'!A$9:F$101,5,0)</f>
        <v>2</v>
      </c>
      <c r="F35" s="27">
        <f>VLOOKUP(B35,'Оценка (Раздел 6)'!A$9:F$101,6,0)</f>
        <v>2</v>
      </c>
    </row>
    <row r="36" spans="1:6" ht="15.9" customHeight="1" x14ac:dyDescent="0.25">
      <c r="A36" s="11">
        <v>78</v>
      </c>
      <c r="B36" s="25" t="s">
        <v>63</v>
      </c>
      <c r="C36" s="33" t="str">
        <f t="shared" si="0"/>
        <v>27-34</v>
      </c>
      <c r="D36" s="26">
        <f t="shared" si="1"/>
        <v>4</v>
      </c>
      <c r="E36" s="27">
        <f>VLOOKUP(B36,'Оценка (Раздел 6)'!A$9:F$101,5,0)</f>
        <v>2</v>
      </c>
      <c r="F36" s="27">
        <f>VLOOKUP(B36,'Оценка (Раздел 6)'!A$9:F$101,6,0)</f>
        <v>2</v>
      </c>
    </row>
    <row r="37" spans="1:6" ht="15.9" customHeight="1" x14ac:dyDescent="0.25">
      <c r="A37" s="11">
        <v>81</v>
      </c>
      <c r="B37" s="25" t="s">
        <v>10</v>
      </c>
      <c r="C37" s="33" t="str">
        <f t="shared" si="0"/>
        <v>27-34</v>
      </c>
      <c r="D37" s="26">
        <f t="shared" si="1"/>
        <v>4</v>
      </c>
      <c r="E37" s="27">
        <f>VLOOKUP(B37,'Оценка (Раздел 6)'!A$9:F$101,5,0)</f>
        <v>2</v>
      </c>
      <c r="F37" s="27">
        <f>VLOOKUP(B37,'Оценка (Раздел 6)'!A$9:F$101,6,0)</f>
        <v>2</v>
      </c>
    </row>
    <row r="38" spans="1:6" ht="15.9" customHeight="1" x14ac:dyDescent="0.25">
      <c r="A38" s="11">
        <v>6</v>
      </c>
      <c r="B38" s="25" t="s">
        <v>13</v>
      </c>
      <c r="C38" s="33" t="str">
        <f t="shared" ref="C38:C69" si="2">RANK(D38,$D$6:$D$88)&amp;IF(COUNTIF($D$6:$D$88,D38)&gt;1,"-"&amp;RANK(D38,$D$6:$D$88)+COUNTIF($D$6:$D$88,D38)-1,"")</f>
        <v>27-34</v>
      </c>
      <c r="D38" s="26">
        <f t="shared" ref="D38:D69" si="3">E38+F38</f>
        <v>4</v>
      </c>
      <c r="E38" s="27">
        <f>VLOOKUP(B38,'Оценка (Раздел 6)'!A$9:F$101,5,0)</f>
        <v>2</v>
      </c>
      <c r="F38" s="27">
        <f>VLOOKUP(B38,'Оценка (Раздел 6)'!A$9:F$101,6,0)</f>
        <v>2</v>
      </c>
    </row>
    <row r="39" spans="1:6" ht="15.9" customHeight="1" x14ac:dyDescent="0.25">
      <c r="A39" s="11">
        <v>30</v>
      </c>
      <c r="B39" s="25" t="s">
        <v>88</v>
      </c>
      <c r="C39" s="33" t="str">
        <f t="shared" si="2"/>
        <v>27-34</v>
      </c>
      <c r="D39" s="26">
        <f t="shared" si="3"/>
        <v>4</v>
      </c>
      <c r="E39" s="27">
        <f>VLOOKUP(B39,'Оценка (Раздел 6)'!A$9:F$101,5,0)</f>
        <v>1</v>
      </c>
      <c r="F39" s="27">
        <f>VLOOKUP(B39,'Оценка (Раздел 6)'!A$9:F$101,6,0)</f>
        <v>3</v>
      </c>
    </row>
    <row r="40" spans="1:6" ht="15.9" customHeight="1" x14ac:dyDescent="0.25">
      <c r="A40" s="11">
        <v>54</v>
      </c>
      <c r="B40" s="25" t="s">
        <v>5</v>
      </c>
      <c r="C40" s="33" t="str">
        <f t="shared" si="2"/>
        <v>35-44</v>
      </c>
      <c r="D40" s="26">
        <f t="shared" si="3"/>
        <v>3</v>
      </c>
      <c r="E40" s="27">
        <f>VLOOKUP(B40,'Оценка (Раздел 6)'!A$9:F$101,5,0)</f>
        <v>1</v>
      </c>
      <c r="F40" s="27">
        <f>VLOOKUP(B40,'Оценка (Раздел 6)'!A$9:F$101,6,0)</f>
        <v>2</v>
      </c>
    </row>
    <row r="41" spans="1:6" ht="15.9" customHeight="1" x14ac:dyDescent="0.25">
      <c r="A41" s="11">
        <v>77</v>
      </c>
      <c r="B41" s="25" t="s">
        <v>8</v>
      </c>
      <c r="C41" s="33" t="str">
        <f t="shared" si="2"/>
        <v>35-44</v>
      </c>
      <c r="D41" s="26">
        <f t="shared" si="3"/>
        <v>3</v>
      </c>
      <c r="E41" s="27">
        <f>VLOOKUP(B41,'Оценка (Раздел 6)'!A$9:F$101,5,0)</f>
        <v>1</v>
      </c>
      <c r="F41" s="27">
        <f>VLOOKUP(B41,'Оценка (Раздел 6)'!A$9:F$101,6,0)</f>
        <v>2</v>
      </c>
    </row>
    <row r="42" spans="1:6" ht="15.9" customHeight="1" x14ac:dyDescent="0.25">
      <c r="A42" s="11">
        <v>12</v>
      </c>
      <c r="B42" s="25" t="s">
        <v>59</v>
      </c>
      <c r="C42" s="33" t="str">
        <f t="shared" si="2"/>
        <v>35-44</v>
      </c>
      <c r="D42" s="26">
        <f t="shared" si="3"/>
        <v>3</v>
      </c>
      <c r="E42" s="27">
        <f>VLOOKUP(B42,'Оценка (Раздел 6)'!A$9:F$101,5,0)</f>
        <v>1</v>
      </c>
      <c r="F42" s="27">
        <f>VLOOKUP(B42,'Оценка (Раздел 6)'!A$9:F$101,6,0)</f>
        <v>2</v>
      </c>
    </row>
    <row r="43" spans="1:6" ht="15.9" customHeight="1" x14ac:dyDescent="0.25">
      <c r="A43" s="11">
        <v>22</v>
      </c>
      <c r="B43" s="25" t="s">
        <v>84</v>
      </c>
      <c r="C43" s="33" t="str">
        <f t="shared" si="2"/>
        <v>35-44</v>
      </c>
      <c r="D43" s="26">
        <f t="shared" si="3"/>
        <v>3</v>
      </c>
      <c r="E43" s="27">
        <f>VLOOKUP(B43,'Оценка (Раздел 6)'!A$9:F$101,5,0)</f>
        <v>2</v>
      </c>
      <c r="F43" s="27">
        <f>VLOOKUP(B43,'Оценка (Раздел 6)'!A$9:F$101,6,0)</f>
        <v>1</v>
      </c>
    </row>
    <row r="44" spans="1:6" ht="15.9" customHeight="1" x14ac:dyDescent="0.25">
      <c r="A44" s="11">
        <v>23</v>
      </c>
      <c r="B44" s="25" t="s">
        <v>12</v>
      </c>
      <c r="C44" s="33" t="str">
        <f t="shared" si="2"/>
        <v>35-44</v>
      </c>
      <c r="D44" s="26">
        <f t="shared" si="3"/>
        <v>3</v>
      </c>
      <c r="E44" s="27">
        <f>VLOOKUP(B44,'Оценка (Раздел 6)'!A$9:F$101,5,0)</f>
        <v>1</v>
      </c>
      <c r="F44" s="27">
        <f>VLOOKUP(B44,'Оценка (Раздел 6)'!A$9:F$101,6,0)</f>
        <v>2</v>
      </c>
    </row>
    <row r="45" spans="1:6" ht="15.9" customHeight="1" x14ac:dyDescent="0.25">
      <c r="A45" s="11">
        <v>35</v>
      </c>
      <c r="B45" s="25" t="s">
        <v>37</v>
      </c>
      <c r="C45" s="33" t="str">
        <f t="shared" si="2"/>
        <v>35-44</v>
      </c>
      <c r="D45" s="26">
        <f t="shared" si="3"/>
        <v>3</v>
      </c>
      <c r="E45" s="27">
        <f>VLOOKUP(B45,'Оценка (Раздел 6)'!A$9:F$101,5,0)</f>
        <v>1</v>
      </c>
      <c r="F45" s="27">
        <f>VLOOKUP(B45,'Оценка (Раздел 6)'!A$9:F$101,6,0)</f>
        <v>2</v>
      </c>
    </row>
    <row r="46" spans="1:6" ht="15.9" customHeight="1" x14ac:dyDescent="0.25">
      <c r="A46" s="11">
        <v>51</v>
      </c>
      <c r="B46" s="25" t="s">
        <v>54</v>
      </c>
      <c r="C46" s="33" t="str">
        <f t="shared" si="2"/>
        <v>35-44</v>
      </c>
      <c r="D46" s="26">
        <f t="shared" si="3"/>
        <v>3</v>
      </c>
      <c r="E46" s="27">
        <f>VLOOKUP(B46,'Оценка (Раздел 6)'!A$9:F$101,5,0)</f>
        <v>1</v>
      </c>
      <c r="F46" s="27">
        <f>VLOOKUP(B46,'Оценка (Раздел 6)'!A$9:F$101,6,0)</f>
        <v>2</v>
      </c>
    </row>
    <row r="47" spans="1:6" ht="15.9" customHeight="1" x14ac:dyDescent="0.25">
      <c r="A47" s="11">
        <v>57</v>
      </c>
      <c r="B47" s="25" t="s">
        <v>85</v>
      </c>
      <c r="C47" s="33" t="str">
        <f t="shared" si="2"/>
        <v>35-44</v>
      </c>
      <c r="D47" s="26">
        <f t="shared" si="3"/>
        <v>3</v>
      </c>
      <c r="E47" s="27">
        <f>VLOOKUP(B47,'Оценка (Раздел 6)'!A$9:F$101,5,0)</f>
        <v>1</v>
      </c>
      <c r="F47" s="27">
        <f>VLOOKUP(B47,'Оценка (Раздел 6)'!A$9:F$101,6,0)</f>
        <v>2</v>
      </c>
    </row>
    <row r="48" spans="1:6" ht="15.9" customHeight="1" x14ac:dyDescent="0.25">
      <c r="A48" s="11">
        <v>58</v>
      </c>
      <c r="B48" s="25" t="s">
        <v>50</v>
      </c>
      <c r="C48" s="33" t="str">
        <f t="shared" si="2"/>
        <v>35-44</v>
      </c>
      <c r="D48" s="26">
        <f t="shared" si="3"/>
        <v>3</v>
      </c>
      <c r="E48" s="27">
        <f>VLOOKUP(B48,'Оценка (Раздел 6)'!A$9:F$101,5,0)</f>
        <v>1</v>
      </c>
      <c r="F48" s="27">
        <f>VLOOKUP(B48,'Оценка (Раздел 6)'!A$9:F$101,6,0)</f>
        <v>2</v>
      </c>
    </row>
    <row r="49" spans="1:6" ht="15.9" customHeight="1" x14ac:dyDescent="0.25">
      <c r="A49" s="11">
        <v>59</v>
      </c>
      <c r="B49" s="25" t="s">
        <v>86</v>
      </c>
      <c r="C49" s="33" t="str">
        <f t="shared" si="2"/>
        <v>35-44</v>
      </c>
      <c r="D49" s="26">
        <f t="shared" si="3"/>
        <v>3</v>
      </c>
      <c r="E49" s="27">
        <f>VLOOKUP(B49,'Оценка (Раздел 6)'!A$9:F$101,5,0)</f>
        <v>1</v>
      </c>
      <c r="F49" s="27">
        <f>VLOOKUP(B49,'Оценка (Раздел 6)'!A$9:F$101,6,0)</f>
        <v>2</v>
      </c>
    </row>
    <row r="50" spans="1:6" ht="15.9" customHeight="1" x14ac:dyDescent="0.25">
      <c r="A50" s="11">
        <v>2</v>
      </c>
      <c r="B50" s="25" t="s">
        <v>33</v>
      </c>
      <c r="C50" s="33" t="str">
        <f t="shared" si="2"/>
        <v>45-53</v>
      </c>
      <c r="D50" s="26">
        <f t="shared" si="3"/>
        <v>2</v>
      </c>
      <c r="E50" s="27">
        <f>VLOOKUP(B50,'Оценка (Раздел 6)'!A$9:F$101,5,0)</f>
        <v>1</v>
      </c>
      <c r="F50" s="27">
        <f>VLOOKUP(B50,'Оценка (Раздел 6)'!A$9:F$101,6,0)</f>
        <v>1</v>
      </c>
    </row>
    <row r="51" spans="1:6" ht="15.9" customHeight="1" x14ac:dyDescent="0.25">
      <c r="A51" s="11">
        <v>52</v>
      </c>
      <c r="B51" s="25" t="s">
        <v>62</v>
      </c>
      <c r="C51" s="33" t="str">
        <f t="shared" si="2"/>
        <v>45-53</v>
      </c>
      <c r="D51" s="26">
        <f t="shared" si="3"/>
        <v>2</v>
      </c>
      <c r="E51" s="27">
        <f>VLOOKUP(B51,'Оценка (Раздел 6)'!A$9:F$101,5,0)</f>
        <v>1</v>
      </c>
      <c r="F51" s="27">
        <f>VLOOKUP(B51,'Оценка (Раздел 6)'!A$9:F$101,6,0)</f>
        <v>1</v>
      </c>
    </row>
    <row r="52" spans="1:6" ht="15.9" customHeight="1" x14ac:dyDescent="0.25">
      <c r="A52" s="11">
        <v>65</v>
      </c>
      <c r="B52" s="25" t="s">
        <v>27</v>
      </c>
      <c r="C52" s="33" t="str">
        <f t="shared" si="2"/>
        <v>45-53</v>
      </c>
      <c r="D52" s="26">
        <f t="shared" si="3"/>
        <v>2</v>
      </c>
      <c r="E52" s="27">
        <f>VLOOKUP(B52,'Оценка (Раздел 6)'!A$9:F$101,5,0)</f>
        <v>1</v>
      </c>
      <c r="F52" s="27">
        <f>VLOOKUP(B52,'Оценка (Раздел 6)'!A$9:F$101,6,0)</f>
        <v>1</v>
      </c>
    </row>
    <row r="53" spans="1:6" ht="15.9" customHeight="1" x14ac:dyDescent="0.25">
      <c r="A53" s="11">
        <v>79</v>
      </c>
      <c r="B53" s="25" t="s">
        <v>58</v>
      </c>
      <c r="C53" s="33" t="str">
        <f t="shared" si="2"/>
        <v>45-53</v>
      </c>
      <c r="D53" s="26">
        <f t="shared" si="3"/>
        <v>2</v>
      </c>
      <c r="E53" s="27">
        <f>VLOOKUP(B53,'Оценка (Раздел 6)'!A$9:F$101,5,0)</f>
        <v>0</v>
      </c>
      <c r="F53" s="27">
        <f>VLOOKUP(B53,'Оценка (Раздел 6)'!A$9:F$101,6,0)</f>
        <v>2</v>
      </c>
    </row>
    <row r="54" spans="1:6" ht="15.9" customHeight="1" x14ac:dyDescent="0.25">
      <c r="A54" s="11">
        <v>1</v>
      </c>
      <c r="B54" s="25" t="s">
        <v>23</v>
      </c>
      <c r="C54" s="33" t="str">
        <f t="shared" si="2"/>
        <v>45-53</v>
      </c>
      <c r="D54" s="26">
        <f t="shared" si="3"/>
        <v>2</v>
      </c>
      <c r="E54" s="27">
        <f>VLOOKUP(B54,'Оценка (Раздел 6)'!A$9:F$101,5,0)</f>
        <v>1</v>
      </c>
      <c r="F54" s="27">
        <f>VLOOKUP(B54,'Оценка (Раздел 6)'!A$9:F$101,6,0)</f>
        <v>1</v>
      </c>
    </row>
    <row r="55" spans="1:6" ht="15.9" customHeight="1" x14ac:dyDescent="0.25">
      <c r="A55" s="11">
        <v>7</v>
      </c>
      <c r="B55" s="25" t="s">
        <v>24</v>
      </c>
      <c r="C55" s="33" t="str">
        <f t="shared" si="2"/>
        <v>45-53</v>
      </c>
      <c r="D55" s="26">
        <f t="shared" si="3"/>
        <v>2</v>
      </c>
      <c r="E55" s="27">
        <f>VLOOKUP(B55,'Оценка (Раздел 6)'!A$9:F$101,5,0)</f>
        <v>1</v>
      </c>
      <c r="F55" s="27">
        <f>VLOOKUP(B55,'Оценка (Раздел 6)'!A$9:F$101,6,0)</f>
        <v>1</v>
      </c>
    </row>
    <row r="56" spans="1:6" ht="15.9" customHeight="1" x14ac:dyDescent="0.25">
      <c r="A56" s="11">
        <v>10</v>
      </c>
      <c r="B56" s="25" t="s">
        <v>1</v>
      </c>
      <c r="C56" s="33" t="str">
        <f t="shared" si="2"/>
        <v>45-53</v>
      </c>
      <c r="D56" s="26">
        <f t="shared" si="3"/>
        <v>2</v>
      </c>
      <c r="E56" s="27">
        <f>VLOOKUP(B56,'Оценка (Раздел 6)'!A$9:F$101,5,0)</f>
        <v>0</v>
      </c>
      <c r="F56" s="27">
        <f>VLOOKUP(B56,'Оценка (Раздел 6)'!A$9:F$101,6,0)</f>
        <v>2</v>
      </c>
    </row>
    <row r="57" spans="1:6" ht="15.9" customHeight="1" x14ac:dyDescent="0.25">
      <c r="A57" s="11">
        <v>11</v>
      </c>
      <c r="B57" s="25" t="s">
        <v>17</v>
      </c>
      <c r="C57" s="33" t="str">
        <f t="shared" si="2"/>
        <v>45-53</v>
      </c>
      <c r="D57" s="26">
        <f t="shared" si="3"/>
        <v>2</v>
      </c>
      <c r="E57" s="27">
        <f>VLOOKUP(B57,'Оценка (Раздел 6)'!A$9:F$101,5,0)</f>
        <v>0</v>
      </c>
      <c r="F57" s="27">
        <f>VLOOKUP(B57,'Оценка (Раздел 6)'!A$9:F$101,6,0)</f>
        <v>2</v>
      </c>
    </row>
    <row r="58" spans="1:6" ht="15.9" customHeight="1" x14ac:dyDescent="0.25">
      <c r="A58" s="11">
        <v>13</v>
      </c>
      <c r="B58" s="25" t="s">
        <v>29</v>
      </c>
      <c r="C58" s="33" t="str">
        <f t="shared" si="2"/>
        <v>45-53</v>
      </c>
      <c r="D58" s="26">
        <f t="shared" si="3"/>
        <v>2</v>
      </c>
      <c r="E58" s="27">
        <f>VLOOKUP(B58,'Оценка (Раздел 6)'!A$9:F$101,5,0)</f>
        <v>1</v>
      </c>
      <c r="F58" s="27">
        <f>VLOOKUP(B58,'Оценка (Раздел 6)'!A$9:F$101,6,0)</f>
        <v>1</v>
      </c>
    </row>
    <row r="59" spans="1:6" ht="15.9" customHeight="1" x14ac:dyDescent="0.25">
      <c r="A59" s="11">
        <v>15</v>
      </c>
      <c r="B59" s="25" t="s">
        <v>66</v>
      </c>
      <c r="C59" s="33" t="str">
        <f t="shared" si="2"/>
        <v>54-67</v>
      </c>
      <c r="D59" s="26">
        <f t="shared" si="3"/>
        <v>1</v>
      </c>
      <c r="E59" s="27">
        <f>VLOOKUP(B59,'Оценка (Раздел 6)'!A$9:F$101,5,0)</f>
        <v>0</v>
      </c>
      <c r="F59" s="27">
        <f>VLOOKUP(B59,'Оценка (Раздел 6)'!A$9:F$101,6,0)</f>
        <v>1</v>
      </c>
    </row>
    <row r="60" spans="1:6" ht="15.9" customHeight="1" x14ac:dyDescent="0.25">
      <c r="A60" s="11">
        <v>17</v>
      </c>
      <c r="B60" s="25" t="s">
        <v>9</v>
      </c>
      <c r="C60" s="33" t="str">
        <f t="shared" si="2"/>
        <v>54-67</v>
      </c>
      <c r="D60" s="26">
        <f t="shared" si="3"/>
        <v>1</v>
      </c>
      <c r="E60" s="27">
        <f>VLOOKUP(B60,'Оценка (Раздел 6)'!A$9:F$101,5,0)</f>
        <v>0</v>
      </c>
      <c r="F60" s="27">
        <f>VLOOKUP(B60,'Оценка (Раздел 6)'!A$9:F$101,6,0)</f>
        <v>1</v>
      </c>
    </row>
    <row r="61" spans="1:6" ht="15.9" customHeight="1" x14ac:dyDescent="0.25">
      <c r="A61" s="11">
        <v>18</v>
      </c>
      <c r="B61" s="25" t="s">
        <v>82</v>
      </c>
      <c r="C61" s="33" t="str">
        <f t="shared" si="2"/>
        <v>54-67</v>
      </c>
      <c r="D61" s="26">
        <f t="shared" si="3"/>
        <v>1</v>
      </c>
      <c r="E61" s="27">
        <f>VLOOKUP(B61,'Оценка (Раздел 6)'!A$9:F$101,5,0)</f>
        <v>0</v>
      </c>
      <c r="F61" s="27">
        <f>VLOOKUP(B61,'Оценка (Раздел 6)'!A$9:F$101,6,0)</f>
        <v>1</v>
      </c>
    </row>
    <row r="62" spans="1:6" ht="15.9" customHeight="1" x14ac:dyDescent="0.25">
      <c r="A62" s="11">
        <v>21</v>
      </c>
      <c r="B62" s="25" t="s">
        <v>70</v>
      </c>
      <c r="C62" s="33" t="str">
        <f t="shared" si="2"/>
        <v>54-67</v>
      </c>
      <c r="D62" s="26">
        <f t="shared" si="3"/>
        <v>1</v>
      </c>
      <c r="E62" s="27">
        <f>VLOOKUP(B62,'Оценка (Раздел 6)'!A$9:F$101,5,0)</f>
        <v>0</v>
      </c>
      <c r="F62" s="27">
        <f>VLOOKUP(B62,'Оценка (Раздел 6)'!A$9:F$101,6,0)</f>
        <v>1</v>
      </c>
    </row>
    <row r="63" spans="1:6" ht="15.9" customHeight="1" x14ac:dyDescent="0.25">
      <c r="A63" s="11">
        <v>24</v>
      </c>
      <c r="B63" s="25" t="s">
        <v>7</v>
      </c>
      <c r="C63" s="33" t="str">
        <f t="shared" si="2"/>
        <v>54-67</v>
      </c>
      <c r="D63" s="26">
        <f t="shared" si="3"/>
        <v>1</v>
      </c>
      <c r="E63" s="27">
        <f>VLOOKUP(B63,'Оценка (Раздел 6)'!A$9:F$101,5,0)</f>
        <v>0</v>
      </c>
      <c r="F63" s="27">
        <f>VLOOKUP(B63,'Оценка (Раздел 6)'!A$9:F$101,6,0)</f>
        <v>1</v>
      </c>
    </row>
    <row r="64" spans="1:6" ht="15.9" customHeight="1" x14ac:dyDescent="0.25">
      <c r="A64" s="11">
        <v>27</v>
      </c>
      <c r="B64" s="25" t="s">
        <v>15</v>
      </c>
      <c r="C64" s="33" t="str">
        <f t="shared" si="2"/>
        <v>54-67</v>
      </c>
      <c r="D64" s="26">
        <f t="shared" si="3"/>
        <v>1</v>
      </c>
      <c r="E64" s="27">
        <f>VLOOKUP(B64,'Оценка (Раздел 6)'!A$9:F$101,5,0)</f>
        <v>0</v>
      </c>
      <c r="F64" s="27">
        <f>VLOOKUP(B64,'Оценка (Раздел 6)'!A$9:F$101,6,0)</f>
        <v>1</v>
      </c>
    </row>
    <row r="65" spans="1:6" ht="15.9" customHeight="1" x14ac:dyDescent="0.25">
      <c r="A65" s="11">
        <v>28</v>
      </c>
      <c r="B65" s="25" t="s">
        <v>25</v>
      </c>
      <c r="C65" s="33" t="str">
        <f t="shared" si="2"/>
        <v>54-67</v>
      </c>
      <c r="D65" s="26">
        <f t="shared" si="3"/>
        <v>1</v>
      </c>
      <c r="E65" s="27">
        <f>VLOOKUP(B65,'Оценка (Раздел 6)'!A$9:F$101,5,0)</f>
        <v>0</v>
      </c>
      <c r="F65" s="27">
        <f>VLOOKUP(B65,'Оценка (Раздел 6)'!A$9:F$101,6,0)</f>
        <v>1</v>
      </c>
    </row>
    <row r="66" spans="1:6" ht="15.9" customHeight="1" x14ac:dyDescent="0.25">
      <c r="A66" s="11">
        <v>29</v>
      </c>
      <c r="B66" s="25" t="s">
        <v>36</v>
      </c>
      <c r="C66" s="33" t="str">
        <f t="shared" si="2"/>
        <v>54-67</v>
      </c>
      <c r="D66" s="26">
        <f t="shared" si="3"/>
        <v>1</v>
      </c>
      <c r="E66" s="27">
        <f>VLOOKUP(B66,'Оценка (Раздел 6)'!A$9:F$101,5,0)</f>
        <v>0</v>
      </c>
      <c r="F66" s="27">
        <f>VLOOKUP(B66,'Оценка (Раздел 6)'!A$9:F$101,6,0)</f>
        <v>1</v>
      </c>
    </row>
    <row r="67" spans="1:6" ht="15.9" customHeight="1" x14ac:dyDescent="0.25">
      <c r="A67" s="11">
        <v>34</v>
      </c>
      <c r="B67" s="25" t="s">
        <v>69</v>
      </c>
      <c r="C67" s="33" t="str">
        <f t="shared" si="2"/>
        <v>54-67</v>
      </c>
      <c r="D67" s="26">
        <f t="shared" si="3"/>
        <v>1</v>
      </c>
      <c r="E67" s="27">
        <f>VLOOKUP(B67,'Оценка (Раздел 6)'!A$9:F$101,5,0)</f>
        <v>0</v>
      </c>
      <c r="F67" s="27">
        <f>VLOOKUP(B67,'Оценка (Раздел 6)'!A$9:F$101,6,0)</f>
        <v>1</v>
      </c>
    </row>
    <row r="68" spans="1:6" ht="15.9" customHeight="1" x14ac:dyDescent="0.25">
      <c r="A68" s="11">
        <v>36</v>
      </c>
      <c r="B68" s="25" t="s">
        <v>71</v>
      </c>
      <c r="C68" s="33" t="str">
        <f t="shared" si="2"/>
        <v>54-67</v>
      </c>
      <c r="D68" s="26">
        <f t="shared" si="3"/>
        <v>1</v>
      </c>
      <c r="E68" s="27">
        <f>VLOOKUP(B68,'Оценка (Раздел 6)'!A$9:F$101,5,0)</f>
        <v>0</v>
      </c>
      <c r="F68" s="27">
        <f>VLOOKUP(B68,'Оценка (Раздел 6)'!A$9:F$101,6,0)</f>
        <v>1</v>
      </c>
    </row>
    <row r="69" spans="1:6" ht="15.9" customHeight="1" x14ac:dyDescent="0.25">
      <c r="A69" s="11">
        <v>37</v>
      </c>
      <c r="B69" s="25" t="s">
        <v>76</v>
      </c>
      <c r="C69" s="33" t="str">
        <f t="shared" si="2"/>
        <v>54-67</v>
      </c>
      <c r="D69" s="26">
        <f t="shared" si="3"/>
        <v>1</v>
      </c>
      <c r="E69" s="27">
        <f>VLOOKUP(B69,'Оценка (Раздел 6)'!A$9:F$101,5,0)</f>
        <v>0</v>
      </c>
      <c r="F69" s="27">
        <f>VLOOKUP(B69,'Оценка (Раздел 6)'!A$9:F$101,6,0)</f>
        <v>1</v>
      </c>
    </row>
    <row r="70" spans="1:6" ht="15.9" customHeight="1" x14ac:dyDescent="0.25">
      <c r="A70" s="11">
        <v>38</v>
      </c>
      <c r="B70" s="25" t="s">
        <v>77</v>
      </c>
      <c r="C70" s="33" t="str">
        <f t="shared" ref="C70:C88" si="4">RANK(D70,$D$6:$D$88)&amp;IF(COUNTIF($D$6:$D$88,D70)&gt;1,"-"&amp;RANK(D70,$D$6:$D$88)+COUNTIF($D$6:$D$88,D70)-1,"")</f>
        <v>54-67</v>
      </c>
      <c r="D70" s="26">
        <f t="shared" ref="D70:D88" si="5">E70+F70</f>
        <v>1</v>
      </c>
      <c r="E70" s="27">
        <f>VLOOKUP(B70,'Оценка (Раздел 6)'!A$9:F$101,5,0)</f>
        <v>0</v>
      </c>
      <c r="F70" s="27">
        <f>VLOOKUP(B70,'Оценка (Раздел 6)'!A$9:F$101,6,0)</f>
        <v>1</v>
      </c>
    </row>
    <row r="71" spans="1:6" ht="15.9" customHeight="1" x14ac:dyDescent="0.25">
      <c r="A71" s="11">
        <v>39</v>
      </c>
      <c r="B71" s="25" t="s">
        <v>79</v>
      </c>
      <c r="C71" s="33" t="str">
        <f t="shared" si="4"/>
        <v>54-67</v>
      </c>
      <c r="D71" s="26">
        <f t="shared" si="5"/>
        <v>1</v>
      </c>
      <c r="E71" s="27">
        <f>VLOOKUP(B71,'Оценка (Раздел 6)'!A$9:F$101,5,0)</f>
        <v>0</v>
      </c>
      <c r="F71" s="27">
        <f>VLOOKUP(B71,'Оценка (Раздел 6)'!A$9:F$101,6,0)</f>
        <v>1</v>
      </c>
    </row>
    <row r="72" spans="1:6" ht="15.9" customHeight="1" x14ac:dyDescent="0.25">
      <c r="A72" s="11">
        <v>40</v>
      </c>
      <c r="B72" s="25" t="s">
        <v>81</v>
      </c>
      <c r="C72" s="33" t="str">
        <f t="shared" si="4"/>
        <v>54-67</v>
      </c>
      <c r="D72" s="26">
        <f t="shared" si="5"/>
        <v>1</v>
      </c>
      <c r="E72" s="27">
        <f>VLOOKUP(B72,'Оценка (Раздел 6)'!A$9:F$101,5,0)</f>
        <v>0</v>
      </c>
      <c r="F72" s="27">
        <f>VLOOKUP(B72,'Оценка (Раздел 6)'!A$9:F$101,6,0)</f>
        <v>1</v>
      </c>
    </row>
    <row r="73" spans="1:6" ht="15.9" customHeight="1" x14ac:dyDescent="0.25">
      <c r="A73" s="11">
        <v>41</v>
      </c>
      <c r="B73" s="25" t="s">
        <v>6</v>
      </c>
      <c r="C73" s="33" t="str">
        <f t="shared" si="4"/>
        <v>68-83</v>
      </c>
      <c r="D73" s="26">
        <f t="shared" si="5"/>
        <v>0</v>
      </c>
      <c r="E73" s="27">
        <f>VLOOKUP(B73,'Оценка (Раздел 6)'!A$9:F$101,5,0)</f>
        <v>0</v>
      </c>
      <c r="F73" s="27">
        <f>VLOOKUP(B73,'Оценка (Раздел 6)'!A$9:F$101,6,0)</f>
        <v>0</v>
      </c>
    </row>
    <row r="74" spans="1:6" ht="15.9" customHeight="1" x14ac:dyDescent="0.25">
      <c r="A74" s="11">
        <v>45</v>
      </c>
      <c r="B74" s="25" t="s">
        <v>11</v>
      </c>
      <c r="C74" s="33" t="str">
        <f t="shared" si="4"/>
        <v>68-83</v>
      </c>
      <c r="D74" s="26">
        <f t="shared" si="5"/>
        <v>0</v>
      </c>
      <c r="E74" s="27">
        <f>VLOOKUP(B74,'Оценка (Раздел 6)'!A$9:F$101,5,0)</f>
        <v>0</v>
      </c>
      <c r="F74" s="27">
        <f>VLOOKUP(B74,'Оценка (Раздел 6)'!A$9:F$101,6,0)</f>
        <v>0</v>
      </c>
    </row>
    <row r="75" spans="1:6" ht="15.9" customHeight="1" x14ac:dyDescent="0.25">
      <c r="A75" s="11">
        <v>46</v>
      </c>
      <c r="B75" s="25" t="s">
        <v>18</v>
      </c>
      <c r="C75" s="33" t="str">
        <f t="shared" si="4"/>
        <v>68-83</v>
      </c>
      <c r="D75" s="26">
        <f t="shared" si="5"/>
        <v>0</v>
      </c>
      <c r="E75" s="27">
        <f>VLOOKUP(B75,'Оценка (Раздел 6)'!A$9:F$101,5,0)</f>
        <v>0</v>
      </c>
      <c r="F75" s="27">
        <f>VLOOKUP(B75,'Оценка (Раздел 6)'!A$9:F$101,6,0)</f>
        <v>0</v>
      </c>
    </row>
    <row r="76" spans="1:6" ht="15.9" customHeight="1" x14ac:dyDescent="0.25">
      <c r="A76" s="11">
        <v>47</v>
      </c>
      <c r="B76" s="25" t="s">
        <v>28</v>
      </c>
      <c r="C76" s="33" t="str">
        <f t="shared" si="4"/>
        <v>68-83</v>
      </c>
      <c r="D76" s="26">
        <f t="shared" si="5"/>
        <v>0</v>
      </c>
      <c r="E76" s="27">
        <f>VLOOKUP(B76,'Оценка (Раздел 6)'!A$9:F$101,5,0)</f>
        <v>0</v>
      </c>
      <c r="F76" s="27">
        <f>VLOOKUP(B76,'Оценка (Раздел 6)'!A$9:F$101,6,0)</f>
        <v>0</v>
      </c>
    </row>
    <row r="77" spans="1:6" ht="15.9" customHeight="1" x14ac:dyDescent="0.25">
      <c r="A77" s="11">
        <v>49</v>
      </c>
      <c r="B77" s="25" t="s">
        <v>30</v>
      </c>
      <c r="C77" s="33" t="str">
        <f t="shared" si="4"/>
        <v>68-83</v>
      </c>
      <c r="D77" s="26">
        <f t="shared" si="5"/>
        <v>0</v>
      </c>
      <c r="E77" s="27">
        <f>VLOOKUP(B77,'Оценка (Раздел 6)'!A$9:F$101,5,0)</f>
        <v>0</v>
      </c>
      <c r="F77" s="27">
        <f>VLOOKUP(B77,'Оценка (Раздел 6)'!A$9:F$101,6,0)</f>
        <v>0</v>
      </c>
    </row>
    <row r="78" spans="1:6" ht="15.9" customHeight="1" x14ac:dyDescent="0.25">
      <c r="A78" s="11">
        <v>60</v>
      </c>
      <c r="B78" s="25" t="s">
        <v>39</v>
      </c>
      <c r="C78" s="33" t="str">
        <f t="shared" si="4"/>
        <v>68-83</v>
      </c>
      <c r="D78" s="26">
        <f t="shared" si="5"/>
        <v>0</v>
      </c>
      <c r="E78" s="27">
        <f>VLOOKUP(B78,'Оценка (Раздел 6)'!A$9:F$101,5,0)</f>
        <v>0</v>
      </c>
      <c r="F78" s="27">
        <f>VLOOKUP(B78,'Оценка (Раздел 6)'!A$9:F$101,6,0)</f>
        <v>0</v>
      </c>
    </row>
    <row r="79" spans="1:6" ht="15.9" customHeight="1" x14ac:dyDescent="0.25">
      <c r="A79" s="11">
        <v>64</v>
      </c>
      <c r="B79" s="25" t="s">
        <v>40</v>
      </c>
      <c r="C79" s="33" t="str">
        <f t="shared" si="4"/>
        <v>68-83</v>
      </c>
      <c r="D79" s="26">
        <f t="shared" si="5"/>
        <v>0</v>
      </c>
      <c r="E79" s="27">
        <f>VLOOKUP(B79,'Оценка (Раздел 6)'!A$9:F$101,5,0)</f>
        <v>0</v>
      </c>
      <c r="F79" s="27">
        <f>VLOOKUP(B79,'Оценка (Раздел 6)'!A$9:F$101,6,0)</f>
        <v>0</v>
      </c>
    </row>
    <row r="80" spans="1:6" ht="15.9" customHeight="1" x14ac:dyDescent="0.25">
      <c r="A80" s="11">
        <v>66</v>
      </c>
      <c r="B80" s="25" t="s">
        <v>41</v>
      </c>
      <c r="C80" s="33" t="str">
        <f t="shared" si="4"/>
        <v>68-83</v>
      </c>
      <c r="D80" s="26">
        <f t="shared" si="5"/>
        <v>0</v>
      </c>
      <c r="E80" s="27">
        <f>VLOOKUP(B80,'Оценка (Раздел 6)'!A$9:F$101,5,0)</f>
        <v>0</v>
      </c>
      <c r="F80" s="27">
        <f>VLOOKUP(B80,'Оценка (Раздел 6)'!A$9:F$101,6,0)</f>
        <v>0</v>
      </c>
    </row>
    <row r="81" spans="1:6" ht="15.9" customHeight="1" x14ac:dyDescent="0.25">
      <c r="A81" s="11">
        <v>68</v>
      </c>
      <c r="B81" s="25" t="s">
        <v>42</v>
      </c>
      <c r="C81" s="33" t="str">
        <f t="shared" si="4"/>
        <v>68-83</v>
      </c>
      <c r="D81" s="26">
        <f t="shared" si="5"/>
        <v>0</v>
      </c>
      <c r="E81" s="27">
        <f>VLOOKUP(B81,'Оценка (Раздел 6)'!A$9:F$101,5,0)</f>
        <v>0</v>
      </c>
      <c r="F81" s="27">
        <f>VLOOKUP(B81,'Оценка (Раздел 6)'!A$9:F$101,6,0)</f>
        <v>0</v>
      </c>
    </row>
    <row r="82" spans="1:6" ht="15.9" customHeight="1" x14ac:dyDescent="0.25">
      <c r="A82" s="11">
        <v>71</v>
      </c>
      <c r="B82" s="25" t="s">
        <v>93</v>
      </c>
      <c r="C82" s="33" t="str">
        <f t="shared" si="4"/>
        <v>68-83</v>
      </c>
      <c r="D82" s="26">
        <f t="shared" si="5"/>
        <v>0</v>
      </c>
      <c r="E82" s="27">
        <f>VLOOKUP(B82,'Оценка (Раздел 6)'!A$9:F$101,5,0)</f>
        <v>0</v>
      </c>
      <c r="F82" s="27">
        <f>VLOOKUP(B82,'Оценка (Раздел 6)'!A$9:F$101,6,0)</f>
        <v>0</v>
      </c>
    </row>
    <row r="83" spans="1:6" ht="15.9" customHeight="1" x14ac:dyDescent="0.25">
      <c r="A83" s="11">
        <v>72</v>
      </c>
      <c r="B83" s="25" t="s">
        <v>43</v>
      </c>
      <c r="C83" s="33" t="str">
        <f t="shared" si="4"/>
        <v>68-83</v>
      </c>
      <c r="D83" s="26">
        <f t="shared" si="5"/>
        <v>0</v>
      </c>
      <c r="E83" s="27">
        <f>VLOOKUP(B83,'Оценка (Раздел 6)'!A$9:F$101,5,0)</f>
        <v>0</v>
      </c>
      <c r="F83" s="27">
        <f>VLOOKUP(B83,'Оценка (Раздел 6)'!A$9:F$101,6,0)</f>
        <v>0</v>
      </c>
    </row>
    <row r="84" spans="1:6" ht="15.9" customHeight="1" x14ac:dyDescent="0.25">
      <c r="A84" s="11">
        <v>74</v>
      </c>
      <c r="B84" s="25" t="s">
        <v>48</v>
      </c>
      <c r="C84" s="33" t="str">
        <f t="shared" si="4"/>
        <v>68-83</v>
      </c>
      <c r="D84" s="26">
        <f t="shared" si="5"/>
        <v>0</v>
      </c>
      <c r="E84" s="27">
        <f>VLOOKUP(B84,'Оценка (Раздел 6)'!A$9:F$101,5,0)</f>
        <v>0</v>
      </c>
      <c r="F84" s="27">
        <f>VLOOKUP(B84,'Оценка (Раздел 6)'!A$9:F$101,6,0)</f>
        <v>0</v>
      </c>
    </row>
    <row r="85" spans="1:6" ht="15.9" customHeight="1" x14ac:dyDescent="0.25">
      <c r="A85" s="11">
        <v>75</v>
      </c>
      <c r="B85" s="25" t="s">
        <v>49</v>
      </c>
      <c r="C85" s="33" t="str">
        <f t="shared" si="4"/>
        <v>68-83</v>
      </c>
      <c r="D85" s="26">
        <f t="shared" si="5"/>
        <v>0</v>
      </c>
      <c r="E85" s="27">
        <f>VLOOKUP(B85,'Оценка (Раздел 6)'!A$9:F$101,5,0)</f>
        <v>0</v>
      </c>
      <c r="F85" s="27">
        <f>VLOOKUP(B85,'Оценка (Раздел 6)'!A$9:F$101,6,0)</f>
        <v>0</v>
      </c>
    </row>
    <row r="86" spans="1:6" ht="15.9" customHeight="1" x14ac:dyDescent="0.25">
      <c r="A86" s="11">
        <v>80</v>
      </c>
      <c r="B86" s="25" t="s">
        <v>64</v>
      </c>
      <c r="C86" s="33" t="str">
        <f t="shared" si="4"/>
        <v>68-83</v>
      </c>
      <c r="D86" s="26">
        <f t="shared" si="5"/>
        <v>0</v>
      </c>
      <c r="E86" s="27">
        <f>VLOOKUP(B86,'Оценка (Раздел 6)'!A$9:F$101,5,0)</f>
        <v>0</v>
      </c>
      <c r="F86" s="27">
        <f>VLOOKUP(B86,'Оценка (Раздел 6)'!A$9:F$101,6,0)</f>
        <v>0</v>
      </c>
    </row>
    <row r="87" spans="1:6" ht="15.9" customHeight="1" x14ac:dyDescent="0.25">
      <c r="A87" s="11">
        <v>82</v>
      </c>
      <c r="B87" s="25" t="s">
        <v>73</v>
      </c>
      <c r="C87" s="33" t="str">
        <f t="shared" si="4"/>
        <v>68-83</v>
      </c>
      <c r="D87" s="26">
        <f t="shared" si="5"/>
        <v>0</v>
      </c>
      <c r="E87" s="27">
        <f>VLOOKUP(B87,'Оценка (Раздел 6)'!A$9:F$101,5,0)</f>
        <v>0</v>
      </c>
      <c r="F87" s="27">
        <f>VLOOKUP(B87,'Оценка (Раздел 6)'!A$9:F$101,6,0)</f>
        <v>0</v>
      </c>
    </row>
    <row r="88" spans="1:6" ht="15.9" customHeight="1" x14ac:dyDescent="0.25">
      <c r="A88" s="11">
        <v>83</v>
      </c>
      <c r="B88" s="25" t="s">
        <v>89</v>
      </c>
      <c r="C88" s="33" t="str">
        <f t="shared" si="4"/>
        <v>68-83</v>
      </c>
      <c r="D88" s="26">
        <f t="shared" si="5"/>
        <v>0</v>
      </c>
      <c r="E88" s="27">
        <f>VLOOKUP(B88,'Оценка (Раздел 6)'!A$9:F$101,5,0)</f>
        <v>0</v>
      </c>
      <c r="F88" s="27">
        <f>VLOOKUP(B88,'Оценка (Раздел 6)'!A$9:F$101,6,0)</f>
        <v>0</v>
      </c>
    </row>
    <row r="89" spans="1:6" ht="15.9" customHeight="1" x14ac:dyDescent="0.25">
      <c r="A89" s="11">
        <v>84</v>
      </c>
      <c r="B89" s="32" t="s">
        <v>106</v>
      </c>
      <c r="C89" s="32"/>
      <c r="D89" s="34"/>
      <c r="E89" s="35"/>
      <c r="F89" s="35"/>
    </row>
    <row r="90" spans="1:6" ht="15.9" customHeight="1" x14ac:dyDescent="0.25">
      <c r="A90" s="11">
        <v>85</v>
      </c>
      <c r="B90" s="32" t="s">
        <v>107</v>
      </c>
      <c r="C90" s="32"/>
      <c r="D90" s="34"/>
      <c r="E90" s="35"/>
      <c r="F90" s="35"/>
    </row>
    <row r="92" spans="1:6" ht="25.2" customHeight="1" x14ac:dyDescent="0.25">
      <c r="B92" s="61" t="s">
        <v>368</v>
      </c>
      <c r="C92" s="61"/>
      <c r="D92" s="61"/>
      <c r="E92" s="61"/>
      <c r="F92" s="61"/>
    </row>
  </sheetData>
  <sortState ref="B6:F88">
    <sortCondition descending="1" ref="D6:D88"/>
  </sortState>
  <mergeCells count="2">
    <mergeCell ref="B1:F1"/>
    <mergeCell ref="B92:F92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  <headerFooter>
    <oddFooter>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view="pageBreakPreview" zoomScaleNormal="100" zoomScaleSheetLayoutView="100" workbookViewId="0">
      <selection sqref="A1:F1"/>
    </sheetView>
  </sheetViews>
  <sheetFormatPr defaultColWidth="9.109375" defaultRowHeight="12" x14ac:dyDescent="0.25"/>
  <cols>
    <col min="1" max="1" width="26.6640625" style="11" customWidth="1"/>
    <col min="2" max="2" width="12.5546875" style="11" customWidth="1"/>
    <col min="3" max="4" width="12.6640625" style="11" customWidth="1"/>
    <col min="5" max="5" width="42" style="11" customWidth="1"/>
    <col min="6" max="6" width="40.109375" style="11" customWidth="1"/>
    <col min="7" max="7" width="19.44140625" style="11" customWidth="1"/>
    <col min="8" max="16384" width="9.109375" style="11"/>
  </cols>
  <sheetData>
    <row r="1" spans="1:6" ht="17.25" customHeight="1" x14ac:dyDescent="0.25">
      <c r="A1" s="62" t="s">
        <v>117</v>
      </c>
      <c r="B1" s="62"/>
      <c r="C1" s="62"/>
      <c r="D1" s="62"/>
      <c r="E1" s="63"/>
      <c r="F1" s="63"/>
    </row>
    <row r="2" spans="1:6" ht="17.25" customHeight="1" x14ac:dyDescent="0.25">
      <c r="A2" s="12"/>
      <c r="B2" s="12"/>
      <c r="C2" s="56"/>
      <c r="D2" s="12"/>
      <c r="E2" s="13"/>
      <c r="F2" s="13"/>
    </row>
    <row r="3" spans="1:6" ht="12.75" customHeight="1" x14ac:dyDescent="0.25">
      <c r="A3" s="14" t="s">
        <v>94</v>
      </c>
      <c r="B3" s="15" t="s">
        <v>95</v>
      </c>
      <c r="C3" s="16"/>
      <c r="D3" s="16"/>
      <c r="E3" s="16"/>
      <c r="F3" s="16"/>
    </row>
    <row r="4" spans="1:6" ht="14.25" customHeight="1" x14ac:dyDescent="0.25">
      <c r="A4" s="14" t="s">
        <v>96</v>
      </c>
      <c r="B4" s="17" t="s">
        <v>116</v>
      </c>
      <c r="C4" s="16"/>
      <c r="D4" s="16"/>
      <c r="E4" s="16"/>
      <c r="F4" s="16"/>
    </row>
    <row r="5" spans="1:6" ht="102.6" customHeight="1" x14ac:dyDescent="0.25">
      <c r="A5" s="18" t="s">
        <v>90</v>
      </c>
      <c r="B5" s="19" t="s">
        <v>97</v>
      </c>
      <c r="C5" s="19" t="s">
        <v>98</v>
      </c>
      <c r="D5" s="19" t="s">
        <v>369</v>
      </c>
      <c r="E5" s="18" t="str">
        <f>'Показатель 6.1'!D4</f>
        <v>Доля государственных казенных, бюджетных и автономных учреждений субъекта Российской Федерации, опубликовавших на официальном сайте Российской Федерации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отчетный финансовый год</v>
      </c>
      <c r="F5" s="18" t="str">
        <f>'Показатель 6.2'!E4</f>
        <v>Доля государственных казенных, бюджетных и автономных учреждений субъекта Российской, опубликовавших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отчетный финансовый год.</v>
      </c>
    </row>
    <row r="6" spans="1:6" ht="15.9" customHeight="1" x14ac:dyDescent="0.25">
      <c r="A6" s="20" t="s">
        <v>91</v>
      </c>
      <c r="B6" s="21" t="s">
        <v>99</v>
      </c>
      <c r="C6" s="21" t="s">
        <v>99</v>
      </c>
      <c r="D6" s="21" t="s">
        <v>92</v>
      </c>
      <c r="E6" s="22" t="s">
        <v>92</v>
      </c>
      <c r="F6" s="22" t="s">
        <v>92</v>
      </c>
    </row>
    <row r="7" spans="1:6" ht="15.9" customHeight="1" x14ac:dyDescent="0.25">
      <c r="A7" s="55" t="s">
        <v>364</v>
      </c>
      <c r="B7" s="21"/>
      <c r="C7" s="21"/>
      <c r="D7" s="21">
        <f>E7+F7</f>
        <v>6</v>
      </c>
      <c r="E7" s="22">
        <v>3</v>
      </c>
      <c r="F7" s="22">
        <v>3</v>
      </c>
    </row>
    <row r="8" spans="1:6" ht="15.9" customHeight="1" x14ac:dyDescent="0.25">
      <c r="A8" s="28" t="s">
        <v>0</v>
      </c>
      <c r="B8" s="23"/>
      <c r="C8" s="23"/>
      <c r="D8" s="23"/>
      <c r="E8" s="24"/>
      <c r="F8" s="24"/>
    </row>
    <row r="9" spans="1:6" ht="15.9" customHeight="1" x14ac:dyDescent="0.25">
      <c r="A9" s="25" t="s">
        <v>1</v>
      </c>
      <c r="B9" s="19" t="str">
        <f>VLOOKUP(A9,'Рейтинг (Раздел 6)'!$B$6:$D$88,2,FALSE)</f>
        <v>45-53</v>
      </c>
      <c r="C9" s="19" t="str">
        <f>RANK(D9,$D$9:$D$26)&amp;IF(COUNTIF($D$9:$D$26,D9)&gt;1,"-"&amp;RANK(D9,$D$9:$D$26)+COUNTIF($D$9:$D$26,D9)-1,"")</f>
        <v>11-12</v>
      </c>
      <c r="D9" s="26">
        <f>E9+F9</f>
        <v>2</v>
      </c>
      <c r="E9" s="27">
        <f>'Показатель 6.1'!E10</f>
        <v>0</v>
      </c>
      <c r="F9" s="27">
        <f>'Показатель 6.2'!F10</f>
        <v>2</v>
      </c>
    </row>
    <row r="10" spans="1:6" ht="15.9" customHeight="1" x14ac:dyDescent="0.25">
      <c r="A10" s="25" t="s">
        <v>2</v>
      </c>
      <c r="B10" s="19" t="str">
        <f>VLOOKUP(A10,'Рейтинг (Раздел 6)'!$B$6:$D$88,2,FALSE)</f>
        <v>20-26</v>
      </c>
      <c r="C10" s="19" t="str">
        <f t="shared" ref="C10:C26" si="0">RANK(D10,$D$9:$D$26)&amp;IF(COUNTIF($D$9:$D$26,D10)&gt;1,"-"&amp;RANK(D10,$D$9:$D$26)+COUNTIF($D$9:$D$26,D10)-1,"")</f>
        <v>4-5</v>
      </c>
      <c r="D10" s="26">
        <f t="shared" ref="D10:D73" si="1">E10+F10</f>
        <v>5</v>
      </c>
      <c r="E10" s="27">
        <f>'Показатель 6.1'!E11</f>
        <v>2</v>
      </c>
      <c r="F10" s="27">
        <f>'Показатель 6.2'!F11</f>
        <v>3</v>
      </c>
    </row>
    <row r="11" spans="1:6" ht="15.9" customHeight="1" x14ac:dyDescent="0.25">
      <c r="A11" s="25" t="s">
        <v>3</v>
      </c>
      <c r="B11" s="19" t="str">
        <f>VLOOKUP(A11,'Рейтинг (Раздел 6)'!$B$6:$D$88,2,FALSE)</f>
        <v>1-19</v>
      </c>
      <c r="C11" s="19" t="str">
        <f t="shared" si="0"/>
        <v>1-3</v>
      </c>
      <c r="D11" s="26">
        <f t="shared" si="1"/>
        <v>6</v>
      </c>
      <c r="E11" s="27">
        <f>'Показатель 6.1'!E12</f>
        <v>3</v>
      </c>
      <c r="F11" s="27">
        <f>'Показатель 6.2'!F12</f>
        <v>3</v>
      </c>
    </row>
    <row r="12" spans="1:6" ht="15.9" customHeight="1" x14ac:dyDescent="0.25">
      <c r="A12" s="25" t="s">
        <v>4</v>
      </c>
      <c r="B12" s="19" t="str">
        <f>VLOOKUP(A12,'Рейтинг (Раздел 6)'!$B$6:$D$88,2,FALSE)</f>
        <v>1-19</v>
      </c>
      <c r="C12" s="19" t="str">
        <f t="shared" si="0"/>
        <v>1-3</v>
      </c>
      <c r="D12" s="26">
        <f t="shared" si="1"/>
        <v>6</v>
      </c>
      <c r="E12" s="27">
        <f>'Показатель 6.1'!E13</f>
        <v>3</v>
      </c>
      <c r="F12" s="27">
        <f>'Показатель 6.2'!F13</f>
        <v>3</v>
      </c>
    </row>
    <row r="13" spans="1:6" ht="15.9" customHeight="1" x14ac:dyDescent="0.25">
      <c r="A13" s="25" t="s">
        <v>5</v>
      </c>
      <c r="B13" s="19" t="str">
        <f>VLOOKUP(A13,'Рейтинг (Раздел 6)'!$B$6:$D$88,2,FALSE)</f>
        <v>35-44</v>
      </c>
      <c r="C13" s="19" t="str">
        <f t="shared" si="0"/>
        <v>8-10</v>
      </c>
      <c r="D13" s="26">
        <f t="shared" si="1"/>
        <v>3</v>
      </c>
      <c r="E13" s="27">
        <f>'Показатель 6.1'!E14</f>
        <v>1</v>
      </c>
      <c r="F13" s="27">
        <f>'Показатель 6.2'!F14</f>
        <v>2</v>
      </c>
    </row>
    <row r="14" spans="1:6" ht="15.9" customHeight="1" x14ac:dyDescent="0.25">
      <c r="A14" s="25" t="s">
        <v>6</v>
      </c>
      <c r="B14" s="19" t="str">
        <f>VLOOKUP(A14,'Рейтинг (Раздел 6)'!$B$6:$D$88,2,FALSE)</f>
        <v>68-83</v>
      </c>
      <c r="C14" s="19" t="str">
        <f t="shared" si="0"/>
        <v>16-18</v>
      </c>
      <c r="D14" s="26">
        <f t="shared" si="1"/>
        <v>0</v>
      </c>
      <c r="E14" s="27">
        <f>'Показатель 6.1'!E15</f>
        <v>0</v>
      </c>
      <c r="F14" s="27">
        <f>'Показатель 6.2'!F15</f>
        <v>0</v>
      </c>
    </row>
    <row r="15" spans="1:6" ht="15.9" customHeight="1" x14ac:dyDescent="0.25">
      <c r="A15" s="25" t="s">
        <v>7</v>
      </c>
      <c r="B15" s="19" t="str">
        <f>VLOOKUP(A15,'Рейтинг (Раздел 6)'!$B$6:$D$88,2,FALSE)</f>
        <v>54-67</v>
      </c>
      <c r="C15" s="19" t="str">
        <f t="shared" si="0"/>
        <v>13-15</v>
      </c>
      <c r="D15" s="26">
        <f t="shared" si="1"/>
        <v>1</v>
      </c>
      <c r="E15" s="27">
        <f>'Показатель 6.1'!E16</f>
        <v>0</v>
      </c>
      <c r="F15" s="27">
        <f>'Показатель 6.2'!F16</f>
        <v>1</v>
      </c>
    </row>
    <row r="16" spans="1:6" ht="15.9" customHeight="1" x14ac:dyDescent="0.25">
      <c r="A16" s="25" t="s">
        <v>8</v>
      </c>
      <c r="B16" s="19" t="str">
        <f>VLOOKUP(A16,'Рейтинг (Раздел 6)'!$B$6:$D$88,2,FALSE)</f>
        <v>35-44</v>
      </c>
      <c r="C16" s="19" t="str">
        <f t="shared" si="0"/>
        <v>8-10</v>
      </c>
      <c r="D16" s="26">
        <f t="shared" si="1"/>
        <v>3</v>
      </c>
      <c r="E16" s="27">
        <f>'Показатель 6.1'!E17</f>
        <v>1</v>
      </c>
      <c r="F16" s="27">
        <f>'Показатель 6.2'!F17</f>
        <v>2</v>
      </c>
    </row>
    <row r="17" spans="1:6" ht="15.9" customHeight="1" x14ac:dyDescent="0.25">
      <c r="A17" s="25" t="s">
        <v>9</v>
      </c>
      <c r="B17" s="19" t="str">
        <f>VLOOKUP(A17,'Рейтинг (Раздел 6)'!$B$6:$D$88,2,FALSE)</f>
        <v>54-67</v>
      </c>
      <c r="C17" s="19" t="str">
        <f t="shared" si="0"/>
        <v>13-15</v>
      </c>
      <c r="D17" s="26">
        <f t="shared" si="1"/>
        <v>1</v>
      </c>
      <c r="E17" s="27">
        <f>'Показатель 6.1'!E18</f>
        <v>0</v>
      </c>
      <c r="F17" s="27">
        <f>'Показатель 6.2'!F18</f>
        <v>1</v>
      </c>
    </row>
    <row r="18" spans="1:6" ht="15.9" customHeight="1" x14ac:dyDescent="0.25">
      <c r="A18" s="25" t="s">
        <v>10</v>
      </c>
      <c r="B18" s="19" t="str">
        <f>VLOOKUP(A18,'Рейтинг (Раздел 6)'!$B$6:$D$88,2,FALSE)</f>
        <v>27-34</v>
      </c>
      <c r="C18" s="19" t="str">
        <f t="shared" si="0"/>
        <v>6-7</v>
      </c>
      <c r="D18" s="26">
        <f t="shared" si="1"/>
        <v>4</v>
      </c>
      <c r="E18" s="27">
        <f>'Показатель 6.1'!E19</f>
        <v>2</v>
      </c>
      <c r="F18" s="27">
        <f>'Показатель 6.2'!F19</f>
        <v>2</v>
      </c>
    </row>
    <row r="19" spans="1:6" ht="15.9" customHeight="1" x14ac:dyDescent="0.25">
      <c r="A19" s="25" t="s">
        <v>11</v>
      </c>
      <c r="B19" s="19" t="str">
        <f>VLOOKUP(A19,'Рейтинг (Раздел 6)'!$B$6:$D$88,2,FALSE)</f>
        <v>68-83</v>
      </c>
      <c r="C19" s="19" t="str">
        <f t="shared" si="0"/>
        <v>16-18</v>
      </c>
      <c r="D19" s="26">
        <f t="shared" si="1"/>
        <v>0</v>
      </c>
      <c r="E19" s="27">
        <f>'Показатель 6.1'!E20</f>
        <v>0</v>
      </c>
      <c r="F19" s="27">
        <f>'Показатель 6.2'!F20</f>
        <v>0</v>
      </c>
    </row>
    <row r="20" spans="1:6" ht="15.9" customHeight="1" x14ac:dyDescent="0.25">
      <c r="A20" s="25" t="s">
        <v>12</v>
      </c>
      <c r="B20" s="19" t="str">
        <f>VLOOKUP(A20,'Рейтинг (Раздел 6)'!$B$6:$D$88,2,FALSE)</f>
        <v>35-44</v>
      </c>
      <c r="C20" s="19" t="str">
        <f t="shared" si="0"/>
        <v>8-10</v>
      </c>
      <c r="D20" s="26">
        <f t="shared" si="1"/>
        <v>3</v>
      </c>
      <c r="E20" s="27">
        <f>'Показатель 6.1'!E21</f>
        <v>1</v>
      </c>
      <c r="F20" s="27">
        <f>'Показатель 6.2'!F21</f>
        <v>2</v>
      </c>
    </row>
    <row r="21" spans="1:6" ht="15.9" customHeight="1" x14ac:dyDescent="0.25">
      <c r="A21" s="25" t="s">
        <v>13</v>
      </c>
      <c r="B21" s="19" t="str">
        <f>VLOOKUP(A21,'Рейтинг (Раздел 6)'!$B$6:$D$88,2,FALSE)</f>
        <v>27-34</v>
      </c>
      <c r="C21" s="19" t="str">
        <f t="shared" si="0"/>
        <v>6-7</v>
      </c>
      <c r="D21" s="26">
        <f t="shared" si="1"/>
        <v>4</v>
      </c>
      <c r="E21" s="27">
        <f>'Показатель 6.1'!E22</f>
        <v>2</v>
      </c>
      <c r="F21" s="27">
        <f>'Показатель 6.2'!F22</f>
        <v>2</v>
      </c>
    </row>
    <row r="22" spans="1:6" ht="15.9" customHeight="1" x14ac:dyDescent="0.25">
      <c r="A22" s="25" t="s">
        <v>14</v>
      </c>
      <c r="B22" s="19" t="str">
        <f>VLOOKUP(A22,'Рейтинг (Раздел 6)'!$B$6:$D$88,2,FALSE)</f>
        <v>1-19</v>
      </c>
      <c r="C22" s="19" t="str">
        <f t="shared" si="0"/>
        <v>1-3</v>
      </c>
      <c r="D22" s="26">
        <f t="shared" si="1"/>
        <v>6</v>
      </c>
      <c r="E22" s="27">
        <f>'Показатель 6.1'!E23</f>
        <v>3</v>
      </c>
      <c r="F22" s="27">
        <f>'Показатель 6.2'!F23</f>
        <v>3</v>
      </c>
    </row>
    <row r="23" spans="1:6" ht="15.9" customHeight="1" x14ac:dyDescent="0.25">
      <c r="A23" s="25" t="s">
        <v>15</v>
      </c>
      <c r="B23" s="19" t="str">
        <f>VLOOKUP(A23,'Рейтинг (Раздел 6)'!$B$6:$D$88,2,FALSE)</f>
        <v>54-67</v>
      </c>
      <c r="C23" s="19" t="str">
        <f t="shared" si="0"/>
        <v>13-15</v>
      </c>
      <c r="D23" s="26">
        <f t="shared" si="1"/>
        <v>1</v>
      </c>
      <c r="E23" s="27">
        <f>'Показатель 6.1'!E24</f>
        <v>0</v>
      </c>
      <c r="F23" s="27">
        <f>'Показатель 6.2'!F24</f>
        <v>1</v>
      </c>
    </row>
    <row r="24" spans="1:6" ht="15.9" customHeight="1" x14ac:dyDescent="0.25">
      <c r="A24" s="25" t="s">
        <v>16</v>
      </c>
      <c r="B24" s="19" t="str">
        <f>VLOOKUP(A24,'Рейтинг (Раздел 6)'!$B$6:$D$88,2,FALSE)</f>
        <v>20-26</v>
      </c>
      <c r="C24" s="19" t="str">
        <f t="shared" si="0"/>
        <v>4-5</v>
      </c>
      <c r="D24" s="26">
        <f t="shared" si="1"/>
        <v>5</v>
      </c>
      <c r="E24" s="27">
        <f>'Показатель 6.1'!E25</f>
        <v>2</v>
      </c>
      <c r="F24" s="27">
        <f>'Показатель 6.2'!F25</f>
        <v>3</v>
      </c>
    </row>
    <row r="25" spans="1:6" ht="15.9" customHeight="1" x14ac:dyDescent="0.25">
      <c r="A25" s="25" t="s">
        <v>17</v>
      </c>
      <c r="B25" s="19" t="str">
        <f>VLOOKUP(A25,'Рейтинг (Раздел 6)'!$B$6:$D$88,2,FALSE)</f>
        <v>45-53</v>
      </c>
      <c r="C25" s="19" t="str">
        <f t="shared" si="0"/>
        <v>11-12</v>
      </c>
      <c r="D25" s="26">
        <f t="shared" si="1"/>
        <v>2</v>
      </c>
      <c r="E25" s="27">
        <f>'Показатель 6.1'!E26</f>
        <v>0</v>
      </c>
      <c r="F25" s="27">
        <f>'Показатель 6.2'!F26</f>
        <v>2</v>
      </c>
    </row>
    <row r="26" spans="1:6" ht="15.9" customHeight="1" x14ac:dyDescent="0.25">
      <c r="A26" s="25" t="s">
        <v>18</v>
      </c>
      <c r="B26" s="19" t="str">
        <f>VLOOKUP(A26,'Рейтинг (Раздел 6)'!$B$6:$D$88,2,FALSE)</f>
        <v>68-83</v>
      </c>
      <c r="C26" s="19" t="str">
        <f t="shared" si="0"/>
        <v>16-18</v>
      </c>
      <c r="D26" s="26">
        <f t="shared" si="1"/>
        <v>0</v>
      </c>
      <c r="E26" s="27">
        <f>'Показатель 6.1'!E27</f>
        <v>0</v>
      </c>
      <c r="F26" s="27">
        <f>'Показатель 6.2'!F27</f>
        <v>0</v>
      </c>
    </row>
    <row r="27" spans="1:6" ht="15.9" customHeight="1" x14ac:dyDescent="0.25">
      <c r="A27" s="28" t="s">
        <v>19</v>
      </c>
      <c r="B27" s="23"/>
      <c r="C27" s="23"/>
      <c r="D27" s="30"/>
      <c r="E27" s="31"/>
      <c r="F27" s="31"/>
    </row>
    <row r="28" spans="1:6" ht="15.9" customHeight="1" x14ac:dyDescent="0.25">
      <c r="A28" s="25" t="s">
        <v>20</v>
      </c>
      <c r="B28" s="19" t="str">
        <f>VLOOKUP(A28,'Рейтинг (Раздел 6)'!$B$6:$D$88,2,FALSE)</f>
        <v>27-34</v>
      </c>
      <c r="C28" s="26" t="str">
        <f>RANK(D28,$D$28:$D$38)&amp;IF(COUNTIF($D$28:$D$38,D28)&gt;1,"-"&amp;RANK(D28,$D$28:$D$38)+COUNTIF($D$28:$D$38,D28)-1,"")</f>
        <v>3-4</v>
      </c>
      <c r="D28" s="26">
        <f t="shared" si="1"/>
        <v>4</v>
      </c>
      <c r="E28" s="27">
        <f>'Показатель 6.1'!E29</f>
        <v>1</v>
      </c>
      <c r="F28" s="27">
        <f>'Показатель 6.2'!F29</f>
        <v>3</v>
      </c>
    </row>
    <row r="29" spans="1:6" ht="15.9" customHeight="1" x14ac:dyDescent="0.25">
      <c r="A29" s="25" t="s">
        <v>21</v>
      </c>
      <c r="B29" s="19" t="str">
        <f>VLOOKUP(A29,'Рейтинг (Раздел 6)'!$B$6:$D$88,2,FALSE)</f>
        <v>27-34</v>
      </c>
      <c r="C29" s="26" t="str">
        <f t="shared" ref="C29:C38" si="2">RANK(D29,$D$28:$D$38)&amp;IF(COUNTIF($D$28:$D$38,D29)&gt;1,"-"&amp;RANK(D29,$D$28:$D$38)+COUNTIF($D$28:$D$38,D29)-1,"")</f>
        <v>3-4</v>
      </c>
      <c r="D29" s="26">
        <f t="shared" si="1"/>
        <v>4</v>
      </c>
      <c r="E29" s="27">
        <f>'Показатель 6.1'!E30</f>
        <v>1</v>
      </c>
      <c r="F29" s="27">
        <f>'Показатель 6.2'!F30</f>
        <v>3</v>
      </c>
    </row>
    <row r="30" spans="1:6" ht="15.9" customHeight="1" x14ac:dyDescent="0.25">
      <c r="A30" s="25" t="s">
        <v>22</v>
      </c>
      <c r="B30" s="19" t="str">
        <f>VLOOKUP(A30,'Рейтинг (Раздел 6)'!$B$6:$D$88,2,FALSE)</f>
        <v>1-19</v>
      </c>
      <c r="C30" s="26" t="str">
        <f t="shared" si="2"/>
        <v>1-2</v>
      </c>
      <c r="D30" s="26">
        <f t="shared" si="1"/>
        <v>6</v>
      </c>
      <c r="E30" s="27">
        <f>'Показатель 6.1'!E31</f>
        <v>3</v>
      </c>
      <c r="F30" s="27">
        <f>'Показатель 6.2'!F31</f>
        <v>3</v>
      </c>
    </row>
    <row r="31" spans="1:6" ht="15.9" customHeight="1" x14ac:dyDescent="0.25">
      <c r="A31" s="25" t="s">
        <v>23</v>
      </c>
      <c r="B31" s="19" t="str">
        <f>VLOOKUP(A31,'Рейтинг (Раздел 6)'!$B$6:$D$88,2,FALSE)</f>
        <v>45-53</v>
      </c>
      <c r="C31" s="26" t="str">
        <f t="shared" si="2"/>
        <v>5-8</v>
      </c>
      <c r="D31" s="26">
        <f t="shared" si="1"/>
        <v>2</v>
      </c>
      <c r="E31" s="27">
        <f>'Показатель 6.1'!E32</f>
        <v>1</v>
      </c>
      <c r="F31" s="27">
        <f>'Показатель 6.2'!F32</f>
        <v>1</v>
      </c>
    </row>
    <row r="32" spans="1:6" ht="15.9" customHeight="1" x14ac:dyDescent="0.25">
      <c r="A32" s="25" t="s">
        <v>24</v>
      </c>
      <c r="B32" s="19" t="str">
        <f>VLOOKUP(A32,'Рейтинг (Раздел 6)'!$B$6:$D$88,2,FALSE)</f>
        <v>45-53</v>
      </c>
      <c r="C32" s="26" t="str">
        <f t="shared" si="2"/>
        <v>5-8</v>
      </c>
      <c r="D32" s="26">
        <f t="shared" si="1"/>
        <v>2</v>
      </c>
      <c r="E32" s="27">
        <f>'Показатель 6.1'!E33</f>
        <v>1</v>
      </c>
      <c r="F32" s="27">
        <f>'Показатель 6.2'!F33</f>
        <v>1</v>
      </c>
    </row>
    <row r="33" spans="1:6" ht="15.9" customHeight="1" x14ac:dyDescent="0.25">
      <c r="A33" s="25" t="s">
        <v>25</v>
      </c>
      <c r="B33" s="19" t="str">
        <f>VLOOKUP(A33,'Рейтинг (Раздел 6)'!$B$6:$D$88,2,FALSE)</f>
        <v>54-67</v>
      </c>
      <c r="C33" s="26" t="str">
        <f t="shared" si="2"/>
        <v>9</v>
      </c>
      <c r="D33" s="26">
        <f t="shared" si="1"/>
        <v>1</v>
      </c>
      <c r="E33" s="27">
        <f>'Показатель 6.1'!E34</f>
        <v>0</v>
      </c>
      <c r="F33" s="27">
        <f>'Показатель 6.2'!F34</f>
        <v>1</v>
      </c>
    </row>
    <row r="34" spans="1:6" ht="15.9" customHeight="1" x14ac:dyDescent="0.25">
      <c r="A34" s="25" t="s">
        <v>26</v>
      </c>
      <c r="B34" s="19" t="str">
        <f>VLOOKUP(A34,'Рейтинг (Раздел 6)'!$B$6:$D$88,2,FALSE)</f>
        <v>1-19</v>
      </c>
      <c r="C34" s="26" t="str">
        <f t="shared" si="2"/>
        <v>1-2</v>
      </c>
      <c r="D34" s="26">
        <f t="shared" si="1"/>
        <v>6</v>
      </c>
      <c r="E34" s="27">
        <f>'Показатель 6.1'!E35</f>
        <v>3</v>
      </c>
      <c r="F34" s="27">
        <f>'Показатель 6.2'!F35</f>
        <v>3</v>
      </c>
    </row>
    <row r="35" spans="1:6" ht="15.9" customHeight="1" x14ac:dyDescent="0.25">
      <c r="A35" s="25" t="s">
        <v>27</v>
      </c>
      <c r="B35" s="19" t="str">
        <f>VLOOKUP(A35,'Рейтинг (Раздел 6)'!$B$6:$D$88,2,FALSE)</f>
        <v>45-53</v>
      </c>
      <c r="C35" s="26" t="str">
        <f t="shared" si="2"/>
        <v>5-8</v>
      </c>
      <c r="D35" s="26">
        <f t="shared" si="1"/>
        <v>2</v>
      </c>
      <c r="E35" s="27">
        <f>'Показатель 6.1'!E36</f>
        <v>1</v>
      </c>
      <c r="F35" s="27">
        <f>'Показатель 6.2'!F36</f>
        <v>1</v>
      </c>
    </row>
    <row r="36" spans="1:6" ht="15.9" customHeight="1" x14ac:dyDescent="0.25">
      <c r="A36" s="25" t="s">
        <v>28</v>
      </c>
      <c r="B36" s="19" t="str">
        <f>VLOOKUP(A36,'Рейтинг (Раздел 6)'!$B$6:$D$88,2,FALSE)</f>
        <v>68-83</v>
      </c>
      <c r="C36" s="26" t="str">
        <f t="shared" si="2"/>
        <v>10-11</v>
      </c>
      <c r="D36" s="26">
        <f t="shared" si="1"/>
        <v>0</v>
      </c>
      <c r="E36" s="27">
        <f>'Показатель 6.1'!E37</f>
        <v>0</v>
      </c>
      <c r="F36" s="27">
        <f>'Показатель 6.2'!F37</f>
        <v>0</v>
      </c>
    </row>
    <row r="37" spans="1:6" ht="15.9" customHeight="1" x14ac:dyDescent="0.25">
      <c r="A37" s="25" t="s">
        <v>29</v>
      </c>
      <c r="B37" s="19" t="str">
        <f>VLOOKUP(A37,'Рейтинг (Раздел 6)'!$B$6:$D$88,2,FALSE)</f>
        <v>45-53</v>
      </c>
      <c r="C37" s="26" t="str">
        <f t="shared" si="2"/>
        <v>5-8</v>
      </c>
      <c r="D37" s="26">
        <f t="shared" si="1"/>
        <v>2</v>
      </c>
      <c r="E37" s="27">
        <f>'Показатель 6.1'!E38</f>
        <v>1</v>
      </c>
      <c r="F37" s="27">
        <f>'Показатель 6.2'!F38</f>
        <v>1</v>
      </c>
    </row>
    <row r="38" spans="1:6" ht="15.9" customHeight="1" x14ac:dyDescent="0.25">
      <c r="A38" s="25" t="s">
        <v>30</v>
      </c>
      <c r="B38" s="19" t="str">
        <f>VLOOKUP(A38,'Рейтинг (Раздел 6)'!$B$6:$D$88,2,FALSE)</f>
        <v>68-83</v>
      </c>
      <c r="C38" s="26" t="str">
        <f t="shared" si="2"/>
        <v>10-11</v>
      </c>
      <c r="D38" s="26">
        <f t="shared" si="1"/>
        <v>0</v>
      </c>
      <c r="E38" s="27">
        <f>'Показатель 6.1'!E39</f>
        <v>0</v>
      </c>
      <c r="F38" s="27">
        <f>'Показатель 6.2'!F39</f>
        <v>0</v>
      </c>
    </row>
    <row r="39" spans="1:6" ht="15.9" customHeight="1" x14ac:dyDescent="0.25">
      <c r="A39" s="28" t="s">
        <v>31</v>
      </c>
      <c r="B39" s="23"/>
      <c r="C39" s="23"/>
      <c r="D39" s="30"/>
      <c r="E39" s="31"/>
      <c r="F39" s="31"/>
    </row>
    <row r="40" spans="1:6" ht="15.9" customHeight="1" x14ac:dyDescent="0.25">
      <c r="A40" s="25" t="s">
        <v>32</v>
      </c>
      <c r="B40" s="19" t="str">
        <f>VLOOKUP(A40,'Рейтинг (Раздел 6)'!$B$6:$D$88,2,FALSE)</f>
        <v>1-19</v>
      </c>
      <c r="C40" s="26" t="str">
        <f>RANK(D40,$D$40:$D$45)&amp;IF(COUNTIF($D$40:$D$45,D40)&gt;1,"-"&amp;RANK(D40,$D$40:$D$45)+COUNTIF($D$40:$D$45,D40)-1,"")</f>
        <v>1-2</v>
      </c>
      <c r="D40" s="26">
        <f t="shared" si="1"/>
        <v>6</v>
      </c>
      <c r="E40" s="27">
        <f>'Показатель 6.1'!E41</f>
        <v>3</v>
      </c>
      <c r="F40" s="27">
        <f>'Показатель 6.2'!F41</f>
        <v>3</v>
      </c>
    </row>
    <row r="41" spans="1:6" ht="15.9" customHeight="1" x14ac:dyDescent="0.25">
      <c r="A41" s="25" t="s">
        <v>33</v>
      </c>
      <c r="B41" s="19" t="str">
        <f>VLOOKUP(A41,'Рейтинг (Раздел 6)'!$B$6:$D$88,2,FALSE)</f>
        <v>45-53</v>
      </c>
      <c r="C41" s="26" t="str">
        <f t="shared" ref="C41:C45" si="3">RANK(D41,$D$40:$D$45)&amp;IF(COUNTIF($D$40:$D$45,D41)&gt;1,"-"&amp;RANK(D41,$D$40:$D$45)+COUNTIF($D$40:$D$45,D41)-1,"")</f>
        <v>5</v>
      </c>
      <c r="D41" s="26">
        <f t="shared" si="1"/>
        <v>2</v>
      </c>
      <c r="E41" s="27">
        <f>'Показатель 6.1'!E42</f>
        <v>1</v>
      </c>
      <c r="F41" s="27">
        <f>'Показатель 6.2'!F42</f>
        <v>1</v>
      </c>
    </row>
    <row r="42" spans="1:6" ht="15.9" customHeight="1" x14ac:dyDescent="0.25">
      <c r="A42" s="25" t="s">
        <v>34</v>
      </c>
      <c r="B42" s="19" t="str">
        <f>VLOOKUP(A42,'Рейтинг (Раздел 6)'!$B$6:$D$88,2,FALSE)</f>
        <v>1-19</v>
      </c>
      <c r="C42" s="26" t="str">
        <f t="shared" si="3"/>
        <v>1-2</v>
      </c>
      <c r="D42" s="26">
        <f t="shared" si="1"/>
        <v>6</v>
      </c>
      <c r="E42" s="27">
        <f>'Показатель 6.1'!E43</f>
        <v>3</v>
      </c>
      <c r="F42" s="27">
        <f>'Показатель 6.2'!F43</f>
        <v>3</v>
      </c>
    </row>
    <row r="43" spans="1:6" ht="15.9" customHeight="1" x14ac:dyDescent="0.25">
      <c r="A43" s="25" t="s">
        <v>35</v>
      </c>
      <c r="B43" s="19" t="str">
        <f>VLOOKUP(A43,'Рейтинг (Раздел 6)'!$B$6:$D$88,2,FALSE)</f>
        <v>20-26</v>
      </c>
      <c r="C43" s="26" t="str">
        <f t="shared" si="3"/>
        <v>3</v>
      </c>
      <c r="D43" s="26">
        <f t="shared" si="1"/>
        <v>5</v>
      </c>
      <c r="E43" s="27">
        <f>'Показатель 6.1'!E44</f>
        <v>2</v>
      </c>
      <c r="F43" s="27">
        <f>'Показатель 6.2'!F44</f>
        <v>3</v>
      </c>
    </row>
    <row r="44" spans="1:6" ht="15.9" customHeight="1" x14ac:dyDescent="0.25">
      <c r="A44" s="25" t="s">
        <v>36</v>
      </c>
      <c r="B44" s="19" t="str">
        <f>VLOOKUP(A44,'Рейтинг (Раздел 6)'!$B$6:$D$88,2,FALSE)</f>
        <v>54-67</v>
      </c>
      <c r="C44" s="26" t="str">
        <f t="shared" si="3"/>
        <v>6</v>
      </c>
      <c r="D44" s="26">
        <f t="shared" si="1"/>
        <v>1</v>
      </c>
      <c r="E44" s="27">
        <f>'Показатель 6.1'!E45</f>
        <v>0</v>
      </c>
      <c r="F44" s="27">
        <f>'Показатель 6.2'!F45</f>
        <v>1</v>
      </c>
    </row>
    <row r="45" spans="1:6" ht="15.9" customHeight="1" x14ac:dyDescent="0.25">
      <c r="A45" s="25" t="s">
        <v>37</v>
      </c>
      <c r="B45" s="19" t="str">
        <f>VLOOKUP(A45,'Рейтинг (Раздел 6)'!$B$6:$D$88,2,FALSE)</f>
        <v>35-44</v>
      </c>
      <c r="C45" s="26" t="str">
        <f t="shared" si="3"/>
        <v>4</v>
      </c>
      <c r="D45" s="26">
        <f t="shared" si="1"/>
        <v>3</v>
      </c>
      <c r="E45" s="27">
        <f>'Показатель 6.1'!E46</f>
        <v>1</v>
      </c>
      <c r="F45" s="27">
        <f>'Показатель 6.2'!F46</f>
        <v>2</v>
      </c>
    </row>
    <row r="46" spans="1:6" ht="15.9" customHeight="1" x14ac:dyDescent="0.25">
      <c r="A46" s="28" t="s">
        <v>38</v>
      </c>
      <c r="B46" s="23"/>
      <c r="C46" s="23"/>
      <c r="D46" s="30"/>
      <c r="E46" s="31"/>
      <c r="F46" s="31"/>
    </row>
    <row r="47" spans="1:6" ht="15.9" customHeight="1" x14ac:dyDescent="0.25">
      <c r="A47" s="25" t="s">
        <v>39</v>
      </c>
      <c r="B47" s="19" t="str">
        <f>VLOOKUP(A47,'Рейтинг (Раздел 6)'!$B$6:$D$88,2,FALSE)</f>
        <v>68-83</v>
      </c>
      <c r="C47" s="26" t="str">
        <f>RANK(D47,$D$47:$D$53)&amp;IF(COUNTIF($D$47:$D$53,D47)&gt;1,"-"&amp;RANK(D47,$D$47:$D$53)+COUNTIF($D$47:$D$53,D47)-1,"")</f>
        <v>2-7</v>
      </c>
      <c r="D47" s="26">
        <f t="shared" si="1"/>
        <v>0</v>
      </c>
      <c r="E47" s="27">
        <f>'Показатель 6.1'!E48</f>
        <v>0</v>
      </c>
      <c r="F47" s="27">
        <f>'Показатель 6.2'!F48</f>
        <v>0</v>
      </c>
    </row>
    <row r="48" spans="1:6" ht="15.9" customHeight="1" x14ac:dyDescent="0.25">
      <c r="A48" s="25" t="s">
        <v>40</v>
      </c>
      <c r="B48" s="19" t="str">
        <f>VLOOKUP(A48,'Рейтинг (Раздел 6)'!$B$6:$D$88,2,FALSE)</f>
        <v>68-83</v>
      </c>
      <c r="C48" s="26" t="str">
        <f t="shared" ref="C48:C53" si="4">RANK(D48,$D$47:$D$53)&amp;IF(COUNTIF($D$47:$D$53,D48)&gt;1,"-"&amp;RANK(D48,$D$47:$D$53)+COUNTIF($D$47:$D$53,D48)-1,"")</f>
        <v>2-7</v>
      </c>
      <c r="D48" s="26">
        <f t="shared" si="1"/>
        <v>0</v>
      </c>
      <c r="E48" s="27">
        <f>'Показатель 6.1'!E49</f>
        <v>0</v>
      </c>
      <c r="F48" s="27">
        <f>'Показатель 6.2'!F49</f>
        <v>0</v>
      </c>
    </row>
    <row r="49" spans="1:6" ht="15.9" customHeight="1" x14ac:dyDescent="0.25">
      <c r="A49" s="25" t="s">
        <v>41</v>
      </c>
      <c r="B49" s="19" t="str">
        <f>VLOOKUP(A49,'Рейтинг (Раздел 6)'!$B$6:$D$88,2,FALSE)</f>
        <v>68-83</v>
      </c>
      <c r="C49" s="26" t="str">
        <f t="shared" si="4"/>
        <v>2-7</v>
      </c>
      <c r="D49" s="26">
        <f t="shared" si="1"/>
        <v>0</v>
      </c>
      <c r="E49" s="27">
        <f>'Показатель 6.1'!E50</f>
        <v>0</v>
      </c>
      <c r="F49" s="27">
        <f>'Показатель 6.2'!F50</f>
        <v>0</v>
      </c>
    </row>
    <row r="50" spans="1:6" ht="15.9" customHeight="1" x14ac:dyDescent="0.25">
      <c r="A50" s="25" t="s">
        <v>42</v>
      </c>
      <c r="B50" s="19" t="str">
        <f>VLOOKUP(A50,'Рейтинг (Раздел 6)'!$B$6:$D$88,2,FALSE)</f>
        <v>68-83</v>
      </c>
      <c r="C50" s="26" t="str">
        <f t="shared" si="4"/>
        <v>2-7</v>
      </c>
      <c r="D50" s="26">
        <f t="shared" si="1"/>
        <v>0</v>
      </c>
      <c r="E50" s="27">
        <f>'Показатель 6.1'!E51</f>
        <v>0</v>
      </c>
      <c r="F50" s="27">
        <f>'Показатель 6.2'!F51</f>
        <v>0</v>
      </c>
    </row>
    <row r="51" spans="1:6" ht="15.9" customHeight="1" x14ac:dyDescent="0.25">
      <c r="A51" s="25" t="s">
        <v>93</v>
      </c>
      <c r="B51" s="19" t="str">
        <f>VLOOKUP(A51,'Рейтинг (Раздел 6)'!$B$6:$D$88,2,FALSE)</f>
        <v>68-83</v>
      </c>
      <c r="C51" s="26" t="str">
        <f t="shared" si="4"/>
        <v>2-7</v>
      </c>
      <c r="D51" s="26">
        <f t="shared" si="1"/>
        <v>0</v>
      </c>
      <c r="E51" s="27">
        <f>'Показатель 6.1'!E52</f>
        <v>0</v>
      </c>
      <c r="F51" s="27">
        <f>'Показатель 6.2'!F52</f>
        <v>0</v>
      </c>
    </row>
    <row r="52" spans="1:6" ht="15.9" customHeight="1" x14ac:dyDescent="0.25">
      <c r="A52" s="25" t="s">
        <v>43</v>
      </c>
      <c r="B52" s="19" t="str">
        <f>VLOOKUP(A52,'Рейтинг (Раздел 6)'!$B$6:$D$88,2,FALSE)</f>
        <v>68-83</v>
      </c>
      <c r="C52" s="26" t="str">
        <f t="shared" si="4"/>
        <v>2-7</v>
      </c>
      <c r="D52" s="26">
        <f t="shared" si="1"/>
        <v>0</v>
      </c>
      <c r="E52" s="27">
        <f>'Показатель 6.1'!E53</f>
        <v>0</v>
      </c>
      <c r="F52" s="27">
        <f>'Показатель 6.2'!F53</f>
        <v>0</v>
      </c>
    </row>
    <row r="53" spans="1:6" ht="15.9" customHeight="1" x14ac:dyDescent="0.25">
      <c r="A53" s="25" t="s">
        <v>44</v>
      </c>
      <c r="B53" s="19" t="str">
        <f>VLOOKUP(A53,'Рейтинг (Раздел 6)'!$B$6:$D$88,2,FALSE)</f>
        <v>20-26</v>
      </c>
      <c r="C53" s="26" t="str">
        <f t="shared" si="4"/>
        <v>1</v>
      </c>
      <c r="D53" s="26">
        <f t="shared" si="1"/>
        <v>5</v>
      </c>
      <c r="E53" s="27">
        <f>'Показатель 6.1'!E54</f>
        <v>2</v>
      </c>
      <c r="F53" s="27">
        <f>'Показатель 6.2'!F54</f>
        <v>3</v>
      </c>
    </row>
    <row r="54" spans="1:6" ht="15.9" customHeight="1" x14ac:dyDescent="0.25">
      <c r="A54" s="28" t="s">
        <v>45</v>
      </c>
      <c r="B54" s="23"/>
      <c r="C54" s="23"/>
      <c r="D54" s="30"/>
      <c r="E54" s="31"/>
      <c r="F54" s="31"/>
    </row>
    <row r="55" spans="1:6" ht="15.9" customHeight="1" x14ac:dyDescent="0.25">
      <c r="A55" s="25" t="s">
        <v>46</v>
      </c>
      <c r="B55" s="19" t="str">
        <f>VLOOKUP(A55,'Рейтинг (Раздел 6)'!$B$6:$D$88,2,FALSE)</f>
        <v>20-26</v>
      </c>
      <c r="C55" s="26" t="str">
        <f>RANK(D55,$D$55:$D$68)&amp;IF(COUNTIF($D$55:$D$68,D55)&gt;1,"-"&amp;RANK(D55,$D$55:$D$68)+COUNTIF($D$55:$D$68,D55)-1,"")</f>
        <v>6-7</v>
      </c>
      <c r="D55" s="26">
        <f t="shared" si="1"/>
        <v>5</v>
      </c>
      <c r="E55" s="27">
        <f>'Показатель 6.1'!E56</f>
        <v>2</v>
      </c>
      <c r="F55" s="27">
        <f>'Показатель 6.2'!F56</f>
        <v>3</v>
      </c>
    </row>
    <row r="56" spans="1:6" ht="15.9" customHeight="1" x14ac:dyDescent="0.25">
      <c r="A56" s="25" t="s">
        <v>47</v>
      </c>
      <c r="B56" s="19" t="str">
        <f>VLOOKUP(A56,'Рейтинг (Раздел 6)'!$B$6:$D$88,2,FALSE)</f>
        <v>1-19</v>
      </c>
      <c r="C56" s="26" t="str">
        <f t="shared" ref="C56:C68" si="5">RANK(D56,$D$55:$D$68)&amp;IF(COUNTIF($D$55:$D$68,D56)&gt;1,"-"&amp;RANK(D56,$D$55:$D$68)+COUNTIF($D$55:$D$68,D56)-1,"")</f>
        <v>1-5</v>
      </c>
      <c r="D56" s="26">
        <f t="shared" si="1"/>
        <v>6</v>
      </c>
      <c r="E56" s="27">
        <f>'Показатель 6.1'!E57</f>
        <v>3</v>
      </c>
      <c r="F56" s="27">
        <f>'Показатель 6.2'!F57</f>
        <v>3</v>
      </c>
    </row>
    <row r="57" spans="1:6" ht="15.9" customHeight="1" x14ac:dyDescent="0.25">
      <c r="A57" s="25" t="s">
        <v>48</v>
      </c>
      <c r="B57" s="19" t="str">
        <f>VLOOKUP(A57,'Рейтинг (Раздел 6)'!$B$6:$D$88,2,FALSE)</f>
        <v>68-83</v>
      </c>
      <c r="C57" s="26" t="str">
        <f t="shared" si="5"/>
        <v>13-14</v>
      </c>
      <c r="D57" s="26">
        <f t="shared" si="1"/>
        <v>0</v>
      </c>
      <c r="E57" s="27">
        <f>'Показатель 6.1'!E58</f>
        <v>0</v>
      </c>
      <c r="F57" s="27">
        <f>'Показатель 6.2'!F58</f>
        <v>0</v>
      </c>
    </row>
    <row r="58" spans="1:6" ht="15.9" customHeight="1" x14ac:dyDescent="0.25">
      <c r="A58" s="25" t="s">
        <v>49</v>
      </c>
      <c r="B58" s="19" t="str">
        <f>VLOOKUP(A58,'Рейтинг (Раздел 6)'!$B$6:$D$88,2,FALSE)</f>
        <v>68-83</v>
      </c>
      <c r="C58" s="26" t="str">
        <f t="shared" si="5"/>
        <v>13-14</v>
      </c>
      <c r="D58" s="26">
        <f t="shared" si="1"/>
        <v>0</v>
      </c>
      <c r="E58" s="27">
        <f>'Показатель 6.1'!E59</f>
        <v>0</v>
      </c>
      <c r="F58" s="27">
        <f>'Показатель 6.2'!F59</f>
        <v>0</v>
      </c>
    </row>
    <row r="59" spans="1:6" ht="15.9" customHeight="1" x14ac:dyDescent="0.25">
      <c r="A59" s="25" t="s">
        <v>50</v>
      </c>
      <c r="B59" s="19" t="str">
        <f>VLOOKUP(A59,'Рейтинг (Раздел 6)'!$B$6:$D$88,2,FALSE)</f>
        <v>35-44</v>
      </c>
      <c r="C59" s="26" t="str">
        <f t="shared" si="5"/>
        <v>9-11</v>
      </c>
      <c r="D59" s="26">
        <f t="shared" si="1"/>
        <v>3</v>
      </c>
      <c r="E59" s="27">
        <f>'Показатель 6.1'!E60</f>
        <v>1</v>
      </c>
      <c r="F59" s="27">
        <f>'Показатель 6.2'!F60</f>
        <v>2</v>
      </c>
    </row>
    <row r="60" spans="1:6" ht="15.9" customHeight="1" x14ac:dyDescent="0.25">
      <c r="A60" s="25" t="s">
        <v>51</v>
      </c>
      <c r="B60" s="19" t="str">
        <f>VLOOKUP(A60,'Рейтинг (Раздел 6)'!$B$6:$D$88,2,FALSE)</f>
        <v>1-19</v>
      </c>
      <c r="C60" s="26" t="str">
        <f t="shared" si="5"/>
        <v>1-5</v>
      </c>
      <c r="D60" s="26">
        <f t="shared" si="1"/>
        <v>6</v>
      </c>
      <c r="E60" s="27">
        <f>'Показатель 6.1'!E61</f>
        <v>3</v>
      </c>
      <c r="F60" s="27">
        <f>'Показатель 6.2'!F61</f>
        <v>3</v>
      </c>
    </row>
    <row r="61" spans="1:6" ht="15.9" customHeight="1" x14ac:dyDescent="0.25">
      <c r="A61" s="25" t="s">
        <v>52</v>
      </c>
      <c r="B61" s="19" t="str">
        <f>VLOOKUP(A61,'Рейтинг (Раздел 6)'!$B$6:$D$88,2,FALSE)</f>
        <v>20-26</v>
      </c>
      <c r="C61" s="26" t="str">
        <f t="shared" si="5"/>
        <v>6-7</v>
      </c>
      <c r="D61" s="26">
        <f t="shared" si="1"/>
        <v>5</v>
      </c>
      <c r="E61" s="27">
        <f>'Показатель 6.1'!E62</f>
        <v>2</v>
      </c>
      <c r="F61" s="27">
        <f>'Показатель 6.2'!F62</f>
        <v>3</v>
      </c>
    </row>
    <row r="62" spans="1:6" ht="15.9" customHeight="1" x14ac:dyDescent="0.25">
      <c r="A62" s="25" t="s">
        <v>53</v>
      </c>
      <c r="B62" s="19" t="str">
        <f>VLOOKUP(A62,'Рейтинг (Раздел 6)'!$B$6:$D$88,2,FALSE)</f>
        <v>1-19</v>
      </c>
      <c r="C62" s="26" t="str">
        <f t="shared" si="5"/>
        <v>1-5</v>
      </c>
      <c r="D62" s="26">
        <f t="shared" si="1"/>
        <v>6</v>
      </c>
      <c r="E62" s="27">
        <f>'Показатель 6.1'!E63</f>
        <v>3</v>
      </c>
      <c r="F62" s="27">
        <f>'Показатель 6.2'!F63</f>
        <v>3</v>
      </c>
    </row>
    <row r="63" spans="1:6" ht="15.9" customHeight="1" x14ac:dyDescent="0.25">
      <c r="A63" s="25" t="s">
        <v>54</v>
      </c>
      <c r="B63" s="19" t="str">
        <f>VLOOKUP(A63,'Рейтинг (Раздел 6)'!$B$6:$D$88,2,FALSE)</f>
        <v>35-44</v>
      </c>
      <c r="C63" s="26" t="str">
        <f t="shared" si="5"/>
        <v>9-11</v>
      </c>
      <c r="D63" s="26">
        <f t="shared" si="1"/>
        <v>3</v>
      </c>
      <c r="E63" s="27">
        <f>'Показатель 6.1'!E64</f>
        <v>1</v>
      </c>
      <c r="F63" s="27">
        <f>'Показатель 6.2'!F64</f>
        <v>2</v>
      </c>
    </row>
    <row r="64" spans="1:6" ht="15.9" customHeight="1" x14ac:dyDescent="0.25">
      <c r="A64" s="25" t="s">
        <v>55</v>
      </c>
      <c r="B64" s="19" t="str">
        <f>VLOOKUP(A64,'Рейтинг (Раздел 6)'!$B$6:$D$88,2,FALSE)</f>
        <v>1-19</v>
      </c>
      <c r="C64" s="26" t="str">
        <f t="shared" si="5"/>
        <v>1-5</v>
      </c>
      <c r="D64" s="26">
        <f t="shared" si="1"/>
        <v>6</v>
      </c>
      <c r="E64" s="27">
        <f>'Показатель 6.1'!E65</f>
        <v>3</v>
      </c>
      <c r="F64" s="27">
        <f>'Показатель 6.2'!F65</f>
        <v>3</v>
      </c>
    </row>
    <row r="65" spans="1:6" ht="15.9" customHeight="1" x14ac:dyDescent="0.25">
      <c r="A65" s="25" t="s">
        <v>56</v>
      </c>
      <c r="B65" s="19" t="str">
        <f>VLOOKUP(A65,'Рейтинг (Раздел 6)'!$B$6:$D$88,2,FALSE)</f>
        <v>27-34</v>
      </c>
      <c r="C65" s="26" t="str">
        <f t="shared" si="5"/>
        <v>8</v>
      </c>
      <c r="D65" s="26">
        <f t="shared" si="1"/>
        <v>4</v>
      </c>
      <c r="E65" s="27">
        <f>'Показатель 6.1'!E66</f>
        <v>2</v>
      </c>
      <c r="F65" s="27">
        <f>'Показатель 6.2'!F66</f>
        <v>2</v>
      </c>
    </row>
    <row r="66" spans="1:6" ht="15.9" customHeight="1" x14ac:dyDescent="0.25">
      <c r="A66" s="25" t="s">
        <v>57</v>
      </c>
      <c r="B66" s="19" t="str">
        <f>VLOOKUP(A66,'Рейтинг (Раздел 6)'!$B$6:$D$88,2,FALSE)</f>
        <v>1-19</v>
      </c>
      <c r="C66" s="26" t="str">
        <f t="shared" si="5"/>
        <v>1-5</v>
      </c>
      <c r="D66" s="26">
        <f t="shared" si="1"/>
        <v>6</v>
      </c>
      <c r="E66" s="27">
        <f>'Показатель 6.1'!E67</f>
        <v>3</v>
      </c>
      <c r="F66" s="27">
        <f>'Показатель 6.2'!F67</f>
        <v>3</v>
      </c>
    </row>
    <row r="67" spans="1:6" ht="15.9" customHeight="1" x14ac:dyDescent="0.25">
      <c r="A67" s="25" t="s">
        <v>58</v>
      </c>
      <c r="B67" s="19" t="str">
        <f>VLOOKUP(A67,'Рейтинг (Раздел 6)'!$B$6:$D$88,2,FALSE)</f>
        <v>45-53</v>
      </c>
      <c r="C67" s="26" t="str">
        <f t="shared" si="5"/>
        <v>12</v>
      </c>
      <c r="D67" s="26">
        <f t="shared" si="1"/>
        <v>2</v>
      </c>
      <c r="E67" s="27">
        <f>'Показатель 6.1'!E68</f>
        <v>0</v>
      </c>
      <c r="F67" s="27">
        <f>'Показатель 6.2'!F68</f>
        <v>2</v>
      </c>
    </row>
    <row r="68" spans="1:6" ht="15.9" customHeight="1" x14ac:dyDescent="0.25">
      <c r="A68" s="25" t="s">
        <v>59</v>
      </c>
      <c r="B68" s="19" t="str">
        <f>VLOOKUP(A68,'Рейтинг (Раздел 6)'!$B$6:$D$88,2,FALSE)</f>
        <v>35-44</v>
      </c>
      <c r="C68" s="26" t="str">
        <f t="shared" si="5"/>
        <v>9-11</v>
      </c>
      <c r="D68" s="26">
        <f t="shared" si="1"/>
        <v>3</v>
      </c>
      <c r="E68" s="27">
        <f>'Показатель 6.1'!E69</f>
        <v>1</v>
      </c>
      <c r="F68" s="27">
        <f>'Показатель 6.2'!F69</f>
        <v>2</v>
      </c>
    </row>
    <row r="69" spans="1:6" ht="15.9" customHeight="1" x14ac:dyDescent="0.25">
      <c r="A69" s="28" t="s">
        <v>60</v>
      </c>
      <c r="B69" s="23"/>
      <c r="C69" s="23"/>
      <c r="D69" s="30"/>
      <c r="E69" s="31"/>
      <c r="F69" s="31"/>
    </row>
    <row r="70" spans="1:6" ht="15.9" customHeight="1" x14ac:dyDescent="0.25">
      <c r="A70" s="25" t="s">
        <v>61</v>
      </c>
      <c r="B70" s="19" t="str">
        <f>VLOOKUP(A70,'Рейтинг (Раздел 6)'!$B$6:$D$88,2,FALSE)</f>
        <v>27-34</v>
      </c>
      <c r="C70" s="26" t="str">
        <f>RANK(D70,$D$70:$D$75)&amp;IF(COUNTIF($D$70:$D$75,D70)&gt;1,"-"&amp;RANK(D70,$D$70:$D$75)+COUNTIF($D$70:$D$75,D70)-1,"")</f>
        <v>2-3</v>
      </c>
      <c r="D70" s="26">
        <f t="shared" si="1"/>
        <v>4</v>
      </c>
      <c r="E70" s="27">
        <f>'Показатель 6.1'!E71</f>
        <v>2</v>
      </c>
      <c r="F70" s="27">
        <f>'Показатель 6.2'!F71</f>
        <v>2</v>
      </c>
    </row>
    <row r="71" spans="1:6" ht="15.9" customHeight="1" x14ac:dyDescent="0.25">
      <c r="A71" s="25" t="s">
        <v>62</v>
      </c>
      <c r="B71" s="19" t="str">
        <f>VLOOKUP(A71,'Рейтинг (Раздел 6)'!$B$6:$D$88,2,FALSE)</f>
        <v>45-53</v>
      </c>
      <c r="C71" s="26" t="str">
        <f t="shared" ref="C71:C75" si="6">RANK(D71,$D$70:$D$75)&amp;IF(COUNTIF($D$70:$D$75,D71)&gt;1,"-"&amp;RANK(D71,$D$70:$D$75)+COUNTIF($D$70:$D$75,D71)-1,"")</f>
        <v>4</v>
      </c>
      <c r="D71" s="26">
        <f t="shared" si="1"/>
        <v>2</v>
      </c>
      <c r="E71" s="27">
        <f>'Показатель 6.1'!E72</f>
        <v>1</v>
      </c>
      <c r="F71" s="27">
        <f>'Показатель 6.2'!F72</f>
        <v>1</v>
      </c>
    </row>
    <row r="72" spans="1:6" ht="15.9" customHeight="1" x14ac:dyDescent="0.25">
      <c r="A72" s="25" t="s">
        <v>63</v>
      </c>
      <c r="B72" s="19" t="str">
        <f>VLOOKUP(A72,'Рейтинг (Раздел 6)'!$B$6:$D$88,2,FALSE)</f>
        <v>27-34</v>
      </c>
      <c r="C72" s="26" t="str">
        <f t="shared" si="6"/>
        <v>2-3</v>
      </c>
      <c r="D72" s="26">
        <f t="shared" si="1"/>
        <v>4</v>
      </c>
      <c r="E72" s="27">
        <f>'Показатель 6.1'!E73</f>
        <v>2</v>
      </c>
      <c r="F72" s="27">
        <f>'Показатель 6.2'!F73</f>
        <v>2</v>
      </c>
    </row>
    <row r="73" spans="1:6" ht="15.9" customHeight="1" x14ac:dyDescent="0.25">
      <c r="A73" s="25" t="s">
        <v>64</v>
      </c>
      <c r="B73" s="19" t="str">
        <f>VLOOKUP(A73,'Рейтинг (Раздел 6)'!$B$6:$D$88,2,FALSE)</f>
        <v>68-83</v>
      </c>
      <c r="C73" s="26" t="str">
        <f t="shared" si="6"/>
        <v>6</v>
      </c>
      <c r="D73" s="26">
        <f t="shared" si="1"/>
        <v>0</v>
      </c>
      <c r="E73" s="27">
        <f>'Показатель 6.1'!E74</f>
        <v>0</v>
      </c>
      <c r="F73" s="27">
        <f>'Показатель 6.2'!F74</f>
        <v>0</v>
      </c>
    </row>
    <row r="74" spans="1:6" ht="15.9" customHeight="1" x14ac:dyDescent="0.25">
      <c r="A74" s="25" t="s">
        <v>65</v>
      </c>
      <c r="B74" s="19" t="str">
        <f>VLOOKUP(A74,'Рейтинг (Раздел 6)'!$B$6:$D$88,2,FALSE)</f>
        <v>20-26</v>
      </c>
      <c r="C74" s="26" t="str">
        <f t="shared" si="6"/>
        <v>1</v>
      </c>
      <c r="D74" s="26">
        <f t="shared" ref="D74:D75" si="7">E74+F74</f>
        <v>5</v>
      </c>
      <c r="E74" s="27">
        <f>'Показатель 6.1'!E75</f>
        <v>2</v>
      </c>
      <c r="F74" s="27">
        <f>'Показатель 6.2'!F75</f>
        <v>3</v>
      </c>
    </row>
    <row r="75" spans="1:6" ht="15.9" customHeight="1" x14ac:dyDescent="0.25">
      <c r="A75" s="25" t="s">
        <v>66</v>
      </c>
      <c r="B75" s="19" t="str">
        <f>VLOOKUP(A75,'Рейтинг (Раздел 6)'!$B$6:$D$88,2,FALSE)</f>
        <v>54-67</v>
      </c>
      <c r="C75" s="26" t="str">
        <f t="shared" si="6"/>
        <v>5</v>
      </c>
      <c r="D75" s="26">
        <f t="shared" si="7"/>
        <v>1</v>
      </c>
      <c r="E75" s="27">
        <f>'Показатель 6.1'!E76</f>
        <v>0</v>
      </c>
      <c r="F75" s="27">
        <f>'Показатель 6.2'!F76</f>
        <v>1</v>
      </c>
    </row>
    <row r="76" spans="1:6" ht="15.9" customHeight="1" x14ac:dyDescent="0.25">
      <c r="A76" s="28" t="s">
        <v>67</v>
      </c>
      <c r="B76" s="23"/>
      <c r="C76" s="23"/>
      <c r="D76" s="30"/>
      <c r="E76" s="31"/>
      <c r="F76" s="31"/>
    </row>
    <row r="77" spans="1:6" ht="15.9" customHeight="1" x14ac:dyDescent="0.25">
      <c r="A77" s="25" t="s">
        <v>68</v>
      </c>
      <c r="B77" s="19" t="str">
        <f>VLOOKUP(A77,'Рейтинг (Раздел 6)'!$B$6:$D$88,2,FALSE)</f>
        <v>1-19</v>
      </c>
      <c r="C77" s="26" t="str">
        <f>RANK(D77,$D$77:$D$88)&amp;IF(COUNTIF($D$77:$D$88,D77)&gt;1,"-"&amp;RANK(D77,$D$77:$D$88)+COUNTIF($D$77:$D$88,D77)-1,"")</f>
        <v>1-5</v>
      </c>
      <c r="D77" s="26">
        <f t="shared" ref="D77:D88" si="8">E77+F77</f>
        <v>6</v>
      </c>
      <c r="E77" s="27">
        <f>'Показатель 6.1'!E78</f>
        <v>3</v>
      </c>
      <c r="F77" s="27">
        <f>'Показатель 6.2'!F78</f>
        <v>3</v>
      </c>
    </row>
    <row r="78" spans="1:6" ht="15.9" customHeight="1" x14ac:dyDescent="0.25">
      <c r="A78" s="25" t="s">
        <v>69</v>
      </c>
      <c r="B78" s="19" t="str">
        <f>VLOOKUP(A78,'Рейтинг (Раздел 6)'!$B$6:$D$88,2,FALSE)</f>
        <v>54-67</v>
      </c>
      <c r="C78" s="26" t="str">
        <f t="shared" ref="C78:C88" si="9">RANK(D78,$D$77:$D$88)&amp;IF(COUNTIF($D$77:$D$88,D78)&gt;1,"-"&amp;RANK(D78,$D$77:$D$88)+COUNTIF($D$77:$D$88,D78)-1,"")</f>
        <v>6-11</v>
      </c>
      <c r="D78" s="26">
        <f t="shared" si="8"/>
        <v>1</v>
      </c>
      <c r="E78" s="27">
        <f>'Показатель 6.1'!E79</f>
        <v>0</v>
      </c>
      <c r="F78" s="27">
        <f>'Показатель 6.2'!F79</f>
        <v>1</v>
      </c>
    </row>
    <row r="79" spans="1:6" ht="15.9" customHeight="1" x14ac:dyDescent="0.25">
      <c r="A79" s="25" t="s">
        <v>70</v>
      </c>
      <c r="B79" s="19" t="str">
        <f>VLOOKUP(A79,'Рейтинг (Раздел 6)'!$B$6:$D$88,2,FALSE)</f>
        <v>54-67</v>
      </c>
      <c r="C79" s="26" t="str">
        <f t="shared" si="9"/>
        <v>6-11</v>
      </c>
      <c r="D79" s="26">
        <f t="shared" si="8"/>
        <v>1</v>
      </c>
      <c r="E79" s="27">
        <f>'Показатель 6.1'!E80</f>
        <v>0</v>
      </c>
      <c r="F79" s="27">
        <f>'Показатель 6.2'!F80</f>
        <v>1</v>
      </c>
    </row>
    <row r="80" spans="1:6" ht="15.9" customHeight="1" x14ac:dyDescent="0.25">
      <c r="A80" s="25" t="s">
        <v>71</v>
      </c>
      <c r="B80" s="19" t="str">
        <f>VLOOKUP(A80,'Рейтинг (Раздел 6)'!$B$6:$D$88,2,FALSE)</f>
        <v>54-67</v>
      </c>
      <c r="C80" s="26" t="str">
        <f t="shared" si="9"/>
        <v>6-11</v>
      </c>
      <c r="D80" s="26">
        <f t="shared" si="8"/>
        <v>1</v>
      </c>
      <c r="E80" s="27">
        <f>'Показатель 6.1'!E81</f>
        <v>0</v>
      </c>
      <c r="F80" s="27">
        <f>'Показатель 6.2'!F81</f>
        <v>1</v>
      </c>
    </row>
    <row r="81" spans="1:6" ht="15.9" customHeight="1" x14ac:dyDescent="0.25">
      <c r="A81" s="25" t="s">
        <v>72</v>
      </c>
      <c r="B81" s="19" t="str">
        <f>VLOOKUP(A81,'Рейтинг (Раздел 6)'!$B$6:$D$88,2,FALSE)</f>
        <v>1-19</v>
      </c>
      <c r="C81" s="26" t="str">
        <f t="shared" si="9"/>
        <v>1-5</v>
      </c>
      <c r="D81" s="26">
        <f t="shared" si="8"/>
        <v>6</v>
      </c>
      <c r="E81" s="27">
        <f>'Показатель 6.1'!E82</f>
        <v>3</v>
      </c>
      <c r="F81" s="27">
        <f>'Показатель 6.2'!F82</f>
        <v>3</v>
      </c>
    </row>
    <row r="82" spans="1:6" ht="15.9" customHeight="1" x14ac:dyDescent="0.25">
      <c r="A82" s="25" t="s">
        <v>73</v>
      </c>
      <c r="B82" s="19" t="str">
        <f>VLOOKUP(A82,'Рейтинг (Раздел 6)'!$B$6:$D$88,2,FALSE)</f>
        <v>68-83</v>
      </c>
      <c r="C82" s="26" t="str">
        <f t="shared" si="9"/>
        <v>12</v>
      </c>
      <c r="D82" s="26">
        <f t="shared" si="8"/>
        <v>0</v>
      </c>
      <c r="E82" s="27">
        <f>'Показатель 6.1'!E83</f>
        <v>0</v>
      </c>
      <c r="F82" s="27">
        <f>'Показатель 6.2'!F83</f>
        <v>0</v>
      </c>
    </row>
    <row r="83" spans="1:6" ht="15.9" customHeight="1" x14ac:dyDescent="0.25">
      <c r="A83" s="25" t="s">
        <v>74</v>
      </c>
      <c r="B83" s="19" t="str">
        <f>VLOOKUP(A83,'Рейтинг (Раздел 6)'!$B$6:$D$88,2,FALSE)</f>
        <v>1-19</v>
      </c>
      <c r="C83" s="26" t="str">
        <f t="shared" si="9"/>
        <v>1-5</v>
      </c>
      <c r="D83" s="26">
        <f t="shared" si="8"/>
        <v>6</v>
      </c>
      <c r="E83" s="27">
        <f>'Показатель 6.1'!E84</f>
        <v>3</v>
      </c>
      <c r="F83" s="27">
        <f>'Показатель 6.2'!F84</f>
        <v>3</v>
      </c>
    </row>
    <row r="84" spans="1:6" ht="15.9" customHeight="1" x14ac:dyDescent="0.25">
      <c r="A84" s="25" t="s">
        <v>75</v>
      </c>
      <c r="B84" s="19" t="str">
        <f>VLOOKUP(A84,'Рейтинг (Раздел 6)'!$B$6:$D$88,2,FALSE)</f>
        <v>1-19</v>
      </c>
      <c r="C84" s="26" t="str">
        <f t="shared" si="9"/>
        <v>1-5</v>
      </c>
      <c r="D84" s="26">
        <f t="shared" si="8"/>
        <v>6</v>
      </c>
      <c r="E84" s="27">
        <f>'Показатель 6.1'!E85</f>
        <v>3</v>
      </c>
      <c r="F84" s="27">
        <f>'Показатель 6.2'!F85</f>
        <v>3</v>
      </c>
    </row>
    <row r="85" spans="1:6" ht="15.9" customHeight="1" x14ac:dyDescent="0.25">
      <c r="A85" s="25" t="s">
        <v>76</v>
      </c>
      <c r="B85" s="19" t="str">
        <f>VLOOKUP(A85,'Рейтинг (Раздел 6)'!$B$6:$D$88,2,FALSE)</f>
        <v>54-67</v>
      </c>
      <c r="C85" s="26" t="str">
        <f t="shared" si="9"/>
        <v>6-11</v>
      </c>
      <c r="D85" s="26">
        <f t="shared" si="8"/>
        <v>1</v>
      </c>
      <c r="E85" s="27">
        <f>'Показатель 6.1'!E86</f>
        <v>0</v>
      </c>
      <c r="F85" s="27">
        <f>'Показатель 6.2'!F86</f>
        <v>1</v>
      </c>
    </row>
    <row r="86" spans="1:6" ht="15.9" customHeight="1" x14ac:dyDescent="0.25">
      <c r="A86" s="25" t="s">
        <v>77</v>
      </c>
      <c r="B86" s="19" t="str">
        <f>VLOOKUP(A86,'Рейтинг (Раздел 6)'!$B$6:$D$88,2,FALSE)</f>
        <v>54-67</v>
      </c>
      <c r="C86" s="26" t="str">
        <f t="shared" si="9"/>
        <v>6-11</v>
      </c>
      <c r="D86" s="26">
        <f t="shared" si="8"/>
        <v>1</v>
      </c>
      <c r="E86" s="27">
        <f>'Показатель 6.1'!E87</f>
        <v>0</v>
      </c>
      <c r="F86" s="27">
        <f>'Показатель 6.2'!F87</f>
        <v>1</v>
      </c>
    </row>
    <row r="87" spans="1:6" ht="15.9" customHeight="1" x14ac:dyDescent="0.25">
      <c r="A87" s="25" t="s">
        <v>78</v>
      </c>
      <c r="B87" s="19" t="str">
        <f>VLOOKUP(A87,'Рейтинг (Раздел 6)'!$B$6:$D$88,2,FALSE)</f>
        <v>1-19</v>
      </c>
      <c r="C87" s="26" t="str">
        <f t="shared" si="9"/>
        <v>1-5</v>
      </c>
      <c r="D87" s="26">
        <f t="shared" si="8"/>
        <v>6</v>
      </c>
      <c r="E87" s="27">
        <f>'Показатель 6.1'!E88</f>
        <v>3</v>
      </c>
      <c r="F87" s="27">
        <f>'Показатель 6.2'!F88</f>
        <v>3</v>
      </c>
    </row>
    <row r="88" spans="1:6" ht="15.9" customHeight="1" x14ac:dyDescent="0.25">
      <c r="A88" s="25" t="s">
        <v>79</v>
      </c>
      <c r="B88" s="19" t="str">
        <f>VLOOKUP(A88,'Рейтинг (Раздел 6)'!$B$6:$D$88,2,FALSE)</f>
        <v>54-67</v>
      </c>
      <c r="C88" s="26" t="str">
        <f t="shared" si="9"/>
        <v>6-11</v>
      </c>
      <c r="D88" s="26">
        <f t="shared" si="8"/>
        <v>1</v>
      </c>
      <c r="E88" s="27">
        <f>'Показатель 6.1'!E89</f>
        <v>0</v>
      </c>
      <c r="F88" s="27">
        <f>'Показатель 6.2'!F89</f>
        <v>1</v>
      </c>
    </row>
    <row r="89" spans="1:6" ht="15.9" customHeight="1" x14ac:dyDescent="0.25">
      <c r="A89" s="28" t="s">
        <v>80</v>
      </c>
      <c r="B89" s="23"/>
      <c r="C89" s="23"/>
      <c r="D89" s="30"/>
      <c r="E89" s="31"/>
      <c r="F89" s="31"/>
    </row>
    <row r="90" spans="1:6" ht="15.9" customHeight="1" x14ac:dyDescent="0.25">
      <c r="A90" s="25" t="s">
        <v>81</v>
      </c>
      <c r="B90" s="19" t="str">
        <f>VLOOKUP(A90,'Рейтинг (Раздел 6)'!$B$6:$D$88,2,FALSE)</f>
        <v>54-67</v>
      </c>
      <c r="C90" s="26" t="str">
        <f>RANK(D90,$D$90:$D$98)&amp;IF(COUNTIF($D$90:$D$98,D90)&gt;1,"-"&amp;RANK(D90,$D$90:$D$98)+COUNTIF($D$90:$D$98,D90)-1,"")</f>
        <v>7-8</v>
      </c>
      <c r="D90" s="26">
        <f t="shared" ref="D90:D98" si="10">E90+F90</f>
        <v>1</v>
      </c>
      <c r="E90" s="27">
        <f>'Показатель 6.1'!E91</f>
        <v>0</v>
      </c>
      <c r="F90" s="27">
        <f>'Показатель 6.2'!F91</f>
        <v>1</v>
      </c>
    </row>
    <row r="91" spans="1:6" ht="15.9" customHeight="1" x14ac:dyDescent="0.25">
      <c r="A91" s="25" t="s">
        <v>82</v>
      </c>
      <c r="B91" s="19" t="str">
        <f>VLOOKUP(A91,'Рейтинг (Раздел 6)'!$B$6:$D$88,2,FALSE)</f>
        <v>54-67</v>
      </c>
      <c r="C91" s="26" t="str">
        <f t="shared" ref="C91:C97" si="11">RANK(D91,$D$90:$D$98)&amp;IF(COUNTIF($D$90:$D$98,D91)&gt;1,"-"&amp;RANK(D91,$D$90:$D$98)+COUNTIF($D$90:$D$98,D91)-1,"")</f>
        <v>7-8</v>
      </c>
      <c r="D91" s="26">
        <f t="shared" si="10"/>
        <v>1</v>
      </c>
      <c r="E91" s="27">
        <f>'Показатель 6.1'!E92</f>
        <v>0</v>
      </c>
      <c r="F91" s="27">
        <f>'Показатель 6.2'!F92</f>
        <v>1</v>
      </c>
    </row>
    <row r="92" spans="1:6" ht="15.9" customHeight="1" x14ac:dyDescent="0.25">
      <c r="A92" s="25" t="s">
        <v>83</v>
      </c>
      <c r="B92" s="19" t="str">
        <f>VLOOKUP(A92,'Рейтинг (Раздел 6)'!$B$6:$D$88,2,FALSE)</f>
        <v>1-19</v>
      </c>
      <c r="C92" s="26" t="str">
        <f t="shared" si="11"/>
        <v>1-2</v>
      </c>
      <c r="D92" s="26">
        <f t="shared" si="10"/>
        <v>6</v>
      </c>
      <c r="E92" s="27">
        <f>'Показатель 6.1'!E93</f>
        <v>3</v>
      </c>
      <c r="F92" s="27">
        <f>'Показатель 6.2'!F93</f>
        <v>3</v>
      </c>
    </row>
    <row r="93" spans="1:6" ht="15.9" customHeight="1" x14ac:dyDescent="0.25">
      <c r="A93" s="25" t="s">
        <v>84</v>
      </c>
      <c r="B93" s="19" t="str">
        <f>VLOOKUP(A93,'Рейтинг (Раздел 6)'!$B$6:$D$88,2,FALSE)</f>
        <v>35-44</v>
      </c>
      <c r="C93" s="26" t="str">
        <f t="shared" si="11"/>
        <v>4-6</v>
      </c>
      <c r="D93" s="26">
        <f t="shared" si="10"/>
        <v>3</v>
      </c>
      <c r="E93" s="27">
        <f>'Показатель 6.1'!E94</f>
        <v>2</v>
      </c>
      <c r="F93" s="27">
        <f>'Показатель 6.2'!F94</f>
        <v>1</v>
      </c>
    </row>
    <row r="94" spans="1:6" ht="15.9" customHeight="1" x14ac:dyDescent="0.25">
      <c r="A94" s="25" t="s">
        <v>85</v>
      </c>
      <c r="B94" s="19" t="str">
        <f>VLOOKUP(A94,'Рейтинг (Раздел 6)'!$B$6:$D$88,2,FALSE)</f>
        <v>35-44</v>
      </c>
      <c r="C94" s="26" t="str">
        <f t="shared" si="11"/>
        <v>4-6</v>
      </c>
      <c r="D94" s="26">
        <f t="shared" si="10"/>
        <v>3</v>
      </c>
      <c r="E94" s="27">
        <f>'Показатель 6.1'!E95</f>
        <v>1</v>
      </c>
      <c r="F94" s="27">
        <f>'Показатель 6.2'!F95</f>
        <v>2</v>
      </c>
    </row>
    <row r="95" spans="1:6" ht="15.9" customHeight="1" x14ac:dyDescent="0.25">
      <c r="A95" s="25" t="s">
        <v>86</v>
      </c>
      <c r="B95" s="19" t="str">
        <f>VLOOKUP(A95,'Рейтинг (Раздел 6)'!$B$6:$D$88,2,FALSE)</f>
        <v>35-44</v>
      </c>
      <c r="C95" s="26" t="str">
        <f t="shared" si="11"/>
        <v>4-6</v>
      </c>
      <c r="D95" s="26">
        <f t="shared" si="10"/>
        <v>3</v>
      </c>
      <c r="E95" s="27">
        <f>'Показатель 6.1'!E96</f>
        <v>1</v>
      </c>
      <c r="F95" s="27">
        <f>'Показатель 6.2'!F96</f>
        <v>2</v>
      </c>
    </row>
    <row r="96" spans="1:6" ht="15.9" customHeight="1" x14ac:dyDescent="0.25">
      <c r="A96" s="25" t="s">
        <v>87</v>
      </c>
      <c r="B96" s="19" t="str">
        <f>VLOOKUP(A96,'Рейтинг (Раздел 6)'!$B$6:$D$88,2,FALSE)</f>
        <v>1-19</v>
      </c>
      <c r="C96" s="26" t="str">
        <f t="shared" si="11"/>
        <v>1-2</v>
      </c>
      <c r="D96" s="26">
        <f t="shared" si="10"/>
        <v>6</v>
      </c>
      <c r="E96" s="27">
        <f>'Показатель 6.1'!E97</f>
        <v>3</v>
      </c>
      <c r="F96" s="27">
        <f>'Показатель 6.2'!F97</f>
        <v>3</v>
      </c>
    </row>
    <row r="97" spans="1:6" ht="15.9" customHeight="1" x14ac:dyDescent="0.25">
      <c r="A97" s="25" t="s">
        <v>88</v>
      </c>
      <c r="B97" s="19" t="str">
        <f>VLOOKUP(A97,'Рейтинг (Раздел 6)'!$B$6:$D$88,2,FALSE)</f>
        <v>27-34</v>
      </c>
      <c r="C97" s="26" t="str">
        <f t="shared" si="11"/>
        <v>3</v>
      </c>
      <c r="D97" s="26">
        <f t="shared" si="10"/>
        <v>4</v>
      </c>
      <c r="E97" s="27">
        <f>'Показатель 6.1'!E98</f>
        <v>1</v>
      </c>
      <c r="F97" s="27">
        <f>'Показатель 6.2'!F98</f>
        <v>3</v>
      </c>
    </row>
    <row r="98" spans="1:6" ht="15.9" customHeight="1" x14ac:dyDescent="0.25">
      <c r="A98" s="25" t="s">
        <v>89</v>
      </c>
      <c r="B98" s="19" t="str">
        <f>VLOOKUP(A98,'Рейтинг (Раздел 6)'!$B$6:$D$88,2,FALSE)</f>
        <v>68-83</v>
      </c>
      <c r="C98" s="26" t="str">
        <f>RANK(D98,$D$90:$D$98)&amp;IF(COUNTIF($D$90:$D$98,D98)&gt;1,"-"&amp;RANK(D98,$D$90:$D$98)+COUNTIF($D$90:$D$98,D98)-1,"")</f>
        <v>9</v>
      </c>
      <c r="D98" s="26">
        <f t="shared" si="10"/>
        <v>0</v>
      </c>
      <c r="E98" s="27">
        <f>'Показатель 6.1'!E99</f>
        <v>0</v>
      </c>
      <c r="F98" s="27">
        <f>'Показатель 6.2'!F99</f>
        <v>0</v>
      </c>
    </row>
    <row r="99" spans="1:6" x14ac:dyDescent="0.25">
      <c r="A99" s="28" t="s">
        <v>105</v>
      </c>
      <c r="B99" s="23"/>
      <c r="C99" s="29"/>
      <c r="D99" s="30"/>
      <c r="E99" s="30"/>
      <c r="F99" s="30"/>
    </row>
    <row r="100" spans="1:6" ht="15.9" customHeight="1" x14ac:dyDescent="0.25">
      <c r="A100" s="25" t="s">
        <v>366</v>
      </c>
      <c r="B100" s="19"/>
      <c r="C100" s="19"/>
      <c r="D100" s="26"/>
      <c r="E100" s="27"/>
      <c r="F100" s="27"/>
    </row>
    <row r="101" spans="1:6" ht="15.9" customHeight="1" x14ac:dyDescent="0.25">
      <c r="A101" s="25" t="s">
        <v>367</v>
      </c>
      <c r="B101" s="19"/>
      <c r="C101" s="19"/>
      <c r="D101" s="26"/>
      <c r="E101" s="27"/>
      <c r="F101" s="27"/>
    </row>
    <row r="103" spans="1:6" ht="23.4" customHeight="1" x14ac:dyDescent="0.25">
      <c r="A103" s="61" t="s">
        <v>368</v>
      </c>
      <c r="B103" s="61"/>
      <c r="C103" s="61"/>
      <c r="D103" s="61"/>
      <c r="E103" s="61"/>
      <c r="F103" s="61"/>
    </row>
  </sheetData>
  <mergeCells count="2">
    <mergeCell ref="A1:F1"/>
    <mergeCell ref="A103:F103"/>
  </mergeCells>
  <pageMargins left="0.70866141732283472" right="0.70866141732283472" top="0.74803149606299213" bottom="0.74803149606299213" header="0.31496062992125984" footer="0.31496062992125984"/>
  <pageSetup paperSize="9" scale="59" fitToHeight="3" orientation="portrait" r:id="rId1"/>
  <headerFooter>
    <oddFooter>&amp;A&amp;RСтраница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BreakPreview" zoomScaleNormal="100" zoomScaleSheetLayoutView="100" workbookViewId="0">
      <selection activeCell="G6" sqref="G6"/>
    </sheetView>
  </sheetViews>
  <sheetFormatPr defaultRowHeight="14.4" x14ac:dyDescent="0.3"/>
  <cols>
    <col min="1" max="1" width="4.5546875" style="8" customWidth="1"/>
    <col min="2" max="2" width="113.88671875" customWidth="1"/>
    <col min="3" max="3" width="8" customWidth="1"/>
  </cols>
  <sheetData>
    <row r="1" spans="1:3" ht="15" thickBot="1" x14ac:dyDescent="0.35">
      <c r="A1" s="7">
        <v>2015</v>
      </c>
    </row>
    <row r="2" spans="1:3" ht="15" thickBot="1" x14ac:dyDescent="0.35">
      <c r="A2" s="72"/>
    </row>
    <row r="3" spans="1:3" ht="15" customHeight="1" thickBot="1" x14ac:dyDescent="0.35">
      <c r="A3" s="73" t="s">
        <v>370</v>
      </c>
      <c r="B3" s="74" t="s">
        <v>371</v>
      </c>
      <c r="C3" s="74" t="s">
        <v>372</v>
      </c>
    </row>
    <row r="4" spans="1:3" ht="15" thickBot="1" x14ac:dyDescent="0.35">
      <c r="A4" s="73"/>
      <c r="B4" s="74"/>
      <c r="C4" s="74"/>
    </row>
    <row r="5" spans="1:3" ht="15" customHeight="1" x14ac:dyDescent="0.3">
      <c r="A5" s="64">
        <v>6</v>
      </c>
      <c r="B5" s="1" t="s">
        <v>108</v>
      </c>
      <c r="C5" s="66">
        <v>6</v>
      </c>
    </row>
    <row r="6" spans="1:3" ht="91.8" customHeight="1" thickBot="1" x14ac:dyDescent="0.35">
      <c r="A6" s="65"/>
      <c r="B6" s="2" t="s">
        <v>109</v>
      </c>
      <c r="C6" s="67"/>
    </row>
    <row r="7" spans="1:3" ht="45" customHeight="1" thickBot="1" x14ac:dyDescent="0.35">
      <c r="A7" s="9" t="s">
        <v>113</v>
      </c>
      <c r="B7" s="3" t="s">
        <v>110</v>
      </c>
      <c r="C7" s="4"/>
    </row>
    <row r="8" spans="1:3" ht="12.75" customHeight="1" thickBot="1" x14ac:dyDescent="0.35">
      <c r="A8" s="10"/>
      <c r="B8" s="5" t="s">
        <v>100</v>
      </c>
      <c r="C8" s="6">
        <v>3</v>
      </c>
    </row>
    <row r="9" spans="1:3" ht="14.25" customHeight="1" thickBot="1" x14ac:dyDescent="0.35">
      <c r="A9" s="10"/>
      <c r="B9" s="5" t="s">
        <v>101</v>
      </c>
      <c r="C9" s="6">
        <v>2</v>
      </c>
    </row>
    <row r="10" spans="1:3" ht="13.5" customHeight="1" thickBot="1" x14ac:dyDescent="0.35">
      <c r="A10" s="10"/>
      <c r="B10" s="5" t="s">
        <v>102</v>
      </c>
      <c r="C10" s="6">
        <v>1</v>
      </c>
    </row>
    <row r="11" spans="1:3" ht="12" customHeight="1" thickBot="1" x14ac:dyDescent="0.35">
      <c r="A11" s="10"/>
      <c r="B11" s="57" t="s">
        <v>111</v>
      </c>
      <c r="C11" s="6">
        <v>0</v>
      </c>
    </row>
    <row r="12" spans="1:3" ht="36.6" thickBot="1" x14ac:dyDescent="0.35">
      <c r="A12" s="9" t="s">
        <v>114</v>
      </c>
      <c r="B12" s="3" t="s">
        <v>112</v>
      </c>
      <c r="C12" s="4"/>
    </row>
    <row r="13" spans="1:3" ht="13.5" customHeight="1" thickBot="1" x14ac:dyDescent="0.35">
      <c r="A13" s="10"/>
      <c r="B13" s="5" t="s">
        <v>100</v>
      </c>
      <c r="C13" s="6">
        <v>3</v>
      </c>
    </row>
    <row r="14" spans="1:3" ht="13.5" customHeight="1" thickBot="1" x14ac:dyDescent="0.35">
      <c r="A14" s="10"/>
      <c r="B14" s="5" t="s">
        <v>101</v>
      </c>
      <c r="C14" s="6">
        <v>2</v>
      </c>
    </row>
    <row r="15" spans="1:3" ht="13.5" customHeight="1" thickBot="1" x14ac:dyDescent="0.35">
      <c r="A15" s="10"/>
      <c r="B15" s="5" t="s">
        <v>102</v>
      </c>
      <c r="C15" s="6">
        <v>1</v>
      </c>
    </row>
    <row r="16" spans="1:3" ht="13.5" customHeight="1" thickBot="1" x14ac:dyDescent="0.35">
      <c r="A16" s="10"/>
      <c r="B16" s="5" t="s">
        <v>104</v>
      </c>
      <c r="C16" s="6">
        <v>0</v>
      </c>
    </row>
  </sheetData>
  <mergeCells count="5">
    <mergeCell ref="A5:A6"/>
    <mergeCell ref="C5:C6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view="pageBreakPreview" topLeftCell="A90" zoomScaleNormal="100" zoomScaleSheetLayoutView="100" workbookViewId="0">
      <selection activeCell="A104" sqref="A104:E104"/>
    </sheetView>
  </sheetViews>
  <sheetFormatPr defaultColWidth="9.109375" defaultRowHeight="12" x14ac:dyDescent="0.25"/>
  <cols>
    <col min="1" max="1" width="33.44140625" style="11" customWidth="1"/>
    <col min="2" max="2" width="15.88671875" style="53" customWidth="1"/>
    <col min="3" max="3" width="15.6640625" style="53" customWidth="1"/>
    <col min="4" max="4" width="41" style="11" customWidth="1"/>
    <col min="5" max="5" width="15.6640625" style="11" customWidth="1"/>
    <col min="6" max="16384" width="9.109375" style="11"/>
  </cols>
  <sheetData>
    <row r="1" spans="1:13" s="39" customFormat="1" ht="17.25" customHeight="1" x14ac:dyDescent="0.25">
      <c r="A1" s="17" t="s">
        <v>118</v>
      </c>
      <c r="B1" s="36"/>
      <c r="C1" s="36"/>
      <c r="D1" s="37"/>
      <c r="E1" s="38"/>
    </row>
    <row r="2" spans="1:13" ht="17.25" customHeight="1" x14ac:dyDescent="0.25">
      <c r="A2" s="40" t="s">
        <v>94</v>
      </c>
      <c r="B2" s="17" t="s">
        <v>95</v>
      </c>
      <c r="C2" s="37"/>
      <c r="D2" s="37"/>
      <c r="E2" s="38"/>
    </row>
    <row r="3" spans="1:13" ht="15.75" customHeight="1" x14ac:dyDescent="0.25">
      <c r="A3" s="40" t="s">
        <v>96</v>
      </c>
      <c r="B3" s="17" t="s">
        <v>116</v>
      </c>
      <c r="C3" s="40"/>
      <c r="D3" s="17"/>
      <c r="E3" s="38"/>
    </row>
    <row r="4" spans="1:13" ht="108" customHeight="1" x14ac:dyDescent="0.25">
      <c r="A4" s="18" t="s">
        <v>121</v>
      </c>
      <c r="B4" s="18" t="s">
        <v>119</v>
      </c>
      <c r="C4" s="18" t="s">
        <v>120</v>
      </c>
      <c r="D4" s="18" t="str">
        <f>'Методика (Раздел 6)'!B7</f>
        <v>Доля государственных казенных, бюджетных и автономных учреждений субъекта Российской Федерации, опубликовавших на официальном сайте Российской Федерации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отчетный финансовый год</v>
      </c>
      <c r="E4" s="18" t="s">
        <v>115</v>
      </c>
      <c r="F4" s="39"/>
      <c r="G4" s="39"/>
      <c r="H4" s="39"/>
      <c r="I4" s="39"/>
      <c r="J4" s="39"/>
      <c r="K4" s="39"/>
      <c r="L4" s="39"/>
      <c r="M4" s="39"/>
    </row>
    <row r="5" spans="1:13" ht="17.25" customHeight="1" x14ac:dyDescent="0.25">
      <c r="A5" s="68" t="s">
        <v>122</v>
      </c>
      <c r="B5" s="71" t="s">
        <v>128</v>
      </c>
      <c r="C5" s="71" t="s">
        <v>128</v>
      </c>
      <c r="D5" s="18" t="str">
        <f>'Методика (Раздел 6)'!B13</f>
        <v xml:space="preserve">95% и более </v>
      </c>
      <c r="E5" s="71" t="s">
        <v>103</v>
      </c>
      <c r="F5" s="39"/>
      <c r="G5" s="39"/>
      <c r="H5" s="39"/>
      <c r="I5" s="39"/>
      <c r="J5" s="39"/>
      <c r="K5" s="39"/>
      <c r="L5" s="39"/>
      <c r="M5" s="39"/>
    </row>
    <row r="6" spans="1:13" ht="14.25" customHeight="1" x14ac:dyDescent="0.25">
      <c r="A6" s="69"/>
      <c r="B6" s="71"/>
      <c r="C6" s="71"/>
      <c r="D6" s="18" t="str">
        <f>'Методика (Раздел 6)'!B14</f>
        <v xml:space="preserve">90% и более </v>
      </c>
      <c r="E6" s="71"/>
      <c r="F6" s="39"/>
      <c r="G6" s="39"/>
      <c r="H6" s="39"/>
      <c r="I6" s="39"/>
      <c r="J6" s="39"/>
      <c r="K6" s="39"/>
      <c r="L6" s="39"/>
      <c r="M6" s="39"/>
    </row>
    <row r="7" spans="1:13" s="42" customFormat="1" ht="15.9" customHeight="1" x14ac:dyDescent="0.25">
      <c r="A7" s="69"/>
      <c r="B7" s="71"/>
      <c r="C7" s="71"/>
      <c r="D7" s="18" t="str">
        <f>'Методика (Раздел 6)'!B15</f>
        <v xml:space="preserve">80% и более </v>
      </c>
      <c r="E7" s="71"/>
      <c r="F7" s="41"/>
      <c r="G7" s="41"/>
      <c r="H7" s="41"/>
      <c r="I7" s="41"/>
      <c r="J7" s="41"/>
      <c r="K7" s="41"/>
      <c r="L7" s="41"/>
      <c r="M7" s="41"/>
    </row>
    <row r="8" spans="1:13" s="42" customFormat="1" ht="15.9" customHeight="1" x14ac:dyDescent="0.25">
      <c r="A8" s="70"/>
      <c r="B8" s="71"/>
      <c r="C8" s="71"/>
      <c r="D8" s="18" t="str">
        <f>'Методика (Раздел 6)'!B16</f>
        <v xml:space="preserve">менее 80 % </v>
      </c>
      <c r="E8" s="71"/>
      <c r="F8" s="41"/>
      <c r="G8" s="41"/>
      <c r="H8" s="41"/>
      <c r="I8" s="41"/>
      <c r="J8" s="41"/>
      <c r="K8" s="41"/>
      <c r="L8" s="41"/>
      <c r="M8" s="41"/>
    </row>
    <row r="9" spans="1:13" s="45" customFormat="1" ht="15.9" customHeight="1" x14ac:dyDescent="0.25">
      <c r="A9" s="23" t="s">
        <v>0</v>
      </c>
      <c r="B9" s="43"/>
      <c r="C9" s="43"/>
      <c r="D9" s="43"/>
      <c r="E9" s="43"/>
      <c r="F9" s="44"/>
      <c r="G9" s="44"/>
      <c r="H9" s="44"/>
      <c r="I9" s="44"/>
      <c r="J9" s="44"/>
      <c r="K9" s="44"/>
      <c r="L9" s="44"/>
      <c r="M9" s="44"/>
    </row>
    <row r="10" spans="1:13" ht="15.9" customHeight="1" x14ac:dyDescent="0.25">
      <c r="A10" s="32" t="s">
        <v>1</v>
      </c>
      <c r="B10" s="46">
        <v>181</v>
      </c>
      <c r="C10" s="47">
        <v>249</v>
      </c>
      <c r="D10" s="48">
        <f>B10/C10*100</f>
        <v>72.690763052208837</v>
      </c>
      <c r="E10" s="47">
        <f>IF(D10&gt;=95,3,IF(D10&gt;=90,2,IF(D10&gt;=80,1,0)))</f>
        <v>0</v>
      </c>
      <c r="F10" s="39"/>
      <c r="G10" s="39"/>
      <c r="H10" s="39"/>
      <c r="I10" s="39"/>
      <c r="J10" s="39"/>
      <c r="K10" s="39"/>
      <c r="L10" s="39"/>
      <c r="M10" s="39"/>
    </row>
    <row r="11" spans="1:13" ht="15.9" customHeight="1" x14ac:dyDescent="0.25">
      <c r="A11" s="32" t="s">
        <v>2</v>
      </c>
      <c r="B11" s="46" t="s">
        <v>130</v>
      </c>
      <c r="C11" s="47" t="s">
        <v>131</v>
      </c>
      <c r="D11" s="48">
        <f t="shared" ref="D11:D27" si="0">B11/C11*100</f>
        <v>92.857142857142861</v>
      </c>
      <c r="E11" s="47">
        <f t="shared" ref="E11:E74" si="1">IF(D11&gt;=95,3,IF(D11&gt;=90,2,IF(D11&gt;=80,1,0)))</f>
        <v>2</v>
      </c>
      <c r="F11" s="39"/>
      <c r="G11" s="39"/>
      <c r="H11" s="39"/>
      <c r="I11" s="39"/>
      <c r="J11" s="39"/>
      <c r="K11" s="39"/>
      <c r="L11" s="39"/>
      <c r="M11" s="39"/>
    </row>
    <row r="12" spans="1:13" ht="15.9" customHeight="1" x14ac:dyDescent="0.25">
      <c r="A12" s="32" t="s">
        <v>3</v>
      </c>
      <c r="B12" s="46" t="s">
        <v>132</v>
      </c>
      <c r="C12" s="47" t="s">
        <v>133</v>
      </c>
      <c r="D12" s="48">
        <f t="shared" si="0"/>
        <v>99.127906976744185</v>
      </c>
      <c r="E12" s="47">
        <f t="shared" si="1"/>
        <v>3</v>
      </c>
      <c r="F12" s="39"/>
      <c r="G12" s="39"/>
      <c r="H12" s="39"/>
      <c r="I12" s="39"/>
      <c r="J12" s="39"/>
      <c r="K12" s="39"/>
      <c r="L12" s="39"/>
      <c r="M12" s="39"/>
    </row>
    <row r="13" spans="1:13" ht="15.9" customHeight="1" x14ac:dyDescent="0.25">
      <c r="A13" s="32" t="s">
        <v>4</v>
      </c>
      <c r="B13" s="46" t="s">
        <v>134</v>
      </c>
      <c r="C13" s="47" t="s">
        <v>135</v>
      </c>
      <c r="D13" s="48">
        <f t="shared" si="0"/>
        <v>95.6</v>
      </c>
      <c r="E13" s="47">
        <f t="shared" si="1"/>
        <v>3</v>
      </c>
      <c r="F13" s="39"/>
      <c r="G13" s="39"/>
      <c r="H13" s="39"/>
      <c r="I13" s="39"/>
      <c r="J13" s="39"/>
      <c r="K13" s="39"/>
      <c r="L13" s="39"/>
      <c r="M13" s="39"/>
    </row>
    <row r="14" spans="1:13" ht="15.9" customHeight="1" x14ac:dyDescent="0.25">
      <c r="A14" s="32" t="s">
        <v>5</v>
      </c>
      <c r="B14" s="46" t="s">
        <v>136</v>
      </c>
      <c r="C14" s="47" t="s">
        <v>137</v>
      </c>
      <c r="D14" s="48">
        <f t="shared" si="0"/>
        <v>80.384615384615387</v>
      </c>
      <c r="E14" s="47">
        <f t="shared" si="1"/>
        <v>1</v>
      </c>
      <c r="F14" s="39"/>
      <c r="G14" s="39"/>
      <c r="H14" s="39"/>
      <c r="I14" s="39"/>
      <c r="J14" s="39"/>
      <c r="K14" s="39"/>
      <c r="L14" s="39"/>
      <c r="M14" s="39"/>
    </row>
    <row r="15" spans="1:13" ht="15.9" customHeight="1" x14ac:dyDescent="0.25">
      <c r="A15" s="32" t="s">
        <v>6</v>
      </c>
      <c r="B15" s="46" t="s">
        <v>138</v>
      </c>
      <c r="C15" s="47" t="s">
        <v>139</v>
      </c>
      <c r="D15" s="48">
        <f t="shared" si="0"/>
        <v>56.351791530944631</v>
      </c>
      <c r="E15" s="47">
        <f t="shared" si="1"/>
        <v>0</v>
      </c>
      <c r="F15" s="39"/>
      <c r="G15" s="39"/>
      <c r="H15" s="39"/>
      <c r="I15" s="39"/>
      <c r="J15" s="39"/>
      <c r="K15" s="39"/>
      <c r="L15" s="39"/>
      <c r="M15" s="39"/>
    </row>
    <row r="16" spans="1:13" ht="15.9" customHeight="1" x14ac:dyDescent="0.25">
      <c r="A16" s="32" t="s">
        <v>7</v>
      </c>
      <c r="B16" s="46" t="s">
        <v>140</v>
      </c>
      <c r="C16" s="47" t="s">
        <v>141</v>
      </c>
      <c r="D16" s="48">
        <f t="shared" si="0"/>
        <v>72.29299363057325</v>
      </c>
      <c r="E16" s="47">
        <f t="shared" si="1"/>
        <v>0</v>
      </c>
      <c r="F16" s="39"/>
      <c r="G16" s="39"/>
      <c r="H16" s="39"/>
      <c r="I16" s="39"/>
      <c r="J16" s="39"/>
      <c r="K16" s="39"/>
      <c r="L16" s="39"/>
      <c r="M16" s="39"/>
    </row>
    <row r="17" spans="1:13" ht="15.9" customHeight="1" x14ac:dyDescent="0.25">
      <c r="A17" s="32" t="s">
        <v>8</v>
      </c>
      <c r="B17" s="46" t="s">
        <v>142</v>
      </c>
      <c r="C17" s="47" t="s">
        <v>143</v>
      </c>
      <c r="D17" s="48">
        <f t="shared" si="0"/>
        <v>87.394957983193279</v>
      </c>
      <c r="E17" s="47">
        <f t="shared" si="1"/>
        <v>1</v>
      </c>
      <c r="F17" s="39"/>
      <c r="G17" s="39"/>
      <c r="H17" s="39"/>
      <c r="I17" s="39"/>
      <c r="J17" s="39"/>
      <c r="K17" s="39"/>
      <c r="L17" s="39"/>
      <c r="M17" s="39"/>
    </row>
    <row r="18" spans="1:13" ht="15.9" customHeight="1" x14ac:dyDescent="0.25">
      <c r="A18" s="32" t="s">
        <v>9</v>
      </c>
      <c r="B18" s="46" t="s">
        <v>144</v>
      </c>
      <c r="C18" s="47" t="s">
        <v>145</v>
      </c>
      <c r="D18" s="48">
        <f t="shared" si="0"/>
        <v>66.785714285714278</v>
      </c>
      <c r="E18" s="47">
        <f t="shared" si="1"/>
        <v>0</v>
      </c>
      <c r="F18" s="39"/>
      <c r="G18" s="39"/>
      <c r="H18" s="39"/>
      <c r="I18" s="39"/>
      <c r="J18" s="39"/>
      <c r="K18" s="39"/>
      <c r="L18" s="39"/>
      <c r="M18" s="39"/>
    </row>
    <row r="19" spans="1:13" ht="15.9" customHeight="1" x14ac:dyDescent="0.25">
      <c r="A19" s="32" t="s">
        <v>10</v>
      </c>
      <c r="B19" s="46" t="s">
        <v>146</v>
      </c>
      <c r="C19" s="47" t="s">
        <v>147</v>
      </c>
      <c r="D19" s="48">
        <f t="shared" si="0"/>
        <v>90</v>
      </c>
      <c r="E19" s="47">
        <f t="shared" si="1"/>
        <v>2</v>
      </c>
      <c r="F19" s="39"/>
      <c r="G19" s="39"/>
      <c r="H19" s="39"/>
      <c r="I19" s="39"/>
      <c r="J19" s="39"/>
      <c r="K19" s="39"/>
      <c r="L19" s="39"/>
      <c r="M19" s="39"/>
    </row>
    <row r="20" spans="1:13" ht="15.9" customHeight="1" x14ac:dyDescent="0.25">
      <c r="A20" s="32" t="s">
        <v>11</v>
      </c>
      <c r="B20" s="46" t="s">
        <v>148</v>
      </c>
      <c r="C20" s="47" t="s">
        <v>149</v>
      </c>
      <c r="D20" s="48">
        <f t="shared" si="0"/>
        <v>59.866220735785959</v>
      </c>
      <c r="E20" s="47">
        <f>IF(D20&gt;=95,3,IF(D20&gt;=90,2,IF(D20&gt;=80,1,0)))</f>
        <v>0</v>
      </c>
      <c r="F20" s="39"/>
      <c r="G20" s="39"/>
      <c r="H20" s="39"/>
      <c r="I20" s="39"/>
      <c r="J20" s="39"/>
      <c r="K20" s="39"/>
      <c r="L20" s="39"/>
      <c r="M20" s="39"/>
    </row>
    <row r="21" spans="1:13" ht="15.9" customHeight="1" x14ac:dyDescent="0.25">
      <c r="A21" s="32" t="s">
        <v>12</v>
      </c>
      <c r="B21" s="46" t="s">
        <v>150</v>
      </c>
      <c r="C21" s="47" t="s">
        <v>151</v>
      </c>
      <c r="D21" s="48">
        <f t="shared" si="0"/>
        <v>83.774834437086085</v>
      </c>
      <c r="E21" s="47">
        <f t="shared" si="1"/>
        <v>1</v>
      </c>
      <c r="F21" s="39"/>
      <c r="G21" s="39"/>
      <c r="H21" s="39"/>
      <c r="I21" s="39"/>
      <c r="J21" s="39"/>
      <c r="K21" s="39"/>
      <c r="L21" s="39"/>
      <c r="M21" s="39"/>
    </row>
    <row r="22" spans="1:13" ht="15.9" customHeight="1" x14ac:dyDescent="0.25">
      <c r="A22" s="32" t="s">
        <v>13</v>
      </c>
      <c r="B22" s="46" t="s">
        <v>152</v>
      </c>
      <c r="C22" s="47" t="s">
        <v>153</v>
      </c>
      <c r="D22" s="48">
        <f t="shared" si="0"/>
        <v>91.901408450704224</v>
      </c>
      <c r="E22" s="47">
        <f t="shared" si="1"/>
        <v>2</v>
      </c>
      <c r="F22" s="39"/>
      <c r="G22" s="39"/>
      <c r="H22" s="39"/>
      <c r="I22" s="39"/>
      <c r="J22" s="39"/>
      <c r="K22" s="39"/>
      <c r="L22" s="39"/>
      <c r="M22" s="39"/>
    </row>
    <row r="23" spans="1:13" ht="15.9" customHeight="1" x14ac:dyDescent="0.25">
      <c r="A23" s="32" t="s">
        <v>14</v>
      </c>
      <c r="B23" s="46" t="s">
        <v>150</v>
      </c>
      <c r="C23" s="47" t="s">
        <v>137</v>
      </c>
      <c r="D23" s="48">
        <f t="shared" si="0"/>
        <v>97.307692307692307</v>
      </c>
      <c r="E23" s="47">
        <f t="shared" si="1"/>
        <v>3</v>
      </c>
      <c r="F23" s="39"/>
      <c r="G23" s="39"/>
      <c r="H23" s="39"/>
      <c r="I23" s="39"/>
      <c r="J23" s="39"/>
      <c r="K23" s="39"/>
      <c r="L23" s="39"/>
      <c r="M23" s="39"/>
    </row>
    <row r="24" spans="1:13" ht="15.9" customHeight="1" x14ac:dyDescent="0.25">
      <c r="A24" s="32" t="s">
        <v>15</v>
      </c>
      <c r="B24" s="46" t="s">
        <v>145</v>
      </c>
      <c r="C24" s="47" t="s">
        <v>154</v>
      </c>
      <c r="D24" s="48">
        <f t="shared" si="0"/>
        <v>68.126520681265205</v>
      </c>
      <c r="E24" s="47">
        <f t="shared" si="1"/>
        <v>0</v>
      </c>
      <c r="F24" s="39"/>
      <c r="G24" s="39"/>
      <c r="H24" s="39"/>
      <c r="I24" s="39"/>
      <c r="J24" s="39"/>
      <c r="K24" s="39"/>
      <c r="L24" s="39"/>
      <c r="M24" s="39"/>
    </row>
    <row r="25" spans="1:13" ht="15.9" customHeight="1" x14ac:dyDescent="0.25">
      <c r="A25" s="32" t="s">
        <v>16</v>
      </c>
      <c r="B25" s="46" t="s">
        <v>155</v>
      </c>
      <c r="C25" s="47" t="s">
        <v>156</v>
      </c>
      <c r="D25" s="48">
        <f t="shared" si="0"/>
        <v>91.929824561403507</v>
      </c>
      <c r="E25" s="47">
        <f t="shared" si="1"/>
        <v>2</v>
      </c>
      <c r="F25" s="39"/>
      <c r="G25" s="39"/>
      <c r="H25" s="39"/>
      <c r="I25" s="39"/>
      <c r="J25" s="39"/>
      <c r="K25" s="39"/>
      <c r="L25" s="39"/>
      <c r="M25" s="39"/>
    </row>
    <row r="26" spans="1:13" ht="15.9" customHeight="1" x14ac:dyDescent="0.25">
      <c r="A26" s="32" t="s">
        <v>17</v>
      </c>
      <c r="B26" s="46" t="s">
        <v>144</v>
      </c>
      <c r="C26" s="47" t="s">
        <v>157</v>
      </c>
      <c r="D26" s="48">
        <f t="shared" si="0"/>
        <v>64.705882352941174</v>
      </c>
      <c r="E26" s="47">
        <f t="shared" si="1"/>
        <v>0</v>
      </c>
      <c r="F26" s="39"/>
      <c r="G26" s="39"/>
      <c r="H26" s="39"/>
      <c r="I26" s="39"/>
      <c r="J26" s="39"/>
      <c r="K26" s="39"/>
      <c r="L26" s="39"/>
      <c r="M26" s="39"/>
    </row>
    <row r="27" spans="1:13" ht="15.9" customHeight="1" x14ac:dyDescent="0.25">
      <c r="A27" s="32" t="s">
        <v>18</v>
      </c>
      <c r="B27" s="46" t="s">
        <v>158</v>
      </c>
      <c r="C27" s="47" t="s">
        <v>159</v>
      </c>
      <c r="D27" s="48">
        <f t="shared" si="0"/>
        <v>17.386138613861384</v>
      </c>
      <c r="E27" s="47">
        <f t="shared" si="1"/>
        <v>0</v>
      </c>
      <c r="F27" s="39"/>
      <c r="G27" s="39"/>
      <c r="H27" s="39"/>
      <c r="I27" s="39"/>
      <c r="J27" s="39"/>
      <c r="K27" s="39"/>
      <c r="L27" s="39"/>
      <c r="M27" s="39"/>
    </row>
    <row r="28" spans="1:13" s="45" customFormat="1" ht="15.9" customHeight="1" x14ac:dyDescent="0.25">
      <c r="A28" s="23" t="s">
        <v>19</v>
      </c>
      <c r="B28" s="49"/>
      <c r="C28" s="50"/>
      <c r="D28" s="49"/>
      <c r="E28" s="50"/>
      <c r="F28" s="44"/>
      <c r="G28" s="44"/>
      <c r="H28" s="44"/>
      <c r="I28" s="44"/>
      <c r="J28" s="44"/>
      <c r="K28" s="44"/>
      <c r="L28" s="44"/>
      <c r="M28" s="44"/>
    </row>
    <row r="29" spans="1:13" ht="15.9" customHeight="1" x14ac:dyDescent="0.25">
      <c r="A29" s="32" t="s">
        <v>20</v>
      </c>
      <c r="B29" s="46" t="s">
        <v>160</v>
      </c>
      <c r="C29" s="47" t="s">
        <v>161</v>
      </c>
      <c r="D29" s="48">
        <f t="shared" ref="D29:D39" si="2">B29/C29*100</f>
        <v>88.888888888888886</v>
      </c>
      <c r="E29" s="47">
        <f t="shared" si="1"/>
        <v>1</v>
      </c>
      <c r="F29" s="39"/>
      <c r="G29" s="39"/>
      <c r="H29" s="39"/>
      <c r="I29" s="39"/>
      <c r="J29" s="39"/>
      <c r="K29" s="39"/>
      <c r="L29" s="39"/>
      <c r="M29" s="39"/>
    </row>
    <row r="30" spans="1:13" ht="15.9" customHeight="1" x14ac:dyDescent="0.25">
      <c r="A30" s="32" t="s">
        <v>21</v>
      </c>
      <c r="B30" s="46" t="s">
        <v>162</v>
      </c>
      <c r="C30" s="47" t="s">
        <v>163</v>
      </c>
      <c r="D30" s="48">
        <f t="shared" si="2"/>
        <v>83.462532299741596</v>
      </c>
      <c r="E30" s="47">
        <f t="shared" si="1"/>
        <v>1</v>
      </c>
      <c r="F30" s="39"/>
      <c r="G30" s="39"/>
      <c r="H30" s="39"/>
      <c r="I30" s="39"/>
      <c r="J30" s="39"/>
      <c r="K30" s="39"/>
      <c r="L30" s="39"/>
      <c r="M30" s="39"/>
    </row>
    <row r="31" spans="1:13" ht="15.9" customHeight="1" x14ac:dyDescent="0.25">
      <c r="A31" s="32" t="s">
        <v>22</v>
      </c>
      <c r="B31" s="46" t="s">
        <v>164</v>
      </c>
      <c r="C31" s="47" t="s">
        <v>165</v>
      </c>
      <c r="D31" s="48">
        <f t="shared" si="2"/>
        <v>97.625329815303431</v>
      </c>
      <c r="E31" s="47">
        <f t="shared" si="1"/>
        <v>3</v>
      </c>
      <c r="F31" s="39"/>
      <c r="G31" s="39"/>
      <c r="H31" s="39"/>
      <c r="I31" s="39"/>
      <c r="J31" s="39"/>
      <c r="K31" s="39"/>
      <c r="L31" s="39"/>
      <c r="M31" s="39"/>
    </row>
    <row r="32" spans="1:13" ht="15.9" customHeight="1" x14ac:dyDescent="0.25">
      <c r="A32" s="32" t="s">
        <v>23</v>
      </c>
      <c r="B32" s="46" t="s">
        <v>166</v>
      </c>
      <c r="C32" s="47" t="s">
        <v>167</v>
      </c>
      <c r="D32" s="48">
        <f t="shared" si="2"/>
        <v>83.870967741935488</v>
      </c>
      <c r="E32" s="47">
        <f t="shared" si="1"/>
        <v>1</v>
      </c>
      <c r="F32" s="39"/>
      <c r="G32" s="39"/>
      <c r="H32" s="39"/>
      <c r="I32" s="39"/>
      <c r="J32" s="39"/>
      <c r="K32" s="39"/>
      <c r="L32" s="39"/>
      <c r="M32" s="39"/>
    </row>
    <row r="33" spans="1:13" ht="15.9" customHeight="1" x14ac:dyDescent="0.25">
      <c r="A33" s="32" t="s">
        <v>24</v>
      </c>
      <c r="B33" s="46" t="s">
        <v>168</v>
      </c>
      <c r="C33" s="47" t="s">
        <v>169</v>
      </c>
      <c r="D33" s="48">
        <f t="shared" si="2"/>
        <v>80.180180180180187</v>
      </c>
      <c r="E33" s="47">
        <f t="shared" si="1"/>
        <v>1</v>
      </c>
      <c r="F33" s="39"/>
      <c r="G33" s="39"/>
      <c r="H33" s="39"/>
      <c r="I33" s="39"/>
      <c r="J33" s="39"/>
      <c r="K33" s="39"/>
      <c r="L33" s="39"/>
      <c r="M33" s="39"/>
    </row>
    <row r="34" spans="1:13" ht="15.9" customHeight="1" x14ac:dyDescent="0.25">
      <c r="A34" s="32" t="s">
        <v>25</v>
      </c>
      <c r="B34" s="46" t="s">
        <v>170</v>
      </c>
      <c r="C34" s="47" t="s">
        <v>171</v>
      </c>
      <c r="D34" s="48">
        <f t="shared" si="2"/>
        <v>70.388349514563103</v>
      </c>
      <c r="E34" s="47">
        <f t="shared" si="1"/>
        <v>0</v>
      </c>
      <c r="F34" s="39"/>
      <c r="G34" s="39"/>
      <c r="H34" s="39"/>
      <c r="I34" s="39"/>
      <c r="J34" s="39"/>
      <c r="K34" s="39"/>
      <c r="L34" s="39"/>
      <c r="M34" s="39"/>
    </row>
    <row r="35" spans="1:13" ht="15.9" customHeight="1" x14ac:dyDescent="0.25">
      <c r="A35" s="32" t="s">
        <v>26</v>
      </c>
      <c r="B35" s="46" t="s">
        <v>172</v>
      </c>
      <c r="C35" s="47" t="s">
        <v>173</v>
      </c>
      <c r="D35" s="48">
        <f t="shared" si="2"/>
        <v>96.341463414634148</v>
      </c>
      <c r="E35" s="47">
        <f t="shared" si="1"/>
        <v>3</v>
      </c>
      <c r="F35" s="39"/>
      <c r="G35" s="39"/>
      <c r="H35" s="39"/>
      <c r="I35" s="39"/>
      <c r="J35" s="39"/>
      <c r="K35" s="39"/>
      <c r="L35" s="39"/>
      <c r="M35" s="39"/>
    </row>
    <row r="36" spans="1:13" ht="15.9" customHeight="1" x14ac:dyDescent="0.25">
      <c r="A36" s="32" t="s">
        <v>27</v>
      </c>
      <c r="B36" s="46" t="s">
        <v>174</v>
      </c>
      <c r="C36" s="47" t="s">
        <v>175</v>
      </c>
      <c r="D36" s="48">
        <f t="shared" si="2"/>
        <v>85.425101214574894</v>
      </c>
      <c r="E36" s="47">
        <f t="shared" si="1"/>
        <v>1</v>
      </c>
      <c r="F36" s="39"/>
      <c r="G36" s="39"/>
      <c r="H36" s="39"/>
      <c r="I36" s="39"/>
      <c r="J36" s="39"/>
      <c r="K36" s="39"/>
      <c r="L36" s="39"/>
      <c r="M36" s="39"/>
    </row>
    <row r="37" spans="1:13" ht="15.9" customHeight="1" x14ac:dyDescent="0.25">
      <c r="A37" s="32" t="s">
        <v>28</v>
      </c>
      <c r="B37" s="46" t="s">
        <v>176</v>
      </c>
      <c r="C37" s="47" t="s">
        <v>177</v>
      </c>
      <c r="D37" s="48">
        <f t="shared" si="2"/>
        <v>45.491803278688522</v>
      </c>
      <c r="E37" s="47">
        <f t="shared" si="1"/>
        <v>0</v>
      </c>
      <c r="F37" s="39"/>
      <c r="G37" s="39"/>
      <c r="H37" s="39"/>
      <c r="I37" s="39"/>
      <c r="J37" s="39"/>
      <c r="K37" s="39"/>
      <c r="L37" s="39"/>
      <c r="M37" s="39"/>
    </row>
    <row r="38" spans="1:13" ht="15.9" customHeight="1" x14ac:dyDescent="0.25">
      <c r="A38" s="32" t="s">
        <v>29</v>
      </c>
      <c r="B38" s="46" t="s">
        <v>178</v>
      </c>
      <c r="C38" s="47" t="s">
        <v>179</v>
      </c>
      <c r="D38" s="48">
        <f t="shared" si="2"/>
        <v>80.113838491639981</v>
      </c>
      <c r="E38" s="47">
        <f t="shared" si="1"/>
        <v>1</v>
      </c>
      <c r="F38" s="39"/>
      <c r="G38" s="39"/>
      <c r="H38" s="39"/>
      <c r="I38" s="39"/>
      <c r="J38" s="39"/>
      <c r="K38" s="39"/>
      <c r="L38" s="39"/>
      <c r="M38" s="39"/>
    </row>
    <row r="39" spans="1:13" ht="15.9" customHeight="1" x14ac:dyDescent="0.25">
      <c r="A39" s="32" t="s">
        <v>30</v>
      </c>
      <c r="B39" s="46" t="s">
        <v>180</v>
      </c>
      <c r="C39" s="47" t="s">
        <v>181</v>
      </c>
      <c r="D39" s="48">
        <f t="shared" si="2"/>
        <v>41.007194244604314</v>
      </c>
      <c r="E39" s="47">
        <f t="shared" si="1"/>
        <v>0</v>
      </c>
      <c r="F39" s="39"/>
      <c r="G39" s="39"/>
      <c r="H39" s="39"/>
      <c r="I39" s="39"/>
      <c r="J39" s="39"/>
      <c r="K39" s="39"/>
      <c r="L39" s="39"/>
      <c r="M39" s="39"/>
    </row>
    <row r="40" spans="1:13" s="45" customFormat="1" ht="15.9" customHeight="1" x14ac:dyDescent="0.25">
      <c r="A40" s="23" t="s">
        <v>31</v>
      </c>
      <c r="B40" s="49"/>
      <c r="C40" s="50"/>
      <c r="D40" s="49"/>
      <c r="E40" s="50"/>
      <c r="F40" s="44"/>
      <c r="G40" s="44"/>
      <c r="H40" s="44"/>
      <c r="I40" s="44"/>
      <c r="J40" s="44"/>
      <c r="K40" s="44"/>
      <c r="L40" s="44"/>
      <c r="M40" s="44"/>
    </row>
    <row r="41" spans="1:13" ht="15.9" customHeight="1" x14ac:dyDescent="0.25">
      <c r="A41" s="32" t="s">
        <v>32</v>
      </c>
      <c r="B41" s="46" t="s">
        <v>182</v>
      </c>
      <c r="C41" s="47" t="s">
        <v>183</v>
      </c>
      <c r="D41" s="48">
        <f t="shared" ref="D41:D46" si="3">B41/C41*100</f>
        <v>98.026315789473685</v>
      </c>
      <c r="E41" s="47">
        <f t="shared" si="1"/>
        <v>3</v>
      </c>
      <c r="F41" s="39"/>
      <c r="G41" s="39"/>
      <c r="H41" s="39"/>
      <c r="I41" s="39"/>
      <c r="J41" s="39"/>
      <c r="K41" s="39"/>
      <c r="L41" s="39"/>
      <c r="M41" s="39"/>
    </row>
    <row r="42" spans="1:13" ht="15.9" customHeight="1" x14ac:dyDescent="0.25">
      <c r="A42" s="32" t="s">
        <v>33</v>
      </c>
      <c r="B42" s="46" t="s">
        <v>184</v>
      </c>
      <c r="C42" s="47" t="s">
        <v>182</v>
      </c>
      <c r="D42" s="48">
        <f t="shared" si="3"/>
        <v>80.536912751677846</v>
      </c>
      <c r="E42" s="47">
        <f t="shared" si="1"/>
        <v>1</v>
      </c>
      <c r="F42" s="39"/>
      <c r="G42" s="39"/>
      <c r="H42" s="39"/>
      <c r="I42" s="39"/>
      <c r="J42" s="39"/>
      <c r="K42" s="39"/>
      <c r="L42" s="39"/>
      <c r="M42" s="39"/>
    </row>
    <row r="43" spans="1:13" ht="15.9" customHeight="1" x14ac:dyDescent="0.25">
      <c r="A43" s="32" t="s">
        <v>34</v>
      </c>
      <c r="B43" s="46" t="s">
        <v>185</v>
      </c>
      <c r="C43" s="47" t="s">
        <v>186</v>
      </c>
      <c r="D43" s="48">
        <f t="shared" si="3"/>
        <v>98.01418439716312</v>
      </c>
      <c r="E43" s="47">
        <f t="shared" si="1"/>
        <v>3</v>
      </c>
      <c r="F43" s="39"/>
      <c r="G43" s="39"/>
      <c r="H43" s="39"/>
      <c r="I43" s="39"/>
      <c r="J43" s="39"/>
      <c r="K43" s="39"/>
      <c r="L43" s="39"/>
      <c r="M43" s="39"/>
    </row>
    <row r="44" spans="1:13" ht="15.9" customHeight="1" x14ac:dyDescent="0.25">
      <c r="A44" s="32" t="s">
        <v>35</v>
      </c>
      <c r="B44" s="46" t="s">
        <v>187</v>
      </c>
      <c r="C44" s="47" t="s">
        <v>167</v>
      </c>
      <c r="D44" s="48">
        <f t="shared" si="3"/>
        <v>92.831541218637994</v>
      </c>
      <c r="E44" s="47">
        <f t="shared" si="1"/>
        <v>2</v>
      </c>
      <c r="F44" s="39"/>
      <c r="G44" s="39"/>
      <c r="H44" s="39"/>
      <c r="I44" s="39"/>
      <c r="J44" s="39"/>
      <c r="K44" s="39"/>
      <c r="L44" s="39"/>
      <c r="M44" s="39"/>
    </row>
    <row r="45" spans="1:13" ht="15.9" customHeight="1" x14ac:dyDescent="0.25">
      <c r="A45" s="32" t="s">
        <v>36</v>
      </c>
      <c r="B45" s="46" t="s">
        <v>188</v>
      </c>
      <c r="C45" s="47" t="s">
        <v>189</v>
      </c>
      <c r="D45" s="48">
        <f t="shared" si="3"/>
        <v>72.151898734177209</v>
      </c>
      <c r="E45" s="47">
        <f t="shared" si="1"/>
        <v>0</v>
      </c>
      <c r="F45" s="39"/>
      <c r="G45" s="39"/>
      <c r="H45" s="39"/>
      <c r="I45" s="39"/>
      <c r="J45" s="39"/>
      <c r="K45" s="39"/>
      <c r="L45" s="39"/>
      <c r="M45" s="39"/>
    </row>
    <row r="46" spans="1:13" ht="15.9" customHeight="1" x14ac:dyDescent="0.25">
      <c r="A46" s="32" t="s">
        <v>37</v>
      </c>
      <c r="B46" s="46" t="s">
        <v>190</v>
      </c>
      <c r="C46" s="47" t="s">
        <v>191</v>
      </c>
      <c r="D46" s="48">
        <f t="shared" si="3"/>
        <v>87.730061349693258</v>
      </c>
      <c r="E46" s="47">
        <f t="shared" si="1"/>
        <v>1</v>
      </c>
      <c r="F46" s="39"/>
      <c r="G46" s="39"/>
      <c r="H46" s="39"/>
      <c r="I46" s="39"/>
      <c r="J46" s="39"/>
      <c r="K46" s="39"/>
      <c r="L46" s="39"/>
      <c r="M46" s="39"/>
    </row>
    <row r="47" spans="1:13" s="45" customFormat="1" ht="15.9" customHeight="1" x14ac:dyDescent="0.25">
      <c r="A47" s="23" t="s">
        <v>38</v>
      </c>
      <c r="B47" s="49"/>
      <c r="C47" s="50"/>
      <c r="D47" s="49"/>
      <c r="E47" s="50"/>
      <c r="F47" s="44"/>
      <c r="G47" s="44"/>
      <c r="H47" s="44"/>
      <c r="I47" s="44"/>
      <c r="J47" s="44"/>
      <c r="K47" s="44"/>
      <c r="L47" s="44"/>
      <c r="M47" s="44"/>
    </row>
    <row r="48" spans="1:13" ht="15.9" customHeight="1" x14ac:dyDescent="0.25">
      <c r="A48" s="32" t="s">
        <v>39</v>
      </c>
      <c r="B48" s="46" t="s">
        <v>192</v>
      </c>
      <c r="C48" s="47" t="s">
        <v>193</v>
      </c>
      <c r="D48" s="48">
        <f t="shared" ref="D48:D54" si="4">B48/C48*100</f>
        <v>11.655011655011654</v>
      </c>
      <c r="E48" s="47">
        <f t="shared" si="1"/>
        <v>0</v>
      </c>
      <c r="F48" s="39"/>
      <c r="G48" s="39"/>
      <c r="H48" s="39"/>
      <c r="I48" s="39"/>
      <c r="J48" s="39"/>
      <c r="K48" s="39"/>
      <c r="L48" s="39"/>
      <c r="M48" s="39"/>
    </row>
    <row r="49" spans="1:13" ht="15.9" customHeight="1" x14ac:dyDescent="0.25">
      <c r="A49" s="32" t="s">
        <v>40</v>
      </c>
      <c r="B49" s="46" t="s">
        <v>194</v>
      </c>
      <c r="C49" s="47" t="s">
        <v>195</v>
      </c>
      <c r="D49" s="48">
        <f t="shared" si="4"/>
        <v>56.000000000000007</v>
      </c>
      <c r="E49" s="47">
        <f t="shared" si="1"/>
        <v>0</v>
      </c>
      <c r="F49" s="39"/>
      <c r="G49" s="39"/>
      <c r="H49" s="39"/>
      <c r="I49" s="39"/>
      <c r="J49" s="39"/>
      <c r="K49" s="39"/>
      <c r="L49" s="39"/>
      <c r="M49" s="39"/>
    </row>
    <row r="50" spans="1:13" ht="15.9" customHeight="1" x14ac:dyDescent="0.25">
      <c r="A50" s="32" t="s">
        <v>41</v>
      </c>
      <c r="B50" s="46" t="s">
        <v>196</v>
      </c>
      <c r="C50" s="47" t="s">
        <v>197</v>
      </c>
      <c r="D50" s="48">
        <f t="shared" si="4"/>
        <v>15.384615384615385</v>
      </c>
      <c r="E50" s="47">
        <f t="shared" si="1"/>
        <v>0</v>
      </c>
      <c r="F50" s="39"/>
      <c r="G50" s="39"/>
      <c r="H50" s="39"/>
      <c r="I50" s="39"/>
      <c r="J50" s="39"/>
      <c r="K50" s="39"/>
      <c r="L50" s="39"/>
      <c r="M50" s="39"/>
    </row>
    <row r="51" spans="1:13" ht="15.9" customHeight="1" x14ac:dyDescent="0.25">
      <c r="A51" s="32" t="s">
        <v>42</v>
      </c>
      <c r="B51" s="46" t="s">
        <v>198</v>
      </c>
      <c r="C51" s="47" t="s">
        <v>199</v>
      </c>
      <c r="D51" s="48">
        <f t="shared" si="4"/>
        <v>45.911949685534594</v>
      </c>
      <c r="E51" s="47">
        <f t="shared" si="1"/>
        <v>0</v>
      </c>
      <c r="F51" s="39"/>
      <c r="G51" s="39"/>
      <c r="H51" s="39"/>
      <c r="I51" s="39"/>
      <c r="J51" s="39"/>
      <c r="K51" s="39"/>
      <c r="L51" s="39"/>
      <c r="M51" s="39"/>
    </row>
    <row r="52" spans="1:13" ht="15.9" customHeight="1" x14ac:dyDescent="0.25">
      <c r="A52" s="32" t="s">
        <v>93</v>
      </c>
      <c r="B52" s="46" t="s">
        <v>180</v>
      </c>
      <c r="C52" s="47" t="s">
        <v>200</v>
      </c>
      <c r="D52" s="48">
        <f t="shared" si="4"/>
        <v>21.673003802281368</v>
      </c>
      <c r="E52" s="47">
        <f t="shared" si="1"/>
        <v>0</v>
      </c>
      <c r="F52" s="39"/>
      <c r="G52" s="39"/>
      <c r="H52" s="39"/>
      <c r="I52" s="39"/>
      <c r="J52" s="39"/>
      <c r="K52" s="39"/>
      <c r="L52" s="39"/>
      <c r="M52" s="39"/>
    </row>
    <row r="53" spans="1:13" ht="15.9" customHeight="1" x14ac:dyDescent="0.25">
      <c r="A53" s="32" t="s">
        <v>43</v>
      </c>
      <c r="B53" s="46" t="s">
        <v>168</v>
      </c>
      <c r="C53" s="47" t="s">
        <v>201</v>
      </c>
      <c r="D53" s="48">
        <f t="shared" si="4"/>
        <v>46.1139896373057</v>
      </c>
      <c r="E53" s="47">
        <f t="shared" si="1"/>
        <v>0</v>
      </c>
      <c r="F53" s="39"/>
      <c r="G53" s="39"/>
      <c r="H53" s="39"/>
      <c r="I53" s="39"/>
      <c r="J53" s="39"/>
      <c r="K53" s="39"/>
      <c r="L53" s="39"/>
      <c r="M53" s="39"/>
    </row>
    <row r="54" spans="1:13" ht="15.9" customHeight="1" x14ac:dyDescent="0.25">
      <c r="A54" s="32" t="s">
        <v>44</v>
      </c>
      <c r="B54" s="46" t="s">
        <v>202</v>
      </c>
      <c r="C54" s="47" t="s">
        <v>191</v>
      </c>
      <c r="D54" s="48">
        <f t="shared" si="4"/>
        <v>92.638036809815944</v>
      </c>
      <c r="E54" s="47">
        <f t="shared" si="1"/>
        <v>2</v>
      </c>
      <c r="F54" s="39"/>
      <c r="G54" s="39"/>
      <c r="H54" s="39"/>
      <c r="I54" s="39"/>
      <c r="J54" s="39"/>
      <c r="K54" s="39"/>
      <c r="L54" s="39"/>
      <c r="M54" s="39"/>
    </row>
    <row r="55" spans="1:13" s="45" customFormat="1" ht="15.9" customHeight="1" x14ac:dyDescent="0.25">
      <c r="A55" s="23" t="s">
        <v>45</v>
      </c>
      <c r="B55" s="49"/>
      <c r="C55" s="50"/>
      <c r="D55" s="49"/>
      <c r="E55" s="50"/>
      <c r="F55" s="44"/>
      <c r="G55" s="44"/>
      <c r="H55" s="44"/>
      <c r="I55" s="44"/>
      <c r="J55" s="44"/>
      <c r="K55" s="44"/>
      <c r="L55" s="44"/>
      <c r="M55" s="44"/>
    </row>
    <row r="56" spans="1:13" ht="15.9" customHeight="1" x14ac:dyDescent="0.25">
      <c r="A56" s="32" t="s">
        <v>46</v>
      </c>
      <c r="B56" s="46" t="s">
        <v>203</v>
      </c>
      <c r="C56" s="47" t="s">
        <v>204</v>
      </c>
      <c r="D56" s="48">
        <f t="shared" ref="D56:D69" si="5">B56/C56*100</f>
        <v>92.492917847025495</v>
      </c>
      <c r="E56" s="47">
        <f t="shared" si="1"/>
        <v>2</v>
      </c>
      <c r="F56" s="39"/>
      <c r="G56" s="39"/>
      <c r="H56" s="39"/>
      <c r="I56" s="39"/>
      <c r="J56" s="39"/>
      <c r="K56" s="39"/>
      <c r="L56" s="39"/>
      <c r="M56" s="39"/>
    </row>
    <row r="57" spans="1:13" ht="15.9" customHeight="1" x14ac:dyDescent="0.25">
      <c r="A57" s="32" t="s">
        <v>47</v>
      </c>
      <c r="B57" s="46" t="s">
        <v>205</v>
      </c>
      <c r="C57" s="47" t="s">
        <v>156</v>
      </c>
      <c r="D57" s="48">
        <f t="shared" si="5"/>
        <v>98.596491228070164</v>
      </c>
      <c r="E57" s="47">
        <f t="shared" si="1"/>
        <v>3</v>
      </c>
      <c r="F57" s="39"/>
      <c r="G57" s="39"/>
      <c r="H57" s="39"/>
      <c r="I57" s="39"/>
      <c r="J57" s="39"/>
      <c r="K57" s="39"/>
      <c r="L57" s="39"/>
      <c r="M57" s="39"/>
    </row>
    <row r="58" spans="1:13" ht="15.9" customHeight="1" x14ac:dyDescent="0.25">
      <c r="A58" s="32" t="s">
        <v>48</v>
      </c>
      <c r="B58" s="46" t="s">
        <v>199</v>
      </c>
      <c r="C58" s="47" t="s">
        <v>206</v>
      </c>
      <c r="D58" s="48">
        <f t="shared" si="5"/>
        <v>52.823920265780735</v>
      </c>
      <c r="E58" s="47">
        <f t="shared" si="1"/>
        <v>0</v>
      </c>
      <c r="F58" s="39"/>
      <c r="G58" s="39"/>
      <c r="H58" s="39"/>
      <c r="I58" s="39"/>
      <c r="J58" s="39"/>
      <c r="K58" s="39"/>
      <c r="L58" s="39"/>
      <c r="M58" s="39"/>
    </row>
    <row r="59" spans="1:13" ht="15.9" customHeight="1" x14ac:dyDescent="0.25">
      <c r="A59" s="32" t="s">
        <v>49</v>
      </c>
      <c r="B59" s="46" t="s">
        <v>187</v>
      </c>
      <c r="C59" s="47" t="s">
        <v>207</v>
      </c>
      <c r="D59" s="48">
        <f t="shared" si="5"/>
        <v>33.162612035851474</v>
      </c>
      <c r="E59" s="47">
        <f t="shared" si="1"/>
        <v>0</v>
      </c>
      <c r="F59" s="39"/>
      <c r="G59" s="39"/>
      <c r="H59" s="39"/>
      <c r="I59" s="39"/>
      <c r="J59" s="39"/>
      <c r="K59" s="39"/>
      <c r="L59" s="39"/>
      <c r="M59" s="39"/>
    </row>
    <row r="60" spans="1:13" ht="15.9" customHeight="1" x14ac:dyDescent="0.25">
      <c r="A60" s="32" t="s">
        <v>50</v>
      </c>
      <c r="B60" s="46" t="s">
        <v>208</v>
      </c>
      <c r="C60" s="47" t="s">
        <v>209</v>
      </c>
      <c r="D60" s="48">
        <f t="shared" si="5"/>
        <v>83.561643835616437</v>
      </c>
      <c r="E60" s="47">
        <f t="shared" si="1"/>
        <v>1</v>
      </c>
      <c r="F60" s="39"/>
      <c r="G60" s="39"/>
      <c r="H60" s="39"/>
      <c r="I60" s="39"/>
      <c r="J60" s="39"/>
      <c r="K60" s="39"/>
      <c r="L60" s="39"/>
      <c r="M60" s="39"/>
    </row>
    <row r="61" spans="1:13" ht="15.9" customHeight="1" x14ac:dyDescent="0.25">
      <c r="A61" s="32" t="s">
        <v>51</v>
      </c>
      <c r="B61" s="46" t="s">
        <v>210</v>
      </c>
      <c r="C61" s="47" t="s">
        <v>151</v>
      </c>
      <c r="D61" s="48">
        <f t="shared" si="5"/>
        <v>99.337748344370851</v>
      </c>
      <c r="E61" s="47">
        <f t="shared" si="1"/>
        <v>3</v>
      </c>
      <c r="F61" s="39"/>
      <c r="G61" s="39"/>
      <c r="H61" s="39"/>
      <c r="I61" s="39"/>
      <c r="J61" s="39"/>
      <c r="K61" s="39"/>
      <c r="L61" s="39"/>
      <c r="M61" s="39"/>
    </row>
    <row r="62" spans="1:13" ht="15.9" customHeight="1" x14ac:dyDescent="0.25">
      <c r="A62" s="32" t="s">
        <v>52</v>
      </c>
      <c r="B62" s="46" t="s">
        <v>131</v>
      </c>
      <c r="C62" s="47" t="s">
        <v>211</v>
      </c>
      <c r="D62" s="48">
        <f t="shared" si="5"/>
        <v>94.347826086956516</v>
      </c>
      <c r="E62" s="47">
        <f t="shared" si="1"/>
        <v>2</v>
      </c>
      <c r="F62" s="39"/>
      <c r="G62" s="39"/>
      <c r="H62" s="39"/>
      <c r="I62" s="39"/>
      <c r="J62" s="39"/>
      <c r="K62" s="39"/>
      <c r="L62" s="39"/>
      <c r="M62" s="39"/>
    </row>
    <row r="63" spans="1:13" ht="15.9" customHeight="1" x14ac:dyDescent="0.25">
      <c r="A63" s="32" t="s">
        <v>53</v>
      </c>
      <c r="B63" s="46" t="s">
        <v>212</v>
      </c>
      <c r="C63" s="47" t="s">
        <v>213</v>
      </c>
      <c r="D63" s="48">
        <f t="shared" si="5"/>
        <v>98.067632850241552</v>
      </c>
      <c r="E63" s="47">
        <f t="shared" si="1"/>
        <v>3</v>
      </c>
      <c r="F63" s="39"/>
      <c r="G63" s="39"/>
      <c r="H63" s="39"/>
      <c r="I63" s="39"/>
      <c r="J63" s="39"/>
      <c r="K63" s="39"/>
      <c r="L63" s="39"/>
      <c r="M63" s="39"/>
    </row>
    <row r="64" spans="1:13" ht="15.9" customHeight="1" x14ac:dyDescent="0.25">
      <c r="A64" s="32" t="s">
        <v>54</v>
      </c>
      <c r="B64" s="46" t="s">
        <v>214</v>
      </c>
      <c r="C64" s="47" t="s">
        <v>215</v>
      </c>
      <c r="D64" s="48">
        <f t="shared" si="5"/>
        <v>83.633841886269067</v>
      </c>
      <c r="E64" s="47">
        <f t="shared" si="1"/>
        <v>1</v>
      </c>
      <c r="F64" s="39"/>
      <c r="G64" s="39"/>
      <c r="H64" s="39"/>
      <c r="I64" s="39"/>
      <c r="J64" s="39"/>
      <c r="K64" s="39"/>
      <c r="L64" s="39"/>
      <c r="M64" s="39"/>
    </row>
    <row r="65" spans="1:13" ht="15.9" customHeight="1" x14ac:dyDescent="0.25">
      <c r="A65" s="32" t="s">
        <v>55</v>
      </c>
      <c r="B65" s="46" t="s">
        <v>216</v>
      </c>
      <c r="C65" s="47" t="s">
        <v>213</v>
      </c>
      <c r="D65" s="48">
        <f t="shared" si="5"/>
        <v>96.135265700483103</v>
      </c>
      <c r="E65" s="47">
        <f t="shared" si="1"/>
        <v>3</v>
      </c>
      <c r="F65" s="39"/>
      <c r="G65" s="39"/>
      <c r="H65" s="39"/>
      <c r="I65" s="39"/>
      <c r="J65" s="39"/>
      <c r="K65" s="39"/>
      <c r="L65" s="39"/>
      <c r="M65" s="39"/>
    </row>
    <row r="66" spans="1:13" ht="15.9" customHeight="1" x14ac:dyDescent="0.25">
      <c r="A66" s="32" t="s">
        <v>56</v>
      </c>
      <c r="B66" s="46" t="s">
        <v>217</v>
      </c>
      <c r="C66" s="47" t="s">
        <v>218</v>
      </c>
      <c r="D66" s="48">
        <f t="shared" si="5"/>
        <v>90.756302521008408</v>
      </c>
      <c r="E66" s="47">
        <f t="shared" si="1"/>
        <v>2</v>
      </c>
      <c r="F66" s="39"/>
      <c r="G66" s="39"/>
      <c r="H66" s="39"/>
      <c r="I66" s="39"/>
      <c r="J66" s="39"/>
      <c r="K66" s="39"/>
      <c r="L66" s="39"/>
      <c r="M66" s="39"/>
    </row>
    <row r="67" spans="1:13" ht="15.9" customHeight="1" x14ac:dyDescent="0.25">
      <c r="A67" s="32" t="s">
        <v>57</v>
      </c>
      <c r="B67" s="46" t="s">
        <v>219</v>
      </c>
      <c r="C67" s="47" t="s">
        <v>220</v>
      </c>
      <c r="D67" s="48">
        <f t="shared" si="5"/>
        <v>96.315250767656096</v>
      </c>
      <c r="E67" s="47">
        <f t="shared" si="1"/>
        <v>3</v>
      </c>
      <c r="F67" s="39"/>
      <c r="G67" s="39"/>
      <c r="H67" s="39"/>
      <c r="I67" s="39"/>
      <c r="J67" s="39"/>
      <c r="K67" s="39"/>
      <c r="L67" s="39"/>
      <c r="M67" s="39"/>
    </row>
    <row r="68" spans="1:13" ht="15.9" customHeight="1" x14ac:dyDescent="0.25">
      <c r="A68" s="32" t="s">
        <v>58</v>
      </c>
      <c r="B68" s="46" t="s">
        <v>213</v>
      </c>
      <c r="C68" s="47" t="s">
        <v>221</v>
      </c>
      <c r="D68" s="48">
        <f t="shared" si="5"/>
        <v>77.819548872180462</v>
      </c>
      <c r="E68" s="47">
        <f t="shared" si="1"/>
        <v>0</v>
      </c>
      <c r="F68" s="39"/>
      <c r="G68" s="39"/>
      <c r="H68" s="39"/>
      <c r="I68" s="39"/>
      <c r="J68" s="39"/>
      <c r="K68" s="39"/>
      <c r="L68" s="39"/>
      <c r="M68" s="39"/>
    </row>
    <row r="69" spans="1:13" ht="15.9" customHeight="1" x14ac:dyDescent="0.25">
      <c r="A69" s="32" t="s">
        <v>59</v>
      </c>
      <c r="B69" s="46" t="s">
        <v>222</v>
      </c>
      <c r="C69" s="47" t="s">
        <v>162</v>
      </c>
      <c r="D69" s="48">
        <f t="shared" si="5"/>
        <v>83.900928792569658</v>
      </c>
      <c r="E69" s="47">
        <f t="shared" si="1"/>
        <v>1</v>
      </c>
      <c r="F69" s="39"/>
      <c r="G69" s="39"/>
      <c r="H69" s="39"/>
      <c r="I69" s="39"/>
      <c r="J69" s="39"/>
      <c r="K69" s="39"/>
      <c r="L69" s="39"/>
      <c r="M69" s="39"/>
    </row>
    <row r="70" spans="1:13" s="45" customFormat="1" ht="15.9" customHeight="1" x14ac:dyDescent="0.25">
      <c r="A70" s="23" t="s">
        <v>60</v>
      </c>
      <c r="B70" s="49"/>
      <c r="C70" s="50"/>
      <c r="D70" s="49"/>
      <c r="E70" s="50"/>
      <c r="F70" s="44"/>
      <c r="G70" s="44"/>
      <c r="H70" s="44"/>
      <c r="I70" s="44"/>
      <c r="J70" s="44"/>
      <c r="K70" s="44"/>
      <c r="L70" s="44"/>
      <c r="M70" s="44"/>
    </row>
    <row r="71" spans="1:13" ht="15.9" customHeight="1" x14ac:dyDescent="0.25">
      <c r="A71" s="32" t="s">
        <v>61</v>
      </c>
      <c r="B71" s="46" t="s">
        <v>223</v>
      </c>
      <c r="C71" s="47" t="s">
        <v>139</v>
      </c>
      <c r="D71" s="48">
        <f t="shared" ref="D71:D76" si="6">B71/C71*100</f>
        <v>93.159609120521168</v>
      </c>
      <c r="E71" s="47">
        <f t="shared" si="1"/>
        <v>2</v>
      </c>
      <c r="F71" s="39"/>
      <c r="G71" s="39"/>
      <c r="H71" s="39"/>
      <c r="I71" s="39"/>
      <c r="J71" s="39"/>
      <c r="K71" s="39"/>
      <c r="L71" s="39"/>
      <c r="M71" s="39"/>
    </row>
    <row r="72" spans="1:13" ht="15.9" customHeight="1" x14ac:dyDescent="0.25">
      <c r="A72" s="32" t="s">
        <v>62</v>
      </c>
      <c r="B72" s="46" t="s">
        <v>224</v>
      </c>
      <c r="C72" s="47" t="s">
        <v>225</v>
      </c>
      <c r="D72" s="48">
        <f t="shared" si="6"/>
        <v>84.308841843088416</v>
      </c>
      <c r="E72" s="47">
        <f t="shared" si="1"/>
        <v>1</v>
      </c>
      <c r="F72" s="39"/>
      <c r="G72" s="39"/>
      <c r="H72" s="39"/>
      <c r="I72" s="39"/>
      <c r="J72" s="39"/>
      <c r="K72" s="39"/>
      <c r="L72" s="39"/>
      <c r="M72" s="39"/>
    </row>
    <row r="73" spans="1:13" ht="15.9" customHeight="1" x14ac:dyDescent="0.25">
      <c r="A73" s="32" t="s">
        <v>63</v>
      </c>
      <c r="B73" s="46" t="s">
        <v>226</v>
      </c>
      <c r="C73" s="47" t="s">
        <v>197</v>
      </c>
      <c r="D73" s="48">
        <f t="shared" si="6"/>
        <v>93.269230769230774</v>
      </c>
      <c r="E73" s="47">
        <f t="shared" si="1"/>
        <v>2</v>
      </c>
      <c r="F73" s="39"/>
      <c r="G73" s="39"/>
      <c r="H73" s="39"/>
      <c r="I73" s="39"/>
      <c r="J73" s="39"/>
      <c r="K73" s="39"/>
      <c r="L73" s="39"/>
      <c r="M73" s="39"/>
    </row>
    <row r="74" spans="1:13" ht="15.9" customHeight="1" x14ac:dyDescent="0.25">
      <c r="A74" s="32" t="s">
        <v>64</v>
      </c>
      <c r="B74" s="46" t="s">
        <v>227</v>
      </c>
      <c r="C74" s="47" t="s">
        <v>228</v>
      </c>
      <c r="D74" s="48">
        <f t="shared" si="6"/>
        <v>56.065573770491802</v>
      </c>
      <c r="E74" s="47">
        <f t="shared" si="1"/>
        <v>0</v>
      </c>
      <c r="F74" s="39"/>
      <c r="G74" s="39"/>
      <c r="H74" s="39"/>
      <c r="I74" s="39"/>
      <c r="J74" s="39"/>
      <c r="K74" s="39"/>
      <c r="L74" s="39"/>
      <c r="M74" s="39"/>
    </row>
    <row r="75" spans="1:13" ht="15.9" customHeight="1" x14ac:dyDescent="0.25">
      <c r="A75" s="32" t="s">
        <v>65</v>
      </c>
      <c r="B75" s="46" t="s">
        <v>229</v>
      </c>
      <c r="C75" s="47" t="s">
        <v>230</v>
      </c>
      <c r="D75" s="48">
        <f t="shared" si="6"/>
        <v>94.88054607508532</v>
      </c>
      <c r="E75" s="47">
        <f t="shared" ref="E75:E76" si="7">IF(D75&gt;=95,3,IF(D75&gt;=90,2,IF(D75&gt;=80,1,0)))</f>
        <v>2</v>
      </c>
      <c r="F75" s="39"/>
      <c r="G75" s="39"/>
      <c r="H75" s="39"/>
      <c r="I75" s="39"/>
      <c r="J75" s="39"/>
      <c r="K75" s="39"/>
      <c r="L75" s="39"/>
      <c r="M75" s="39"/>
    </row>
    <row r="76" spans="1:13" ht="15.9" customHeight="1" x14ac:dyDescent="0.25">
      <c r="A76" s="32" t="s">
        <v>66</v>
      </c>
      <c r="B76" s="46" t="s">
        <v>231</v>
      </c>
      <c r="C76" s="47" t="s">
        <v>232</v>
      </c>
      <c r="D76" s="48">
        <f t="shared" si="6"/>
        <v>73.722627737226276</v>
      </c>
      <c r="E76" s="47">
        <f t="shared" si="7"/>
        <v>0</v>
      </c>
      <c r="F76" s="39"/>
      <c r="G76" s="39"/>
      <c r="H76" s="39"/>
      <c r="I76" s="39"/>
      <c r="J76" s="39"/>
      <c r="K76" s="39"/>
      <c r="L76" s="39"/>
      <c r="M76" s="39"/>
    </row>
    <row r="77" spans="1:13" s="45" customFormat="1" ht="15.9" customHeight="1" x14ac:dyDescent="0.25">
      <c r="A77" s="23" t="s">
        <v>67</v>
      </c>
      <c r="B77" s="49"/>
      <c r="C77" s="50"/>
      <c r="D77" s="49"/>
      <c r="E77" s="50"/>
      <c r="F77" s="44"/>
      <c r="G77" s="44"/>
      <c r="H77" s="44"/>
      <c r="I77" s="44"/>
      <c r="J77" s="44"/>
      <c r="K77" s="44"/>
      <c r="L77" s="44"/>
      <c r="M77" s="44"/>
    </row>
    <row r="78" spans="1:13" ht="15.9" customHeight="1" x14ac:dyDescent="0.25">
      <c r="A78" s="32" t="s">
        <v>68</v>
      </c>
      <c r="B78" s="46" t="s">
        <v>233</v>
      </c>
      <c r="C78" s="47" t="s">
        <v>234</v>
      </c>
      <c r="D78" s="48">
        <f t="shared" ref="D78:D89" si="8">B78/C78*100</f>
        <v>96.598639455782305</v>
      </c>
      <c r="E78" s="47">
        <f t="shared" ref="E78:E89" si="9">IF(D78&gt;=95,3,IF(D78&gt;=90,2,IF(D78&gt;=80,1,0)))</f>
        <v>3</v>
      </c>
      <c r="F78" s="39"/>
      <c r="G78" s="39"/>
      <c r="H78" s="39"/>
      <c r="I78" s="39"/>
      <c r="J78" s="39"/>
      <c r="K78" s="39"/>
      <c r="L78" s="39"/>
      <c r="M78" s="39"/>
    </row>
    <row r="79" spans="1:13" ht="15.9" customHeight="1" x14ac:dyDescent="0.25">
      <c r="A79" s="32" t="s">
        <v>69</v>
      </c>
      <c r="B79" s="46" t="s">
        <v>235</v>
      </c>
      <c r="C79" s="47" t="s">
        <v>177</v>
      </c>
      <c r="D79" s="48">
        <f t="shared" si="8"/>
        <v>75</v>
      </c>
      <c r="E79" s="47">
        <f t="shared" si="9"/>
        <v>0</v>
      </c>
      <c r="F79" s="39"/>
      <c r="G79" s="39"/>
      <c r="H79" s="39"/>
      <c r="I79" s="39"/>
      <c r="J79" s="39"/>
      <c r="K79" s="39"/>
      <c r="L79" s="39"/>
      <c r="M79" s="39"/>
    </row>
    <row r="80" spans="1:13" ht="15.9" customHeight="1" x14ac:dyDescent="0.25">
      <c r="A80" s="32" t="s">
        <v>70</v>
      </c>
      <c r="B80" s="46" t="s">
        <v>236</v>
      </c>
      <c r="C80" s="47" t="s">
        <v>217</v>
      </c>
      <c r="D80" s="48">
        <f t="shared" si="8"/>
        <v>76.851851851851848</v>
      </c>
      <c r="E80" s="47">
        <f t="shared" si="9"/>
        <v>0</v>
      </c>
      <c r="F80" s="39"/>
      <c r="G80" s="39"/>
      <c r="H80" s="39"/>
      <c r="I80" s="39"/>
      <c r="J80" s="39"/>
      <c r="K80" s="39"/>
      <c r="L80" s="39"/>
      <c r="M80" s="39"/>
    </row>
    <row r="81" spans="1:13" ht="15.9" customHeight="1" x14ac:dyDescent="0.25">
      <c r="A81" s="32" t="s">
        <v>71</v>
      </c>
      <c r="B81" s="46" t="s">
        <v>237</v>
      </c>
      <c r="C81" s="47" t="s">
        <v>238</v>
      </c>
      <c r="D81" s="48">
        <f t="shared" si="8"/>
        <v>72.41379310344827</v>
      </c>
      <c r="E81" s="47">
        <f t="shared" si="9"/>
        <v>0</v>
      </c>
      <c r="F81" s="39"/>
      <c r="G81" s="39"/>
      <c r="H81" s="39"/>
      <c r="I81" s="39"/>
      <c r="J81" s="39"/>
      <c r="K81" s="39"/>
      <c r="L81" s="39"/>
      <c r="M81" s="39"/>
    </row>
    <row r="82" spans="1:13" ht="15.9" customHeight="1" x14ac:dyDescent="0.25">
      <c r="A82" s="32" t="s">
        <v>72</v>
      </c>
      <c r="B82" s="46" t="s">
        <v>239</v>
      </c>
      <c r="C82" s="47" t="s">
        <v>240</v>
      </c>
      <c r="D82" s="48">
        <f t="shared" si="8"/>
        <v>97.923875432525946</v>
      </c>
      <c r="E82" s="47">
        <f t="shared" si="9"/>
        <v>3</v>
      </c>
      <c r="F82" s="39"/>
      <c r="G82" s="39"/>
      <c r="H82" s="39"/>
      <c r="I82" s="39"/>
      <c r="J82" s="39"/>
      <c r="K82" s="39"/>
      <c r="L82" s="39"/>
      <c r="M82" s="39"/>
    </row>
    <row r="83" spans="1:13" ht="15.9" customHeight="1" x14ac:dyDescent="0.25">
      <c r="A83" s="32" t="s">
        <v>73</v>
      </c>
      <c r="B83" s="46" t="s">
        <v>138</v>
      </c>
      <c r="C83" s="47" t="s">
        <v>241</v>
      </c>
      <c r="D83" s="48">
        <f t="shared" si="8"/>
        <v>49.287749287749286</v>
      </c>
      <c r="E83" s="47">
        <f t="shared" si="9"/>
        <v>0</v>
      </c>
      <c r="F83" s="39"/>
      <c r="G83" s="39"/>
      <c r="H83" s="39"/>
      <c r="I83" s="39"/>
      <c r="J83" s="39"/>
      <c r="K83" s="39"/>
      <c r="L83" s="39"/>
      <c r="M83" s="39"/>
    </row>
    <row r="84" spans="1:13" ht="15.9" customHeight="1" x14ac:dyDescent="0.25">
      <c r="A84" s="32" t="s">
        <v>74</v>
      </c>
      <c r="B84" s="46" t="s">
        <v>185</v>
      </c>
      <c r="C84" s="47" t="s">
        <v>242</v>
      </c>
      <c r="D84" s="48">
        <f t="shared" si="8"/>
        <v>96.778711484593842</v>
      </c>
      <c r="E84" s="47">
        <f t="shared" si="9"/>
        <v>3</v>
      </c>
      <c r="F84" s="39"/>
      <c r="G84" s="39"/>
      <c r="H84" s="39"/>
      <c r="I84" s="39"/>
      <c r="J84" s="39"/>
      <c r="K84" s="39"/>
      <c r="L84" s="39"/>
      <c r="M84" s="39"/>
    </row>
    <row r="85" spans="1:13" ht="15.9" customHeight="1" x14ac:dyDescent="0.25">
      <c r="A85" s="32" t="s">
        <v>75</v>
      </c>
      <c r="B85" s="46" t="s">
        <v>243</v>
      </c>
      <c r="C85" s="47" t="s">
        <v>239</v>
      </c>
      <c r="D85" s="48">
        <f t="shared" si="8"/>
        <v>95.053003533568898</v>
      </c>
      <c r="E85" s="47">
        <f t="shared" si="9"/>
        <v>3</v>
      </c>
      <c r="F85" s="39"/>
      <c r="G85" s="39"/>
      <c r="H85" s="39"/>
      <c r="I85" s="39"/>
      <c r="J85" s="39"/>
      <c r="K85" s="39"/>
      <c r="L85" s="39"/>
      <c r="M85" s="39"/>
    </row>
    <row r="86" spans="1:13" ht="15.9" customHeight="1" x14ac:dyDescent="0.25">
      <c r="A86" s="32" t="s">
        <v>76</v>
      </c>
      <c r="B86" s="46" t="s">
        <v>140</v>
      </c>
      <c r="C86" s="47" t="s">
        <v>141</v>
      </c>
      <c r="D86" s="48">
        <f t="shared" si="8"/>
        <v>72.29299363057325</v>
      </c>
      <c r="E86" s="47">
        <f t="shared" si="9"/>
        <v>0</v>
      </c>
      <c r="F86" s="39"/>
      <c r="G86" s="39"/>
      <c r="H86" s="39"/>
      <c r="I86" s="39"/>
      <c r="J86" s="39"/>
      <c r="K86" s="39"/>
      <c r="L86" s="39"/>
      <c r="M86" s="39"/>
    </row>
    <row r="87" spans="1:13" ht="15.9" customHeight="1" x14ac:dyDescent="0.25">
      <c r="A87" s="32" t="s">
        <v>77</v>
      </c>
      <c r="B87" s="46" t="s">
        <v>244</v>
      </c>
      <c r="C87" s="47" t="s">
        <v>245</v>
      </c>
      <c r="D87" s="48">
        <f t="shared" si="8"/>
        <v>78.84615384615384</v>
      </c>
      <c r="E87" s="47">
        <f t="shared" si="9"/>
        <v>0</v>
      </c>
      <c r="F87" s="39"/>
      <c r="G87" s="39"/>
      <c r="H87" s="39"/>
      <c r="I87" s="39"/>
      <c r="J87" s="39"/>
      <c r="K87" s="39"/>
      <c r="L87" s="39"/>
      <c r="M87" s="39"/>
    </row>
    <row r="88" spans="1:13" ht="15.9" customHeight="1" x14ac:dyDescent="0.25">
      <c r="A88" s="32" t="s">
        <v>78</v>
      </c>
      <c r="B88" s="46" t="s">
        <v>246</v>
      </c>
      <c r="C88" s="47" t="s">
        <v>247</v>
      </c>
      <c r="D88" s="48">
        <f t="shared" si="8"/>
        <v>98.811881188118804</v>
      </c>
      <c r="E88" s="47">
        <f t="shared" si="9"/>
        <v>3</v>
      </c>
      <c r="F88" s="39"/>
      <c r="G88" s="39"/>
      <c r="H88" s="39"/>
      <c r="I88" s="39"/>
      <c r="J88" s="39"/>
      <c r="K88" s="39"/>
      <c r="L88" s="39"/>
      <c r="M88" s="39"/>
    </row>
    <row r="89" spans="1:13" ht="15.9" customHeight="1" x14ac:dyDescent="0.25">
      <c r="A89" s="32" t="s">
        <v>79</v>
      </c>
      <c r="B89" s="46" t="s">
        <v>248</v>
      </c>
      <c r="C89" s="47" t="s">
        <v>249</v>
      </c>
      <c r="D89" s="48">
        <f t="shared" si="8"/>
        <v>79.215686274509807</v>
      </c>
      <c r="E89" s="47">
        <f t="shared" si="9"/>
        <v>0</v>
      </c>
      <c r="F89" s="39"/>
      <c r="G89" s="39"/>
      <c r="H89" s="39"/>
      <c r="I89" s="39"/>
      <c r="J89" s="39"/>
      <c r="K89" s="39"/>
      <c r="L89" s="39"/>
      <c r="M89" s="39"/>
    </row>
    <row r="90" spans="1:13" s="45" customFormat="1" ht="15.9" customHeight="1" x14ac:dyDescent="0.25">
      <c r="A90" s="23" t="s">
        <v>80</v>
      </c>
      <c r="B90" s="49"/>
      <c r="C90" s="50"/>
      <c r="D90" s="49"/>
      <c r="E90" s="50"/>
      <c r="F90" s="44"/>
      <c r="G90" s="44"/>
      <c r="H90" s="44"/>
      <c r="I90" s="44"/>
      <c r="J90" s="44"/>
      <c r="K90" s="44"/>
      <c r="L90" s="44"/>
      <c r="M90" s="44"/>
    </row>
    <row r="91" spans="1:13" ht="15.9" customHeight="1" x14ac:dyDescent="0.25">
      <c r="A91" s="32" t="s">
        <v>81</v>
      </c>
      <c r="B91" s="46" t="s">
        <v>250</v>
      </c>
      <c r="C91" s="47" t="s">
        <v>251</v>
      </c>
      <c r="D91" s="48">
        <f t="shared" ref="D91:D99" si="10">B91/C91*100</f>
        <v>76.640926640926637</v>
      </c>
      <c r="E91" s="47">
        <f t="shared" ref="E91:E99" si="11">IF(D91&gt;=95,3,IF(D91&gt;=90,2,IF(D91&gt;=80,1,0)))</f>
        <v>0</v>
      </c>
      <c r="F91" s="39"/>
      <c r="G91" s="39"/>
      <c r="H91" s="39"/>
      <c r="I91" s="39"/>
      <c r="J91" s="39"/>
      <c r="K91" s="39"/>
      <c r="L91" s="39"/>
      <c r="M91" s="39"/>
    </row>
    <row r="92" spans="1:13" ht="15.9" customHeight="1" x14ac:dyDescent="0.25">
      <c r="A92" s="32" t="s">
        <v>82</v>
      </c>
      <c r="B92" s="46" t="s">
        <v>170</v>
      </c>
      <c r="C92" s="47" t="s">
        <v>144</v>
      </c>
      <c r="D92" s="48">
        <f t="shared" si="10"/>
        <v>77.54010695187165</v>
      </c>
      <c r="E92" s="47">
        <f t="shared" si="11"/>
        <v>0</v>
      </c>
      <c r="F92" s="39"/>
      <c r="G92" s="39"/>
      <c r="H92" s="39"/>
      <c r="I92" s="39"/>
      <c r="J92" s="39"/>
      <c r="K92" s="39"/>
      <c r="L92" s="39"/>
      <c r="M92" s="39"/>
    </row>
    <row r="93" spans="1:13" ht="15.9" customHeight="1" x14ac:dyDescent="0.25">
      <c r="A93" s="32" t="s">
        <v>83</v>
      </c>
      <c r="B93" s="46" t="s">
        <v>252</v>
      </c>
      <c r="C93" s="47" t="s">
        <v>132</v>
      </c>
      <c r="D93" s="48">
        <f t="shared" si="10"/>
        <v>97.94721407624634</v>
      </c>
      <c r="E93" s="47">
        <f t="shared" si="11"/>
        <v>3</v>
      </c>
      <c r="F93" s="39"/>
      <c r="G93" s="39"/>
      <c r="H93" s="39"/>
      <c r="I93" s="39"/>
      <c r="J93" s="39"/>
      <c r="K93" s="39"/>
      <c r="L93" s="39"/>
      <c r="M93" s="39"/>
    </row>
    <row r="94" spans="1:13" ht="15.9" customHeight="1" x14ac:dyDescent="0.25">
      <c r="A94" s="32" t="s">
        <v>84</v>
      </c>
      <c r="B94" s="46" t="s">
        <v>253</v>
      </c>
      <c r="C94" s="47" t="s">
        <v>254</v>
      </c>
      <c r="D94" s="48">
        <f t="shared" si="10"/>
        <v>90.544412607449857</v>
      </c>
      <c r="E94" s="47">
        <f t="shared" si="11"/>
        <v>2</v>
      </c>
      <c r="F94" s="39"/>
      <c r="G94" s="39"/>
      <c r="H94" s="39"/>
      <c r="I94" s="39"/>
      <c r="J94" s="39"/>
      <c r="K94" s="39"/>
      <c r="L94" s="39"/>
      <c r="M94" s="39"/>
    </row>
    <row r="95" spans="1:13" ht="15.9" customHeight="1" x14ac:dyDescent="0.25">
      <c r="A95" s="32" t="s">
        <v>85</v>
      </c>
      <c r="B95" s="46" t="s">
        <v>255</v>
      </c>
      <c r="C95" s="47" t="s">
        <v>256</v>
      </c>
      <c r="D95" s="48">
        <f t="shared" si="10"/>
        <v>87.391304347826079</v>
      </c>
      <c r="E95" s="47">
        <f t="shared" si="11"/>
        <v>1</v>
      </c>
      <c r="F95" s="39"/>
      <c r="G95" s="39"/>
      <c r="H95" s="39"/>
      <c r="I95" s="39"/>
      <c r="J95" s="39"/>
      <c r="K95" s="39"/>
      <c r="L95" s="39"/>
      <c r="M95" s="39"/>
    </row>
    <row r="96" spans="1:13" ht="15.9" customHeight="1" x14ac:dyDescent="0.25">
      <c r="A96" s="32" t="s">
        <v>86</v>
      </c>
      <c r="B96" s="46" t="s">
        <v>257</v>
      </c>
      <c r="C96" s="47" t="s">
        <v>258</v>
      </c>
      <c r="D96" s="48">
        <f t="shared" si="10"/>
        <v>87.272727272727266</v>
      </c>
      <c r="E96" s="47">
        <f t="shared" si="11"/>
        <v>1</v>
      </c>
      <c r="F96" s="39"/>
      <c r="G96" s="39"/>
      <c r="H96" s="39"/>
      <c r="I96" s="39"/>
      <c r="J96" s="39"/>
      <c r="K96" s="39"/>
      <c r="L96" s="39"/>
      <c r="M96" s="39"/>
    </row>
    <row r="97" spans="1:13" ht="15.9" customHeight="1" x14ac:dyDescent="0.25">
      <c r="A97" s="32" t="s">
        <v>87</v>
      </c>
      <c r="B97" s="46" t="s">
        <v>226</v>
      </c>
      <c r="C97" s="47" t="s">
        <v>248</v>
      </c>
      <c r="D97" s="48">
        <f t="shared" si="10"/>
        <v>96.039603960396036</v>
      </c>
      <c r="E97" s="47">
        <f t="shared" si="11"/>
        <v>3</v>
      </c>
      <c r="F97" s="39"/>
      <c r="G97" s="39"/>
      <c r="H97" s="39"/>
      <c r="I97" s="39"/>
      <c r="J97" s="39"/>
      <c r="K97" s="39"/>
      <c r="L97" s="39"/>
      <c r="M97" s="39"/>
    </row>
    <row r="98" spans="1:13" ht="15.9" customHeight="1" x14ac:dyDescent="0.25">
      <c r="A98" s="32" t="s">
        <v>88</v>
      </c>
      <c r="B98" s="46" t="s">
        <v>259</v>
      </c>
      <c r="C98" s="47" t="s">
        <v>260</v>
      </c>
      <c r="D98" s="48">
        <f t="shared" si="10"/>
        <v>89.887640449438194</v>
      </c>
      <c r="E98" s="47">
        <f t="shared" si="11"/>
        <v>1</v>
      </c>
      <c r="F98" s="39"/>
      <c r="G98" s="39"/>
      <c r="H98" s="39"/>
      <c r="I98" s="39"/>
      <c r="J98" s="39"/>
      <c r="K98" s="39"/>
      <c r="L98" s="39"/>
      <c r="M98" s="39"/>
    </row>
    <row r="99" spans="1:13" ht="15.9" customHeight="1" x14ac:dyDescent="0.25">
      <c r="A99" s="32" t="s">
        <v>89</v>
      </c>
      <c r="B99" s="46" t="s">
        <v>261</v>
      </c>
      <c r="C99" s="47" t="s">
        <v>262</v>
      </c>
      <c r="D99" s="48">
        <f t="shared" si="10"/>
        <v>27.777777777777779</v>
      </c>
      <c r="E99" s="47">
        <f t="shared" si="11"/>
        <v>0</v>
      </c>
      <c r="F99" s="39"/>
      <c r="G99" s="39"/>
      <c r="H99" s="39"/>
      <c r="I99" s="39"/>
      <c r="J99" s="39"/>
      <c r="K99" s="39"/>
      <c r="L99" s="39"/>
      <c r="M99" s="39"/>
    </row>
    <row r="100" spans="1:13" x14ac:dyDescent="0.25">
      <c r="A100" s="28" t="s">
        <v>105</v>
      </c>
      <c r="B100" s="29"/>
      <c r="C100" s="29"/>
      <c r="D100" s="29"/>
      <c r="E100" s="29"/>
      <c r="F100" s="39"/>
      <c r="G100" s="39"/>
      <c r="H100" s="39"/>
      <c r="I100" s="39"/>
      <c r="J100" s="39"/>
      <c r="K100" s="39"/>
      <c r="L100" s="39"/>
      <c r="M100" s="39"/>
    </row>
    <row r="101" spans="1:13" ht="15.9" customHeight="1" x14ac:dyDescent="0.25">
      <c r="A101" s="32" t="s">
        <v>366</v>
      </c>
      <c r="B101" s="46"/>
      <c r="C101" s="47"/>
      <c r="D101" s="48"/>
      <c r="E101" s="47"/>
      <c r="F101" s="39"/>
      <c r="G101" s="39"/>
      <c r="H101" s="39"/>
      <c r="I101" s="39"/>
      <c r="J101" s="39"/>
      <c r="K101" s="39"/>
      <c r="L101" s="39"/>
      <c r="M101" s="39"/>
    </row>
    <row r="102" spans="1:13" ht="15.9" customHeight="1" x14ac:dyDescent="0.25">
      <c r="A102" s="32" t="s">
        <v>367</v>
      </c>
      <c r="B102" s="46"/>
      <c r="C102" s="47"/>
      <c r="D102" s="48"/>
      <c r="E102" s="47"/>
      <c r="F102" s="39"/>
      <c r="G102" s="39"/>
      <c r="H102" s="39"/>
      <c r="I102" s="39"/>
      <c r="J102" s="39"/>
      <c r="K102" s="39"/>
      <c r="L102" s="39"/>
      <c r="M102" s="39"/>
    </row>
    <row r="104" spans="1:13" ht="22.8" customHeight="1" x14ac:dyDescent="0.25">
      <c r="A104" s="61" t="s">
        <v>368</v>
      </c>
      <c r="B104" s="61"/>
      <c r="C104" s="61"/>
      <c r="D104" s="61"/>
      <c r="E104" s="61"/>
    </row>
    <row r="106" spans="1:13" x14ac:dyDescent="0.25">
      <c r="A106" s="51"/>
      <c r="B106" s="52"/>
      <c r="C106" s="52"/>
    </row>
    <row r="113" spans="1:3" x14ac:dyDescent="0.25">
      <c r="A113" s="51"/>
      <c r="B113" s="52"/>
      <c r="C113" s="52"/>
    </row>
    <row r="117" spans="1:3" x14ac:dyDescent="0.25">
      <c r="A117" s="51"/>
      <c r="B117" s="52"/>
      <c r="C117" s="52"/>
    </row>
    <row r="120" spans="1:3" x14ac:dyDescent="0.25">
      <c r="A120" s="51"/>
      <c r="B120" s="52"/>
      <c r="C120" s="52"/>
    </row>
    <row r="124" spans="1:3" x14ac:dyDescent="0.25">
      <c r="A124" s="51"/>
      <c r="B124" s="52"/>
      <c r="C124" s="52"/>
    </row>
    <row r="127" spans="1:3" x14ac:dyDescent="0.25">
      <c r="A127" s="51"/>
      <c r="B127" s="52"/>
      <c r="C127" s="52"/>
    </row>
    <row r="131" spans="1:3" x14ac:dyDescent="0.25">
      <c r="A131" s="51"/>
      <c r="B131" s="52"/>
      <c r="C131" s="52"/>
    </row>
  </sheetData>
  <mergeCells count="5">
    <mergeCell ref="A5:A8"/>
    <mergeCell ref="C5:C8"/>
    <mergeCell ref="E5:E8"/>
    <mergeCell ref="B5:B8"/>
    <mergeCell ref="A104:E104"/>
  </mergeCells>
  <pageMargins left="0.70866141732283472" right="0.70866141732283472" top="0.74803149606299213" bottom="0.74803149606299213" header="0.31496062992125984" footer="0.31496062992125984"/>
  <pageSetup paperSize="9" scale="71" fitToHeight="3" orientation="portrait" r:id="rId1"/>
  <headerFooter>
    <oddFooter>&amp;A&amp;RСтраница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view="pageBreakPreview" topLeftCell="A90" zoomScaleNormal="100" zoomScaleSheetLayoutView="100" workbookViewId="0">
      <selection activeCell="A104" sqref="A104:F104"/>
    </sheetView>
  </sheetViews>
  <sheetFormatPr defaultColWidth="9.109375" defaultRowHeight="12" x14ac:dyDescent="0.25"/>
  <cols>
    <col min="1" max="1" width="33.44140625" style="11" customWidth="1"/>
    <col min="2" max="2" width="23.44140625" style="53" customWidth="1"/>
    <col min="3" max="3" width="21.6640625" style="53" customWidth="1"/>
    <col min="4" max="4" width="17.5546875" style="53" customWidth="1"/>
    <col min="5" max="5" width="41" style="11" customWidth="1"/>
    <col min="6" max="6" width="15.6640625" style="11" customWidth="1"/>
    <col min="7" max="16384" width="9.109375" style="11"/>
  </cols>
  <sheetData>
    <row r="1" spans="1:14" s="39" customFormat="1" ht="17.25" customHeight="1" x14ac:dyDescent="0.25">
      <c r="A1" s="17" t="s">
        <v>118</v>
      </c>
      <c r="B1" s="36"/>
      <c r="C1" s="36"/>
      <c r="D1" s="36"/>
      <c r="E1" s="37"/>
      <c r="F1" s="38"/>
    </row>
    <row r="2" spans="1:14" ht="17.25" customHeight="1" x14ac:dyDescent="0.25">
      <c r="A2" s="40" t="s">
        <v>94</v>
      </c>
      <c r="B2" s="17" t="s">
        <v>95</v>
      </c>
      <c r="C2" s="17"/>
      <c r="D2" s="17"/>
      <c r="E2" s="37"/>
      <c r="F2" s="38"/>
    </row>
    <row r="3" spans="1:14" ht="15.75" customHeight="1" x14ac:dyDescent="0.25">
      <c r="A3" s="40" t="s">
        <v>96</v>
      </c>
      <c r="B3" s="17" t="s">
        <v>116</v>
      </c>
      <c r="C3" s="17"/>
      <c r="D3" s="17"/>
      <c r="E3" s="17"/>
      <c r="F3" s="38"/>
    </row>
    <row r="4" spans="1:14" ht="103.2" customHeight="1" x14ac:dyDescent="0.25">
      <c r="A4" s="18" t="s">
        <v>121</v>
      </c>
      <c r="B4" s="18" t="s">
        <v>123</v>
      </c>
      <c r="C4" s="18" t="s">
        <v>124</v>
      </c>
      <c r="D4" s="18" t="s">
        <v>129</v>
      </c>
      <c r="E4" s="18" t="str">
        <f>'Методика (Раздел 6)'!B12</f>
        <v>Доля государственных казенных, бюджетных и автономных учреждений субъекта Российской, опубликовавших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отчетный финансовый год.</v>
      </c>
      <c r="F4" s="18" t="s">
        <v>115</v>
      </c>
      <c r="G4" s="39"/>
      <c r="H4" s="39"/>
      <c r="I4" s="39"/>
      <c r="J4" s="39"/>
      <c r="K4" s="39"/>
      <c r="L4" s="39"/>
      <c r="M4" s="39"/>
      <c r="N4" s="39"/>
    </row>
    <row r="5" spans="1:14" ht="17.25" customHeight="1" x14ac:dyDescent="0.25">
      <c r="A5" s="68" t="s">
        <v>125</v>
      </c>
      <c r="B5" s="71" t="s">
        <v>126</v>
      </c>
      <c r="C5" s="71" t="s">
        <v>127</v>
      </c>
      <c r="D5" s="71" t="s">
        <v>128</v>
      </c>
      <c r="E5" s="18" t="str">
        <f>'Методика (Раздел 6)'!B13</f>
        <v xml:space="preserve">95% и более </v>
      </c>
      <c r="F5" s="71" t="s">
        <v>103</v>
      </c>
      <c r="G5" s="39"/>
      <c r="H5" s="39"/>
      <c r="I5" s="39"/>
      <c r="J5" s="39"/>
      <c r="K5" s="39"/>
      <c r="L5" s="39"/>
      <c r="M5" s="39"/>
      <c r="N5" s="39"/>
    </row>
    <row r="6" spans="1:14" ht="14.25" customHeight="1" x14ac:dyDescent="0.25">
      <c r="A6" s="69"/>
      <c r="B6" s="71"/>
      <c r="C6" s="71"/>
      <c r="D6" s="71"/>
      <c r="E6" s="18" t="str">
        <f>'Методика (Раздел 6)'!B14</f>
        <v xml:space="preserve">90% и более </v>
      </c>
      <c r="F6" s="71"/>
      <c r="G6" s="39"/>
      <c r="H6" s="39"/>
      <c r="I6" s="39"/>
      <c r="J6" s="39"/>
      <c r="K6" s="39"/>
      <c r="L6" s="39"/>
      <c r="M6" s="39"/>
      <c r="N6" s="39"/>
    </row>
    <row r="7" spans="1:14" s="42" customFormat="1" ht="15.9" customHeight="1" x14ac:dyDescent="0.25">
      <c r="A7" s="69"/>
      <c r="B7" s="71"/>
      <c r="C7" s="71"/>
      <c r="D7" s="71"/>
      <c r="E7" s="18" t="str">
        <f>'Методика (Раздел 6)'!B15</f>
        <v xml:space="preserve">80% и более </v>
      </c>
      <c r="F7" s="71"/>
      <c r="G7" s="41"/>
      <c r="H7" s="41"/>
      <c r="I7" s="41"/>
      <c r="J7" s="41"/>
      <c r="K7" s="41"/>
      <c r="L7" s="41"/>
      <c r="M7" s="41"/>
      <c r="N7" s="41"/>
    </row>
    <row r="8" spans="1:14" s="42" customFormat="1" ht="15.9" customHeight="1" x14ac:dyDescent="0.25">
      <c r="A8" s="70"/>
      <c r="B8" s="71"/>
      <c r="C8" s="71"/>
      <c r="D8" s="71"/>
      <c r="E8" s="18" t="str">
        <f>'Методика (Раздел 6)'!B16</f>
        <v xml:space="preserve">менее 80 % </v>
      </c>
      <c r="F8" s="71"/>
      <c r="G8" s="41"/>
      <c r="H8" s="41"/>
      <c r="I8" s="41"/>
      <c r="J8" s="41"/>
      <c r="K8" s="41"/>
      <c r="L8" s="41"/>
      <c r="M8" s="41"/>
      <c r="N8" s="41"/>
    </row>
    <row r="9" spans="1:14" s="45" customFormat="1" ht="15.9" customHeight="1" x14ac:dyDescent="0.25">
      <c r="A9" s="28" t="s">
        <v>0</v>
      </c>
      <c r="B9" s="43"/>
      <c r="C9" s="43"/>
      <c r="D9" s="43"/>
      <c r="E9" s="43"/>
      <c r="F9" s="43"/>
      <c r="G9" s="44"/>
      <c r="H9" s="44"/>
      <c r="I9" s="44"/>
      <c r="J9" s="44"/>
      <c r="K9" s="44"/>
      <c r="L9" s="44"/>
      <c r="M9" s="44"/>
      <c r="N9" s="44"/>
    </row>
    <row r="10" spans="1:14" ht="15.9" customHeight="1" x14ac:dyDescent="0.25">
      <c r="A10" s="25" t="s">
        <v>1</v>
      </c>
      <c r="B10" s="47" t="s">
        <v>263</v>
      </c>
      <c r="C10" s="47" t="s">
        <v>264</v>
      </c>
      <c r="D10" s="47" t="s">
        <v>365</v>
      </c>
      <c r="E10" s="48">
        <f>(B10+C10)/D10*100</f>
        <v>94.377510040160644</v>
      </c>
      <c r="F10" s="47">
        <f>IF(E10&gt;=95,3,IF(E10&gt;=90,2,IF(E10&gt;=80,1,0)))</f>
        <v>2</v>
      </c>
      <c r="G10" s="39"/>
      <c r="H10" s="39"/>
      <c r="I10" s="39"/>
      <c r="J10" s="39"/>
      <c r="K10" s="39"/>
      <c r="L10" s="39"/>
      <c r="M10" s="39"/>
      <c r="N10" s="39"/>
    </row>
    <row r="11" spans="1:14" ht="15.9" customHeight="1" x14ac:dyDescent="0.25">
      <c r="A11" s="25" t="s">
        <v>2</v>
      </c>
      <c r="B11" s="47" t="s">
        <v>265</v>
      </c>
      <c r="C11" s="47" t="s">
        <v>141</v>
      </c>
      <c r="D11" s="47" t="s">
        <v>131</v>
      </c>
      <c r="E11" s="48">
        <f t="shared" ref="E11:E27" si="0">(B11+C11)/D11*100</f>
        <v>98.84792626728111</v>
      </c>
      <c r="F11" s="47">
        <f t="shared" ref="F11:F74" si="1">IF(E11&gt;=95,3,IF(E11&gt;=90,2,IF(E11&gt;=80,1,0)))</f>
        <v>3</v>
      </c>
      <c r="G11" s="39"/>
      <c r="H11" s="39"/>
      <c r="I11" s="39"/>
      <c r="J11" s="39"/>
      <c r="K11" s="39"/>
      <c r="L11" s="39"/>
      <c r="M11" s="39"/>
      <c r="N11" s="39"/>
    </row>
    <row r="12" spans="1:14" ht="15.9" customHeight="1" x14ac:dyDescent="0.25">
      <c r="A12" s="25" t="s">
        <v>3</v>
      </c>
      <c r="B12" s="47" t="s">
        <v>266</v>
      </c>
      <c r="C12" s="47" t="s">
        <v>169</v>
      </c>
      <c r="D12" s="47" t="s">
        <v>133</v>
      </c>
      <c r="E12" s="48">
        <f t="shared" si="0"/>
        <v>100</v>
      </c>
      <c r="F12" s="47">
        <f t="shared" si="1"/>
        <v>3</v>
      </c>
      <c r="G12" s="39"/>
      <c r="H12" s="39"/>
      <c r="I12" s="39"/>
      <c r="J12" s="39"/>
      <c r="K12" s="39"/>
      <c r="L12" s="39"/>
      <c r="M12" s="39"/>
      <c r="N12" s="39"/>
    </row>
    <row r="13" spans="1:14" ht="15.9" customHeight="1" x14ac:dyDescent="0.25">
      <c r="A13" s="25" t="s">
        <v>4</v>
      </c>
      <c r="B13" s="47" t="s">
        <v>267</v>
      </c>
      <c r="C13" s="47" t="s">
        <v>268</v>
      </c>
      <c r="D13" s="47" t="s">
        <v>135</v>
      </c>
      <c r="E13" s="48">
        <f t="shared" si="0"/>
        <v>97.399999999999991</v>
      </c>
      <c r="F13" s="47">
        <f t="shared" si="1"/>
        <v>3</v>
      </c>
      <c r="G13" s="39"/>
      <c r="H13" s="39"/>
      <c r="I13" s="39"/>
      <c r="J13" s="39"/>
      <c r="K13" s="39"/>
      <c r="L13" s="39"/>
      <c r="M13" s="39"/>
      <c r="N13" s="39"/>
    </row>
    <row r="14" spans="1:14" ht="15.9" customHeight="1" x14ac:dyDescent="0.25">
      <c r="A14" s="25" t="s">
        <v>5</v>
      </c>
      <c r="B14" s="47" t="s">
        <v>269</v>
      </c>
      <c r="C14" s="47" t="s">
        <v>270</v>
      </c>
      <c r="D14" s="47" t="s">
        <v>137</v>
      </c>
      <c r="E14" s="48">
        <f t="shared" si="0"/>
        <v>92.307692307692307</v>
      </c>
      <c r="F14" s="47">
        <f t="shared" si="1"/>
        <v>2</v>
      </c>
      <c r="G14" s="39"/>
      <c r="H14" s="39"/>
      <c r="I14" s="39"/>
      <c r="J14" s="39"/>
      <c r="K14" s="39"/>
      <c r="L14" s="39"/>
      <c r="M14" s="39"/>
      <c r="N14" s="39"/>
    </row>
    <row r="15" spans="1:14" ht="15.9" customHeight="1" x14ac:dyDescent="0.25">
      <c r="A15" s="25" t="s">
        <v>6</v>
      </c>
      <c r="B15" s="47" t="s">
        <v>271</v>
      </c>
      <c r="C15" s="47" t="s">
        <v>194</v>
      </c>
      <c r="D15" s="47" t="s">
        <v>139</v>
      </c>
      <c r="E15" s="48">
        <f t="shared" si="0"/>
        <v>72.964169381107496</v>
      </c>
      <c r="F15" s="47">
        <f t="shared" si="1"/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15.9" customHeight="1" x14ac:dyDescent="0.25">
      <c r="A16" s="25" t="s">
        <v>7</v>
      </c>
      <c r="B16" s="47" t="s">
        <v>272</v>
      </c>
      <c r="C16" s="47" t="s">
        <v>273</v>
      </c>
      <c r="D16" s="47" t="s">
        <v>141</v>
      </c>
      <c r="E16" s="48">
        <f t="shared" si="0"/>
        <v>86.942675159235677</v>
      </c>
      <c r="F16" s="47">
        <f t="shared" si="1"/>
        <v>1</v>
      </c>
      <c r="G16" s="39"/>
      <c r="H16" s="39"/>
      <c r="I16" s="39"/>
      <c r="J16" s="39"/>
      <c r="K16" s="39"/>
      <c r="L16" s="39"/>
      <c r="M16" s="39"/>
      <c r="N16" s="39"/>
    </row>
    <row r="17" spans="1:14" ht="15.9" customHeight="1" x14ac:dyDescent="0.25">
      <c r="A17" s="25" t="s">
        <v>8</v>
      </c>
      <c r="B17" s="47" t="s">
        <v>274</v>
      </c>
      <c r="C17" s="47" t="s">
        <v>175</v>
      </c>
      <c r="D17" s="47" t="s">
        <v>143</v>
      </c>
      <c r="E17" s="48">
        <f t="shared" si="0"/>
        <v>94.397759103641448</v>
      </c>
      <c r="F17" s="47">
        <f t="shared" si="1"/>
        <v>2</v>
      </c>
      <c r="G17" s="39"/>
      <c r="H17" s="39"/>
      <c r="I17" s="39"/>
      <c r="J17" s="39"/>
      <c r="K17" s="39"/>
      <c r="L17" s="39"/>
      <c r="M17" s="39"/>
      <c r="N17" s="39"/>
    </row>
    <row r="18" spans="1:14" ht="15.9" customHeight="1" x14ac:dyDescent="0.25">
      <c r="A18" s="25" t="s">
        <v>9</v>
      </c>
      <c r="B18" s="47" t="s">
        <v>275</v>
      </c>
      <c r="C18" s="47" t="s">
        <v>276</v>
      </c>
      <c r="D18" s="47" t="s">
        <v>145</v>
      </c>
      <c r="E18" s="48">
        <f t="shared" si="0"/>
        <v>82.5</v>
      </c>
      <c r="F18" s="47">
        <f t="shared" si="1"/>
        <v>1</v>
      </c>
      <c r="G18" s="39"/>
      <c r="H18" s="39"/>
      <c r="I18" s="39"/>
      <c r="J18" s="39"/>
      <c r="K18" s="39"/>
      <c r="L18" s="39"/>
      <c r="M18" s="39"/>
      <c r="N18" s="39"/>
    </row>
    <row r="19" spans="1:14" ht="15.9" customHeight="1" x14ac:dyDescent="0.25">
      <c r="A19" s="25" t="s">
        <v>10</v>
      </c>
      <c r="B19" s="47" t="s">
        <v>277</v>
      </c>
      <c r="C19" s="47" t="s">
        <v>278</v>
      </c>
      <c r="D19" s="47" t="s">
        <v>147</v>
      </c>
      <c r="E19" s="48">
        <f t="shared" si="0"/>
        <v>90</v>
      </c>
      <c r="F19" s="47">
        <f t="shared" si="1"/>
        <v>2</v>
      </c>
      <c r="G19" s="39"/>
      <c r="H19" s="39"/>
      <c r="I19" s="39"/>
      <c r="J19" s="39"/>
      <c r="K19" s="39"/>
      <c r="L19" s="39"/>
      <c r="M19" s="39"/>
      <c r="N19" s="39"/>
    </row>
    <row r="20" spans="1:14" ht="15.9" customHeight="1" x14ac:dyDescent="0.25">
      <c r="A20" s="25" t="s">
        <v>11</v>
      </c>
      <c r="B20" s="47" t="s">
        <v>279</v>
      </c>
      <c r="C20" s="47" t="s">
        <v>280</v>
      </c>
      <c r="D20" s="47" t="s">
        <v>149</v>
      </c>
      <c r="E20" s="48">
        <f t="shared" si="0"/>
        <v>70.903010033444815</v>
      </c>
      <c r="F20" s="47">
        <f>IF(E20&gt;=95,3,IF(E20&gt;=90,2,IF(E20&gt;=80,1,0)))</f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15.9" customHeight="1" x14ac:dyDescent="0.25">
      <c r="A21" s="25" t="s">
        <v>12</v>
      </c>
      <c r="B21" s="47" t="s">
        <v>262</v>
      </c>
      <c r="C21" s="47" t="s">
        <v>281</v>
      </c>
      <c r="D21" s="47" t="s">
        <v>151</v>
      </c>
      <c r="E21" s="48">
        <f t="shared" si="0"/>
        <v>90.066225165562912</v>
      </c>
      <c r="F21" s="47">
        <f t="shared" si="1"/>
        <v>2</v>
      </c>
      <c r="G21" s="39"/>
      <c r="H21" s="39"/>
      <c r="I21" s="39"/>
      <c r="J21" s="39"/>
      <c r="K21" s="39"/>
      <c r="L21" s="39"/>
      <c r="M21" s="39"/>
      <c r="N21" s="39"/>
    </row>
    <row r="22" spans="1:14" ht="15.9" customHeight="1" x14ac:dyDescent="0.25">
      <c r="A22" s="25" t="s">
        <v>13</v>
      </c>
      <c r="B22" s="47" t="s">
        <v>282</v>
      </c>
      <c r="C22" s="47" t="s">
        <v>283</v>
      </c>
      <c r="D22" s="47" t="s">
        <v>153</v>
      </c>
      <c r="E22" s="48">
        <f t="shared" si="0"/>
        <v>93.661971830985919</v>
      </c>
      <c r="F22" s="47">
        <f t="shared" si="1"/>
        <v>2</v>
      </c>
      <c r="G22" s="39"/>
      <c r="H22" s="39"/>
      <c r="I22" s="39"/>
      <c r="J22" s="39"/>
      <c r="K22" s="39"/>
      <c r="L22" s="39"/>
      <c r="M22" s="39"/>
      <c r="N22" s="39"/>
    </row>
    <row r="23" spans="1:14" ht="15.9" customHeight="1" x14ac:dyDescent="0.25">
      <c r="A23" s="25" t="s">
        <v>14</v>
      </c>
      <c r="B23" s="47" t="s">
        <v>284</v>
      </c>
      <c r="C23" s="47" t="s">
        <v>217</v>
      </c>
      <c r="D23" s="47" t="s">
        <v>137</v>
      </c>
      <c r="E23" s="48">
        <f t="shared" si="0"/>
        <v>98.846153846153854</v>
      </c>
      <c r="F23" s="47">
        <f t="shared" si="1"/>
        <v>3</v>
      </c>
      <c r="G23" s="39"/>
      <c r="H23" s="39"/>
      <c r="I23" s="39"/>
      <c r="J23" s="39"/>
      <c r="K23" s="39"/>
      <c r="L23" s="39"/>
      <c r="M23" s="39"/>
      <c r="N23" s="39"/>
    </row>
    <row r="24" spans="1:14" ht="15.9" customHeight="1" x14ac:dyDescent="0.25">
      <c r="A24" s="25" t="s">
        <v>15</v>
      </c>
      <c r="B24" s="47" t="s">
        <v>285</v>
      </c>
      <c r="C24" s="47" t="s">
        <v>229</v>
      </c>
      <c r="D24" s="47" t="s">
        <v>154</v>
      </c>
      <c r="E24" s="48">
        <f t="shared" si="0"/>
        <v>83.211678832116789</v>
      </c>
      <c r="F24" s="47">
        <f t="shared" si="1"/>
        <v>1</v>
      </c>
      <c r="G24" s="39"/>
      <c r="H24" s="39"/>
      <c r="I24" s="39"/>
      <c r="J24" s="39"/>
      <c r="K24" s="39"/>
      <c r="L24" s="39"/>
      <c r="M24" s="39"/>
      <c r="N24" s="39"/>
    </row>
    <row r="25" spans="1:14" ht="15.9" customHeight="1" x14ac:dyDescent="0.25">
      <c r="A25" s="25" t="s">
        <v>16</v>
      </c>
      <c r="B25" s="47" t="s">
        <v>263</v>
      </c>
      <c r="C25" s="47" t="s">
        <v>286</v>
      </c>
      <c r="D25" s="47" t="s">
        <v>156</v>
      </c>
      <c r="E25" s="48">
        <f t="shared" si="0"/>
        <v>95.087719298245617</v>
      </c>
      <c r="F25" s="47">
        <f t="shared" si="1"/>
        <v>3</v>
      </c>
      <c r="G25" s="39"/>
      <c r="H25" s="39"/>
      <c r="I25" s="39"/>
      <c r="J25" s="39"/>
      <c r="K25" s="39"/>
      <c r="L25" s="39"/>
      <c r="M25" s="39"/>
      <c r="N25" s="39"/>
    </row>
    <row r="26" spans="1:14" ht="15.9" customHeight="1" x14ac:dyDescent="0.25">
      <c r="A26" s="25" t="s">
        <v>17</v>
      </c>
      <c r="B26" s="47" t="s">
        <v>287</v>
      </c>
      <c r="C26" s="47" t="s">
        <v>248</v>
      </c>
      <c r="D26" s="47" t="s">
        <v>157</v>
      </c>
      <c r="E26" s="48">
        <f t="shared" si="0"/>
        <v>93.771626297577853</v>
      </c>
      <c r="F26" s="47">
        <f t="shared" si="1"/>
        <v>2</v>
      </c>
      <c r="G26" s="39"/>
      <c r="H26" s="39"/>
      <c r="I26" s="39"/>
      <c r="J26" s="39"/>
      <c r="K26" s="39"/>
      <c r="L26" s="39"/>
      <c r="M26" s="39"/>
      <c r="N26" s="39"/>
    </row>
    <row r="27" spans="1:14" ht="15.9" customHeight="1" x14ac:dyDescent="0.25">
      <c r="A27" s="25" t="s">
        <v>18</v>
      </c>
      <c r="B27" s="47" t="s">
        <v>288</v>
      </c>
      <c r="C27" s="47" t="s">
        <v>289</v>
      </c>
      <c r="D27" s="47" t="s">
        <v>159</v>
      </c>
      <c r="E27" s="48">
        <f t="shared" si="0"/>
        <v>10.772277227722773</v>
      </c>
      <c r="F27" s="47">
        <f t="shared" si="1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45" customFormat="1" ht="15.9" customHeight="1" x14ac:dyDescent="0.25">
      <c r="A28" s="28" t="s">
        <v>19</v>
      </c>
      <c r="B28" s="54"/>
      <c r="C28" s="54"/>
      <c r="D28" s="54"/>
      <c r="E28" s="49"/>
      <c r="F28" s="50"/>
      <c r="G28" s="44"/>
      <c r="H28" s="44"/>
      <c r="I28" s="44"/>
      <c r="J28" s="44"/>
      <c r="K28" s="44"/>
      <c r="L28" s="44"/>
      <c r="M28" s="44"/>
      <c r="N28" s="44"/>
    </row>
    <row r="29" spans="1:14" ht="15.9" customHeight="1" x14ac:dyDescent="0.25">
      <c r="A29" s="25" t="s">
        <v>20</v>
      </c>
      <c r="B29" s="47" t="s">
        <v>290</v>
      </c>
      <c r="C29" s="47" t="s">
        <v>291</v>
      </c>
      <c r="D29" s="47" t="s">
        <v>161</v>
      </c>
      <c r="E29" s="48">
        <f t="shared" ref="E29:E39" si="2">(B29+C29)/D29*100</f>
        <v>95.555555555555557</v>
      </c>
      <c r="F29" s="47">
        <f t="shared" si="1"/>
        <v>3</v>
      </c>
      <c r="G29" s="39"/>
      <c r="H29" s="39"/>
      <c r="I29" s="39"/>
      <c r="J29" s="39"/>
      <c r="K29" s="39"/>
      <c r="L29" s="39"/>
      <c r="M29" s="39"/>
      <c r="N29" s="39"/>
    </row>
    <row r="30" spans="1:14" ht="15.9" customHeight="1" x14ac:dyDescent="0.25">
      <c r="A30" s="25" t="s">
        <v>21</v>
      </c>
      <c r="B30" s="47" t="s">
        <v>292</v>
      </c>
      <c r="C30" s="47" t="s">
        <v>293</v>
      </c>
      <c r="D30" s="47" t="s">
        <v>163</v>
      </c>
      <c r="E30" s="48">
        <f t="shared" si="2"/>
        <v>96.124031007751938</v>
      </c>
      <c r="F30" s="47">
        <f t="shared" si="1"/>
        <v>3</v>
      </c>
      <c r="G30" s="39"/>
      <c r="H30" s="39"/>
      <c r="I30" s="39"/>
      <c r="J30" s="39"/>
      <c r="K30" s="39"/>
      <c r="L30" s="39"/>
      <c r="M30" s="39"/>
      <c r="N30" s="39"/>
    </row>
    <row r="31" spans="1:14" ht="15.9" customHeight="1" x14ac:dyDescent="0.25">
      <c r="A31" s="25" t="s">
        <v>22</v>
      </c>
      <c r="B31" s="47" t="s">
        <v>198</v>
      </c>
      <c r="C31" s="47" t="s">
        <v>151</v>
      </c>
      <c r="D31" s="47" t="s">
        <v>165</v>
      </c>
      <c r="E31" s="48">
        <f t="shared" si="2"/>
        <v>98.944591029023741</v>
      </c>
      <c r="F31" s="47">
        <f t="shared" si="1"/>
        <v>3</v>
      </c>
      <c r="G31" s="39"/>
      <c r="H31" s="39"/>
      <c r="I31" s="39"/>
      <c r="J31" s="39"/>
      <c r="K31" s="39"/>
      <c r="L31" s="39"/>
      <c r="M31" s="39"/>
      <c r="N31" s="39"/>
    </row>
    <row r="32" spans="1:14" ht="15.9" customHeight="1" x14ac:dyDescent="0.25">
      <c r="A32" s="25" t="s">
        <v>23</v>
      </c>
      <c r="B32" s="47" t="s">
        <v>294</v>
      </c>
      <c r="C32" s="47" t="s">
        <v>217</v>
      </c>
      <c r="D32" s="47" t="s">
        <v>167</v>
      </c>
      <c r="E32" s="48">
        <f t="shared" si="2"/>
        <v>88.530465949820794</v>
      </c>
      <c r="F32" s="47">
        <f t="shared" si="1"/>
        <v>1</v>
      </c>
      <c r="G32" s="39"/>
      <c r="H32" s="39"/>
      <c r="I32" s="39"/>
      <c r="J32" s="39"/>
      <c r="K32" s="39"/>
      <c r="L32" s="39"/>
      <c r="M32" s="39"/>
      <c r="N32" s="39"/>
    </row>
    <row r="33" spans="1:14" ht="15.9" customHeight="1" x14ac:dyDescent="0.25">
      <c r="A33" s="25" t="s">
        <v>24</v>
      </c>
      <c r="B33" s="47" t="s">
        <v>295</v>
      </c>
      <c r="C33" s="47" t="s">
        <v>296</v>
      </c>
      <c r="D33" s="47" t="s">
        <v>169</v>
      </c>
      <c r="E33" s="48">
        <f t="shared" si="2"/>
        <v>87.387387387387378</v>
      </c>
      <c r="F33" s="47">
        <f t="shared" si="1"/>
        <v>1</v>
      </c>
      <c r="G33" s="39"/>
      <c r="H33" s="39"/>
      <c r="I33" s="39"/>
      <c r="J33" s="39"/>
      <c r="K33" s="39"/>
      <c r="L33" s="39"/>
      <c r="M33" s="39"/>
      <c r="N33" s="39"/>
    </row>
    <row r="34" spans="1:14" ht="15.9" customHeight="1" x14ac:dyDescent="0.25">
      <c r="A34" s="25" t="s">
        <v>25</v>
      </c>
      <c r="B34" s="47" t="s">
        <v>297</v>
      </c>
      <c r="C34" s="47" t="s">
        <v>298</v>
      </c>
      <c r="D34" s="47" t="s">
        <v>171</v>
      </c>
      <c r="E34" s="48">
        <f t="shared" si="2"/>
        <v>84.466019417475721</v>
      </c>
      <c r="F34" s="47">
        <f t="shared" si="1"/>
        <v>1</v>
      </c>
      <c r="G34" s="39"/>
      <c r="H34" s="39"/>
      <c r="I34" s="39"/>
      <c r="J34" s="39"/>
      <c r="K34" s="39"/>
      <c r="L34" s="39"/>
      <c r="M34" s="39"/>
      <c r="N34" s="39"/>
    </row>
    <row r="35" spans="1:14" ht="15.9" customHeight="1" x14ac:dyDescent="0.25">
      <c r="A35" s="25" t="s">
        <v>26</v>
      </c>
      <c r="B35" s="47" t="s">
        <v>299</v>
      </c>
      <c r="C35" s="47" t="s">
        <v>300</v>
      </c>
      <c r="D35" s="47" t="s">
        <v>173</v>
      </c>
      <c r="E35" s="48">
        <f t="shared" si="2"/>
        <v>98.780487804878049</v>
      </c>
      <c r="F35" s="47">
        <f t="shared" si="1"/>
        <v>3</v>
      </c>
      <c r="G35" s="39"/>
      <c r="H35" s="39"/>
      <c r="I35" s="39"/>
      <c r="J35" s="39"/>
      <c r="K35" s="39"/>
      <c r="L35" s="39"/>
      <c r="M35" s="39"/>
      <c r="N35" s="39"/>
    </row>
    <row r="36" spans="1:14" ht="15.9" customHeight="1" x14ac:dyDescent="0.25">
      <c r="A36" s="25" t="s">
        <v>27</v>
      </c>
      <c r="B36" s="47" t="s">
        <v>294</v>
      </c>
      <c r="C36" s="47" t="s">
        <v>301</v>
      </c>
      <c r="D36" s="47" t="s">
        <v>175</v>
      </c>
      <c r="E36" s="48">
        <f t="shared" si="2"/>
        <v>89.878542510121463</v>
      </c>
      <c r="F36" s="47">
        <f t="shared" si="1"/>
        <v>1</v>
      </c>
      <c r="G36" s="39"/>
      <c r="H36" s="39"/>
      <c r="I36" s="39"/>
      <c r="J36" s="39"/>
      <c r="K36" s="39"/>
      <c r="L36" s="39"/>
      <c r="M36" s="39"/>
      <c r="N36" s="39"/>
    </row>
    <row r="37" spans="1:14" ht="15.9" customHeight="1" x14ac:dyDescent="0.25">
      <c r="A37" s="25" t="s">
        <v>28</v>
      </c>
      <c r="B37" s="47" t="s">
        <v>302</v>
      </c>
      <c r="C37" s="47" t="s">
        <v>303</v>
      </c>
      <c r="D37" s="47" t="s">
        <v>177</v>
      </c>
      <c r="E37" s="48">
        <f t="shared" si="2"/>
        <v>60.655737704918032</v>
      </c>
      <c r="F37" s="47">
        <f t="shared" si="1"/>
        <v>0</v>
      </c>
      <c r="G37" s="39"/>
      <c r="H37" s="39"/>
      <c r="I37" s="39"/>
      <c r="J37" s="39"/>
      <c r="K37" s="39"/>
      <c r="L37" s="39"/>
      <c r="M37" s="39"/>
      <c r="N37" s="39"/>
    </row>
    <row r="38" spans="1:14" ht="15.9" customHeight="1" x14ac:dyDescent="0.25">
      <c r="A38" s="25" t="s">
        <v>29</v>
      </c>
      <c r="B38" s="47" t="s">
        <v>300</v>
      </c>
      <c r="C38" s="47" t="s">
        <v>304</v>
      </c>
      <c r="D38" s="47" t="s">
        <v>179</v>
      </c>
      <c r="E38" s="48">
        <f t="shared" si="2"/>
        <v>81.643543223052291</v>
      </c>
      <c r="F38" s="47">
        <f t="shared" si="1"/>
        <v>1</v>
      </c>
      <c r="G38" s="39"/>
      <c r="H38" s="39"/>
      <c r="I38" s="39"/>
      <c r="J38" s="39"/>
      <c r="K38" s="39"/>
      <c r="L38" s="39"/>
      <c r="M38" s="39"/>
      <c r="N38" s="39"/>
    </row>
    <row r="39" spans="1:14" ht="15.9" customHeight="1" x14ac:dyDescent="0.25">
      <c r="A39" s="25" t="s">
        <v>30</v>
      </c>
      <c r="B39" s="47" t="s">
        <v>305</v>
      </c>
      <c r="C39" s="47" t="s">
        <v>262</v>
      </c>
      <c r="D39" s="47" t="s">
        <v>181</v>
      </c>
      <c r="E39" s="48">
        <f t="shared" si="2"/>
        <v>45.323741007194243</v>
      </c>
      <c r="F39" s="47">
        <f t="shared" si="1"/>
        <v>0</v>
      </c>
      <c r="G39" s="39"/>
      <c r="H39" s="39"/>
      <c r="I39" s="39"/>
      <c r="J39" s="39"/>
      <c r="K39" s="39"/>
      <c r="L39" s="39"/>
      <c r="M39" s="39"/>
      <c r="N39" s="39"/>
    </row>
    <row r="40" spans="1:14" s="45" customFormat="1" ht="15.9" customHeight="1" x14ac:dyDescent="0.25">
      <c r="A40" s="28" t="s">
        <v>31</v>
      </c>
      <c r="B40" s="54"/>
      <c r="C40" s="54"/>
      <c r="D40" s="54"/>
      <c r="E40" s="49"/>
      <c r="F40" s="50"/>
      <c r="G40" s="44"/>
      <c r="H40" s="44"/>
      <c r="I40" s="44"/>
      <c r="J40" s="44"/>
      <c r="K40" s="44"/>
      <c r="L40" s="44"/>
      <c r="M40" s="44"/>
      <c r="N40" s="44"/>
    </row>
    <row r="41" spans="1:14" ht="15.9" customHeight="1" x14ac:dyDescent="0.25">
      <c r="A41" s="25" t="s">
        <v>32</v>
      </c>
      <c r="B41" s="47" t="s">
        <v>306</v>
      </c>
      <c r="C41" s="47" t="s">
        <v>307</v>
      </c>
      <c r="D41" s="47" t="s">
        <v>183</v>
      </c>
      <c r="E41" s="48">
        <f t="shared" ref="E41:E46" si="3">(B41+C41)/D41*100</f>
        <v>96.710526315789465</v>
      </c>
      <c r="F41" s="47">
        <f t="shared" si="1"/>
        <v>3</v>
      </c>
      <c r="G41" s="39"/>
      <c r="H41" s="39"/>
      <c r="I41" s="39"/>
      <c r="J41" s="39"/>
      <c r="K41" s="39"/>
      <c r="L41" s="39"/>
      <c r="M41" s="39"/>
      <c r="N41" s="39"/>
    </row>
    <row r="42" spans="1:14" ht="15.9" customHeight="1" x14ac:dyDescent="0.25">
      <c r="A42" s="25" t="s">
        <v>33</v>
      </c>
      <c r="B42" s="47" t="s">
        <v>262</v>
      </c>
      <c r="C42" s="47" t="s">
        <v>308</v>
      </c>
      <c r="D42" s="47" t="s">
        <v>182</v>
      </c>
      <c r="E42" s="48">
        <f t="shared" si="3"/>
        <v>89.932885906040269</v>
      </c>
      <c r="F42" s="47">
        <f t="shared" si="1"/>
        <v>1</v>
      </c>
      <c r="G42" s="39"/>
      <c r="H42" s="39"/>
      <c r="I42" s="39"/>
      <c r="J42" s="39"/>
      <c r="K42" s="39"/>
      <c r="L42" s="39"/>
      <c r="M42" s="39"/>
      <c r="N42" s="39"/>
    </row>
    <row r="43" spans="1:14" ht="15.9" customHeight="1" x14ac:dyDescent="0.25">
      <c r="A43" s="25" t="s">
        <v>34</v>
      </c>
      <c r="B43" s="47" t="s">
        <v>276</v>
      </c>
      <c r="C43" s="47" t="s">
        <v>309</v>
      </c>
      <c r="D43" s="47" t="s">
        <v>186</v>
      </c>
      <c r="E43" s="48">
        <f t="shared" si="3"/>
        <v>97.872340425531917</v>
      </c>
      <c r="F43" s="47">
        <f t="shared" si="1"/>
        <v>3</v>
      </c>
      <c r="G43" s="39"/>
      <c r="H43" s="39"/>
      <c r="I43" s="39"/>
      <c r="J43" s="39"/>
      <c r="K43" s="39"/>
      <c r="L43" s="39"/>
      <c r="M43" s="39"/>
      <c r="N43" s="39"/>
    </row>
    <row r="44" spans="1:14" ht="15.9" customHeight="1" x14ac:dyDescent="0.25">
      <c r="A44" s="25" t="s">
        <v>35</v>
      </c>
      <c r="B44" s="47" t="s">
        <v>297</v>
      </c>
      <c r="C44" s="47" t="s">
        <v>168</v>
      </c>
      <c r="D44" s="47" t="s">
        <v>167</v>
      </c>
      <c r="E44" s="48">
        <f t="shared" si="3"/>
        <v>95.340501792114694</v>
      </c>
      <c r="F44" s="47">
        <f t="shared" si="1"/>
        <v>3</v>
      </c>
      <c r="G44" s="39"/>
      <c r="H44" s="39"/>
      <c r="I44" s="39"/>
      <c r="J44" s="39"/>
      <c r="K44" s="39"/>
      <c r="L44" s="39"/>
      <c r="M44" s="39"/>
      <c r="N44" s="39"/>
    </row>
    <row r="45" spans="1:14" ht="15.9" customHeight="1" x14ac:dyDescent="0.25">
      <c r="A45" s="25" t="s">
        <v>36</v>
      </c>
      <c r="B45" s="47" t="s">
        <v>161</v>
      </c>
      <c r="C45" s="47" t="s">
        <v>310</v>
      </c>
      <c r="D45" s="47" t="s">
        <v>189</v>
      </c>
      <c r="E45" s="48">
        <f t="shared" si="3"/>
        <v>82.75316455696202</v>
      </c>
      <c r="F45" s="47">
        <f t="shared" si="1"/>
        <v>1</v>
      </c>
      <c r="G45" s="39"/>
      <c r="H45" s="39"/>
      <c r="I45" s="39"/>
      <c r="J45" s="39"/>
      <c r="K45" s="39"/>
      <c r="L45" s="39"/>
      <c r="M45" s="39"/>
      <c r="N45" s="39"/>
    </row>
    <row r="46" spans="1:14" ht="15.9" customHeight="1" x14ac:dyDescent="0.25">
      <c r="A46" s="25" t="s">
        <v>37</v>
      </c>
      <c r="B46" s="47" t="s">
        <v>311</v>
      </c>
      <c r="C46" s="47" t="s">
        <v>312</v>
      </c>
      <c r="D46" s="47" t="s">
        <v>191</v>
      </c>
      <c r="E46" s="48">
        <f t="shared" si="3"/>
        <v>93.456032719836401</v>
      </c>
      <c r="F46" s="47">
        <f t="shared" si="1"/>
        <v>2</v>
      </c>
      <c r="G46" s="39"/>
      <c r="H46" s="39"/>
      <c r="I46" s="39"/>
      <c r="J46" s="39"/>
      <c r="K46" s="39"/>
      <c r="L46" s="39"/>
      <c r="M46" s="39"/>
      <c r="N46" s="39"/>
    </row>
    <row r="47" spans="1:14" s="45" customFormat="1" ht="15.9" customHeight="1" x14ac:dyDescent="0.25">
      <c r="A47" s="28" t="s">
        <v>38</v>
      </c>
      <c r="B47" s="54"/>
      <c r="C47" s="54"/>
      <c r="D47" s="54"/>
      <c r="E47" s="49"/>
      <c r="F47" s="50"/>
      <c r="G47" s="44"/>
      <c r="H47" s="44"/>
      <c r="I47" s="44"/>
      <c r="J47" s="44"/>
      <c r="K47" s="44"/>
      <c r="L47" s="44"/>
      <c r="M47" s="44"/>
      <c r="N47" s="44"/>
    </row>
    <row r="48" spans="1:14" ht="15.9" customHeight="1" x14ac:dyDescent="0.25">
      <c r="A48" s="25" t="s">
        <v>39</v>
      </c>
      <c r="B48" s="47" t="s">
        <v>313</v>
      </c>
      <c r="C48" s="47" t="s">
        <v>268</v>
      </c>
      <c r="D48" s="47" t="s">
        <v>193</v>
      </c>
      <c r="E48" s="48">
        <f t="shared" ref="E48:E54" si="4">(B48+C48)/D48*100</f>
        <v>53.379953379953385</v>
      </c>
      <c r="F48" s="47">
        <f t="shared" si="1"/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15.9" customHeight="1" x14ac:dyDescent="0.25">
      <c r="A49" s="25" t="s">
        <v>40</v>
      </c>
      <c r="B49" s="47" t="s">
        <v>307</v>
      </c>
      <c r="C49" s="47" t="s">
        <v>314</v>
      </c>
      <c r="D49" s="47" t="s">
        <v>195</v>
      </c>
      <c r="E49" s="48">
        <f t="shared" si="4"/>
        <v>69.199999999999989</v>
      </c>
      <c r="F49" s="47">
        <f t="shared" si="1"/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15.9" customHeight="1" x14ac:dyDescent="0.25">
      <c r="A50" s="25" t="s">
        <v>41</v>
      </c>
      <c r="B50" s="47" t="s">
        <v>315</v>
      </c>
      <c r="C50" s="47" t="s">
        <v>316</v>
      </c>
      <c r="D50" s="47" t="s">
        <v>197</v>
      </c>
      <c r="E50" s="48">
        <f t="shared" si="4"/>
        <v>30.288461538461537</v>
      </c>
      <c r="F50" s="47">
        <f t="shared" si="1"/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15.9" customHeight="1" x14ac:dyDescent="0.25">
      <c r="A51" s="25" t="s">
        <v>42</v>
      </c>
      <c r="B51" s="47" t="s">
        <v>295</v>
      </c>
      <c r="C51" s="47" t="s">
        <v>317</v>
      </c>
      <c r="D51" s="47" t="s">
        <v>199</v>
      </c>
      <c r="E51" s="48">
        <f t="shared" si="4"/>
        <v>57.861635220125784</v>
      </c>
      <c r="F51" s="47">
        <f t="shared" si="1"/>
        <v>0</v>
      </c>
      <c r="G51" s="39"/>
      <c r="H51" s="39"/>
      <c r="I51" s="39"/>
      <c r="J51" s="39"/>
      <c r="K51" s="39"/>
      <c r="L51" s="39"/>
      <c r="M51" s="39"/>
      <c r="N51" s="39"/>
    </row>
    <row r="52" spans="1:14" ht="15.9" customHeight="1" x14ac:dyDescent="0.25">
      <c r="A52" s="25" t="s">
        <v>93</v>
      </c>
      <c r="B52" s="47" t="s">
        <v>318</v>
      </c>
      <c r="C52" s="47" t="s">
        <v>319</v>
      </c>
      <c r="D52" s="47" t="s">
        <v>200</v>
      </c>
      <c r="E52" s="48">
        <f t="shared" si="4"/>
        <v>57.794676806083643</v>
      </c>
      <c r="F52" s="47">
        <f t="shared" si="1"/>
        <v>0</v>
      </c>
      <c r="G52" s="39"/>
      <c r="H52" s="39"/>
      <c r="I52" s="39"/>
      <c r="J52" s="39"/>
      <c r="K52" s="39"/>
      <c r="L52" s="39"/>
      <c r="M52" s="39"/>
      <c r="N52" s="39"/>
    </row>
    <row r="53" spans="1:14" ht="15.9" customHeight="1" x14ac:dyDescent="0.25">
      <c r="A53" s="25" t="s">
        <v>43</v>
      </c>
      <c r="B53" s="47" t="s">
        <v>320</v>
      </c>
      <c r="C53" s="47" t="s">
        <v>168</v>
      </c>
      <c r="D53" s="47" t="s">
        <v>201</v>
      </c>
      <c r="E53" s="48">
        <f t="shared" si="4"/>
        <v>58.290155440414502</v>
      </c>
      <c r="F53" s="47">
        <f t="shared" si="1"/>
        <v>0</v>
      </c>
      <c r="G53" s="39"/>
      <c r="H53" s="39"/>
      <c r="I53" s="39"/>
      <c r="J53" s="39"/>
      <c r="K53" s="39"/>
      <c r="L53" s="39"/>
      <c r="M53" s="39"/>
      <c r="N53" s="39"/>
    </row>
    <row r="54" spans="1:14" ht="15.9" customHeight="1" x14ac:dyDescent="0.25">
      <c r="A54" s="25" t="s">
        <v>44</v>
      </c>
      <c r="B54" s="47" t="s">
        <v>183</v>
      </c>
      <c r="C54" s="47" t="s">
        <v>162</v>
      </c>
      <c r="D54" s="47" t="s">
        <v>191</v>
      </c>
      <c r="E54" s="48">
        <f t="shared" si="4"/>
        <v>97.137014314928422</v>
      </c>
      <c r="F54" s="47">
        <f t="shared" si="1"/>
        <v>3</v>
      </c>
      <c r="G54" s="39"/>
      <c r="H54" s="39"/>
      <c r="I54" s="39"/>
      <c r="J54" s="39"/>
      <c r="K54" s="39"/>
      <c r="L54" s="39"/>
      <c r="M54" s="39"/>
      <c r="N54" s="39"/>
    </row>
    <row r="55" spans="1:14" s="45" customFormat="1" ht="15.9" customHeight="1" x14ac:dyDescent="0.25">
      <c r="A55" s="28" t="s">
        <v>45</v>
      </c>
      <c r="B55" s="54"/>
      <c r="C55" s="54"/>
      <c r="D55" s="54"/>
      <c r="E55" s="49"/>
      <c r="F55" s="50"/>
      <c r="G55" s="44"/>
      <c r="H55" s="44"/>
      <c r="I55" s="44"/>
      <c r="J55" s="44"/>
      <c r="K55" s="44"/>
      <c r="L55" s="44"/>
      <c r="M55" s="44"/>
      <c r="N55" s="44"/>
    </row>
    <row r="56" spans="1:14" ht="15.9" customHeight="1" x14ac:dyDescent="0.25">
      <c r="A56" s="25" t="s">
        <v>46</v>
      </c>
      <c r="B56" s="47" t="s">
        <v>321</v>
      </c>
      <c r="C56" s="47" t="s">
        <v>322</v>
      </c>
      <c r="D56" s="47" t="s">
        <v>204</v>
      </c>
      <c r="E56" s="48">
        <f t="shared" ref="E56:E69" si="5">(B56+C56)/D56*100</f>
        <v>95.3257790368272</v>
      </c>
      <c r="F56" s="47">
        <f t="shared" si="1"/>
        <v>3</v>
      </c>
      <c r="G56" s="39"/>
      <c r="H56" s="39"/>
      <c r="I56" s="39"/>
      <c r="J56" s="39"/>
      <c r="K56" s="39"/>
      <c r="L56" s="39"/>
      <c r="M56" s="39"/>
      <c r="N56" s="39"/>
    </row>
    <row r="57" spans="1:14" ht="15.9" customHeight="1" x14ac:dyDescent="0.25">
      <c r="A57" s="25" t="s">
        <v>47</v>
      </c>
      <c r="B57" s="47" t="s">
        <v>323</v>
      </c>
      <c r="C57" s="47" t="s">
        <v>289</v>
      </c>
      <c r="D57" s="47" t="s">
        <v>156</v>
      </c>
      <c r="E57" s="48">
        <f t="shared" si="5"/>
        <v>98.596491228070164</v>
      </c>
      <c r="F57" s="47">
        <f t="shared" si="1"/>
        <v>3</v>
      </c>
      <c r="G57" s="39"/>
      <c r="H57" s="39"/>
      <c r="I57" s="39"/>
      <c r="J57" s="39"/>
      <c r="K57" s="39"/>
      <c r="L57" s="39"/>
      <c r="M57" s="39"/>
      <c r="N57" s="39"/>
    </row>
    <row r="58" spans="1:14" ht="15.9" customHeight="1" x14ac:dyDescent="0.25">
      <c r="A58" s="25" t="s">
        <v>48</v>
      </c>
      <c r="B58" s="47" t="s">
        <v>324</v>
      </c>
      <c r="C58" s="47" t="s">
        <v>325</v>
      </c>
      <c r="D58" s="47" t="s">
        <v>206</v>
      </c>
      <c r="E58" s="48">
        <f t="shared" si="5"/>
        <v>66.777408637873762</v>
      </c>
      <c r="F58" s="47">
        <f t="shared" si="1"/>
        <v>0</v>
      </c>
      <c r="G58" s="39"/>
      <c r="H58" s="39"/>
      <c r="I58" s="39"/>
      <c r="J58" s="39"/>
      <c r="K58" s="39"/>
      <c r="L58" s="39"/>
      <c r="M58" s="39"/>
      <c r="N58" s="39"/>
    </row>
    <row r="59" spans="1:14" ht="15.9" customHeight="1" x14ac:dyDescent="0.25">
      <c r="A59" s="25" t="s">
        <v>49</v>
      </c>
      <c r="B59" s="47" t="s">
        <v>290</v>
      </c>
      <c r="C59" s="47" t="s">
        <v>326</v>
      </c>
      <c r="D59" s="47" t="s">
        <v>207</v>
      </c>
      <c r="E59" s="48">
        <f t="shared" si="5"/>
        <v>72.983354673495512</v>
      </c>
      <c r="F59" s="47">
        <f t="shared" si="1"/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15.9" customHeight="1" x14ac:dyDescent="0.25">
      <c r="A60" s="25" t="s">
        <v>50</v>
      </c>
      <c r="B60" s="47" t="s">
        <v>198</v>
      </c>
      <c r="C60" s="47" t="s">
        <v>244</v>
      </c>
      <c r="D60" s="47" t="s">
        <v>209</v>
      </c>
      <c r="E60" s="48">
        <f t="shared" si="5"/>
        <v>91.552511415525117</v>
      </c>
      <c r="F60" s="47">
        <f t="shared" si="1"/>
        <v>2</v>
      </c>
      <c r="G60" s="39"/>
      <c r="H60" s="39"/>
      <c r="I60" s="39"/>
      <c r="J60" s="39"/>
      <c r="K60" s="39"/>
      <c r="L60" s="39"/>
      <c r="M60" s="39"/>
      <c r="N60" s="39"/>
    </row>
    <row r="61" spans="1:14" ht="15.9" customHeight="1" x14ac:dyDescent="0.25">
      <c r="A61" s="25" t="s">
        <v>51</v>
      </c>
      <c r="B61" s="47" t="s">
        <v>327</v>
      </c>
      <c r="C61" s="47" t="s">
        <v>328</v>
      </c>
      <c r="D61" s="47" t="s">
        <v>151</v>
      </c>
      <c r="E61" s="48">
        <f t="shared" si="5"/>
        <v>99.006622516556291</v>
      </c>
      <c r="F61" s="47">
        <f t="shared" si="1"/>
        <v>3</v>
      </c>
      <c r="G61" s="39"/>
      <c r="H61" s="39"/>
      <c r="I61" s="39"/>
      <c r="J61" s="39"/>
      <c r="K61" s="39"/>
      <c r="L61" s="39"/>
      <c r="M61" s="39"/>
      <c r="N61" s="39"/>
    </row>
    <row r="62" spans="1:14" ht="15.9" customHeight="1" x14ac:dyDescent="0.25">
      <c r="A62" s="25" t="s">
        <v>52</v>
      </c>
      <c r="B62" s="47" t="s">
        <v>329</v>
      </c>
      <c r="C62" s="47" t="s">
        <v>330</v>
      </c>
      <c r="D62" s="47" t="s">
        <v>211</v>
      </c>
      <c r="E62" s="48">
        <f t="shared" si="5"/>
        <v>96.739130434782609</v>
      </c>
      <c r="F62" s="47">
        <f t="shared" si="1"/>
        <v>3</v>
      </c>
      <c r="G62" s="39"/>
      <c r="H62" s="39"/>
      <c r="I62" s="39"/>
      <c r="J62" s="39"/>
      <c r="K62" s="39"/>
      <c r="L62" s="39"/>
      <c r="M62" s="39"/>
      <c r="N62" s="39"/>
    </row>
    <row r="63" spans="1:14" ht="15.9" customHeight="1" x14ac:dyDescent="0.25">
      <c r="A63" s="25" t="s">
        <v>53</v>
      </c>
      <c r="B63" s="47" t="s">
        <v>264</v>
      </c>
      <c r="C63" s="47" t="s">
        <v>175</v>
      </c>
      <c r="D63" s="47" t="s">
        <v>213</v>
      </c>
      <c r="E63" s="48">
        <f t="shared" si="5"/>
        <v>99.033816425120762</v>
      </c>
      <c r="F63" s="47">
        <f t="shared" si="1"/>
        <v>3</v>
      </c>
      <c r="G63" s="39"/>
      <c r="H63" s="39"/>
      <c r="I63" s="39"/>
      <c r="J63" s="39"/>
      <c r="K63" s="39"/>
      <c r="L63" s="39"/>
      <c r="M63" s="39"/>
      <c r="N63" s="39"/>
    </row>
    <row r="64" spans="1:14" ht="15.9" customHeight="1" x14ac:dyDescent="0.25">
      <c r="A64" s="25" t="s">
        <v>54</v>
      </c>
      <c r="B64" s="47" t="s">
        <v>331</v>
      </c>
      <c r="C64" s="47" t="s">
        <v>202</v>
      </c>
      <c r="D64" s="47" t="s">
        <v>215</v>
      </c>
      <c r="E64" s="48">
        <f t="shared" si="5"/>
        <v>91.123439667128991</v>
      </c>
      <c r="F64" s="47">
        <f t="shared" si="1"/>
        <v>2</v>
      </c>
      <c r="G64" s="39"/>
      <c r="H64" s="39"/>
      <c r="I64" s="39"/>
      <c r="J64" s="39"/>
      <c r="K64" s="39"/>
      <c r="L64" s="39"/>
      <c r="M64" s="39"/>
      <c r="N64" s="39"/>
    </row>
    <row r="65" spans="1:14" ht="15.9" customHeight="1" x14ac:dyDescent="0.25">
      <c r="A65" s="25" t="s">
        <v>55</v>
      </c>
      <c r="B65" s="47" t="s">
        <v>332</v>
      </c>
      <c r="C65" s="47" t="s">
        <v>151</v>
      </c>
      <c r="D65" s="47" t="s">
        <v>213</v>
      </c>
      <c r="E65" s="48">
        <f t="shared" si="5"/>
        <v>97.826086956521735</v>
      </c>
      <c r="F65" s="47">
        <f t="shared" si="1"/>
        <v>3</v>
      </c>
      <c r="G65" s="39"/>
      <c r="H65" s="39"/>
      <c r="I65" s="39"/>
      <c r="J65" s="39"/>
      <c r="K65" s="39"/>
      <c r="L65" s="39"/>
      <c r="M65" s="39"/>
      <c r="N65" s="39"/>
    </row>
    <row r="66" spans="1:14" ht="15.9" customHeight="1" x14ac:dyDescent="0.25">
      <c r="A66" s="25" t="s">
        <v>56</v>
      </c>
      <c r="B66" s="47" t="s">
        <v>180</v>
      </c>
      <c r="C66" s="47" t="s">
        <v>173</v>
      </c>
      <c r="D66" s="47" t="s">
        <v>218</v>
      </c>
      <c r="E66" s="48">
        <f t="shared" si="5"/>
        <v>92.857142857142861</v>
      </c>
      <c r="F66" s="47">
        <f t="shared" si="1"/>
        <v>2</v>
      </c>
      <c r="G66" s="39"/>
      <c r="H66" s="39"/>
      <c r="I66" s="39"/>
      <c r="J66" s="39"/>
      <c r="K66" s="39"/>
      <c r="L66" s="39"/>
      <c r="M66" s="39"/>
      <c r="N66" s="39"/>
    </row>
    <row r="67" spans="1:14" ht="15.9" customHeight="1" x14ac:dyDescent="0.25">
      <c r="A67" s="25" t="s">
        <v>57</v>
      </c>
      <c r="B67" s="47" t="s">
        <v>329</v>
      </c>
      <c r="C67" s="47" t="s">
        <v>146</v>
      </c>
      <c r="D67" s="47" t="s">
        <v>220</v>
      </c>
      <c r="E67" s="48">
        <f t="shared" si="5"/>
        <v>97.134083930399186</v>
      </c>
      <c r="F67" s="47">
        <f t="shared" si="1"/>
        <v>3</v>
      </c>
      <c r="G67" s="39"/>
      <c r="H67" s="39"/>
      <c r="I67" s="39"/>
      <c r="J67" s="39"/>
      <c r="K67" s="39"/>
      <c r="L67" s="39"/>
      <c r="M67" s="39"/>
      <c r="N67" s="39"/>
    </row>
    <row r="68" spans="1:14" ht="15.9" customHeight="1" x14ac:dyDescent="0.25">
      <c r="A68" s="25" t="s">
        <v>58</v>
      </c>
      <c r="B68" s="47" t="s">
        <v>271</v>
      </c>
      <c r="C68" s="47" t="s">
        <v>333</v>
      </c>
      <c r="D68" s="47" t="s">
        <v>221</v>
      </c>
      <c r="E68" s="48">
        <f t="shared" si="5"/>
        <v>90.977443609022558</v>
      </c>
      <c r="F68" s="47">
        <f t="shared" si="1"/>
        <v>2</v>
      </c>
      <c r="G68" s="39"/>
      <c r="H68" s="39"/>
      <c r="I68" s="39"/>
      <c r="J68" s="39"/>
      <c r="K68" s="39"/>
      <c r="L68" s="39"/>
      <c r="M68" s="39"/>
      <c r="N68" s="39"/>
    </row>
    <row r="69" spans="1:14" ht="15.9" customHeight="1" x14ac:dyDescent="0.25">
      <c r="A69" s="25" t="s">
        <v>59</v>
      </c>
      <c r="B69" s="47" t="s">
        <v>319</v>
      </c>
      <c r="C69" s="47" t="s">
        <v>264</v>
      </c>
      <c r="D69" s="47" t="s">
        <v>162</v>
      </c>
      <c r="E69" s="48">
        <f t="shared" si="5"/>
        <v>90.712074303405572</v>
      </c>
      <c r="F69" s="47">
        <f t="shared" si="1"/>
        <v>2</v>
      </c>
      <c r="G69" s="39"/>
      <c r="H69" s="39"/>
      <c r="I69" s="39"/>
      <c r="J69" s="39"/>
      <c r="K69" s="39"/>
      <c r="L69" s="39"/>
      <c r="M69" s="39"/>
      <c r="N69" s="39"/>
    </row>
    <row r="70" spans="1:14" s="45" customFormat="1" ht="15.9" customHeight="1" x14ac:dyDescent="0.25">
      <c r="A70" s="28" t="s">
        <v>60</v>
      </c>
      <c r="B70" s="54"/>
      <c r="C70" s="54"/>
      <c r="D70" s="54"/>
      <c r="E70" s="49"/>
      <c r="F70" s="50"/>
      <c r="G70" s="44"/>
      <c r="H70" s="44"/>
      <c r="I70" s="44"/>
      <c r="J70" s="44"/>
      <c r="K70" s="44"/>
      <c r="L70" s="44"/>
      <c r="M70" s="44"/>
      <c r="N70" s="44"/>
    </row>
    <row r="71" spans="1:14" ht="15.9" customHeight="1" x14ac:dyDescent="0.25">
      <c r="A71" s="25" t="s">
        <v>61</v>
      </c>
      <c r="B71" s="47" t="s">
        <v>334</v>
      </c>
      <c r="C71" s="47" t="s">
        <v>138</v>
      </c>
      <c r="D71" s="47" t="s">
        <v>139</v>
      </c>
      <c r="E71" s="48">
        <f t="shared" ref="E71:E76" si="6">(B71+C71)/D71*100</f>
        <v>94.13680781758957</v>
      </c>
      <c r="F71" s="47">
        <f t="shared" si="1"/>
        <v>2</v>
      </c>
      <c r="G71" s="39"/>
      <c r="H71" s="39"/>
      <c r="I71" s="39"/>
      <c r="J71" s="39"/>
      <c r="K71" s="39"/>
      <c r="L71" s="39"/>
      <c r="M71" s="39"/>
      <c r="N71" s="39"/>
    </row>
    <row r="72" spans="1:14" ht="15.9" customHeight="1" x14ac:dyDescent="0.25">
      <c r="A72" s="25" t="s">
        <v>62</v>
      </c>
      <c r="B72" s="47" t="s">
        <v>335</v>
      </c>
      <c r="C72" s="47" t="s">
        <v>326</v>
      </c>
      <c r="D72" s="47" t="s">
        <v>225</v>
      </c>
      <c r="E72" s="48">
        <f t="shared" si="6"/>
        <v>89.912826899128277</v>
      </c>
      <c r="F72" s="47">
        <f t="shared" si="1"/>
        <v>1</v>
      </c>
      <c r="G72" s="39"/>
      <c r="H72" s="39"/>
      <c r="I72" s="39"/>
      <c r="J72" s="39"/>
      <c r="K72" s="39"/>
      <c r="L72" s="39"/>
      <c r="M72" s="39"/>
      <c r="N72" s="39"/>
    </row>
    <row r="73" spans="1:14" ht="15.9" customHeight="1" x14ac:dyDescent="0.25">
      <c r="A73" s="25" t="s">
        <v>63</v>
      </c>
      <c r="B73" s="47" t="s">
        <v>336</v>
      </c>
      <c r="C73" s="47" t="s">
        <v>337</v>
      </c>
      <c r="D73" s="47" t="s">
        <v>197</v>
      </c>
      <c r="E73" s="48">
        <f t="shared" si="6"/>
        <v>94.711538461538453</v>
      </c>
      <c r="F73" s="47">
        <f t="shared" si="1"/>
        <v>2</v>
      </c>
      <c r="G73" s="39"/>
      <c r="H73" s="39"/>
      <c r="I73" s="39"/>
      <c r="J73" s="39"/>
      <c r="K73" s="39"/>
      <c r="L73" s="39"/>
      <c r="M73" s="39"/>
      <c r="N73" s="39"/>
    </row>
    <row r="74" spans="1:14" ht="15.9" customHeight="1" x14ac:dyDescent="0.25">
      <c r="A74" s="25" t="s">
        <v>64</v>
      </c>
      <c r="B74" s="47" t="s">
        <v>288</v>
      </c>
      <c r="C74" s="47" t="s">
        <v>338</v>
      </c>
      <c r="D74" s="47" t="s">
        <v>228</v>
      </c>
      <c r="E74" s="48">
        <f t="shared" si="6"/>
        <v>64.590163934426229</v>
      </c>
      <c r="F74" s="47">
        <f t="shared" si="1"/>
        <v>0</v>
      </c>
      <c r="G74" s="39"/>
      <c r="H74" s="39"/>
      <c r="I74" s="39"/>
      <c r="J74" s="39"/>
      <c r="K74" s="39"/>
      <c r="L74" s="39"/>
      <c r="M74" s="39"/>
      <c r="N74" s="39"/>
    </row>
    <row r="75" spans="1:14" ht="15.9" customHeight="1" x14ac:dyDescent="0.25">
      <c r="A75" s="25" t="s">
        <v>65</v>
      </c>
      <c r="B75" s="47" t="s">
        <v>260</v>
      </c>
      <c r="C75" s="47" t="s">
        <v>339</v>
      </c>
      <c r="D75" s="47" t="s">
        <v>230</v>
      </c>
      <c r="E75" s="48">
        <f t="shared" si="6"/>
        <v>97.269624573378849</v>
      </c>
      <c r="F75" s="47">
        <f t="shared" ref="F75:F76" si="7">IF(E75&gt;=95,3,IF(E75&gt;=90,2,IF(E75&gt;=80,1,0)))</f>
        <v>3</v>
      </c>
      <c r="G75" s="39"/>
      <c r="H75" s="39"/>
      <c r="I75" s="39"/>
      <c r="J75" s="39"/>
      <c r="K75" s="39"/>
      <c r="L75" s="39"/>
      <c r="M75" s="39"/>
      <c r="N75" s="39"/>
    </row>
    <row r="76" spans="1:14" ht="15.9" customHeight="1" x14ac:dyDescent="0.25">
      <c r="A76" s="25" t="s">
        <v>66</v>
      </c>
      <c r="B76" s="47" t="s">
        <v>340</v>
      </c>
      <c r="C76" s="47" t="s">
        <v>341</v>
      </c>
      <c r="D76" s="47" t="s">
        <v>232</v>
      </c>
      <c r="E76" s="48">
        <f t="shared" si="6"/>
        <v>81.751824817518255</v>
      </c>
      <c r="F76" s="47">
        <f t="shared" si="7"/>
        <v>1</v>
      </c>
      <c r="G76" s="39"/>
      <c r="H76" s="39"/>
      <c r="I76" s="39"/>
      <c r="J76" s="39"/>
      <c r="K76" s="39"/>
      <c r="L76" s="39"/>
      <c r="M76" s="39"/>
      <c r="N76" s="39"/>
    </row>
    <row r="77" spans="1:14" s="45" customFormat="1" ht="15.9" customHeight="1" x14ac:dyDescent="0.25">
      <c r="A77" s="28" t="s">
        <v>67</v>
      </c>
      <c r="B77" s="54"/>
      <c r="C77" s="54"/>
      <c r="D77" s="54"/>
      <c r="E77" s="49"/>
      <c r="F77" s="50"/>
      <c r="G77" s="44"/>
      <c r="H77" s="44"/>
      <c r="I77" s="44"/>
      <c r="J77" s="44"/>
      <c r="K77" s="44"/>
      <c r="L77" s="44"/>
      <c r="M77" s="44"/>
      <c r="N77" s="44"/>
    </row>
    <row r="78" spans="1:14" ht="15.9" customHeight="1" x14ac:dyDescent="0.25">
      <c r="A78" s="25" t="s">
        <v>68</v>
      </c>
      <c r="B78" s="47" t="s">
        <v>342</v>
      </c>
      <c r="C78" s="47" t="s">
        <v>343</v>
      </c>
      <c r="D78" s="47" t="s">
        <v>234</v>
      </c>
      <c r="E78" s="48">
        <f t="shared" ref="E78:E89" si="8">(B78+C78)/D78*100</f>
        <v>96.598639455782305</v>
      </c>
      <c r="F78" s="47">
        <f t="shared" ref="F78:F89" si="9">IF(E78&gt;=95,3,IF(E78&gt;=90,2,IF(E78&gt;=80,1,0)))</f>
        <v>3</v>
      </c>
      <c r="G78" s="39"/>
      <c r="H78" s="39"/>
      <c r="I78" s="39"/>
      <c r="J78" s="39"/>
      <c r="K78" s="39"/>
      <c r="L78" s="39"/>
      <c r="M78" s="39"/>
      <c r="N78" s="39"/>
    </row>
    <row r="79" spans="1:14" ht="15.9" customHeight="1" x14ac:dyDescent="0.25">
      <c r="A79" s="25" t="s">
        <v>69</v>
      </c>
      <c r="B79" s="47" t="s">
        <v>344</v>
      </c>
      <c r="C79" s="47" t="s">
        <v>138</v>
      </c>
      <c r="D79" s="47" t="s">
        <v>177</v>
      </c>
      <c r="E79" s="48">
        <f t="shared" si="8"/>
        <v>86.47540983606558</v>
      </c>
      <c r="F79" s="47">
        <f t="shared" si="9"/>
        <v>1</v>
      </c>
      <c r="G79" s="39"/>
      <c r="H79" s="39"/>
      <c r="I79" s="39"/>
      <c r="J79" s="39"/>
      <c r="K79" s="39"/>
      <c r="L79" s="39"/>
      <c r="M79" s="39"/>
      <c r="N79" s="39"/>
    </row>
    <row r="80" spans="1:14" ht="15.9" customHeight="1" x14ac:dyDescent="0.25">
      <c r="A80" s="25" t="s">
        <v>70</v>
      </c>
      <c r="B80" s="47" t="s">
        <v>345</v>
      </c>
      <c r="C80" s="47" t="s">
        <v>264</v>
      </c>
      <c r="D80" s="47" t="s">
        <v>217</v>
      </c>
      <c r="E80" s="48">
        <f t="shared" si="8"/>
        <v>89.351851851851848</v>
      </c>
      <c r="F80" s="47">
        <f t="shared" si="9"/>
        <v>1</v>
      </c>
      <c r="G80" s="39"/>
      <c r="H80" s="39"/>
      <c r="I80" s="39"/>
      <c r="J80" s="39"/>
      <c r="K80" s="39"/>
      <c r="L80" s="39"/>
      <c r="M80" s="39"/>
      <c r="N80" s="39"/>
    </row>
    <row r="81" spans="1:14" ht="15.9" customHeight="1" x14ac:dyDescent="0.25">
      <c r="A81" s="25" t="s">
        <v>71</v>
      </c>
      <c r="B81" s="47" t="s">
        <v>346</v>
      </c>
      <c r="C81" s="47" t="s">
        <v>332</v>
      </c>
      <c r="D81" s="47" t="s">
        <v>238</v>
      </c>
      <c r="E81" s="48">
        <f t="shared" si="8"/>
        <v>82.18390804597702</v>
      </c>
      <c r="F81" s="47">
        <f t="shared" si="9"/>
        <v>1</v>
      </c>
      <c r="G81" s="39"/>
      <c r="H81" s="39"/>
      <c r="I81" s="39"/>
      <c r="J81" s="39"/>
      <c r="K81" s="39"/>
      <c r="L81" s="39"/>
      <c r="M81" s="39"/>
      <c r="N81" s="39"/>
    </row>
    <row r="82" spans="1:14" ht="15.9" customHeight="1" x14ac:dyDescent="0.25">
      <c r="A82" s="25" t="s">
        <v>72</v>
      </c>
      <c r="B82" s="47" t="s">
        <v>297</v>
      </c>
      <c r="C82" s="47" t="s">
        <v>347</v>
      </c>
      <c r="D82" s="47" t="s">
        <v>240</v>
      </c>
      <c r="E82" s="48">
        <f t="shared" si="8"/>
        <v>98.442906574394456</v>
      </c>
      <c r="F82" s="47">
        <f t="shared" si="9"/>
        <v>3</v>
      </c>
      <c r="G82" s="39"/>
      <c r="H82" s="39"/>
      <c r="I82" s="39"/>
      <c r="J82" s="39"/>
      <c r="K82" s="39"/>
      <c r="L82" s="39"/>
      <c r="M82" s="39"/>
      <c r="N82" s="39"/>
    </row>
    <row r="83" spans="1:14" ht="15.9" customHeight="1" x14ac:dyDescent="0.25">
      <c r="A83" s="25" t="s">
        <v>73</v>
      </c>
      <c r="B83" s="47" t="s">
        <v>323</v>
      </c>
      <c r="C83" s="47" t="s">
        <v>138</v>
      </c>
      <c r="D83" s="47" t="s">
        <v>241</v>
      </c>
      <c r="E83" s="48">
        <f t="shared" si="8"/>
        <v>65.811965811965806</v>
      </c>
      <c r="F83" s="47">
        <f t="shared" si="9"/>
        <v>0</v>
      </c>
      <c r="G83" s="39"/>
      <c r="H83" s="39"/>
      <c r="I83" s="39"/>
      <c r="J83" s="39"/>
      <c r="K83" s="39"/>
      <c r="L83" s="39"/>
      <c r="M83" s="39"/>
      <c r="N83" s="39"/>
    </row>
    <row r="84" spans="1:14" ht="15.9" customHeight="1" x14ac:dyDescent="0.25">
      <c r="A84" s="25" t="s">
        <v>74</v>
      </c>
      <c r="B84" s="47" t="s">
        <v>348</v>
      </c>
      <c r="C84" s="47" t="s">
        <v>349</v>
      </c>
      <c r="D84" s="47" t="s">
        <v>242</v>
      </c>
      <c r="E84" s="48">
        <f t="shared" si="8"/>
        <v>96.358543417366946</v>
      </c>
      <c r="F84" s="47">
        <f t="shared" si="9"/>
        <v>3</v>
      </c>
      <c r="G84" s="39"/>
      <c r="H84" s="39"/>
      <c r="I84" s="39"/>
      <c r="J84" s="39"/>
      <c r="K84" s="39"/>
      <c r="L84" s="39"/>
      <c r="M84" s="39"/>
      <c r="N84" s="39"/>
    </row>
    <row r="85" spans="1:14" ht="15.9" customHeight="1" x14ac:dyDescent="0.25">
      <c r="A85" s="25" t="s">
        <v>75</v>
      </c>
      <c r="B85" s="47" t="s">
        <v>350</v>
      </c>
      <c r="C85" s="47" t="s">
        <v>351</v>
      </c>
      <c r="D85" s="47" t="s">
        <v>239</v>
      </c>
      <c r="E85" s="48">
        <f t="shared" si="8"/>
        <v>96.996466431095413</v>
      </c>
      <c r="F85" s="47">
        <f t="shared" si="9"/>
        <v>3</v>
      </c>
      <c r="G85" s="39"/>
      <c r="H85" s="39"/>
      <c r="I85" s="39"/>
      <c r="J85" s="39"/>
      <c r="K85" s="39"/>
      <c r="L85" s="39"/>
      <c r="M85" s="39"/>
      <c r="N85" s="39"/>
    </row>
    <row r="86" spans="1:14" ht="15.9" customHeight="1" x14ac:dyDescent="0.25">
      <c r="A86" s="25" t="s">
        <v>76</v>
      </c>
      <c r="B86" s="47" t="s">
        <v>323</v>
      </c>
      <c r="C86" s="47" t="s">
        <v>352</v>
      </c>
      <c r="D86" s="47" t="s">
        <v>141</v>
      </c>
      <c r="E86" s="48">
        <f t="shared" si="8"/>
        <v>81.528662420382176</v>
      </c>
      <c r="F86" s="47">
        <f t="shared" si="9"/>
        <v>1</v>
      </c>
      <c r="G86" s="39"/>
      <c r="H86" s="39"/>
      <c r="I86" s="39"/>
      <c r="J86" s="39"/>
      <c r="K86" s="39"/>
      <c r="L86" s="39"/>
      <c r="M86" s="39"/>
      <c r="N86" s="39"/>
    </row>
    <row r="87" spans="1:14" ht="15.9" customHeight="1" x14ac:dyDescent="0.25">
      <c r="A87" s="25" t="s">
        <v>77</v>
      </c>
      <c r="B87" s="47" t="s">
        <v>288</v>
      </c>
      <c r="C87" s="47" t="s">
        <v>149</v>
      </c>
      <c r="D87" s="47" t="s">
        <v>245</v>
      </c>
      <c r="E87" s="48">
        <f t="shared" si="8"/>
        <v>83.65384615384616</v>
      </c>
      <c r="F87" s="47">
        <f t="shared" si="9"/>
        <v>1</v>
      </c>
      <c r="G87" s="39"/>
      <c r="H87" s="39"/>
      <c r="I87" s="39"/>
      <c r="J87" s="39"/>
      <c r="K87" s="39"/>
      <c r="L87" s="39"/>
      <c r="M87" s="39"/>
      <c r="N87" s="39"/>
    </row>
    <row r="88" spans="1:14" ht="15.9" customHeight="1" x14ac:dyDescent="0.25">
      <c r="A88" s="25" t="s">
        <v>78</v>
      </c>
      <c r="B88" s="47" t="s">
        <v>181</v>
      </c>
      <c r="C88" s="47" t="s">
        <v>353</v>
      </c>
      <c r="D88" s="47" t="s">
        <v>247</v>
      </c>
      <c r="E88" s="48">
        <f t="shared" si="8"/>
        <v>99.207920792079207</v>
      </c>
      <c r="F88" s="47">
        <f t="shared" si="9"/>
        <v>3</v>
      </c>
      <c r="G88" s="39"/>
      <c r="H88" s="39"/>
      <c r="I88" s="39"/>
      <c r="J88" s="39"/>
      <c r="K88" s="39"/>
      <c r="L88" s="39"/>
      <c r="M88" s="39"/>
      <c r="N88" s="39"/>
    </row>
    <row r="89" spans="1:14" ht="15.9" customHeight="1" x14ac:dyDescent="0.25">
      <c r="A89" s="25" t="s">
        <v>79</v>
      </c>
      <c r="B89" s="47" t="s">
        <v>320</v>
      </c>
      <c r="C89" s="47" t="s">
        <v>138</v>
      </c>
      <c r="D89" s="47" t="s">
        <v>249</v>
      </c>
      <c r="E89" s="48">
        <f t="shared" si="8"/>
        <v>86.274509803921575</v>
      </c>
      <c r="F89" s="47">
        <f t="shared" si="9"/>
        <v>1</v>
      </c>
      <c r="G89" s="39"/>
      <c r="H89" s="39"/>
      <c r="I89" s="39"/>
      <c r="J89" s="39"/>
      <c r="K89" s="39"/>
      <c r="L89" s="39"/>
      <c r="M89" s="39"/>
      <c r="N89" s="39"/>
    </row>
    <row r="90" spans="1:14" s="45" customFormat="1" ht="15.9" customHeight="1" x14ac:dyDescent="0.25">
      <c r="A90" s="28" t="s">
        <v>80</v>
      </c>
      <c r="B90" s="54"/>
      <c r="C90" s="54"/>
      <c r="D90" s="54"/>
      <c r="E90" s="49"/>
      <c r="F90" s="50"/>
      <c r="G90" s="44"/>
      <c r="H90" s="44"/>
      <c r="I90" s="44"/>
      <c r="J90" s="44"/>
      <c r="K90" s="44"/>
      <c r="L90" s="44"/>
      <c r="M90" s="44"/>
      <c r="N90" s="44"/>
    </row>
    <row r="91" spans="1:14" ht="15.9" customHeight="1" x14ac:dyDescent="0.25">
      <c r="A91" s="25" t="s">
        <v>81</v>
      </c>
      <c r="B91" s="47" t="s">
        <v>354</v>
      </c>
      <c r="C91" s="47" t="s">
        <v>206</v>
      </c>
      <c r="D91" s="47" t="s">
        <v>251</v>
      </c>
      <c r="E91" s="48">
        <f t="shared" ref="E91:E99" si="10">(B91+C91)/D91*100</f>
        <v>83.011583011583014</v>
      </c>
      <c r="F91" s="47">
        <f t="shared" ref="F91:F99" si="11">IF(E91&gt;=95,3,IF(E91&gt;=90,2,IF(E91&gt;=80,1,0)))</f>
        <v>1</v>
      </c>
      <c r="G91" s="39"/>
      <c r="H91" s="39"/>
      <c r="I91" s="39"/>
      <c r="J91" s="39"/>
      <c r="K91" s="39"/>
      <c r="L91" s="39"/>
      <c r="M91" s="39"/>
      <c r="N91" s="39"/>
    </row>
    <row r="92" spans="1:14" ht="15.9" customHeight="1" x14ac:dyDescent="0.25">
      <c r="A92" s="25" t="s">
        <v>82</v>
      </c>
      <c r="B92" s="47" t="s">
        <v>355</v>
      </c>
      <c r="C92" s="47" t="s">
        <v>184</v>
      </c>
      <c r="D92" s="47" t="s">
        <v>144</v>
      </c>
      <c r="E92" s="48">
        <f t="shared" si="10"/>
        <v>86.631016042780757</v>
      </c>
      <c r="F92" s="47">
        <f t="shared" si="11"/>
        <v>1</v>
      </c>
      <c r="G92" s="39"/>
      <c r="H92" s="39"/>
      <c r="I92" s="39"/>
      <c r="J92" s="39"/>
      <c r="K92" s="39"/>
      <c r="L92" s="39"/>
      <c r="M92" s="39"/>
      <c r="N92" s="39"/>
    </row>
    <row r="93" spans="1:14" ht="15.9" customHeight="1" x14ac:dyDescent="0.25">
      <c r="A93" s="25" t="s">
        <v>83</v>
      </c>
      <c r="B93" s="47" t="s">
        <v>297</v>
      </c>
      <c r="C93" s="47" t="s">
        <v>356</v>
      </c>
      <c r="D93" s="47" t="s">
        <v>132</v>
      </c>
      <c r="E93" s="48">
        <f t="shared" si="10"/>
        <v>96.774193548387103</v>
      </c>
      <c r="F93" s="47">
        <f t="shared" si="11"/>
        <v>3</v>
      </c>
      <c r="G93" s="39"/>
      <c r="H93" s="39"/>
      <c r="I93" s="39"/>
      <c r="J93" s="39"/>
      <c r="K93" s="39"/>
      <c r="L93" s="39"/>
      <c r="M93" s="39"/>
      <c r="N93" s="39"/>
    </row>
    <row r="94" spans="1:14" ht="15.9" customHeight="1" x14ac:dyDescent="0.25">
      <c r="A94" s="25" t="s">
        <v>84</v>
      </c>
      <c r="B94" s="47" t="s">
        <v>266</v>
      </c>
      <c r="C94" s="47" t="s">
        <v>357</v>
      </c>
      <c r="D94" s="47" t="s">
        <v>254</v>
      </c>
      <c r="E94" s="48">
        <f t="shared" si="10"/>
        <v>89.971346704871053</v>
      </c>
      <c r="F94" s="47">
        <f t="shared" si="11"/>
        <v>1</v>
      </c>
      <c r="G94" s="39"/>
      <c r="H94" s="39"/>
      <c r="I94" s="39"/>
      <c r="J94" s="39"/>
      <c r="K94" s="39"/>
      <c r="L94" s="39"/>
      <c r="M94" s="39"/>
      <c r="N94" s="39"/>
    </row>
    <row r="95" spans="1:14" ht="15.9" customHeight="1" x14ac:dyDescent="0.25">
      <c r="A95" s="25" t="s">
        <v>85</v>
      </c>
      <c r="B95" s="47" t="s">
        <v>358</v>
      </c>
      <c r="C95" s="47" t="s">
        <v>280</v>
      </c>
      <c r="D95" s="47" t="s">
        <v>256</v>
      </c>
      <c r="E95" s="48">
        <f t="shared" si="10"/>
        <v>93.913043478260875</v>
      </c>
      <c r="F95" s="47">
        <f t="shared" si="11"/>
        <v>2</v>
      </c>
      <c r="G95" s="39"/>
      <c r="H95" s="39"/>
      <c r="I95" s="39"/>
      <c r="J95" s="39"/>
      <c r="K95" s="39"/>
      <c r="L95" s="39"/>
      <c r="M95" s="39"/>
      <c r="N95" s="39"/>
    </row>
    <row r="96" spans="1:14" ht="15.9" customHeight="1" x14ac:dyDescent="0.25">
      <c r="A96" s="25" t="s">
        <v>86</v>
      </c>
      <c r="B96" s="47" t="s">
        <v>284</v>
      </c>
      <c r="C96" s="47" t="s">
        <v>359</v>
      </c>
      <c r="D96" s="47" t="s">
        <v>258</v>
      </c>
      <c r="E96" s="48">
        <f t="shared" si="10"/>
        <v>93.63636363636364</v>
      </c>
      <c r="F96" s="47">
        <f t="shared" si="11"/>
        <v>2</v>
      </c>
      <c r="G96" s="39"/>
      <c r="H96" s="39"/>
      <c r="I96" s="39"/>
      <c r="J96" s="39"/>
      <c r="K96" s="39"/>
      <c r="L96" s="39"/>
      <c r="M96" s="39"/>
      <c r="N96" s="39"/>
    </row>
    <row r="97" spans="1:14" ht="15.9" customHeight="1" x14ac:dyDescent="0.25">
      <c r="A97" s="25" t="s">
        <v>87</v>
      </c>
      <c r="B97" s="47" t="s">
        <v>341</v>
      </c>
      <c r="C97" s="47" t="s">
        <v>360</v>
      </c>
      <c r="D97" s="47" t="s">
        <v>248</v>
      </c>
      <c r="E97" s="48">
        <f t="shared" si="10"/>
        <v>97.029702970297024</v>
      </c>
      <c r="F97" s="47">
        <f t="shared" si="11"/>
        <v>3</v>
      </c>
      <c r="G97" s="39"/>
      <c r="H97" s="39"/>
      <c r="I97" s="39"/>
      <c r="J97" s="39"/>
      <c r="K97" s="39"/>
      <c r="L97" s="39"/>
      <c r="M97" s="39"/>
      <c r="N97" s="39"/>
    </row>
    <row r="98" spans="1:14" ht="15.9" customHeight="1" x14ac:dyDescent="0.25">
      <c r="A98" s="25" t="s">
        <v>88</v>
      </c>
      <c r="B98" s="47" t="s">
        <v>361</v>
      </c>
      <c r="C98" s="47" t="s">
        <v>285</v>
      </c>
      <c r="D98" s="47" t="s">
        <v>260</v>
      </c>
      <c r="E98" s="48">
        <f t="shared" si="10"/>
        <v>98.876404494382015</v>
      </c>
      <c r="F98" s="47">
        <f t="shared" si="11"/>
        <v>3</v>
      </c>
      <c r="G98" s="39"/>
      <c r="H98" s="39"/>
      <c r="I98" s="39"/>
      <c r="J98" s="39"/>
      <c r="K98" s="39"/>
      <c r="L98" s="39"/>
      <c r="M98" s="39"/>
      <c r="N98" s="39"/>
    </row>
    <row r="99" spans="1:14" ht="15.9" customHeight="1" x14ac:dyDescent="0.25">
      <c r="A99" s="25" t="s">
        <v>89</v>
      </c>
      <c r="B99" s="47" t="s">
        <v>362</v>
      </c>
      <c r="C99" s="47" t="s">
        <v>363</v>
      </c>
      <c r="D99" s="47" t="s">
        <v>262</v>
      </c>
      <c r="E99" s="48">
        <f t="shared" si="10"/>
        <v>44.444444444444443</v>
      </c>
      <c r="F99" s="47">
        <f t="shared" si="11"/>
        <v>0</v>
      </c>
      <c r="G99" s="39"/>
      <c r="H99" s="39"/>
      <c r="I99" s="39"/>
      <c r="J99" s="39"/>
      <c r="K99" s="39"/>
      <c r="L99" s="39"/>
      <c r="M99" s="39"/>
      <c r="N99" s="39"/>
    </row>
    <row r="100" spans="1:14" x14ac:dyDescent="0.25">
      <c r="A100" s="28" t="s">
        <v>105</v>
      </c>
      <c r="B100" s="29"/>
      <c r="C100" s="29"/>
      <c r="D100" s="29"/>
      <c r="E100" s="29"/>
      <c r="F100" s="29"/>
      <c r="G100" s="39"/>
      <c r="H100" s="39"/>
      <c r="I100" s="39"/>
      <c r="J100" s="39"/>
      <c r="K100" s="39"/>
      <c r="L100" s="39"/>
      <c r="M100" s="39"/>
      <c r="N100" s="39"/>
    </row>
    <row r="101" spans="1:14" ht="15.9" customHeight="1" x14ac:dyDescent="0.25">
      <c r="A101" s="25" t="s">
        <v>366</v>
      </c>
      <c r="B101" s="47"/>
      <c r="C101" s="47"/>
      <c r="D101" s="47"/>
      <c r="E101" s="48"/>
      <c r="F101" s="47"/>
      <c r="G101" s="39"/>
      <c r="H101" s="39"/>
      <c r="I101" s="39"/>
      <c r="J101" s="39"/>
      <c r="K101" s="39"/>
      <c r="L101" s="39"/>
      <c r="M101" s="39"/>
      <c r="N101" s="39"/>
    </row>
    <row r="102" spans="1:14" ht="15.9" customHeight="1" x14ac:dyDescent="0.25">
      <c r="A102" s="25" t="s">
        <v>367</v>
      </c>
      <c r="B102" s="47"/>
      <c r="C102" s="47"/>
      <c r="D102" s="47"/>
      <c r="E102" s="48"/>
      <c r="F102" s="47"/>
      <c r="G102" s="39"/>
      <c r="H102" s="39"/>
      <c r="I102" s="39"/>
      <c r="J102" s="39"/>
      <c r="K102" s="39"/>
      <c r="L102" s="39"/>
      <c r="M102" s="39"/>
      <c r="N102" s="39"/>
    </row>
    <row r="104" spans="1:14" ht="23.4" customHeight="1" x14ac:dyDescent="0.25">
      <c r="A104" s="61" t="s">
        <v>368</v>
      </c>
      <c r="B104" s="61"/>
      <c r="C104" s="61"/>
      <c r="D104" s="61"/>
      <c r="E104" s="61"/>
      <c r="F104" s="61"/>
    </row>
    <row r="106" spans="1:14" x14ac:dyDescent="0.25">
      <c r="A106" s="51"/>
      <c r="B106" s="52"/>
      <c r="C106" s="52"/>
      <c r="D106" s="52"/>
    </row>
    <row r="113" spans="1:4" x14ac:dyDescent="0.25">
      <c r="A113" s="51"/>
      <c r="B113" s="52"/>
      <c r="C113" s="52"/>
      <c r="D113" s="52"/>
    </row>
    <row r="117" spans="1:4" x14ac:dyDescent="0.25">
      <c r="A117" s="51"/>
      <c r="B117" s="52"/>
      <c r="C117" s="52"/>
      <c r="D117" s="52"/>
    </row>
    <row r="120" spans="1:4" x14ac:dyDescent="0.25">
      <c r="A120" s="51"/>
      <c r="B120" s="52"/>
      <c r="C120" s="52"/>
      <c r="D120" s="52"/>
    </row>
    <row r="124" spans="1:4" x14ac:dyDescent="0.25">
      <c r="A124" s="51"/>
      <c r="B124" s="52"/>
      <c r="C124" s="52"/>
      <c r="D124" s="52"/>
    </row>
    <row r="127" spans="1:4" x14ac:dyDescent="0.25">
      <c r="A127" s="51"/>
      <c r="B127" s="52"/>
      <c r="C127" s="52"/>
      <c r="D127" s="52"/>
    </row>
    <row r="131" spans="1:4" x14ac:dyDescent="0.25">
      <c r="A131" s="51"/>
      <c r="B131" s="52"/>
      <c r="C131" s="52"/>
      <c r="D131" s="52"/>
    </row>
  </sheetData>
  <mergeCells count="6">
    <mergeCell ref="A104:F104"/>
    <mergeCell ref="A5:A8"/>
    <mergeCell ref="F5:F8"/>
    <mergeCell ref="B5:B8"/>
    <mergeCell ref="C5:C8"/>
    <mergeCell ref="D5:D8"/>
  </mergeCells>
  <pageMargins left="0.70866141732283472" right="0.70866141732283472" top="0.74803149606299213" bottom="0.74803149606299213" header="0.31496062992125984" footer="0.31496062992125984"/>
  <pageSetup paperSize="9" scale="57" fitToHeight="3" orientation="portrait" r:id="rId1"/>
  <headerFooter>
    <oddFooter>&amp;A&amp;RСтраница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TF6NQPKX43ZY-91-2061</_dlc_DocId>
    <_dlc_DocIdUrl xmlns="b1e5bdc4-b57e-4af5-8c56-e26e352185e0">
      <Url>https://v11-sp.nifi.ru/nd/centre_mezshbudjet/_layouts/15/DocIdRedir.aspx?ID=TF6NQPKX43ZY-91-2061</Url>
      <Description>TF6NQPKX43ZY-91-2061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9BF9FD-46B5-4332-9CA5-CCCA830C804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677F428-F4BE-43A6-9D65-5E34E381A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F5A97A-72D6-4447-A575-3AE8A80C02DA}">
  <ds:schemaRefs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b1e5bdc4-b57e-4af5-8c56-e26e352185e0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D65AD8DB-ECD0-4ACE-A33D-9564978CB1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Рейтинг (Раздел 6)</vt:lpstr>
      <vt:lpstr>Оценка (Раздел 6)</vt:lpstr>
      <vt:lpstr>Методика (Раздел 6)</vt:lpstr>
      <vt:lpstr>Показатель 6.1</vt:lpstr>
      <vt:lpstr>Показатель 6.2</vt:lpstr>
      <vt:lpstr>'Оценка (Раздел 6)'!Заголовки_для_печати</vt:lpstr>
      <vt:lpstr>'Показатель 6.1'!Заголовки_для_печати</vt:lpstr>
      <vt:lpstr>'Показатель 6.2'!Заголовки_для_печати</vt:lpstr>
      <vt:lpstr>'Рейтинг (Раздел 6)'!Заголовки_для_печати</vt:lpstr>
      <vt:lpstr>'Методика (Раздел 6)'!Область_печати</vt:lpstr>
      <vt:lpstr>'Оценка (Раздел 6)'!Область_печати</vt:lpstr>
      <vt:lpstr>'Показатель 6.1'!Область_печати</vt:lpstr>
      <vt:lpstr>'Показатель 6.2'!Область_печати</vt:lpstr>
      <vt:lpstr>'Рейтинг (Раздел 6)'!Область_печати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</cp:lastModifiedBy>
  <cp:lastPrinted>2015-10-22T12:55:19Z</cp:lastPrinted>
  <dcterms:created xsi:type="dcterms:W3CDTF">2014-03-12T05:40:39Z</dcterms:created>
  <dcterms:modified xsi:type="dcterms:W3CDTF">2015-10-23T08:52:03Z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c70d9bdf-b482-4d54-a844-781f91c1d389</vt:lpwstr>
  </property>
</Properties>
</file>